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Desktop\Projects\Reports\Translation\QRF-121\"/>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RCA form" sheetId="34" state="veryHidden" r:id="rId5"/>
    <sheet name="Meta Rules &amp; FAQs" sheetId="36"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s>
  <definedNames>
    <definedName name="_xlnm._FilterDatabase" localSheetId="2" hidden="1">'Evaluation details_input'!$A$3:$T$2000</definedName>
    <definedName name="_xlnm._FilterDatabase" localSheetId="9" hidden="1">VLOOKUP!$A$1:$B$6145</definedName>
    <definedName name="Adequacy" localSheetId="3">'[1]Evaluation Report_Initial'!$L$11</definedName>
    <definedName name="Adequacy" localSheetId="5">'[1]Evaluation Report_Initial'!$L$11</definedName>
    <definedName name="Adequacy">'Evaluation Report_Initial'!$L$11</definedName>
    <definedName name="adequacy_weight" localSheetId="3">'[1]Adequacy scoring'!$O$9:$R$43</definedName>
    <definedName name="adequacy_weight" localSheetId="5">'[1]Adequacy scoring'!$O$9:$R$43</definedName>
    <definedName name="adequacy_weight">'Adequacy scoring'!$T$9:$W$43</definedName>
    <definedName name="aLevel1" localSheetId="3">'[1]Adequacy scoring'!$F$9:$F$17</definedName>
    <definedName name="aLevel1" localSheetId="5">'[1]Adequacy scoring'!$F$9:$F$17</definedName>
    <definedName name="aLevel1">'Adequacy scoring'!$J$9:$J$13,'Adequacy scoring'!$J$18</definedName>
    <definedName name="aLevel2" localSheetId="3">'[1]Adequacy scoring'!$B$9:$B$19</definedName>
    <definedName name="aLevel2" localSheetId="5">'[1]Adequacy scoring'!$B$9:$B$19</definedName>
    <definedName name="aLevel2">'Adequacy scoring'!$B$9:$B$19</definedName>
    <definedName name="BlankList" localSheetId="3">'[1]Adequacy scoring'!$T$11:$T$12</definedName>
    <definedName name="BlankList" localSheetId="5">'[1]Adequacy scoring'!$T$11:$T$12</definedName>
    <definedName name="BlankList">'Adequacy scoring'!$Y$11:$Y$12</definedName>
    <definedName name="BUS_UNIT">Sheet1!$A$2:$A$42</definedName>
    <definedName name="clients" localSheetId="3">[1]VLOOKUP!$A$2:$B$3163</definedName>
    <definedName name="clients" localSheetId="5">[1]VLOOKUP!$A$2:$B$3163</definedName>
    <definedName name="clients">VLOOKUP!$A$2:$B$15887</definedName>
    <definedName name="Error_categories" localSheetId="3">[1]Sheet1!$G$2:$G$6</definedName>
    <definedName name="Error_categories" localSheetId="5">[1]Sheet1!$G$2:$G$6</definedName>
    <definedName name="Error_categories">Sheet1!$G$2:$G$6</definedName>
    <definedName name="LANGUAGE">Sheet1!$C$2:$C$107</definedName>
    <definedName name="languages" localSheetId="3">[1]Sheet1!$C$2:$C$220</definedName>
    <definedName name="languages" localSheetId="5">[1]Sheet1!$C$2:$C$220</definedName>
    <definedName name="languages">Sheet1!$C$2:$C$202</definedName>
    <definedName name="NotImp" localSheetId="3">[1]Sheet1!$L$2:$L$5</definedName>
    <definedName name="NotImp" localSheetId="5">[1]Sheet1!$L$2:$L$5</definedName>
    <definedName name="NotImp">Sheet1!$L$2:$L$5</definedName>
    <definedName name="OFFICE" localSheetId="3">[1]Sheet1!$B$2:$B$34</definedName>
    <definedName name="OFFICE" localSheetId="5">[1]Sheet1!$B$2:$B$34</definedName>
    <definedName name="OFFICE">Sheet1!$B$2:$B$35</definedName>
    <definedName name="Offices" localSheetId="3">'[1]Office mapping'!$A$1:$B$103</definedName>
    <definedName name="Offices" localSheetId="5">'[1]Office mapping'!$A$1:$B$103</definedName>
    <definedName name="Offices">'Office mapping'!$A$1:$B$101</definedName>
    <definedName name="_xlnm.Print_Area" localSheetId="7">'Client-specific requirements'!$A$1:$E$31</definedName>
    <definedName name="_xlnm.Print_Area" localSheetId="3">'Errors &amp; Weighting definitions'!$A$1:$E$469</definedName>
    <definedName name="_xlnm.Print_Area" localSheetId="2">'Evaluation details_input'!$A$1:$T$50</definedName>
    <definedName name="_xlnm.Print_Area" localSheetId="6">Sheet1!$A$1:$E$114</definedName>
    <definedName name="SECTOR" localSheetId="3">[1]Sheet1!$D$2:$D$18</definedName>
    <definedName name="SECTOR" localSheetId="5">[1]Sheet1!$D$2:$D$18</definedName>
    <definedName name="SignOff" localSheetId="3">[1]Sheet1!$P$2:$P$4</definedName>
    <definedName name="SignOff" localSheetId="5">[1]Sheet1!$P$2:$P$4</definedName>
    <definedName name="SignOff">Sheet1!$P$2:$P$4</definedName>
    <definedName name="TRANS_TYPE" localSheetId="3">[1]Sheet1!$E$2:$E$3</definedName>
    <definedName name="TRANS_TYPE" localSheetId="5">[1]Sheet1!$E$2:$E$3</definedName>
    <definedName name="TRANS_TYPE">Sheet1!$E$2:$E$3</definedName>
    <definedName name="WrongTermDef">#REF!</definedName>
  </definedNames>
  <calcPr calcId="152511"/>
</workbook>
</file>

<file path=xl/calcChain.xml><?xml version="1.0" encoding="utf-8"?>
<calcChain xmlns="http://schemas.openxmlformats.org/spreadsheetml/2006/main">
  <c r="R1001" i="23" l="1"/>
  <c r="S1001" i="23"/>
  <c r="R1002" i="23"/>
  <c r="S1002" i="23"/>
  <c r="R1003" i="23"/>
  <c r="S1003" i="23"/>
  <c r="R1004" i="23"/>
  <c r="S1004" i="23"/>
  <c r="R1005" i="23"/>
  <c r="S1005" i="23"/>
  <c r="R1006" i="23"/>
  <c r="S1006" i="23"/>
  <c r="R1007" i="23"/>
  <c r="S1007" i="23"/>
  <c r="R1008" i="23"/>
  <c r="S1008" i="23"/>
  <c r="R1009" i="23"/>
  <c r="S1009" i="23"/>
  <c r="R1010" i="23"/>
  <c r="S1010" i="23"/>
  <c r="R1011" i="23"/>
  <c r="S1011" i="23"/>
  <c r="R1012" i="23"/>
  <c r="S1012" i="23"/>
  <c r="R1013" i="23"/>
  <c r="S1013" i="23"/>
  <c r="R1014" i="23"/>
  <c r="S1014" i="23"/>
  <c r="R1015" i="23"/>
  <c r="S1015" i="23"/>
  <c r="R1016" i="23"/>
  <c r="S1016" i="23"/>
  <c r="R1017" i="23"/>
  <c r="S1017" i="23"/>
  <c r="R1018" i="23"/>
  <c r="S1018" i="23"/>
  <c r="R1019" i="23"/>
  <c r="S1019" i="23"/>
  <c r="R1020" i="23"/>
  <c r="S1020" i="23"/>
  <c r="R1021" i="23"/>
  <c r="S1021" i="23"/>
  <c r="R1022" i="23"/>
  <c r="S1022" i="23"/>
  <c r="R1023" i="23"/>
  <c r="S1023" i="23"/>
  <c r="R1024" i="23"/>
  <c r="S1024" i="23"/>
  <c r="R1025" i="23"/>
  <c r="S1025" i="23"/>
  <c r="R1026" i="23"/>
  <c r="S1026" i="23"/>
  <c r="R1027" i="23"/>
  <c r="S1027" i="23"/>
  <c r="R1028" i="23"/>
  <c r="S1028" i="23"/>
  <c r="R1029" i="23"/>
  <c r="S1029" i="23"/>
  <c r="R1030" i="23"/>
  <c r="S1030" i="23"/>
  <c r="R1031" i="23"/>
  <c r="S1031" i="23"/>
  <c r="R1032" i="23"/>
  <c r="S1032" i="23"/>
  <c r="R1033" i="23"/>
  <c r="S1033" i="23"/>
  <c r="R1034" i="23"/>
  <c r="S1034" i="23"/>
  <c r="R1035" i="23"/>
  <c r="S1035" i="23"/>
  <c r="R1036" i="23"/>
  <c r="S1036" i="23"/>
  <c r="R1037" i="23"/>
  <c r="S1037" i="23"/>
  <c r="R1038" i="23"/>
  <c r="S1038" i="23"/>
  <c r="R1039" i="23"/>
  <c r="S1039" i="23"/>
  <c r="R1040" i="23"/>
  <c r="S1040" i="23"/>
  <c r="R1041" i="23"/>
  <c r="S1041" i="23"/>
  <c r="R1042" i="23"/>
  <c r="S1042" i="23"/>
  <c r="R1043" i="23"/>
  <c r="S1043" i="23"/>
  <c r="R1044" i="23"/>
  <c r="S1044" i="23"/>
  <c r="R1045" i="23"/>
  <c r="S1045" i="23"/>
  <c r="R1046" i="23"/>
  <c r="S1046" i="23"/>
  <c r="R1047" i="23"/>
  <c r="S1047" i="23"/>
  <c r="R1048" i="23"/>
  <c r="S1048" i="23"/>
  <c r="R1049" i="23"/>
  <c r="S1049" i="23"/>
  <c r="R1050" i="23"/>
  <c r="S1050" i="23"/>
  <c r="R1051" i="23"/>
  <c r="S1051" i="23"/>
  <c r="R1052" i="23"/>
  <c r="S1052" i="23"/>
  <c r="R1053" i="23"/>
  <c r="S1053" i="23"/>
  <c r="R1054" i="23"/>
  <c r="S1054" i="23"/>
  <c r="R1055" i="23"/>
  <c r="S1055" i="23"/>
  <c r="R1056" i="23"/>
  <c r="S1056" i="23"/>
  <c r="R1057" i="23"/>
  <c r="S1057" i="23"/>
  <c r="R1058" i="23"/>
  <c r="S1058" i="23"/>
  <c r="R1059" i="23"/>
  <c r="S1059" i="23"/>
  <c r="R1060" i="23"/>
  <c r="S1060" i="23"/>
  <c r="R1061" i="23"/>
  <c r="S1061" i="23"/>
  <c r="R1062" i="23"/>
  <c r="S1062" i="23"/>
  <c r="R1063" i="23"/>
  <c r="S1063" i="23"/>
  <c r="R1064" i="23"/>
  <c r="S1064" i="23"/>
  <c r="R1065" i="23"/>
  <c r="S1065" i="23"/>
  <c r="R1066" i="23"/>
  <c r="S1066" i="23"/>
  <c r="R1067" i="23"/>
  <c r="S1067" i="23"/>
  <c r="R1068" i="23"/>
  <c r="S1068" i="23"/>
  <c r="R1069" i="23"/>
  <c r="S1069" i="23"/>
  <c r="R1070" i="23"/>
  <c r="S1070" i="23"/>
  <c r="R1071" i="23"/>
  <c r="S1071" i="23"/>
  <c r="R1072" i="23"/>
  <c r="S1072" i="23"/>
  <c r="R1073" i="23"/>
  <c r="S1073" i="23"/>
  <c r="R1074" i="23"/>
  <c r="S1074" i="23"/>
  <c r="R1075" i="23"/>
  <c r="S1075" i="23"/>
  <c r="R1076" i="23"/>
  <c r="S1076" i="23"/>
  <c r="R1077" i="23"/>
  <c r="S1077" i="23"/>
  <c r="R1078" i="23"/>
  <c r="S1078" i="23"/>
  <c r="R1079" i="23"/>
  <c r="S1079" i="23"/>
  <c r="R1080" i="23"/>
  <c r="S1080" i="23"/>
  <c r="R1081" i="23"/>
  <c r="S1081" i="23"/>
  <c r="R1082" i="23"/>
  <c r="S1082" i="23"/>
  <c r="R1083" i="23"/>
  <c r="S1083" i="23"/>
  <c r="R1084" i="23"/>
  <c r="S1084" i="23"/>
  <c r="R1085" i="23"/>
  <c r="S1085" i="23"/>
  <c r="R1086" i="23"/>
  <c r="S1086" i="23"/>
  <c r="R1087" i="23"/>
  <c r="S1087" i="23"/>
  <c r="R1088" i="23"/>
  <c r="S1088" i="23"/>
  <c r="R1089" i="23"/>
  <c r="S1089" i="23"/>
  <c r="R1090" i="23"/>
  <c r="S1090" i="23"/>
  <c r="R1091" i="23"/>
  <c r="S1091" i="23"/>
  <c r="R1092" i="23"/>
  <c r="S1092" i="23"/>
  <c r="R1093" i="23"/>
  <c r="S1093" i="23"/>
  <c r="R1094" i="23"/>
  <c r="S1094" i="23"/>
  <c r="R1095" i="23"/>
  <c r="S1095" i="23"/>
  <c r="R1096" i="23"/>
  <c r="S1096" i="23"/>
  <c r="R1097" i="23"/>
  <c r="S1097" i="23"/>
  <c r="R1098" i="23"/>
  <c r="S1098" i="23"/>
  <c r="R1099" i="23"/>
  <c r="S1099" i="23"/>
  <c r="R1100" i="23"/>
  <c r="S1100" i="23"/>
  <c r="R1101" i="23"/>
  <c r="S1101" i="23"/>
  <c r="R1102" i="23"/>
  <c r="S1102" i="23"/>
  <c r="R1103" i="23"/>
  <c r="S1103" i="23"/>
  <c r="R1104" i="23"/>
  <c r="S1104" i="23"/>
  <c r="R1105" i="23"/>
  <c r="S1105" i="23"/>
  <c r="R1106" i="23"/>
  <c r="S1106" i="23"/>
  <c r="R1107" i="23"/>
  <c r="S1107" i="23"/>
  <c r="R1108" i="23"/>
  <c r="S1108" i="23"/>
  <c r="R1109" i="23"/>
  <c r="S1109" i="23"/>
  <c r="R1110" i="23"/>
  <c r="S1110" i="23"/>
  <c r="R1111" i="23"/>
  <c r="S1111" i="23"/>
  <c r="R1112" i="23"/>
  <c r="S1112" i="23"/>
  <c r="R1113" i="23"/>
  <c r="S1113" i="23"/>
  <c r="R1114" i="23"/>
  <c r="S1114" i="23"/>
  <c r="R1115" i="23"/>
  <c r="S1115" i="23"/>
  <c r="R1116" i="23"/>
  <c r="S1116" i="23"/>
  <c r="R1117" i="23"/>
  <c r="S1117" i="23"/>
  <c r="R1118" i="23"/>
  <c r="S1118" i="23"/>
  <c r="R1119" i="23"/>
  <c r="S1119" i="23"/>
  <c r="R1120" i="23"/>
  <c r="S1120" i="23"/>
  <c r="R1121" i="23"/>
  <c r="S1121" i="23"/>
  <c r="R1122" i="23"/>
  <c r="S1122" i="23"/>
  <c r="R1123" i="23"/>
  <c r="S1123" i="23"/>
  <c r="R1124" i="23"/>
  <c r="S1124" i="23"/>
  <c r="R1125" i="23"/>
  <c r="S1125" i="23"/>
  <c r="R1126" i="23"/>
  <c r="S1126" i="23"/>
  <c r="R1127" i="23"/>
  <c r="S1127" i="23"/>
  <c r="R1128" i="23"/>
  <c r="S1128" i="23"/>
  <c r="R1129" i="23"/>
  <c r="S1129" i="23"/>
  <c r="R1130" i="23"/>
  <c r="S1130" i="23"/>
  <c r="R1131" i="23"/>
  <c r="S1131" i="23"/>
  <c r="R1132" i="23"/>
  <c r="S1132" i="23"/>
  <c r="R1133" i="23"/>
  <c r="S1133" i="23"/>
  <c r="R1134" i="23"/>
  <c r="S1134" i="23"/>
  <c r="R1135" i="23"/>
  <c r="S1135" i="23"/>
  <c r="R1136" i="23"/>
  <c r="S1136" i="23"/>
  <c r="R1137" i="23"/>
  <c r="S1137" i="23"/>
  <c r="R1138" i="23"/>
  <c r="S1138" i="23"/>
  <c r="R1139" i="23"/>
  <c r="S1139" i="23"/>
  <c r="R1140" i="23"/>
  <c r="S1140" i="23"/>
  <c r="R1141" i="23"/>
  <c r="S1141" i="23"/>
  <c r="R1142" i="23"/>
  <c r="S1142" i="23"/>
  <c r="R1143" i="23"/>
  <c r="S1143" i="23"/>
  <c r="R1144" i="23"/>
  <c r="S1144" i="23"/>
  <c r="R1145" i="23"/>
  <c r="S1145" i="23"/>
  <c r="R1146" i="23"/>
  <c r="S1146" i="23"/>
  <c r="R1147" i="23"/>
  <c r="S1147" i="23"/>
  <c r="R1148" i="23"/>
  <c r="S1148" i="23"/>
  <c r="R1149" i="23"/>
  <c r="S1149" i="23"/>
  <c r="R1150" i="23"/>
  <c r="S1150" i="23"/>
  <c r="R1151" i="23"/>
  <c r="S1151" i="23"/>
  <c r="R1152" i="23"/>
  <c r="S1152" i="23"/>
  <c r="R1153" i="23"/>
  <c r="S1153" i="23"/>
  <c r="R1154" i="23"/>
  <c r="S1154" i="23"/>
  <c r="R1155" i="23"/>
  <c r="S1155" i="23"/>
  <c r="R1156" i="23"/>
  <c r="S1156" i="23"/>
  <c r="R1157" i="23"/>
  <c r="S1157" i="23"/>
  <c r="R1158" i="23"/>
  <c r="S1158" i="23"/>
  <c r="R1159" i="23"/>
  <c r="S1159" i="23"/>
  <c r="R1160" i="23"/>
  <c r="S1160" i="23"/>
  <c r="R1161" i="23"/>
  <c r="S1161" i="23"/>
  <c r="R1162" i="23"/>
  <c r="S1162" i="23"/>
  <c r="R1163" i="23"/>
  <c r="S1163" i="23"/>
  <c r="R1164" i="23"/>
  <c r="S1164" i="23"/>
  <c r="R1165" i="23"/>
  <c r="S1165" i="23"/>
  <c r="R1166" i="23"/>
  <c r="S1166" i="23"/>
  <c r="R1167" i="23"/>
  <c r="S1167" i="23"/>
  <c r="R1168" i="23"/>
  <c r="S1168" i="23"/>
  <c r="R1169" i="23"/>
  <c r="S1169" i="23"/>
  <c r="R1170" i="23"/>
  <c r="S1170" i="23"/>
  <c r="R1171" i="23"/>
  <c r="S1171" i="23"/>
  <c r="R1172" i="23"/>
  <c r="S1172" i="23"/>
  <c r="R1173" i="23"/>
  <c r="S1173" i="23"/>
  <c r="R1174" i="23"/>
  <c r="S1174" i="23"/>
  <c r="R1175" i="23"/>
  <c r="S1175" i="23"/>
  <c r="R1176" i="23"/>
  <c r="S1176" i="23"/>
  <c r="R1177" i="23"/>
  <c r="S1177" i="23"/>
  <c r="R1178" i="23"/>
  <c r="S1178" i="23"/>
  <c r="R1179" i="23"/>
  <c r="S1179" i="23"/>
  <c r="R1180" i="23"/>
  <c r="S1180" i="23"/>
  <c r="R1181" i="23"/>
  <c r="S1181" i="23"/>
  <c r="R1182" i="23"/>
  <c r="S1182" i="23"/>
  <c r="R1183" i="23"/>
  <c r="S1183" i="23"/>
  <c r="R1184" i="23"/>
  <c r="S1184" i="23"/>
  <c r="R1185" i="23"/>
  <c r="S1185" i="23"/>
  <c r="R1186" i="23"/>
  <c r="S1186" i="23"/>
  <c r="R1187" i="23"/>
  <c r="S1187" i="23"/>
  <c r="R1188" i="23"/>
  <c r="S1188" i="23"/>
  <c r="R1189" i="23"/>
  <c r="S1189" i="23"/>
  <c r="R1190" i="23"/>
  <c r="S1190" i="23"/>
  <c r="R1191" i="23"/>
  <c r="S1191" i="23"/>
  <c r="R1192" i="23"/>
  <c r="S1192" i="23"/>
  <c r="R1193" i="23"/>
  <c r="S1193" i="23"/>
  <c r="R1194" i="23"/>
  <c r="S1194" i="23"/>
  <c r="R1195" i="23"/>
  <c r="S1195" i="23"/>
  <c r="R1196" i="23"/>
  <c r="S1196" i="23"/>
  <c r="R1197" i="23"/>
  <c r="S1197" i="23"/>
  <c r="R1198" i="23"/>
  <c r="S1198" i="23"/>
  <c r="R1199" i="23"/>
  <c r="S1199" i="23"/>
  <c r="R1200" i="23"/>
  <c r="S1200" i="23"/>
  <c r="R1201" i="23"/>
  <c r="S1201" i="23"/>
  <c r="R1202" i="23"/>
  <c r="S1202" i="23"/>
  <c r="R1203" i="23"/>
  <c r="S1203" i="23"/>
  <c r="R1204" i="23"/>
  <c r="S1204" i="23"/>
  <c r="R1205" i="23"/>
  <c r="S1205" i="23"/>
  <c r="R1206" i="23"/>
  <c r="S1206" i="23"/>
  <c r="R1207" i="23"/>
  <c r="S1207" i="23"/>
  <c r="R1208" i="23"/>
  <c r="S1208" i="23"/>
  <c r="R1209" i="23"/>
  <c r="S1209" i="23"/>
  <c r="R1210" i="23"/>
  <c r="S1210" i="23"/>
  <c r="R1211" i="23"/>
  <c r="S1211" i="23"/>
  <c r="R1212" i="23"/>
  <c r="S1212" i="23"/>
  <c r="R1213" i="23"/>
  <c r="S1213" i="23"/>
  <c r="R1214" i="23"/>
  <c r="S1214" i="23"/>
  <c r="R1215" i="23"/>
  <c r="S1215" i="23"/>
  <c r="R1216" i="23"/>
  <c r="S1216" i="23"/>
  <c r="R1217" i="23"/>
  <c r="S1217" i="23"/>
  <c r="R1218" i="23"/>
  <c r="S1218" i="23"/>
  <c r="R1219" i="23"/>
  <c r="S1219" i="23"/>
  <c r="R1220" i="23"/>
  <c r="S1220" i="23"/>
  <c r="R1221" i="23"/>
  <c r="S1221" i="23"/>
  <c r="R1222" i="23"/>
  <c r="S1222" i="23"/>
  <c r="R1223" i="23"/>
  <c r="S1223" i="23"/>
  <c r="R1224" i="23"/>
  <c r="S1224" i="23"/>
  <c r="R1225" i="23"/>
  <c r="S1225" i="23"/>
  <c r="R1226" i="23"/>
  <c r="S1226" i="23"/>
  <c r="R1227" i="23"/>
  <c r="S1227" i="23"/>
  <c r="R1228" i="23"/>
  <c r="S1228" i="23"/>
  <c r="R1229" i="23"/>
  <c r="S1229" i="23"/>
  <c r="R1230" i="23"/>
  <c r="S1230" i="23"/>
  <c r="R1231" i="23"/>
  <c r="S1231" i="23"/>
  <c r="R1232" i="23"/>
  <c r="S1232" i="23"/>
  <c r="R1233" i="23"/>
  <c r="S1233" i="23"/>
  <c r="R1234" i="23"/>
  <c r="S1234" i="23"/>
  <c r="R1235" i="23"/>
  <c r="S1235" i="23"/>
  <c r="R1236" i="23"/>
  <c r="S1236" i="23"/>
  <c r="R1237" i="23"/>
  <c r="S1237" i="23"/>
  <c r="R1238" i="23"/>
  <c r="S1238" i="23"/>
  <c r="R1239" i="23"/>
  <c r="S1239" i="23"/>
  <c r="R1240" i="23"/>
  <c r="S1240" i="23"/>
  <c r="R1241" i="23"/>
  <c r="S1241" i="23"/>
  <c r="R1242" i="23"/>
  <c r="S1242" i="23"/>
  <c r="R1243" i="23"/>
  <c r="S1243" i="23"/>
  <c r="R1244" i="23"/>
  <c r="S1244" i="23"/>
  <c r="R1245" i="23"/>
  <c r="S1245" i="23"/>
  <c r="R1246" i="23"/>
  <c r="S1246" i="23"/>
  <c r="R1247" i="23"/>
  <c r="S1247" i="23"/>
  <c r="R1248" i="23"/>
  <c r="S1248" i="23"/>
  <c r="R1249" i="23"/>
  <c r="S1249" i="23"/>
  <c r="R1250" i="23"/>
  <c r="S1250" i="23"/>
  <c r="R1251" i="23"/>
  <c r="S1251" i="23"/>
  <c r="R1252" i="23"/>
  <c r="S1252" i="23"/>
  <c r="R1253" i="23"/>
  <c r="S1253" i="23"/>
  <c r="R1254" i="23"/>
  <c r="S1254" i="23"/>
  <c r="R1255" i="23"/>
  <c r="S1255" i="23"/>
  <c r="R1256" i="23"/>
  <c r="S1256" i="23"/>
  <c r="R1257" i="23"/>
  <c r="S1257" i="23"/>
  <c r="R1258" i="23"/>
  <c r="S1258" i="23"/>
  <c r="R1259" i="23"/>
  <c r="S1259" i="23"/>
  <c r="R1260" i="23"/>
  <c r="S1260" i="23"/>
  <c r="R1261" i="23"/>
  <c r="S1261" i="23"/>
  <c r="R1262" i="23"/>
  <c r="S1262" i="23"/>
  <c r="R1263" i="23"/>
  <c r="S1263" i="23"/>
  <c r="R1264" i="23"/>
  <c r="S1264" i="23"/>
  <c r="R1265" i="23"/>
  <c r="S1265" i="23"/>
  <c r="R1266" i="23"/>
  <c r="S1266" i="23"/>
  <c r="R1267" i="23"/>
  <c r="S1267" i="23"/>
  <c r="R1268" i="23"/>
  <c r="S1268" i="23"/>
  <c r="R1269" i="23"/>
  <c r="S1269" i="23"/>
  <c r="R1270" i="23"/>
  <c r="S1270" i="23"/>
  <c r="R1271" i="23"/>
  <c r="S1271" i="23"/>
  <c r="R1272" i="23"/>
  <c r="S1272" i="23"/>
  <c r="R1273" i="23"/>
  <c r="S1273" i="23"/>
  <c r="R1274" i="23"/>
  <c r="S1274" i="23"/>
  <c r="R1275" i="23"/>
  <c r="S1275" i="23"/>
  <c r="R1276" i="23"/>
  <c r="S1276" i="23"/>
  <c r="R1277" i="23"/>
  <c r="S1277" i="23"/>
  <c r="R1278" i="23"/>
  <c r="S1278" i="23"/>
  <c r="R1279" i="23"/>
  <c r="S1279" i="23"/>
  <c r="R1280" i="23"/>
  <c r="S1280" i="23"/>
  <c r="R1281" i="23"/>
  <c r="S1281" i="23"/>
  <c r="R1282" i="23"/>
  <c r="S1282" i="23"/>
  <c r="R1283" i="23"/>
  <c r="S1283" i="23"/>
  <c r="R1284" i="23"/>
  <c r="S1284" i="23"/>
  <c r="R1285" i="23"/>
  <c r="S1285" i="23"/>
  <c r="R1286" i="23"/>
  <c r="S1286" i="23"/>
  <c r="R1287" i="23"/>
  <c r="S1287" i="23"/>
  <c r="R1288" i="23"/>
  <c r="S1288" i="23"/>
  <c r="R1289" i="23"/>
  <c r="S1289" i="23"/>
  <c r="R1290" i="23"/>
  <c r="S1290" i="23"/>
  <c r="R1291" i="23"/>
  <c r="S1291" i="23"/>
  <c r="R1292" i="23"/>
  <c r="S1292" i="23"/>
  <c r="R1293" i="23"/>
  <c r="S1293" i="23"/>
  <c r="R1294" i="23"/>
  <c r="S1294" i="23"/>
  <c r="R1295" i="23"/>
  <c r="S1295" i="23"/>
  <c r="R1296" i="23"/>
  <c r="S1296" i="23"/>
  <c r="R1297" i="23"/>
  <c r="S1297" i="23"/>
  <c r="R1298" i="23"/>
  <c r="S1298" i="23"/>
  <c r="R1299" i="23"/>
  <c r="S1299" i="23"/>
  <c r="R1300" i="23"/>
  <c r="S1300" i="23"/>
  <c r="R1301" i="23"/>
  <c r="S1301" i="23"/>
  <c r="R1302" i="23"/>
  <c r="S1302" i="23"/>
  <c r="R1303" i="23"/>
  <c r="S1303" i="23"/>
  <c r="R1304" i="23"/>
  <c r="S1304" i="23"/>
  <c r="R1305" i="23"/>
  <c r="S1305" i="23"/>
  <c r="R1306" i="23"/>
  <c r="S1306" i="23"/>
  <c r="R1307" i="23"/>
  <c r="S1307" i="23"/>
  <c r="R1308" i="23"/>
  <c r="S1308" i="23"/>
  <c r="R1309" i="23"/>
  <c r="S1309" i="23"/>
  <c r="R1310" i="23"/>
  <c r="S1310" i="23"/>
  <c r="R1311" i="23"/>
  <c r="S1311" i="23"/>
  <c r="R1312" i="23"/>
  <c r="S1312" i="23"/>
  <c r="R1313" i="23"/>
  <c r="S1313" i="23"/>
  <c r="R1314" i="23"/>
  <c r="S1314" i="23"/>
  <c r="R1315" i="23"/>
  <c r="S1315" i="23"/>
  <c r="R1316" i="23"/>
  <c r="S1316" i="23"/>
  <c r="R1317" i="23"/>
  <c r="S1317" i="23"/>
  <c r="R1318" i="23"/>
  <c r="S1318" i="23"/>
  <c r="R1319" i="23"/>
  <c r="S1319" i="23"/>
  <c r="R1320" i="23"/>
  <c r="S1320" i="23"/>
  <c r="R1321" i="23"/>
  <c r="S1321" i="23"/>
  <c r="R1322" i="23"/>
  <c r="S1322" i="23"/>
  <c r="R1323" i="23"/>
  <c r="S1323" i="23"/>
  <c r="R1324" i="23"/>
  <c r="S1324" i="23"/>
  <c r="R1325" i="23"/>
  <c r="S1325" i="23"/>
  <c r="R1326" i="23"/>
  <c r="S1326" i="23"/>
  <c r="R1327" i="23"/>
  <c r="S1327" i="23"/>
  <c r="R1328" i="23"/>
  <c r="S1328" i="23"/>
  <c r="R1329" i="23"/>
  <c r="S1329" i="23"/>
  <c r="R1330" i="23"/>
  <c r="S1330" i="23"/>
  <c r="R1331" i="23"/>
  <c r="S1331" i="23"/>
  <c r="R1332" i="23"/>
  <c r="S1332" i="23"/>
  <c r="R1333" i="23"/>
  <c r="S1333" i="23"/>
  <c r="R1334" i="23"/>
  <c r="S1334" i="23"/>
  <c r="R1335" i="23"/>
  <c r="S1335" i="23"/>
  <c r="R1336" i="23"/>
  <c r="S1336" i="23"/>
  <c r="R1337" i="23"/>
  <c r="S1337" i="23"/>
  <c r="R1338" i="23"/>
  <c r="S1338" i="23"/>
  <c r="R1339" i="23"/>
  <c r="S1339" i="23"/>
  <c r="R1340" i="23"/>
  <c r="S1340" i="23"/>
  <c r="R1341" i="23"/>
  <c r="S1341" i="23"/>
  <c r="R1342" i="23"/>
  <c r="S1342" i="23"/>
  <c r="R1343" i="23"/>
  <c r="S1343" i="23"/>
  <c r="R1344" i="23"/>
  <c r="S1344" i="23"/>
  <c r="R1345" i="23"/>
  <c r="S1345" i="23"/>
  <c r="R1346" i="23"/>
  <c r="S1346" i="23"/>
  <c r="R1347" i="23"/>
  <c r="S1347" i="23"/>
  <c r="R1348" i="23"/>
  <c r="S1348" i="23"/>
  <c r="R1349" i="23"/>
  <c r="S1349" i="23"/>
  <c r="R1350" i="23"/>
  <c r="S1350" i="23"/>
  <c r="R1351" i="23"/>
  <c r="S1351" i="23"/>
  <c r="R1352" i="23"/>
  <c r="S1352" i="23"/>
  <c r="R1353" i="23"/>
  <c r="S1353" i="23"/>
  <c r="R1354" i="23"/>
  <c r="S1354" i="23"/>
  <c r="R1355" i="23"/>
  <c r="S1355" i="23"/>
  <c r="R1356" i="23"/>
  <c r="S1356" i="23"/>
  <c r="R1357" i="23"/>
  <c r="S1357" i="23"/>
  <c r="R1358" i="23"/>
  <c r="S1358" i="23"/>
  <c r="R1359" i="23"/>
  <c r="S1359" i="23"/>
  <c r="R1360" i="23"/>
  <c r="S1360" i="23"/>
  <c r="R1361" i="23"/>
  <c r="S1361" i="23"/>
  <c r="R1362" i="23"/>
  <c r="S1362" i="23"/>
  <c r="R1363" i="23"/>
  <c r="S1363" i="23"/>
  <c r="R1364" i="23"/>
  <c r="S1364" i="23"/>
  <c r="R1365" i="23"/>
  <c r="S1365" i="23"/>
  <c r="R1366" i="23"/>
  <c r="S1366" i="23"/>
  <c r="R1367" i="23"/>
  <c r="S1367" i="23"/>
  <c r="R1368" i="23"/>
  <c r="S1368" i="23"/>
  <c r="R1369" i="23"/>
  <c r="S1369" i="23"/>
  <c r="R1370" i="23"/>
  <c r="S1370" i="23"/>
  <c r="R1371" i="23"/>
  <c r="S1371" i="23"/>
  <c r="R1372" i="23"/>
  <c r="S1372" i="23"/>
  <c r="R1373" i="23"/>
  <c r="S1373" i="23"/>
  <c r="R1374" i="23"/>
  <c r="S1374" i="23"/>
  <c r="R1375" i="23"/>
  <c r="S1375" i="23"/>
  <c r="R1376" i="23"/>
  <c r="S1376" i="23"/>
  <c r="R1377" i="23"/>
  <c r="S1377" i="23"/>
  <c r="R1378" i="23"/>
  <c r="S1378" i="23"/>
  <c r="R1379" i="23"/>
  <c r="S1379" i="23"/>
  <c r="R1380" i="23"/>
  <c r="S1380" i="23"/>
  <c r="R1381" i="23"/>
  <c r="S1381" i="23"/>
  <c r="R1382" i="23"/>
  <c r="S1382" i="23"/>
  <c r="R1383" i="23"/>
  <c r="S1383" i="23"/>
  <c r="R1384" i="23"/>
  <c r="S1384" i="23"/>
  <c r="R1385" i="23"/>
  <c r="S1385" i="23"/>
  <c r="R1386" i="23"/>
  <c r="S1386" i="23"/>
  <c r="R1387" i="23"/>
  <c r="S1387" i="23"/>
  <c r="R1388" i="23"/>
  <c r="S1388" i="23"/>
  <c r="R1389" i="23"/>
  <c r="S1389" i="23"/>
  <c r="R1390" i="23"/>
  <c r="S1390" i="23"/>
  <c r="R1391" i="23"/>
  <c r="S1391" i="23"/>
  <c r="R1392" i="23"/>
  <c r="S1392" i="23"/>
  <c r="R1393" i="23"/>
  <c r="S1393" i="23"/>
  <c r="R1394" i="23"/>
  <c r="S1394" i="23"/>
  <c r="R1395" i="23"/>
  <c r="S1395" i="23"/>
  <c r="R1396" i="23"/>
  <c r="S1396" i="23"/>
  <c r="R1397" i="23"/>
  <c r="S1397" i="23"/>
  <c r="R1398" i="23"/>
  <c r="S1398" i="23"/>
  <c r="R1399" i="23"/>
  <c r="S1399" i="23"/>
  <c r="R1400" i="23"/>
  <c r="S1400" i="23"/>
  <c r="R1401" i="23"/>
  <c r="S1401" i="23"/>
  <c r="R1402" i="23"/>
  <c r="S1402" i="23"/>
  <c r="R1403" i="23"/>
  <c r="S1403" i="23"/>
  <c r="R1404" i="23"/>
  <c r="S1404" i="23"/>
  <c r="R1405" i="23"/>
  <c r="S1405" i="23"/>
  <c r="R1406" i="23"/>
  <c r="S1406" i="23"/>
  <c r="R1407" i="23"/>
  <c r="S1407" i="23"/>
  <c r="R1408" i="23"/>
  <c r="S1408" i="23"/>
  <c r="R1409" i="23"/>
  <c r="S1409" i="23"/>
  <c r="R1410" i="23"/>
  <c r="S1410" i="23"/>
  <c r="R1411" i="23"/>
  <c r="S1411" i="23"/>
  <c r="R1412" i="23"/>
  <c r="S1412" i="23"/>
  <c r="R1413" i="23"/>
  <c r="S1413" i="23"/>
  <c r="R1414" i="23"/>
  <c r="S1414" i="23"/>
  <c r="R1415" i="23"/>
  <c r="S1415" i="23"/>
  <c r="R1416" i="23"/>
  <c r="S1416" i="23"/>
  <c r="R1417" i="23"/>
  <c r="S1417" i="23"/>
  <c r="R1418" i="23"/>
  <c r="S1418" i="23"/>
  <c r="R1419" i="23"/>
  <c r="S1419" i="23"/>
  <c r="R1420" i="23"/>
  <c r="S1420" i="23"/>
  <c r="R1421" i="23"/>
  <c r="S1421" i="23"/>
  <c r="R1422" i="23"/>
  <c r="S1422" i="23"/>
  <c r="R1423" i="23"/>
  <c r="S1423" i="23"/>
  <c r="R1424" i="23"/>
  <c r="S1424" i="23"/>
  <c r="R1425" i="23"/>
  <c r="S1425" i="23"/>
  <c r="R1426" i="23"/>
  <c r="S1426" i="23"/>
  <c r="R1427" i="23"/>
  <c r="S1427" i="23"/>
  <c r="R1428" i="23"/>
  <c r="S1428" i="23"/>
  <c r="R1429" i="23"/>
  <c r="S1429" i="23"/>
  <c r="R1430" i="23"/>
  <c r="S1430" i="23"/>
  <c r="R1431" i="23"/>
  <c r="S1431" i="23"/>
  <c r="R1432" i="23"/>
  <c r="S1432" i="23"/>
  <c r="R1433" i="23"/>
  <c r="S1433" i="23"/>
  <c r="R1434" i="23"/>
  <c r="S1434" i="23"/>
  <c r="R1435" i="23"/>
  <c r="S1435" i="23"/>
  <c r="R1436" i="23"/>
  <c r="S1436" i="23"/>
  <c r="R1437" i="23"/>
  <c r="S1437" i="23"/>
  <c r="R1438" i="23"/>
  <c r="S1438" i="23"/>
  <c r="R1439" i="23"/>
  <c r="S1439" i="23"/>
  <c r="R1440" i="23"/>
  <c r="S1440" i="23"/>
  <c r="R1441" i="23"/>
  <c r="S1441" i="23"/>
  <c r="R1442" i="23"/>
  <c r="S1442" i="23"/>
  <c r="R1443" i="23"/>
  <c r="S1443" i="23"/>
  <c r="R1444" i="23"/>
  <c r="S1444" i="23"/>
  <c r="R1445" i="23"/>
  <c r="S1445" i="23"/>
  <c r="R1446" i="23"/>
  <c r="S1446" i="23"/>
  <c r="R1447" i="23"/>
  <c r="S1447" i="23"/>
  <c r="R1448" i="23"/>
  <c r="S1448" i="23"/>
  <c r="R1449" i="23"/>
  <c r="S1449" i="23"/>
  <c r="R1450" i="23"/>
  <c r="S1450" i="23"/>
  <c r="R1451" i="23"/>
  <c r="S1451" i="23"/>
  <c r="R1452" i="23"/>
  <c r="S1452" i="23"/>
  <c r="R1453" i="23"/>
  <c r="S1453" i="23"/>
  <c r="R1454" i="23"/>
  <c r="S1454" i="23"/>
  <c r="R1455" i="23"/>
  <c r="S1455" i="23"/>
  <c r="R1456" i="23"/>
  <c r="S1456" i="23"/>
  <c r="R1457" i="23"/>
  <c r="S1457" i="23"/>
  <c r="R1458" i="23"/>
  <c r="S1458" i="23"/>
  <c r="R1459" i="23"/>
  <c r="S1459" i="23"/>
  <c r="R1460" i="23"/>
  <c r="S1460" i="23"/>
  <c r="R1461" i="23"/>
  <c r="S1461" i="23"/>
  <c r="R1462" i="23"/>
  <c r="S1462" i="23"/>
  <c r="R1463" i="23"/>
  <c r="S1463" i="23"/>
  <c r="R1464" i="23"/>
  <c r="S1464" i="23"/>
  <c r="R1465" i="23"/>
  <c r="S1465" i="23"/>
  <c r="R1466" i="23"/>
  <c r="S1466" i="23"/>
  <c r="R1467" i="23"/>
  <c r="S1467" i="23"/>
  <c r="R1468" i="23"/>
  <c r="S1468" i="23"/>
  <c r="R1469" i="23"/>
  <c r="S1469" i="23"/>
  <c r="R1470" i="23"/>
  <c r="S1470" i="23"/>
  <c r="R1471" i="23"/>
  <c r="S1471" i="23"/>
  <c r="R1472" i="23"/>
  <c r="S1472" i="23"/>
  <c r="R1473" i="23"/>
  <c r="S1473" i="23"/>
  <c r="R1474" i="23"/>
  <c r="S1474" i="23"/>
  <c r="R1475" i="23"/>
  <c r="S1475" i="23"/>
  <c r="R1476" i="23"/>
  <c r="S1476" i="23"/>
  <c r="R1477" i="23"/>
  <c r="S1477" i="23"/>
  <c r="R1478" i="23"/>
  <c r="S1478" i="23"/>
  <c r="R1479" i="23"/>
  <c r="S1479" i="23"/>
  <c r="R1480" i="23"/>
  <c r="S1480" i="23"/>
  <c r="R1481" i="23"/>
  <c r="S1481" i="23"/>
  <c r="R1482" i="23"/>
  <c r="S1482" i="23"/>
  <c r="R1483" i="23"/>
  <c r="S1483" i="23"/>
  <c r="R1484" i="23"/>
  <c r="S1484" i="23"/>
  <c r="R1485" i="23"/>
  <c r="S1485" i="23"/>
  <c r="R1486" i="23"/>
  <c r="S1486" i="23"/>
  <c r="R1487" i="23"/>
  <c r="S1487" i="23"/>
  <c r="R1488" i="23"/>
  <c r="S1488" i="23"/>
  <c r="R1489" i="23"/>
  <c r="S1489" i="23"/>
  <c r="R1490" i="23"/>
  <c r="S1490" i="23"/>
  <c r="R1491" i="23"/>
  <c r="S1491" i="23"/>
  <c r="R1492" i="23"/>
  <c r="S1492" i="23"/>
  <c r="R1493" i="23"/>
  <c r="S1493" i="23"/>
  <c r="R1494" i="23"/>
  <c r="S1494" i="23"/>
  <c r="R1495" i="23"/>
  <c r="S1495" i="23"/>
  <c r="R1496" i="23"/>
  <c r="S1496" i="23"/>
  <c r="R1497" i="23"/>
  <c r="S1497" i="23"/>
  <c r="R1498" i="23"/>
  <c r="S1498" i="23"/>
  <c r="R1499" i="23"/>
  <c r="S1499" i="23"/>
  <c r="R1500" i="23"/>
  <c r="S1500" i="23"/>
  <c r="R1501" i="23"/>
  <c r="S1501" i="23"/>
  <c r="R1502" i="23"/>
  <c r="S1502" i="23"/>
  <c r="R1503" i="23"/>
  <c r="S1503" i="23"/>
  <c r="R1504" i="23"/>
  <c r="S1504" i="23"/>
  <c r="R1505" i="23"/>
  <c r="S1505" i="23"/>
  <c r="R1506" i="23"/>
  <c r="S1506" i="23"/>
  <c r="R1507" i="23"/>
  <c r="S1507" i="23"/>
  <c r="R1508" i="23"/>
  <c r="S1508" i="23"/>
  <c r="R1509" i="23"/>
  <c r="S1509" i="23"/>
  <c r="R1510" i="23"/>
  <c r="S1510" i="23"/>
  <c r="R1511" i="23"/>
  <c r="S1511" i="23"/>
  <c r="R1512" i="23"/>
  <c r="S1512" i="23"/>
  <c r="R1513" i="23"/>
  <c r="S1513" i="23"/>
  <c r="R1514" i="23"/>
  <c r="S1514" i="23"/>
  <c r="R1515" i="23"/>
  <c r="S1515" i="23"/>
  <c r="R1516" i="23"/>
  <c r="S1516" i="23"/>
  <c r="R1517" i="23"/>
  <c r="S1517" i="23"/>
  <c r="R1518" i="23"/>
  <c r="S1518" i="23"/>
  <c r="R1519" i="23"/>
  <c r="S1519" i="23"/>
  <c r="R1520" i="23"/>
  <c r="S1520" i="23"/>
  <c r="R1521" i="23"/>
  <c r="S1521" i="23"/>
  <c r="R1522" i="23"/>
  <c r="S1522" i="23"/>
  <c r="R1523" i="23"/>
  <c r="S1523" i="23"/>
  <c r="R1524" i="23"/>
  <c r="S1524" i="23"/>
  <c r="R1525" i="23"/>
  <c r="S1525" i="23"/>
  <c r="R1526" i="23"/>
  <c r="S1526" i="23"/>
  <c r="R1527" i="23"/>
  <c r="S1527" i="23"/>
  <c r="R1528" i="23"/>
  <c r="S1528" i="23"/>
  <c r="R1529" i="23"/>
  <c r="S1529" i="23"/>
  <c r="R1530" i="23"/>
  <c r="S1530" i="23"/>
  <c r="R1531" i="23"/>
  <c r="S1531" i="23"/>
  <c r="R1532" i="23"/>
  <c r="S1532" i="23"/>
  <c r="R1533" i="23"/>
  <c r="S1533" i="23"/>
  <c r="R1534" i="23"/>
  <c r="S1534" i="23"/>
  <c r="R1535" i="23"/>
  <c r="S1535" i="23"/>
  <c r="R1536" i="23"/>
  <c r="S1536" i="23"/>
  <c r="R1537" i="23"/>
  <c r="S1537" i="23"/>
  <c r="R1538" i="23"/>
  <c r="S1538" i="23"/>
  <c r="R1539" i="23"/>
  <c r="S1539" i="23"/>
  <c r="R1540" i="23"/>
  <c r="S1540" i="23"/>
  <c r="R1541" i="23"/>
  <c r="S1541" i="23"/>
  <c r="R1542" i="23"/>
  <c r="S1542" i="23"/>
  <c r="R1543" i="23"/>
  <c r="S1543" i="23"/>
  <c r="R1544" i="23"/>
  <c r="S1544" i="23"/>
  <c r="R1545" i="23"/>
  <c r="S1545" i="23"/>
  <c r="R1546" i="23"/>
  <c r="S1546" i="23"/>
  <c r="R1547" i="23"/>
  <c r="S1547" i="23"/>
  <c r="R1548" i="23"/>
  <c r="S1548" i="23"/>
  <c r="R1549" i="23"/>
  <c r="S1549" i="23"/>
  <c r="R1550" i="23"/>
  <c r="S1550" i="23"/>
  <c r="R1551" i="23"/>
  <c r="S1551" i="23"/>
  <c r="R1552" i="23"/>
  <c r="S1552" i="23"/>
  <c r="R1553" i="23"/>
  <c r="S1553" i="23"/>
  <c r="R1554" i="23"/>
  <c r="S1554" i="23"/>
  <c r="R1555" i="23"/>
  <c r="S1555" i="23"/>
  <c r="R1556" i="23"/>
  <c r="S1556" i="23"/>
  <c r="R1557" i="23"/>
  <c r="S1557" i="23"/>
  <c r="R1558" i="23"/>
  <c r="S1558" i="23"/>
  <c r="R1559" i="23"/>
  <c r="S1559" i="23"/>
  <c r="R1560" i="23"/>
  <c r="S1560" i="23"/>
  <c r="R1561" i="23"/>
  <c r="S1561" i="23"/>
  <c r="R1562" i="23"/>
  <c r="S1562" i="23"/>
  <c r="R1563" i="23"/>
  <c r="S1563" i="23"/>
  <c r="R1564" i="23"/>
  <c r="S1564" i="23"/>
  <c r="R1565" i="23"/>
  <c r="S1565" i="23"/>
  <c r="R1566" i="23"/>
  <c r="S1566" i="23"/>
  <c r="R1567" i="23"/>
  <c r="S1567" i="23"/>
  <c r="R1568" i="23"/>
  <c r="S1568" i="23"/>
  <c r="R1569" i="23"/>
  <c r="S1569" i="23"/>
  <c r="R1570" i="23"/>
  <c r="S1570" i="23"/>
  <c r="R1571" i="23"/>
  <c r="S1571" i="23"/>
  <c r="R1572" i="23"/>
  <c r="S1572" i="23"/>
  <c r="R1573" i="23"/>
  <c r="S1573" i="23"/>
  <c r="R1574" i="23"/>
  <c r="S1574" i="23"/>
  <c r="R1575" i="23"/>
  <c r="S1575" i="23"/>
  <c r="R1576" i="23"/>
  <c r="S1576" i="23"/>
  <c r="R1577" i="23"/>
  <c r="S1577" i="23"/>
  <c r="R1578" i="23"/>
  <c r="S1578" i="23"/>
  <c r="R1579" i="23"/>
  <c r="S1579" i="23"/>
  <c r="R1580" i="23"/>
  <c r="S1580" i="23"/>
  <c r="R1581" i="23"/>
  <c r="S1581" i="23"/>
  <c r="R1582" i="23"/>
  <c r="S1582" i="23"/>
  <c r="R1583" i="23"/>
  <c r="S1583" i="23"/>
  <c r="R1584" i="23"/>
  <c r="S1584" i="23"/>
  <c r="R1585" i="23"/>
  <c r="S1585" i="23"/>
  <c r="R1586" i="23"/>
  <c r="S1586" i="23"/>
  <c r="R1587" i="23"/>
  <c r="S1587" i="23"/>
  <c r="R1588" i="23"/>
  <c r="S1588" i="23"/>
  <c r="R1589" i="23"/>
  <c r="S1589" i="23"/>
  <c r="R1590" i="23"/>
  <c r="S1590" i="23"/>
  <c r="R1591" i="23"/>
  <c r="S1591" i="23"/>
  <c r="R1592" i="23"/>
  <c r="S1592" i="23"/>
  <c r="R1593" i="23"/>
  <c r="S1593" i="23"/>
  <c r="R1594" i="23"/>
  <c r="S1594" i="23"/>
  <c r="R1595" i="23"/>
  <c r="S1595" i="23"/>
  <c r="R1596" i="23"/>
  <c r="S1596" i="23"/>
  <c r="R1597" i="23"/>
  <c r="S1597" i="23"/>
  <c r="R1598" i="23"/>
  <c r="S1598" i="23"/>
  <c r="R1599" i="23"/>
  <c r="S1599" i="23"/>
  <c r="R1600" i="23"/>
  <c r="S1600" i="23"/>
  <c r="R1601" i="23"/>
  <c r="S1601" i="23"/>
  <c r="R1602" i="23"/>
  <c r="S1602" i="23"/>
  <c r="R1603" i="23"/>
  <c r="S1603" i="23"/>
  <c r="R1604" i="23"/>
  <c r="S1604" i="23"/>
  <c r="R1605" i="23"/>
  <c r="S1605" i="23"/>
  <c r="R1606" i="23"/>
  <c r="S1606" i="23"/>
  <c r="R1607" i="23"/>
  <c r="S1607" i="23"/>
  <c r="R1608" i="23"/>
  <c r="S1608" i="23"/>
  <c r="R1609" i="23"/>
  <c r="S1609" i="23"/>
  <c r="R1610" i="23"/>
  <c r="S1610" i="23"/>
  <c r="R1611" i="23"/>
  <c r="S1611" i="23"/>
  <c r="R1612" i="23"/>
  <c r="S1612" i="23"/>
  <c r="R1613" i="23"/>
  <c r="S1613" i="23"/>
  <c r="R1614" i="23"/>
  <c r="S1614" i="23"/>
  <c r="R1615" i="23"/>
  <c r="S1615" i="23"/>
  <c r="R1616" i="23"/>
  <c r="S1616" i="23"/>
  <c r="R1617" i="23"/>
  <c r="S1617" i="23"/>
  <c r="R1618" i="23"/>
  <c r="S1618" i="23"/>
  <c r="R1619" i="23"/>
  <c r="S1619" i="23"/>
  <c r="R1620" i="23"/>
  <c r="S1620" i="23"/>
  <c r="R1621" i="23"/>
  <c r="S1621" i="23"/>
  <c r="R1622" i="23"/>
  <c r="S1622" i="23"/>
  <c r="R1623" i="23"/>
  <c r="S1623" i="23"/>
  <c r="R1624" i="23"/>
  <c r="S1624" i="23"/>
  <c r="R1625" i="23"/>
  <c r="S1625" i="23"/>
  <c r="R1626" i="23"/>
  <c r="S1626" i="23"/>
  <c r="R1627" i="23"/>
  <c r="S1627" i="23"/>
  <c r="R1628" i="23"/>
  <c r="S1628" i="23"/>
  <c r="R1629" i="23"/>
  <c r="S1629" i="23"/>
  <c r="R1630" i="23"/>
  <c r="S1630" i="23"/>
  <c r="R1631" i="23"/>
  <c r="S1631" i="23"/>
  <c r="R1632" i="23"/>
  <c r="S1632" i="23"/>
  <c r="R1633" i="23"/>
  <c r="S1633" i="23"/>
  <c r="R1634" i="23"/>
  <c r="S1634" i="23"/>
  <c r="R1635" i="23"/>
  <c r="S1635" i="23"/>
  <c r="R1636" i="23"/>
  <c r="S1636" i="23"/>
  <c r="R1637" i="23"/>
  <c r="S1637" i="23"/>
  <c r="R1638" i="23"/>
  <c r="S1638" i="23"/>
  <c r="R1639" i="23"/>
  <c r="S1639" i="23"/>
  <c r="R1640" i="23"/>
  <c r="S1640" i="23"/>
  <c r="R1641" i="23"/>
  <c r="S1641" i="23"/>
  <c r="R1642" i="23"/>
  <c r="S1642" i="23"/>
  <c r="R1643" i="23"/>
  <c r="S1643" i="23"/>
  <c r="R1644" i="23"/>
  <c r="S1644" i="23"/>
  <c r="R1645" i="23"/>
  <c r="S1645" i="23"/>
  <c r="R1646" i="23"/>
  <c r="S1646" i="23"/>
  <c r="R1647" i="23"/>
  <c r="S1647" i="23"/>
  <c r="R1648" i="23"/>
  <c r="S1648" i="23"/>
  <c r="R1649" i="23"/>
  <c r="S1649" i="23"/>
  <c r="R1650" i="23"/>
  <c r="S1650" i="23"/>
  <c r="R1651" i="23"/>
  <c r="S1651" i="23"/>
  <c r="R1652" i="23"/>
  <c r="S1652" i="23"/>
  <c r="R1653" i="23"/>
  <c r="S1653" i="23"/>
  <c r="R1654" i="23"/>
  <c r="S1654" i="23"/>
  <c r="R1655" i="23"/>
  <c r="S1655" i="23"/>
  <c r="R1656" i="23"/>
  <c r="S1656" i="23"/>
  <c r="R1657" i="23"/>
  <c r="S1657" i="23"/>
  <c r="R1658" i="23"/>
  <c r="S1658" i="23"/>
  <c r="R1659" i="23"/>
  <c r="S1659" i="23"/>
  <c r="R1660" i="23"/>
  <c r="S1660" i="23"/>
  <c r="R1661" i="23"/>
  <c r="S1661" i="23"/>
  <c r="R1662" i="23"/>
  <c r="S1662" i="23"/>
  <c r="R1663" i="23"/>
  <c r="S1663" i="23"/>
  <c r="R1664" i="23"/>
  <c r="S1664" i="23"/>
  <c r="R1665" i="23"/>
  <c r="S1665" i="23"/>
  <c r="R1666" i="23"/>
  <c r="S1666" i="23"/>
  <c r="R1667" i="23"/>
  <c r="S1667" i="23"/>
  <c r="R1668" i="23"/>
  <c r="S1668" i="23"/>
  <c r="R1669" i="23"/>
  <c r="S1669" i="23"/>
  <c r="R1670" i="23"/>
  <c r="S1670" i="23"/>
  <c r="R1671" i="23"/>
  <c r="S1671" i="23"/>
  <c r="R1672" i="23"/>
  <c r="S1672" i="23"/>
  <c r="R1673" i="23"/>
  <c r="S1673" i="23"/>
  <c r="R1674" i="23"/>
  <c r="S1674" i="23"/>
  <c r="R1675" i="23"/>
  <c r="S1675" i="23"/>
  <c r="R1676" i="23"/>
  <c r="S1676" i="23"/>
  <c r="R1677" i="23"/>
  <c r="S1677" i="23"/>
  <c r="R1678" i="23"/>
  <c r="S1678" i="23"/>
  <c r="R1679" i="23"/>
  <c r="S1679" i="23"/>
  <c r="R1680" i="23"/>
  <c r="S1680" i="23"/>
  <c r="R1681" i="23"/>
  <c r="S1681" i="23"/>
  <c r="R1682" i="23"/>
  <c r="S1682" i="23"/>
  <c r="R1683" i="23"/>
  <c r="S1683" i="23"/>
  <c r="R1684" i="23"/>
  <c r="S1684" i="23"/>
  <c r="R1685" i="23"/>
  <c r="S1685" i="23"/>
  <c r="R1686" i="23"/>
  <c r="S1686" i="23"/>
  <c r="R1687" i="23"/>
  <c r="S1687" i="23"/>
  <c r="R1688" i="23"/>
  <c r="S1688" i="23"/>
  <c r="R1689" i="23"/>
  <c r="S1689" i="23"/>
  <c r="R1690" i="23"/>
  <c r="S1690" i="23"/>
  <c r="R1691" i="23"/>
  <c r="S1691" i="23"/>
  <c r="R1692" i="23"/>
  <c r="S1692" i="23"/>
  <c r="R1693" i="23"/>
  <c r="S1693" i="23"/>
  <c r="R1694" i="23"/>
  <c r="S1694" i="23"/>
  <c r="R1695" i="23"/>
  <c r="S1695" i="23"/>
  <c r="R1696" i="23"/>
  <c r="S1696" i="23"/>
  <c r="R1697" i="23"/>
  <c r="S1697" i="23"/>
  <c r="R1698" i="23"/>
  <c r="S1698" i="23"/>
  <c r="R1699" i="23"/>
  <c r="S1699" i="23"/>
  <c r="R1700" i="23"/>
  <c r="S1700" i="23"/>
  <c r="R1701" i="23"/>
  <c r="S1701" i="23"/>
  <c r="R1702" i="23"/>
  <c r="S1702" i="23"/>
  <c r="R1703" i="23"/>
  <c r="S1703" i="23"/>
  <c r="R1704" i="23"/>
  <c r="S1704" i="23"/>
  <c r="R1705" i="23"/>
  <c r="S1705" i="23"/>
  <c r="R1706" i="23"/>
  <c r="S1706" i="23"/>
  <c r="R1707" i="23"/>
  <c r="S1707" i="23"/>
  <c r="R1708" i="23"/>
  <c r="S1708" i="23"/>
  <c r="R1709" i="23"/>
  <c r="S1709" i="23"/>
  <c r="R1710" i="23"/>
  <c r="S1710" i="23"/>
  <c r="R1711" i="23"/>
  <c r="S1711" i="23"/>
  <c r="R1712" i="23"/>
  <c r="S1712" i="23"/>
  <c r="R1713" i="23"/>
  <c r="S1713" i="23"/>
  <c r="R1714" i="23"/>
  <c r="S1714" i="23"/>
  <c r="R1715" i="23"/>
  <c r="S1715" i="23"/>
  <c r="R1716" i="23"/>
  <c r="S1716" i="23"/>
  <c r="R1717" i="23"/>
  <c r="S1717" i="23"/>
  <c r="R1718" i="23"/>
  <c r="S1718" i="23"/>
  <c r="R1719" i="23"/>
  <c r="S1719" i="23"/>
  <c r="R1720" i="23"/>
  <c r="S1720" i="23"/>
  <c r="R1721" i="23"/>
  <c r="S1721" i="23"/>
  <c r="R1722" i="23"/>
  <c r="S1722" i="23"/>
  <c r="R1723" i="23"/>
  <c r="S1723" i="23"/>
  <c r="R1724" i="23"/>
  <c r="S1724" i="23"/>
  <c r="R1725" i="23"/>
  <c r="S1725" i="23"/>
  <c r="R1726" i="23"/>
  <c r="S1726" i="23"/>
  <c r="R1727" i="23"/>
  <c r="S1727" i="23"/>
  <c r="R1728" i="23"/>
  <c r="S1728" i="23"/>
  <c r="R1729" i="23"/>
  <c r="S1729" i="23"/>
  <c r="R1730" i="23"/>
  <c r="S1730" i="23"/>
  <c r="R1731" i="23"/>
  <c r="S1731" i="23"/>
  <c r="R1732" i="23"/>
  <c r="S1732" i="23"/>
  <c r="R1733" i="23"/>
  <c r="S1733" i="23"/>
  <c r="R1734" i="23"/>
  <c r="S1734" i="23"/>
  <c r="R1735" i="23"/>
  <c r="S1735" i="23"/>
  <c r="R1736" i="23"/>
  <c r="S1736" i="23"/>
  <c r="R1737" i="23"/>
  <c r="S1737" i="23"/>
  <c r="R1738" i="23"/>
  <c r="S1738" i="23"/>
  <c r="R1739" i="23"/>
  <c r="S1739" i="23"/>
  <c r="R1740" i="23"/>
  <c r="S1740" i="23"/>
  <c r="R1741" i="23"/>
  <c r="S1741" i="23"/>
  <c r="R1742" i="23"/>
  <c r="S1742" i="23"/>
  <c r="R1743" i="23"/>
  <c r="S1743" i="23"/>
  <c r="R1744" i="23"/>
  <c r="S1744" i="23"/>
  <c r="R1745" i="23"/>
  <c r="S1745" i="23"/>
  <c r="R1746" i="23"/>
  <c r="S1746" i="23"/>
  <c r="R1747" i="23"/>
  <c r="S1747" i="23"/>
  <c r="R1748" i="23"/>
  <c r="S1748" i="23"/>
  <c r="R1749" i="23"/>
  <c r="S1749" i="23"/>
  <c r="R1750" i="23"/>
  <c r="S1750" i="23"/>
  <c r="R1751" i="23"/>
  <c r="S1751" i="23"/>
  <c r="R1752" i="23"/>
  <c r="S1752" i="23"/>
  <c r="R1753" i="23"/>
  <c r="S1753" i="23"/>
  <c r="R1754" i="23"/>
  <c r="S1754" i="23"/>
  <c r="R1755" i="23"/>
  <c r="S1755" i="23"/>
  <c r="R1756" i="23"/>
  <c r="S1756" i="23"/>
  <c r="R1757" i="23"/>
  <c r="S1757" i="23"/>
  <c r="R1758" i="23"/>
  <c r="S1758" i="23"/>
  <c r="R1759" i="23"/>
  <c r="S1759" i="23"/>
  <c r="R1760" i="23"/>
  <c r="S1760" i="23"/>
  <c r="R1761" i="23"/>
  <c r="S1761" i="23"/>
  <c r="R1762" i="23"/>
  <c r="S1762" i="23"/>
  <c r="R1763" i="23"/>
  <c r="S1763" i="23"/>
  <c r="R1764" i="23"/>
  <c r="S1764" i="23"/>
  <c r="R1765" i="23"/>
  <c r="S1765" i="23"/>
  <c r="R1766" i="23"/>
  <c r="S1766" i="23"/>
  <c r="R1767" i="23"/>
  <c r="S1767" i="23"/>
  <c r="R1768" i="23"/>
  <c r="S1768" i="23"/>
  <c r="R1769" i="23"/>
  <c r="S1769" i="23"/>
  <c r="R1770" i="23"/>
  <c r="S1770" i="23"/>
  <c r="R1771" i="23"/>
  <c r="S1771" i="23"/>
  <c r="R1772" i="23"/>
  <c r="S1772" i="23"/>
  <c r="R1773" i="23"/>
  <c r="S1773" i="23"/>
  <c r="R1774" i="23"/>
  <c r="S1774" i="23"/>
  <c r="R1775" i="23"/>
  <c r="S1775" i="23"/>
  <c r="R1776" i="23"/>
  <c r="S1776" i="23"/>
  <c r="R1777" i="23"/>
  <c r="S1777" i="23"/>
  <c r="R1778" i="23"/>
  <c r="S1778" i="23"/>
  <c r="R1779" i="23"/>
  <c r="S1779" i="23"/>
  <c r="R1780" i="23"/>
  <c r="S1780" i="23"/>
  <c r="R1781" i="23"/>
  <c r="S1781" i="23"/>
  <c r="R1782" i="23"/>
  <c r="S1782" i="23"/>
  <c r="R1783" i="23"/>
  <c r="S1783" i="23"/>
  <c r="R1784" i="23"/>
  <c r="S1784" i="23"/>
  <c r="R1785" i="23"/>
  <c r="S1785" i="23"/>
  <c r="R1786" i="23"/>
  <c r="S1786" i="23"/>
  <c r="R1787" i="23"/>
  <c r="S1787" i="23"/>
  <c r="R1788" i="23"/>
  <c r="S1788" i="23"/>
  <c r="R1789" i="23"/>
  <c r="S1789" i="23"/>
  <c r="R1790" i="23"/>
  <c r="S1790" i="23"/>
  <c r="R1791" i="23"/>
  <c r="S1791" i="23"/>
  <c r="R1792" i="23"/>
  <c r="S1792" i="23"/>
  <c r="R1793" i="23"/>
  <c r="S1793" i="23"/>
  <c r="R1794" i="23"/>
  <c r="S1794" i="23"/>
  <c r="R1795" i="23"/>
  <c r="S1795" i="23"/>
  <c r="R1796" i="23"/>
  <c r="S1796" i="23"/>
  <c r="R1797" i="23"/>
  <c r="S1797" i="23"/>
  <c r="R1798" i="23"/>
  <c r="S1798" i="23"/>
  <c r="R1799" i="23"/>
  <c r="S1799" i="23"/>
  <c r="R1800" i="23"/>
  <c r="S1800" i="23"/>
  <c r="R1801" i="23"/>
  <c r="S1801" i="23"/>
  <c r="R1802" i="23"/>
  <c r="S1802" i="23"/>
  <c r="R1803" i="23"/>
  <c r="S1803" i="23"/>
  <c r="R1804" i="23"/>
  <c r="S1804" i="23"/>
  <c r="R1805" i="23"/>
  <c r="S1805" i="23"/>
  <c r="R1806" i="23"/>
  <c r="S1806" i="23"/>
  <c r="R1807" i="23"/>
  <c r="S1807" i="23"/>
  <c r="R1808" i="23"/>
  <c r="S1808" i="23"/>
  <c r="R1809" i="23"/>
  <c r="S1809" i="23"/>
  <c r="R1810" i="23"/>
  <c r="S1810" i="23"/>
  <c r="R1811" i="23"/>
  <c r="S1811" i="23"/>
  <c r="R1812" i="23"/>
  <c r="S1812" i="23"/>
  <c r="R1813" i="23"/>
  <c r="S1813" i="23"/>
  <c r="R1814" i="23"/>
  <c r="S1814" i="23"/>
  <c r="R1815" i="23"/>
  <c r="S1815" i="23"/>
  <c r="R1816" i="23"/>
  <c r="S1816" i="23"/>
  <c r="R1817" i="23"/>
  <c r="S1817" i="23"/>
  <c r="R1818" i="23"/>
  <c r="S1818" i="23"/>
  <c r="R1819" i="23"/>
  <c r="S1819" i="23"/>
  <c r="R1820" i="23"/>
  <c r="S1820" i="23"/>
  <c r="R1821" i="23"/>
  <c r="S1821" i="23"/>
  <c r="R1822" i="23"/>
  <c r="S1822" i="23"/>
  <c r="R1823" i="23"/>
  <c r="S1823" i="23"/>
  <c r="R1824" i="23"/>
  <c r="S1824" i="23"/>
  <c r="R1825" i="23"/>
  <c r="S1825" i="23"/>
  <c r="R1826" i="23"/>
  <c r="S1826" i="23"/>
  <c r="R1827" i="23"/>
  <c r="S1827" i="23"/>
  <c r="R1828" i="23"/>
  <c r="S1828" i="23"/>
  <c r="R1829" i="23"/>
  <c r="S1829" i="23"/>
  <c r="R1830" i="23"/>
  <c r="S1830" i="23"/>
  <c r="R1831" i="23"/>
  <c r="S1831" i="23"/>
  <c r="R1832" i="23"/>
  <c r="S1832" i="23"/>
  <c r="R1833" i="23"/>
  <c r="S1833" i="23"/>
  <c r="R1834" i="23"/>
  <c r="S1834" i="23"/>
  <c r="R1835" i="23"/>
  <c r="S1835" i="23"/>
  <c r="R1836" i="23"/>
  <c r="S1836" i="23"/>
  <c r="R1837" i="23"/>
  <c r="S1837" i="23"/>
  <c r="R1838" i="23"/>
  <c r="S1838" i="23"/>
  <c r="R1839" i="23"/>
  <c r="S1839" i="23"/>
  <c r="R1840" i="23"/>
  <c r="S1840" i="23"/>
  <c r="R1841" i="23"/>
  <c r="S1841" i="23"/>
  <c r="R1842" i="23"/>
  <c r="S1842" i="23"/>
  <c r="R1843" i="23"/>
  <c r="S1843" i="23"/>
  <c r="R1844" i="23"/>
  <c r="S1844" i="23"/>
  <c r="R1845" i="23"/>
  <c r="S1845" i="23"/>
  <c r="R1846" i="23"/>
  <c r="S1846" i="23"/>
  <c r="R1847" i="23"/>
  <c r="S1847" i="23"/>
  <c r="R1848" i="23"/>
  <c r="S1848" i="23"/>
  <c r="R1849" i="23"/>
  <c r="S1849" i="23"/>
  <c r="R1850" i="23"/>
  <c r="S1850" i="23"/>
  <c r="R1851" i="23"/>
  <c r="S1851" i="23"/>
  <c r="R1852" i="23"/>
  <c r="S1852" i="23"/>
  <c r="R1853" i="23"/>
  <c r="S1853" i="23"/>
  <c r="R1854" i="23"/>
  <c r="S1854" i="23"/>
  <c r="R1855" i="23"/>
  <c r="S1855" i="23"/>
  <c r="R1856" i="23"/>
  <c r="S1856" i="23"/>
  <c r="R1857" i="23"/>
  <c r="S1857" i="23"/>
  <c r="R1858" i="23"/>
  <c r="S1858" i="23"/>
  <c r="R1859" i="23"/>
  <c r="S1859" i="23"/>
  <c r="R1860" i="23"/>
  <c r="S1860" i="23"/>
  <c r="R1861" i="23"/>
  <c r="S1861" i="23"/>
  <c r="R1862" i="23"/>
  <c r="S1862" i="23"/>
  <c r="R1863" i="23"/>
  <c r="S1863" i="23"/>
  <c r="R1864" i="23"/>
  <c r="S1864" i="23"/>
  <c r="R1865" i="23"/>
  <c r="S1865" i="23"/>
  <c r="R1866" i="23"/>
  <c r="S1866" i="23"/>
  <c r="R1867" i="23"/>
  <c r="S1867" i="23"/>
  <c r="R1868" i="23"/>
  <c r="S1868" i="23"/>
  <c r="R1869" i="23"/>
  <c r="S1869" i="23"/>
  <c r="R1870" i="23"/>
  <c r="S1870" i="23"/>
  <c r="R1871" i="23"/>
  <c r="S1871" i="23"/>
  <c r="R1872" i="23"/>
  <c r="S1872" i="23"/>
  <c r="R1873" i="23"/>
  <c r="S1873" i="23"/>
  <c r="R1874" i="23"/>
  <c r="S1874" i="23"/>
  <c r="R1875" i="23"/>
  <c r="S1875" i="23"/>
  <c r="R1876" i="23"/>
  <c r="S1876" i="23"/>
  <c r="R1877" i="23"/>
  <c r="S1877" i="23"/>
  <c r="R1878" i="23"/>
  <c r="S1878" i="23"/>
  <c r="R1879" i="23"/>
  <c r="S1879" i="23"/>
  <c r="R1880" i="23"/>
  <c r="S1880" i="23"/>
  <c r="R1881" i="23"/>
  <c r="S1881" i="23"/>
  <c r="R1882" i="23"/>
  <c r="S1882" i="23"/>
  <c r="R1883" i="23"/>
  <c r="S1883" i="23"/>
  <c r="R1884" i="23"/>
  <c r="S1884" i="23"/>
  <c r="R1885" i="23"/>
  <c r="S1885" i="23"/>
  <c r="R1886" i="23"/>
  <c r="S1886" i="23"/>
  <c r="R1887" i="23"/>
  <c r="S1887" i="23"/>
  <c r="R1888" i="23"/>
  <c r="S1888" i="23"/>
  <c r="R1889" i="23"/>
  <c r="S1889" i="23"/>
  <c r="R1890" i="23"/>
  <c r="S1890" i="23"/>
  <c r="R1891" i="23"/>
  <c r="S1891" i="23"/>
  <c r="R1892" i="23"/>
  <c r="S1892" i="23"/>
  <c r="R1893" i="23"/>
  <c r="S1893" i="23"/>
  <c r="R1894" i="23"/>
  <c r="S1894" i="23"/>
  <c r="R1895" i="23"/>
  <c r="S1895" i="23"/>
  <c r="R1896" i="23"/>
  <c r="S1896" i="23"/>
  <c r="R1897" i="23"/>
  <c r="S1897" i="23"/>
  <c r="R1898" i="23"/>
  <c r="S1898" i="23"/>
  <c r="R1899" i="23"/>
  <c r="S1899" i="23"/>
  <c r="R1900" i="23"/>
  <c r="S1900" i="23"/>
  <c r="R1901" i="23"/>
  <c r="S1901" i="23"/>
  <c r="R1902" i="23"/>
  <c r="S1902" i="23"/>
  <c r="R1903" i="23"/>
  <c r="S1903" i="23"/>
  <c r="R1904" i="23"/>
  <c r="S1904" i="23"/>
  <c r="R1905" i="23"/>
  <c r="S1905" i="23"/>
  <c r="R1906" i="23"/>
  <c r="S1906" i="23"/>
  <c r="R1907" i="23"/>
  <c r="S1907" i="23"/>
  <c r="R1908" i="23"/>
  <c r="S1908" i="23"/>
  <c r="R1909" i="23"/>
  <c r="S1909" i="23"/>
  <c r="R1910" i="23"/>
  <c r="S1910" i="23"/>
  <c r="R1911" i="23"/>
  <c r="S1911" i="23"/>
  <c r="R1912" i="23"/>
  <c r="S1912" i="23"/>
  <c r="R1913" i="23"/>
  <c r="S1913" i="23"/>
  <c r="R1914" i="23"/>
  <c r="S1914" i="23"/>
  <c r="R1915" i="23"/>
  <c r="S1915" i="23"/>
  <c r="R1916" i="23"/>
  <c r="S1916" i="23"/>
  <c r="R1917" i="23"/>
  <c r="S1917" i="23"/>
  <c r="R1918" i="23"/>
  <c r="S1918" i="23"/>
  <c r="R1919" i="23"/>
  <c r="S1919" i="23"/>
  <c r="R1920" i="23"/>
  <c r="S1920" i="23"/>
  <c r="R1921" i="23"/>
  <c r="S1921" i="23"/>
  <c r="R1922" i="23"/>
  <c r="S1922" i="23"/>
  <c r="R1923" i="23"/>
  <c r="S1923" i="23"/>
  <c r="R1924" i="23"/>
  <c r="S1924" i="23"/>
  <c r="R1925" i="23"/>
  <c r="S1925" i="23"/>
  <c r="R1926" i="23"/>
  <c r="S1926" i="23"/>
  <c r="R1927" i="23"/>
  <c r="S1927" i="23"/>
  <c r="R1928" i="23"/>
  <c r="S1928" i="23"/>
  <c r="R1929" i="23"/>
  <c r="S1929" i="23"/>
  <c r="R1930" i="23"/>
  <c r="S1930" i="23"/>
  <c r="R1931" i="23"/>
  <c r="S1931" i="23"/>
  <c r="R1932" i="23"/>
  <c r="S1932" i="23"/>
  <c r="R1933" i="23"/>
  <c r="S1933" i="23"/>
  <c r="R1934" i="23"/>
  <c r="S1934" i="23"/>
  <c r="R1935" i="23"/>
  <c r="S1935" i="23"/>
  <c r="R1936" i="23"/>
  <c r="S1936" i="23"/>
  <c r="R1937" i="23"/>
  <c r="S1937" i="23"/>
  <c r="R1938" i="23"/>
  <c r="S1938" i="23"/>
  <c r="R1939" i="23"/>
  <c r="S1939" i="23"/>
  <c r="R1940" i="23"/>
  <c r="S1940" i="23"/>
  <c r="R1941" i="23"/>
  <c r="S1941" i="23"/>
  <c r="R1942" i="23"/>
  <c r="S1942" i="23"/>
  <c r="R1943" i="23"/>
  <c r="S1943" i="23"/>
  <c r="R1944" i="23"/>
  <c r="S1944" i="23"/>
  <c r="R1945" i="23"/>
  <c r="S1945" i="23"/>
  <c r="R1946" i="23"/>
  <c r="S1946" i="23"/>
  <c r="R1947" i="23"/>
  <c r="S1947" i="23"/>
  <c r="R1948" i="23"/>
  <c r="S1948" i="23"/>
  <c r="R1949" i="23"/>
  <c r="S1949" i="23"/>
  <c r="R1950" i="23"/>
  <c r="S1950" i="23"/>
  <c r="R1951" i="23"/>
  <c r="S1951" i="23"/>
  <c r="R1952" i="23"/>
  <c r="S1952" i="23"/>
  <c r="R1953" i="23"/>
  <c r="S1953" i="23"/>
  <c r="R1954" i="23"/>
  <c r="S1954" i="23"/>
  <c r="R1955" i="23"/>
  <c r="S1955" i="23"/>
  <c r="R1956" i="23"/>
  <c r="S1956" i="23"/>
  <c r="R1957" i="23"/>
  <c r="S1957" i="23"/>
  <c r="R1958" i="23"/>
  <c r="S1958" i="23"/>
  <c r="R1959" i="23"/>
  <c r="S1959" i="23"/>
  <c r="R1960" i="23"/>
  <c r="S1960" i="23"/>
  <c r="R1961" i="23"/>
  <c r="S1961" i="23"/>
  <c r="R1962" i="23"/>
  <c r="S1962" i="23"/>
  <c r="R1963" i="23"/>
  <c r="S1963" i="23"/>
  <c r="R1964" i="23"/>
  <c r="S1964" i="23"/>
  <c r="R1965" i="23"/>
  <c r="S1965" i="23"/>
  <c r="R1966" i="23"/>
  <c r="S1966" i="23"/>
  <c r="R1967" i="23"/>
  <c r="S1967" i="23"/>
  <c r="R1968" i="23"/>
  <c r="S1968" i="23"/>
  <c r="R1969" i="23"/>
  <c r="S1969" i="23"/>
  <c r="R1970" i="23"/>
  <c r="S1970" i="23"/>
  <c r="R1971" i="23"/>
  <c r="S1971" i="23"/>
  <c r="R1972" i="23"/>
  <c r="S1972" i="23"/>
  <c r="R1973" i="23"/>
  <c r="S1973" i="23"/>
  <c r="R1974" i="23"/>
  <c r="S1974" i="23"/>
  <c r="R1975" i="23"/>
  <c r="S1975" i="23"/>
  <c r="R1976" i="23"/>
  <c r="S1976" i="23"/>
  <c r="R1977" i="23"/>
  <c r="S1977" i="23"/>
  <c r="R1978" i="23"/>
  <c r="S1978" i="23"/>
  <c r="R1979" i="23"/>
  <c r="S1979" i="23"/>
  <c r="R1980" i="23"/>
  <c r="S1980" i="23"/>
  <c r="R1981" i="23"/>
  <c r="S1981" i="23"/>
  <c r="R1982" i="23"/>
  <c r="S1982" i="23"/>
  <c r="R1983" i="23"/>
  <c r="S1983" i="23"/>
  <c r="R1984" i="23"/>
  <c r="S1984" i="23"/>
  <c r="R1985" i="23"/>
  <c r="S1985" i="23"/>
  <c r="R1986" i="23"/>
  <c r="S1986" i="23"/>
  <c r="R1987" i="23"/>
  <c r="S1987" i="23"/>
  <c r="R1988" i="23"/>
  <c r="S1988" i="23"/>
  <c r="R1989" i="23"/>
  <c r="S1989" i="23"/>
  <c r="R1990" i="23"/>
  <c r="S1990" i="23"/>
  <c r="R1991" i="23"/>
  <c r="S1991" i="23"/>
  <c r="R1992" i="23"/>
  <c r="S1992" i="23"/>
  <c r="R1993" i="23"/>
  <c r="S1993" i="23"/>
  <c r="R1994" i="23"/>
  <c r="S1994" i="23"/>
  <c r="R1995" i="23"/>
  <c r="S1995" i="23"/>
  <c r="R1996" i="23"/>
  <c r="S1996" i="23"/>
  <c r="R1997" i="23"/>
  <c r="S1997" i="23"/>
  <c r="R1998" i="23"/>
  <c r="S1998" i="23"/>
  <c r="R1999" i="23"/>
  <c r="S1999" i="23"/>
  <c r="R2000" i="23"/>
  <c r="S2000" i="23"/>
  <c r="B15" i="11" l="1"/>
  <c r="B16" i="11"/>
  <c r="B17" i="11"/>
  <c r="B18" i="11"/>
  <c r="B19" i="11"/>
  <c r="B20" i="11"/>
  <c r="B21" i="11"/>
  <c r="B14" i="11"/>
  <c r="T32" i="33" l="1"/>
  <c r="T31" i="33"/>
  <c r="T30" i="33"/>
  <c r="B29" i="11" l="1"/>
  <c r="T29" i="33"/>
  <c r="T28" i="33"/>
  <c r="T27" i="33"/>
  <c r="T26" i="33"/>
  <c r="T25" i="33"/>
  <c r="T18" i="33" l="1"/>
  <c r="T19" i="33"/>
  <c r="T20" i="33"/>
  <c r="T21" i="33"/>
  <c r="T22" i="33"/>
  <c r="T23" i="33"/>
  <c r="T24" i="33"/>
  <c r="T17" i="33"/>
  <c r="T16" i="33"/>
  <c r="T15" i="33"/>
  <c r="T14" i="33"/>
  <c r="T13" i="33"/>
  <c r="T12" i="33"/>
  <c r="T11" i="33"/>
  <c r="T10" i="33"/>
  <c r="T9" i="33"/>
  <c r="R5" i="23" l="1"/>
  <c r="S5" i="23"/>
  <c r="R6" i="23"/>
  <c r="S6" i="23"/>
  <c r="R7" i="23"/>
  <c r="S7" i="23"/>
  <c r="R8" i="23"/>
  <c r="S8" i="23"/>
  <c r="R9" i="23"/>
  <c r="S9" i="23"/>
  <c r="R10" i="23"/>
  <c r="S10" i="23"/>
  <c r="R11" i="23"/>
  <c r="S11" i="23"/>
  <c r="R12" i="23"/>
  <c r="S12" i="23"/>
  <c r="R13" i="23"/>
  <c r="S13" i="23"/>
  <c r="R14" i="23"/>
  <c r="S14" i="23"/>
  <c r="R15" i="23"/>
  <c r="S15" i="23"/>
  <c r="R16" i="23"/>
  <c r="S16" i="23"/>
  <c r="R17" i="23"/>
  <c r="S17" i="23"/>
  <c r="R18" i="23"/>
  <c r="S18" i="23"/>
  <c r="R19" i="23"/>
  <c r="S19" i="23"/>
  <c r="R20" i="23"/>
  <c r="S20" i="23"/>
  <c r="R21" i="23"/>
  <c r="S21" i="23"/>
  <c r="R22" i="23"/>
  <c r="S22" i="23"/>
  <c r="R23" i="23"/>
  <c r="S23" i="23"/>
  <c r="R24" i="23"/>
  <c r="S24" i="23"/>
  <c r="R25" i="23"/>
  <c r="S25" i="23"/>
  <c r="R26" i="23"/>
  <c r="S26" i="23"/>
  <c r="R27" i="23"/>
  <c r="S27" i="23"/>
  <c r="R28" i="23"/>
  <c r="S28" i="23"/>
  <c r="R29" i="23"/>
  <c r="S29" i="23"/>
  <c r="R30" i="23"/>
  <c r="S30" i="23"/>
  <c r="R31" i="23"/>
  <c r="S31" i="23"/>
  <c r="R32" i="23"/>
  <c r="S32" i="23"/>
  <c r="R33" i="23"/>
  <c r="S33" i="23"/>
  <c r="R34" i="23"/>
  <c r="S34" i="23"/>
  <c r="R35" i="23"/>
  <c r="S35" i="23"/>
  <c r="R36" i="23"/>
  <c r="S36" i="23"/>
  <c r="R37" i="23"/>
  <c r="S37" i="23"/>
  <c r="R38" i="23"/>
  <c r="S38" i="23"/>
  <c r="R39" i="23"/>
  <c r="S39" i="23"/>
  <c r="R40" i="23"/>
  <c r="S40" i="23"/>
  <c r="R41" i="23"/>
  <c r="S41" i="23"/>
  <c r="R42" i="23"/>
  <c r="S42" i="23"/>
  <c r="R43" i="23"/>
  <c r="S43" i="23"/>
  <c r="R44" i="23"/>
  <c r="S44" i="23"/>
  <c r="R45" i="23"/>
  <c r="S45" i="23"/>
  <c r="R46" i="23"/>
  <c r="S46" i="23"/>
  <c r="R47" i="23"/>
  <c r="S47" i="23"/>
  <c r="R48" i="23"/>
  <c r="S48" i="23"/>
  <c r="R49" i="23"/>
  <c r="S49" i="23"/>
  <c r="R50" i="23"/>
  <c r="S50" i="23"/>
  <c r="R51" i="23"/>
  <c r="S51" i="23"/>
  <c r="R52" i="23"/>
  <c r="S52" i="23"/>
  <c r="R53" i="23"/>
  <c r="S53" i="23"/>
  <c r="R54" i="23"/>
  <c r="S54" i="23"/>
  <c r="R55" i="23"/>
  <c r="S55" i="23"/>
  <c r="R56" i="23"/>
  <c r="S56" i="23"/>
  <c r="R57" i="23"/>
  <c r="S57" i="23"/>
  <c r="R58" i="23"/>
  <c r="S58" i="23"/>
  <c r="R59" i="23"/>
  <c r="S59" i="23"/>
  <c r="R60" i="23"/>
  <c r="S60" i="23"/>
  <c r="R61" i="23"/>
  <c r="S61" i="23"/>
  <c r="R62" i="23"/>
  <c r="S62" i="23"/>
  <c r="R63" i="23"/>
  <c r="S63" i="23"/>
  <c r="R64" i="23"/>
  <c r="S64" i="23"/>
  <c r="R65" i="23"/>
  <c r="S65" i="23"/>
  <c r="R66" i="23"/>
  <c r="S66" i="23"/>
  <c r="R67" i="23"/>
  <c r="S67" i="23"/>
  <c r="R68" i="23"/>
  <c r="S68" i="23"/>
  <c r="R69" i="23"/>
  <c r="S69" i="23"/>
  <c r="R70" i="23"/>
  <c r="S70" i="23"/>
  <c r="R71" i="23"/>
  <c r="S71" i="23"/>
  <c r="R72" i="23"/>
  <c r="S72" i="23"/>
  <c r="R73" i="23"/>
  <c r="S73" i="23"/>
  <c r="R74" i="23"/>
  <c r="S74" i="23"/>
  <c r="R75" i="23"/>
  <c r="S75" i="23"/>
  <c r="R76" i="23"/>
  <c r="S76" i="23"/>
  <c r="R77" i="23"/>
  <c r="S77" i="23"/>
  <c r="R78" i="23"/>
  <c r="S78" i="23"/>
  <c r="R79" i="23"/>
  <c r="S79" i="23"/>
  <c r="R80" i="23"/>
  <c r="S80" i="23"/>
  <c r="R81" i="23"/>
  <c r="S81" i="23"/>
  <c r="R82" i="23"/>
  <c r="S82" i="23"/>
  <c r="R83" i="23"/>
  <c r="S83" i="23"/>
  <c r="R84" i="23"/>
  <c r="S84" i="23"/>
  <c r="R85" i="23"/>
  <c r="S85" i="23"/>
  <c r="R86" i="23"/>
  <c r="S86" i="23"/>
  <c r="R87" i="23"/>
  <c r="S87" i="23"/>
  <c r="R88" i="23"/>
  <c r="S88" i="23"/>
  <c r="R89" i="23"/>
  <c r="S89" i="23"/>
  <c r="R90" i="23"/>
  <c r="S90" i="23"/>
  <c r="R91" i="23"/>
  <c r="S91" i="23"/>
  <c r="R92" i="23"/>
  <c r="S92" i="23"/>
  <c r="R93" i="23"/>
  <c r="S93" i="23"/>
  <c r="R94" i="23"/>
  <c r="S94" i="23"/>
  <c r="R95" i="23"/>
  <c r="S95" i="23"/>
  <c r="R96" i="23"/>
  <c r="S96" i="23"/>
  <c r="R97" i="23"/>
  <c r="S97" i="23"/>
  <c r="R98" i="23"/>
  <c r="S98" i="23"/>
  <c r="R99" i="23"/>
  <c r="S99" i="23"/>
  <c r="R100" i="23"/>
  <c r="S100" i="23"/>
  <c r="R101" i="23"/>
  <c r="S101" i="23"/>
  <c r="R102" i="23"/>
  <c r="S102" i="23"/>
  <c r="R103" i="23"/>
  <c r="S103" i="23"/>
  <c r="R104" i="23"/>
  <c r="S104" i="23"/>
  <c r="R105" i="23"/>
  <c r="S105" i="23"/>
  <c r="R106" i="23"/>
  <c r="S106" i="23"/>
  <c r="R107" i="23"/>
  <c r="S107" i="23"/>
  <c r="R108" i="23"/>
  <c r="S108" i="23"/>
  <c r="R109" i="23"/>
  <c r="S109" i="23"/>
  <c r="R110" i="23"/>
  <c r="S110" i="23"/>
  <c r="R111" i="23"/>
  <c r="S111" i="23"/>
  <c r="R112" i="23"/>
  <c r="S112" i="23"/>
  <c r="R113" i="23"/>
  <c r="S113" i="23"/>
  <c r="R114" i="23"/>
  <c r="S114" i="23"/>
  <c r="R115" i="23"/>
  <c r="S115" i="23"/>
  <c r="R116" i="23"/>
  <c r="S116" i="23"/>
  <c r="R117" i="23"/>
  <c r="S117" i="23"/>
  <c r="R118" i="23"/>
  <c r="S118" i="23"/>
  <c r="R119" i="23"/>
  <c r="S119" i="23"/>
  <c r="R120" i="23"/>
  <c r="S120" i="23"/>
  <c r="R121" i="23"/>
  <c r="S121" i="23"/>
  <c r="R122" i="23"/>
  <c r="S122" i="23"/>
  <c r="R123" i="23"/>
  <c r="S123" i="23"/>
  <c r="R124" i="23"/>
  <c r="S124" i="23"/>
  <c r="R125" i="23"/>
  <c r="S125" i="23"/>
  <c r="R126" i="23"/>
  <c r="S126" i="23"/>
  <c r="R127" i="23"/>
  <c r="S127" i="23"/>
  <c r="R128" i="23"/>
  <c r="S128" i="23"/>
  <c r="R129" i="23"/>
  <c r="S129" i="23"/>
  <c r="R130" i="23"/>
  <c r="S130" i="23"/>
  <c r="R131" i="23"/>
  <c r="S131" i="23"/>
  <c r="R132" i="23"/>
  <c r="S132" i="23"/>
  <c r="R133" i="23"/>
  <c r="S133" i="23"/>
  <c r="R134" i="23"/>
  <c r="S134" i="23"/>
  <c r="R135" i="23"/>
  <c r="S135" i="23"/>
  <c r="R136" i="23"/>
  <c r="S136" i="23"/>
  <c r="R137" i="23"/>
  <c r="S137" i="23"/>
  <c r="R138" i="23"/>
  <c r="S138" i="23"/>
  <c r="R139" i="23"/>
  <c r="S139" i="23"/>
  <c r="R140" i="23"/>
  <c r="S140" i="23"/>
  <c r="R141" i="23"/>
  <c r="S141" i="23"/>
  <c r="R142" i="23"/>
  <c r="S142" i="23"/>
  <c r="R143" i="23"/>
  <c r="S143" i="23"/>
  <c r="R144" i="23"/>
  <c r="S144" i="23"/>
  <c r="R145" i="23"/>
  <c r="S145" i="23"/>
  <c r="R146" i="23"/>
  <c r="S146" i="23"/>
  <c r="R147" i="23"/>
  <c r="S147" i="23"/>
  <c r="R148" i="23"/>
  <c r="S148" i="23"/>
  <c r="R149" i="23"/>
  <c r="S149" i="23"/>
  <c r="R150" i="23"/>
  <c r="S150" i="23"/>
  <c r="R151" i="23"/>
  <c r="S151" i="23"/>
  <c r="R152" i="23"/>
  <c r="S152" i="23"/>
  <c r="R153" i="23"/>
  <c r="S153" i="23"/>
  <c r="R154" i="23"/>
  <c r="S154" i="23"/>
  <c r="R155" i="23"/>
  <c r="S155" i="23"/>
  <c r="R156" i="23"/>
  <c r="S156" i="23"/>
  <c r="R157" i="23"/>
  <c r="S157" i="23"/>
  <c r="R158" i="23"/>
  <c r="S158" i="23"/>
  <c r="R159" i="23"/>
  <c r="S159" i="23"/>
  <c r="R160" i="23"/>
  <c r="S160" i="23"/>
  <c r="R161" i="23"/>
  <c r="S161" i="23"/>
  <c r="R162" i="23"/>
  <c r="S162" i="23"/>
  <c r="R163" i="23"/>
  <c r="S163" i="23"/>
  <c r="R164" i="23"/>
  <c r="S164" i="23"/>
  <c r="R165" i="23"/>
  <c r="S165" i="23"/>
  <c r="R166" i="23"/>
  <c r="S166" i="23"/>
  <c r="R167" i="23"/>
  <c r="S167" i="23"/>
  <c r="R168" i="23"/>
  <c r="S168" i="23"/>
  <c r="R169" i="23"/>
  <c r="S169" i="23"/>
  <c r="R170" i="23"/>
  <c r="S170" i="23"/>
  <c r="R171" i="23"/>
  <c r="S171" i="23"/>
  <c r="R172" i="23"/>
  <c r="S172" i="23"/>
  <c r="R173" i="23"/>
  <c r="S173" i="23"/>
  <c r="R174" i="23"/>
  <c r="S174" i="23"/>
  <c r="R175" i="23"/>
  <c r="S175" i="23"/>
  <c r="R176" i="23"/>
  <c r="S176" i="23"/>
  <c r="R177" i="23"/>
  <c r="S177" i="23"/>
  <c r="R178" i="23"/>
  <c r="S178" i="23"/>
  <c r="R179" i="23"/>
  <c r="S179" i="23"/>
  <c r="R180" i="23"/>
  <c r="S180" i="23"/>
  <c r="R181" i="23"/>
  <c r="S181" i="23"/>
  <c r="R182" i="23"/>
  <c r="S182" i="23"/>
  <c r="R183" i="23"/>
  <c r="S183" i="23"/>
  <c r="R184" i="23"/>
  <c r="S184" i="23"/>
  <c r="R185" i="23"/>
  <c r="S185" i="23"/>
  <c r="R186" i="23"/>
  <c r="S186" i="23"/>
  <c r="R187" i="23"/>
  <c r="S187" i="23"/>
  <c r="R188" i="23"/>
  <c r="S188" i="23"/>
  <c r="R189" i="23"/>
  <c r="S189" i="23"/>
  <c r="R190" i="23"/>
  <c r="S190" i="23"/>
  <c r="R191" i="23"/>
  <c r="S191" i="23"/>
  <c r="R192" i="23"/>
  <c r="S192" i="23"/>
  <c r="R193" i="23"/>
  <c r="S193" i="23"/>
  <c r="R194" i="23"/>
  <c r="S194" i="23"/>
  <c r="R195" i="23"/>
  <c r="S195" i="23"/>
  <c r="R196" i="23"/>
  <c r="S196" i="23"/>
  <c r="R197" i="23"/>
  <c r="S197" i="23"/>
  <c r="R198" i="23"/>
  <c r="S198" i="23"/>
  <c r="R199" i="23"/>
  <c r="S199" i="23"/>
  <c r="R200" i="23"/>
  <c r="S200" i="23"/>
  <c r="R201" i="23"/>
  <c r="S201" i="23"/>
  <c r="R202" i="23"/>
  <c r="S202" i="23"/>
  <c r="R203" i="23"/>
  <c r="S203" i="23"/>
  <c r="R204" i="23"/>
  <c r="S204" i="23"/>
  <c r="R205" i="23"/>
  <c r="S205" i="23"/>
  <c r="R206" i="23"/>
  <c r="S206" i="23"/>
  <c r="R207" i="23"/>
  <c r="S207" i="23"/>
  <c r="R208" i="23"/>
  <c r="S208" i="23"/>
  <c r="R209" i="23"/>
  <c r="S209" i="23"/>
  <c r="R210" i="23"/>
  <c r="S210" i="23"/>
  <c r="R211" i="23"/>
  <c r="S211" i="23"/>
  <c r="R212" i="23"/>
  <c r="S212" i="23"/>
  <c r="R213" i="23"/>
  <c r="S213" i="23"/>
  <c r="R214" i="23"/>
  <c r="S214" i="23"/>
  <c r="R215" i="23"/>
  <c r="S215" i="23"/>
  <c r="R216" i="23"/>
  <c r="S216" i="23"/>
  <c r="R217" i="23"/>
  <c r="S217" i="23"/>
  <c r="R218" i="23"/>
  <c r="S218" i="23"/>
  <c r="R219" i="23"/>
  <c r="S219" i="23"/>
  <c r="R220" i="23"/>
  <c r="S220" i="23"/>
  <c r="R221" i="23"/>
  <c r="S221" i="23"/>
  <c r="R222" i="23"/>
  <c r="S222" i="23"/>
  <c r="R223" i="23"/>
  <c r="S223" i="23"/>
  <c r="R224" i="23"/>
  <c r="S224" i="23"/>
  <c r="R225" i="23"/>
  <c r="S225" i="23"/>
  <c r="R226" i="23"/>
  <c r="S226" i="23"/>
  <c r="R227" i="23"/>
  <c r="S227" i="23"/>
  <c r="R228" i="23"/>
  <c r="S228" i="23"/>
  <c r="R229" i="23"/>
  <c r="S229" i="23"/>
  <c r="R230" i="23"/>
  <c r="S230" i="23"/>
  <c r="R231" i="23"/>
  <c r="S231" i="23"/>
  <c r="R232" i="23"/>
  <c r="S232" i="23"/>
  <c r="R233" i="23"/>
  <c r="S233" i="23"/>
  <c r="R234" i="23"/>
  <c r="S234" i="23"/>
  <c r="R235" i="23"/>
  <c r="S235" i="23"/>
  <c r="R236" i="23"/>
  <c r="S236" i="23"/>
  <c r="R237" i="23"/>
  <c r="S237" i="23"/>
  <c r="R238" i="23"/>
  <c r="S238" i="23"/>
  <c r="R239" i="23"/>
  <c r="S239" i="23"/>
  <c r="R240" i="23"/>
  <c r="S240" i="23"/>
  <c r="R241" i="23"/>
  <c r="S241" i="23"/>
  <c r="R242" i="23"/>
  <c r="S242" i="23"/>
  <c r="R243" i="23"/>
  <c r="S243" i="23"/>
  <c r="R244" i="23"/>
  <c r="S244" i="23"/>
  <c r="R245" i="23"/>
  <c r="S245" i="23"/>
  <c r="R246" i="23"/>
  <c r="S246" i="23"/>
  <c r="R247" i="23"/>
  <c r="S247" i="23"/>
  <c r="R248" i="23"/>
  <c r="S248" i="23"/>
  <c r="R249" i="23"/>
  <c r="S249" i="23"/>
  <c r="R250" i="23"/>
  <c r="S250" i="23"/>
  <c r="R251" i="23"/>
  <c r="S251" i="23"/>
  <c r="R252" i="23"/>
  <c r="S252" i="23"/>
  <c r="R253" i="23"/>
  <c r="S253" i="23"/>
  <c r="R254" i="23"/>
  <c r="S254" i="23"/>
  <c r="R255" i="23"/>
  <c r="S255" i="23"/>
  <c r="R256" i="23"/>
  <c r="S256" i="23"/>
  <c r="R257" i="23"/>
  <c r="S257" i="23"/>
  <c r="R258" i="23"/>
  <c r="S258" i="23"/>
  <c r="R259" i="23"/>
  <c r="S259" i="23"/>
  <c r="R260" i="23"/>
  <c r="S260" i="23"/>
  <c r="R261" i="23"/>
  <c r="S261" i="23"/>
  <c r="R262" i="23"/>
  <c r="S262" i="23"/>
  <c r="R263" i="23"/>
  <c r="S263" i="23"/>
  <c r="R264" i="23"/>
  <c r="S264" i="23"/>
  <c r="R265" i="23"/>
  <c r="S265" i="23"/>
  <c r="R266" i="23"/>
  <c r="S266" i="23"/>
  <c r="R267" i="23"/>
  <c r="S267" i="23"/>
  <c r="R268" i="23"/>
  <c r="S268" i="23"/>
  <c r="R269" i="23"/>
  <c r="S269" i="23"/>
  <c r="R270" i="23"/>
  <c r="S270" i="23"/>
  <c r="R271" i="23"/>
  <c r="S271" i="23"/>
  <c r="R272" i="23"/>
  <c r="S272" i="23"/>
  <c r="R273" i="23"/>
  <c r="S273" i="23"/>
  <c r="R274" i="23"/>
  <c r="S274" i="23"/>
  <c r="R275" i="23"/>
  <c r="S275" i="23"/>
  <c r="R276" i="23"/>
  <c r="S276" i="23"/>
  <c r="R277" i="23"/>
  <c r="S277" i="23"/>
  <c r="R278" i="23"/>
  <c r="S278" i="23"/>
  <c r="R279" i="23"/>
  <c r="S279" i="23"/>
  <c r="R280" i="23"/>
  <c r="S280" i="23"/>
  <c r="R281" i="23"/>
  <c r="S281" i="23"/>
  <c r="R282" i="23"/>
  <c r="S282" i="23"/>
  <c r="R283" i="23"/>
  <c r="S283" i="23"/>
  <c r="R284" i="23"/>
  <c r="S284" i="23"/>
  <c r="R285" i="23"/>
  <c r="S285" i="23"/>
  <c r="R286" i="23"/>
  <c r="S286" i="23"/>
  <c r="R287" i="23"/>
  <c r="S287" i="23"/>
  <c r="R288" i="23"/>
  <c r="S288" i="23"/>
  <c r="R289" i="23"/>
  <c r="S289" i="23"/>
  <c r="R290" i="23"/>
  <c r="S290" i="23"/>
  <c r="R291" i="23"/>
  <c r="S291" i="23"/>
  <c r="R292" i="23"/>
  <c r="S292" i="23"/>
  <c r="R293" i="23"/>
  <c r="S293" i="23"/>
  <c r="R294" i="23"/>
  <c r="S294" i="23"/>
  <c r="R295" i="23"/>
  <c r="S295" i="23"/>
  <c r="R296" i="23"/>
  <c r="S296" i="23"/>
  <c r="R297" i="23"/>
  <c r="S297" i="23"/>
  <c r="R298" i="23"/>
  <c r="S298" i="23"/>
  <c r="R299" i="23"/>
  <c r="S299" i="23"/>
  <c r="R300" i="23"/>
  <c r="S300" i="23"/>
  <c r="R301" i="23"/>
  <c r="S301" i="23"/>
  <c r="R302" i="23"/>
  <c r="S302" i="23"/>
  <c r="R303" i="23"/>
  <c r="S303" i="23"/>
  <c r="R304" i="23"/>
  <c r="S304" i="23"/>
  <c r="R305" i="23"/>
  <c r="S305" i="23"/>
  <c r="R306" i="23"/>
  <c r="S306" i="23"/>
  <c r="R307" i="23"/>
  <c r="S307" i="23"/>
  <c r="R308" i="23"/>
  <c r="S308" i="23"/>
  <c r="R309" i="23"/>
  <c r="S309" i="23"/>
  <c r="R310" i="23"/>
  <c r="S310" i="23"/>
  <c r="R311" i="23"/>
  <c r="S311" i="23"/>
  <c r="R312" i="23"/>
  <c r="S312" i="23"/>
  <c r="R313" i="23"/>
  <c r="S313" i="23"/>
  <c r="R314" i="23"/>
  <c r="S314" i="23"/>
  <c r="R315" i="23"/>
  <c r="S315" i="23"/>
  <c r="R316" i="23"/>
  <c r="S316" i="23"/>
  <c r="R317" i="23"/>
  <c r="S317" i="23"/>
  <c r="R318" i="23"/>
  <c r="S318" i="23"/>
  <c r="R319" i="23"/>
  <c r="S319" i="23"/>
  <c r="R320" i="23"/>
  <c r="S320" i="23"/>
  <c r="R321" i="23"/>
  <c r="S321" i="23"/>
  <c r="R322" i="23"/>
  <c r="S322" i="23"/>
  <c r="R323" i="23"/>
  <c r="S323" i="23"/>
  <c r="R324" i="23"/>
  <c r="S324" i="23"/>
  <c r="R325" i="23"/>
  <c r="S325" i="23"/>
  <c r="R326" i="23"/>
  <c r="S326" i="23"/>
  <c r="R327" i="23"/>
  <c r="S327" i="23"/>
  <c r="R328" i="23"/>
  <c r="S328" i="23"/>
  <c r="R329" i="23"/>
  <c r="S329" i="23"/>
  <c r="R330" i="23"/>
  <c r="S330" i="23"/>
  <c r="R331" i="23"/>
  <c r="S331" i="23"/>
  <c r="R332" i="23"/>
  <c r="S332" i="23"/>
  <c r="R333" i="23"/>
  <c r="S333" i="23"/>
  <c r="R334" i="23"/>
  <c r="S334" i="23"/>
  <c r="R335" i="23"/>
  <c r="S335" i="23"/>
  <c r="R336" i="23"/>
  <c r="S336" i="23"/>
  <c r="R337" i="23"/>
  <c r="S337" i="23"/>
  <c r="R338" i="23"/>
  <c r="S338" i="23"/>
  <c r="R339" i="23"/>
  <c r="S339" i="23"/>
  <c r="R340" i="23"/>
  <c r="S340" i="23"/>
  <c r="R341" i="23"/>
  <c r="S341" i="23"/>
  <c r="R342" i="23"/>
  <c r="S342" i="23"/>
  <c r="R343" i="23"/>
  <c r="S343" i="23"/>
  <c r="R344" i="23"/>
  <c r="S344" i="23"/>
  <c r="R345" i="23"/>
  <c r="S345" i="23"/>
  <c r="R346" i="23"/>
  <c r="S346" i="23"/>
  <c r="R347" i="23"/>
  <c r="S347" i="23"/>
  <c r="R348" i="23"/>
  <c r="S348" i="23"/>
  <c r="R349" i="23"/>
  <c r="S349" i="23"/>
  <c r="R350" i="23"/>
  <c r="S350" i="23"/>
  <c r="R351" i="23"/>
  <c r="S351" i="23"/>
  <c r="R352" i="23"/>
  <c r="S352" i="23"/>
  <c r="R353" i="23"/>
  <c r="S353" i="23"/>
  <c r="R354" i="23"/>
  <c r="S354" i="23"/>
  <c r="R355" i="23"/>
  <c r="S355" i="23"/>
  <c r="R356" i="23"/>
  <c r="S356" i="23"/>
  <c r="R357" i="23"/>
  <c r="S357" i="23"/>
  <c r="R358" i="23"/>
  <c r="S358" i="23"/>
  <c r="R359" i="23"/>
  <c r="S359" i="23"/>
  <c r="R360" i="23"/>
  <c r="S360" i="23"/>
  <c r="R361" i="23"/>
  <c r="S361" i="23"/>
  <c r="R362" i="23"/>
  <c r="S362" i="23"/>
  <c r="R363" i="23"/>
  <c r="S363" i="23"/>
  <c r="R364" i="23"/>
  <c r="S364" i="23"/>
  <c r="R365" i="23"/>
  <c r="S365" i="23"/>
  <c r="R366" i="23"/>
  <c r="S366" i="23"/>
  <c r="R367" i="23"/>
  <c r="S367" i="23"/>
  <c r="R368" i="23"/>
  <c r="S368" i="23"/>
  <c r="R369" i="23"/>
  <c r="S369" i="23"/>
  <c r="R370" i="23"/>
  <c r="S370" i="23"/>
  <c r="R371" i="23"/>
  <c r="S371" i="23"/>
  <c r="R372" i="23"/>
  <c r="S372" i="23"/>
  <c r="R373" i="23"/>
  <c r="S373" i="23"/>
  <c r="R374" i="23"/>
  <c r="S374" i="23"/>
  <c r="R375" i="23"/>
  <c r="S375" i="23"/>
  <c r="R376" i="23"/>
  <c r="S376" i="23"/>
  <c r="R377" i="23"/>
  <c r="S377" i="23"/>
  <c r="R378" i="23"/>
  <c r="S378" i="23"/>
  <c r="R379" i="23"/>
  <c r="S379" i="23"/>
  <c r="R380" i="23"/>
  <c r="S380" i="23"/>
  <c r="R381" i="23"/>
  <c r="S381" i="23"/>
  <c r="R382" i="23"/>
  <c r="S382" i="23"/>
  <c r="R383" i="23"/>
  <c r="S383" i="23"/>
  <c r="R384" i="23"/>
  <c r="S384" i="23"/>
  <c r="R385" i="23"/>
  <c r="S385" i="23"/>
  <c r="R386" i="23"/>
  <c r="S386" i="23"/>
  <c r="R387" i="23"/>
  <c r="S387" i="23"/>
  <c r="R388" i="23"/>
  <c r="S388" i="23"/>
  <c r="R389" i="23"/>
  <c r="S389" i="23"/>
  <c r="R390" i="23"/>
  <c r="S390" i="23"/>
  <c r="R391" i="23"/>
  <c r="S391" i="23"/>
  <c r="R392" i="23"/>
  <c r="S392" i="23"/>
  <c r="R393" i="23"/>
  <c r="S393" i="23"/>
  <c r="R394" i="23"/>
  <c r="S394" i="23"/>
  <c r="R395" i="23"/>
  <c r="S395" i="23"/>
  <c r="R396" i="23"/>
  <c r="S396" i="23"/>
  <c r="R397" i="23"/>
  <c r="S397" i="23"/>
  <c r="R398" i="23"/>
  <c r="S398" i="23"/>
  <c r="R399" i="23"/>
  <c r="S399" i="23"/>
  <c r="R400" i="23"/>
  <c r="S400" i="23"/>
  <c r="R401" i="23"/>
  <c r="S401" i="23"/>
  <c r="R402" i="23"/>
  <c r="S402" i="23"/>
  <c r="R403" i="23"/>
  <c r="S403" i="23"/>
  <c r="R404" i="23"/>
  <c r="S404" i="23"/>
  <c r="R405" i="23"/>
  <c r="S405" i="23"/>
  <c r="R406" i="23"/>
  <c r="S406" i="23"/>
  <c r="R407" i="23"/>
  <c r="S407" i="23"/>
  <c r="R408" i="23"/>
  <c r="S408" i="23"/>
  <c r="R409" i="23"/>
  <c r="S409" i="23"/>
  <c r="R410" i="23"/>
  <c r="S410" i="23"/>
  <c r="R411" i="23"/>
  <c r="S411" i="23"/>
  <c r="R412" i="23"/>
  <c r="S412" i="23"/>
  <c r="R413" i="23"/>
  <c r="S413" i="23"/>
  <c r="R414" i="23"/>
  <c r="S414" i="23"/>
  <c r="R415" i="23"/>
  <c r="S415" i="23"/>
  <c r="R416" i="23"/>
  <c r="S416" i="23"/>
  <c r="R417" i="23"/>
  <c r="S417" i="23"/>
  <c r="R418" i="23"/>
  <c r="S418" i="23"/>
  <c r="R419" i="23"/>
  <c r="S419" i="23"/>
  <c r="R420" i="23"/>
  <c r="S420" i="23"/>
  <c r="R421" i="23"/>
  <c r="S421" i="23"/>
  <c r="R422" i="23"/>
  <c r="S422" i="23"/>
  <c r="R423" i="23"/>
  <c r="S423" i="23"/>
  <c r="R424" i="23"/>
  <c r="S424" i="23"/>
  <c r="R425" i="23"/>
  <c r="S425" i="23"/>
  <c r="R426" i="23"/>
  <c r="S426" i="23"/>
  <c r="R427" i="23"/>
  <c r="S427" i="23"/>
  <c r="R428" i="23"/>
  <c r="S428" i="23"/>
  <c r="R429" i="23"/>
  <c r="S429" i="23"/>
  <c r="R430" i="23"/>
  <c r="S430" i="23"/>
  <c r="R431" i="23"/>
  <c r="S431" i="23"/>
  <c r="R432" i="23"/>
  <c r="S432" i="23"/>
  <c r="R433" i="23"/>
  <c r="S433" i="23"/>
  <c r="R434" i="23"/>
  <c r="S434" i="23"/>
  <c r="R435" i="23"/>
  <c r="S435" i="23"/>
  <c r="R436" i="23"/>
  <c r="S436" i="23"/>
  <c r="R437" i="23"/>
  <c r="S437" i="23"/>
  <c r="R438" i="23"/>
  <c r="S438" i="23"/>
  <c r="R439" i="23"/>
  <c r="S439" i="23"/>
  <c r="R440" i="23"/>
  <c r="S440" i="23"/>
  <c r="R441" i="23"/>
  <c r="S441" i="23"/>
  <c r="R442" i="23"/>
  <c r="S442" i="23"/>
  <c r="R443" i="23"/>
  <c r="S443" i="23"/>
  <c r="R444" i="23"/>
  <c r="S444" i="23"/>
  <c r="R445" i="23"/>
  <c r="S445" i="23"/>
  <c r="R446" i="23"/>
  <c r="S446" i="23"/>
  <c r="R447" i="23"/>
  <c r="S447" i="23"/>
  <c r="R448" i="23"/>
  <c r="S448" i="23"/>
  <c r="R449" i="23"/>
  <c r="S449" i="23"/>
  <c r="R450" i="23"/>
  <c r="S450" i="23"/>
  <c r="R451" i="23"/>
  <c r="S451" i="23"/>
  <c r="R452" i="23"/>
  <c r="S452" i="23"/>
  <c r="R453" i="23"/>
  <c r="S453" i="23"/>
  <c r="R454" i="23"/>
  <c r="S454" i="23"/>
  <c r="R455" i="23"/>
  <c r="S455" i="23"/>
  <c r="R456" i="23"/>
  <c r="S456" i="23"/>
  <c r="R457" i="23"/>
  <c r="S457" i="23"/>
  <c r="R458" i="23"/>
  <c r="S458" i="23"/>
  <c r="R459" i="23"/>
  <c r="S459" i="23"/>
  <c r="R460" i="23"/>
  <c r="S460" i="23"/>
  <c r="R461" i="23"/>
  <c r="S461" i="23"/>
  <c r="R462" i="23"/>
  <c r="S462" i="23"/>
  <c r="R463" i="23"/>
  <c r="S463" i="23"/>
  <c r="R464" i="23"/>
  <c r="S464" i="23"/>
  <c r="R465" i="23"/>
  <c r="S465" i="23"/>
  <c r="R466" i="23"/>
  <c r="S466" i="23"/>
  <c r="R467" i="23"/>
  <c r="S467" i="23"/>
  <c r="R468" i="23"/>
  <c r="S468" i="23"/>
  <c r="R469" i="23"/>
  <c r="S469" i="23"/>
  <c r="R470" i="23"/>
  <c r="S470" i="23"/>
  <c r="R471" i="23"/>
  <c r="S471" i="23"/>
  <c r="R472" i="23"/>
  <c r="S472" i="23"/>
  <c r="R473" i="23"/>
  <c r="S473" i="23"/>
  <c r="R474" i="23"/>
  <c r="S474" i="23"/>
  <c r="R475" i="23"/>
  <c r="S475" i="23"/>
  <c r="R476" i="23"/>
  <c r="S476" i="23"/>
  <c r="R477" i="23"/>
  <c r="S477" i="23"/>
  <c r="R478" i="23"/>
  <c r="S478" i="23"/>
  <c r="R479" i="23"/>
  <c r="S479" i="23"/>
  <c r="R480" i="23"/>
  <c r="S480" i="23"/>
  <c r="R481" i="23"/>
  <c r="S481" i="23"/>
  <c r="R482" i="23"/>
  <c r="S482" i="23"/>
  <c r="R483" i="23"/>
  <c r="S483" i="23"/>
  <c r="R484" i="23"/>
  <c r="S484" i="23"/>
  <c r="R485" i="23"/>
  <c r="S485" i="23"/>
  <c r="R486" i="23"/>
  <c r="S486" i="23"/>
  <c r="R487" i="23"/>
  <c r="S487" i="23"/>
  <c r="R488" i="23"/>
  <c r="S488" i="23"/>
  <c r="R489" i="23"/>
  <c r="S489" i="23"/>
  <c r="R490" i="23"/>
  <c r="S490" i="23"/>
  <c r="R491" i="23"/>
  <c r="S491" i="23"/>
  <c r="R492" i="23"/>
  <c r="S492" i="23"/>
  <c r="R493" i="23"/>
  <c r="S493" i="23"/>
  <c r="R494" i="23"/>
  <c r="S494" i="23"/>
  <c r="R495" i="23"/>
  <c r="S495" i="23"/>
  <c r="R496" i="23"/>
  <c r="S496" i="23"/>
  <c r="R497" i="23"/>
  <c r="S497" i="23"/>
  <c r="R498" i="23"/>
  <c r="S498" i="23"/>
  <c r="R499" i="23"/>
  <c r="S499" i="23"/>
  <c r="R500" i="23"/>
  <c r="S500" i="23"/>
  <c r="R501" i="23"/>
  <c r="S501" i="23"/>
  <c r="R502" i="23"/>
  <c r="S502" i="23"/>
  <c r="R503" i="23"/>
  <c r="S503" i="23"/>
  <c r="R504" i="23"/>
  <c r="S504" i="23"/>
  <c r="R505" i="23"/>
  <c r="S505" i="23"/>
  <c r="R506" i="23"/>
  <c r="S506" i="23"/>
  <c r="R507" i="23"/>
  <c r="S507" i="23"/>
  <c r="R508" i="23"/>
  <c r="S508" i="23"/>
  <c r="R509" i="23"/>
  <c r="S509" i="23"/>
  <c r="R510" i="23"/>
  <c r="S510" i="23"/>
  <c r="R511" i="23"/>
  <c r="S511" i="23"/>
  <c r="R512" i="23"/>
  <c r="S512" i="23"/>
  <c r="R513" i="23"/>
  <c r="S513" i="23"/>
  <c r="R514" i="23"/>
  <c r="S514" i="23"/>
  <c r="R515" i="23"/>
  <c r="S515" i="23"/>
  <c r="R516" i="23"/>
  <c r="S516" i="23"/>
  <c r="R517" i="23"/>
  <c r="S517" i="23"/>
  <c r="R518" i="23"/>
  <c r="S518" i="23"/>
  <c r="R519" i="23"/>
  <c r="S519" i="23"/>
  <c r="R520" i="23"/>
  <c r="S520" i="23"/>
  <c r="R521" i="23"/>
  <c r="S521" i="23"/>
  <c r="R522" i="23"/>
  <c r="S522" i="23"/>
  <c r="R523" i="23"/>
  <c r="S523" i="23"/>
  <c r="R524" i="23"/>
  <c r="S524" i="23"/>
  <c r="R525" i="23"/>
  <c r="S525" i="23"/>
  <c r="R526" i="23"/>
  <c r="S526" i="23"/>
  <c r="R527" i="23"/>
  <c r="S527" i="23"/>
  <c r="R528" i="23"/>
  <c r="S528" i="23"/>
  <c r="R529" i="23"/>
  <c r="S529" i="23"/>
  <c r="R530" i="23"/>
  <c r="S530" i="23"/>
  <c r="R531" i="23"/>
  <c r="S531" i="23"/>
  <c r="R532" i="23"/>
  <c r="S532" i="23"/>
  <c r="R533" i="23"/>
  <c r="S533" i="23"/>
  <c r="R534" i="23"/>
  <c r="S534" i="23"/>
  <c r="R535" i="23"/>
  <c r="S535" i="23"/>
  <c r="R536" i="23"/>
  <c r="S536" i="23"/>
  <c r="R537" i="23"/>
  <c r="S537" i="23"/>
  <c r="R538" i="23"/>
  <c r="S538" i="23"/>
  <c r="R539" i="23"/>
  <c r="S539" i="23"/>
  <c r="R540" i="23"/>
  <c r="S540" i="23"/>
  <c r="R541" i="23"/>
  <c r="S541" i="23"/>
  <c r="R542" i="23"/>
  <c r="S542" i="23"/>
  <c r="R543" i="23"/>
  <c r="S543" i="23"/>
  <c r="R544" i="23"/>
  <c r="S544" i="23"/>
  <c r="R545" i="23"/>
  <c r="S545" i="23"/>
  <c r="R546" i="23"/>
  <c r="S546" i="23"/>
  <c r="R547" i="23"/>
  <c r="S547" i="23"/>
  <c r="R548" i="23"/>
  <c r="S548" i="23"/>
  <c r="R549" i="23"/>
  <c r="S549" i="23"/>
  <c r="R550" i="23"/>
  <c r="S550" i="23"/>
  <c r="R551" i="23"/>
  <c r="S551" i="23"/>
  <c r="R552" i="23"/>
  <c r="S552" i="23"/>
  <c r="R553" i="23"/>
  <c r="S553" i="23"/>
  <c r="R554" i="23"/>
  <c r="S554" i="23"/>
  <c r="R555" i="23"/>
  <c r="S555" i="23"/>
  <c r="R556" i="23"/>
  <c r="S556" i="23"/>
  <c r="R557" i="23"/>
  <c r="S557" i="23"/>
  <c r="R558" i="23"/>
  <c r="S558" i="23"/>
  <c r="R559" i="23"/>
  <c r="S559" i="23"/>
  <c r="R560" i="23"/>
  <c r="S560" i="23"/>
  <c r="R561" i="23"/>
  <c r="S561" i="23"/>
  <c r="R562" i="23"/>
  <c r="S562" i="23"/>
  <c r="R563" i="23"/>
  <c r="S563" i="23"/>
  <c r="R564" i="23"/>
  <c r="S564" i="23"/>
  <c r="R565" i="23"/>
  <c r="S565" i="23"/>
  <c r="R566" i="23"/>
  <c r="S566" i="23"/>
  <c r="R567" i="23"/>
  <c r="S567" i="23"/>
  <c r="R568" i="23"/>
  <c r="S568" i="23"/>
  <c r="R569" i="23"/>
  <c r="S569" i="23"/>
  <c r="R570" i="23"/>
  <c r="S570" i="23"/>
  <c r="R571" i="23"/>
  <c r="S571" i="23"/>
  <c r="R572" i="23"/>
  <c r="S572" i="23"/>
  <c r="R573" i="23"/>
  <c r="S573" i="23"/>
  <c r="R574" i="23"/>
  <c r="S574" i="23"/>
  <c r="R575" i="23"/>
  <c r="S575" i="23"/>
  <c r="R576" i="23"/>
  <c r="S576" i="23"/>
  <c r="R577" i="23"/>
  <c r="S577" i="23"/>
  <c r="R578" i="23"/>
  <c r="S578" i="23"/>
  <c r="R579" i="23"/>
  <c r="S579" i="23"/>
  <c r="R580" i="23"/>
  <c r="S580" i="23"/>
  <c r="R581" i="23"/>
  <c r="S581" i="23"/>
  <c r="R582" i="23"/>
  <c r="S582" i="23"/>
  <c r="R583" i="23"/>
  <c r="S583" i="23"/>
  <c r="R584" i="23"/>
  <c r="S584" i="23"/>
  <c r="R585" i="23"/>
  <c r="S585" i="23"/>
  <c r="R586" i="23"/>
  <c r="S586" i="23"/>
  <c r="R587" i="23"/>
  <c r="S587" i="23"/>
  <c r="R588" i="23"/>
  <c r="S588" i="23"/>
  <c r="R589" i="23"/>
  <c r="S589" i="23"/>
  <c r="R590" i="23"/>
  <c r="S590" i="23"/>
  <c r="R591" i="23"/>
  <c r="S591" i="23"/>
  <c r="R592" i="23"/>
  <c r="S592" i="23"/>
  <c r="R593" i="23"/>
  <c r="S593" i="23"/>
  <c r="R594" i="23"/>
  <c r="S594" i="23"/>
  <c r="R595" i="23"/>
  <c r="S595" i="23"/>
  <c r="R596" i="23"/>
  <c r="S596" i="23"/>
  <c r="R597" i="23"/>
  <c r="S597" i="23"/>
  <c r="R598" i="23"/>
  <c r="S598" i="23"/>
  <c r="R599" i="23"/>
  <c r="S599" i="23"/>
  <c r="R600" i="23"/>
  <c r="S600" i="23"/>
  <c r="R601" i="23"/>
  <c r="S601" i="23"/>
  <c r="R602" i="23"/>
  <c r="S602" i="23"/>
  <c r="R603" i="23"/>
  <c r="S603" i="23"/>
  <c r="R604" i="23"/>
  <c r="S604" i="23"/>
  <c r="R605" i="23"/>
  <c r="S605" i="23"/>
  <c r="R606" i="23"/>
  <c r="S606" i="23"/>
  <c r="R607" i="23"/>
  <c r="S607" i="23"/>
  <c r="R608" i="23"/>
  <c r="S608" i="23"/>
  <c r="R609" i="23"/>
  <c r="S609" i="23"/>
  <c r="R610" i="23"/>
  <c r="S610" i="23"/>
  <c r="R611" i="23"/>
  <c r="S611" i="23"/>
  <c r="R612" i="23"/>
  <c r="S612" i="23"/>
  <c r="R613" i="23"/>
  <c r="S613" i="23"/>
  <c r="R614" i="23"/>
  <c r="S614" i="23"/>
  <c r="R615" i="23"/>
  <c r="S615" i="23"/>
  <c r="R616" i="23"/>
  <c r="S616" i="23"/>
  <c r="R617" i="23"/>
  <c r="S617" i="23"/>
  <c r="R618" i="23"/>
  <c r="S618" i="23"/>
  <c r="R619" i="23"/>
  <c r="S619" i="23"/>
  <c r="R620" i="23"/>
  <c r="S620" i="23"/>
  <c r="R621" i="23"/>
  <c r="S621" i="23"/>
  <c r="R622" i="23"/>
  <c r="S622" i="23"/>
  <c r="R623" i="23"/>
  <c r="S623" i="23"/>
  <c r="R624" i="23"/>
  <c r="S624" i="23"/>
  <c r="R625" i="23"/>
  <c r="S625" i="23"/>
  <c r="R626" i="23"/>
  <c r="S626" i="23"/>
  <c r="R627" i="23"/>
  <c r="S627" i="23"/>
  <c r="R628" i="23"/>
  <c r="S628" i="23"/>
  <c r="R629" i="23"/>
  <c r="S629" i="23"/>
  <c r="R630" i="23"/>
  <c r="S630" i="23"/>
  <c r="R631" i="23"/>
  <c r="S631" i="23"/>
  <c r="R632" i="23"/>
  <c r="S632" i="23"/>
  <c r="R633" i="23"/>
  <c r="S633" i="23"/>
  <c r="R634" i="23"/>
  <c r="S634" i="23"/>
  <c r="R635" i="23"/>
  <c r="S635" i="23"/>
  <c r="R636" i="23"/>
  <c r="S636" i="23"/>
  <c r="R637" i="23"/>
  <c r="S637" i="23"/>
  <c r="R638" i="23"/>
  <c r="S638" i="23"/>
  <c r="R639" i="23"/>
  <c r="S639" i="23"/>
  <c r="R640" i="23"/>
  <c r="S640" i="23"/>
  <c r="R641" i="23"/>
  <c r="S641" i="23"/>
  <c r="R642" i="23"/>
  <c r="S642" i="23"/>
  <c r="R643" i="23"/>
  <c r="S643" i="23"/>
  <c r="R644" i="23"/>
  <c r="S644" i="23"/>
  <c r="R645" i="23"/>
  <c r="S645" i="23"/>
  <c r="R646" i="23"/>
  <c r="S646" i="23"/>
  <c r="R647" i="23"/>
  <c r="S647" i="23"/>
  <c r="R648" i="23"/>
  <c r="S648" i="23"/>
  <c r="R649" i="23"/>
  <c r="S649" i="23"/>
  <c r="R650" i="23"/>
  <c r="S650" i="23"/>
  <c r="R651" i="23"/>
  <c r="S651" i="23"/>
  <c r="R652" i="23"/>
  <c r="S652" i="23"/>
  <c r="R653" i="23"/>
  <c r="S653" i="23"/>
  <c r="R654" i="23"/>
  <c r="S654" i="23"/>
  <c r="R655" i="23"/>
  <c r="S655" i="23"/>
  <c r="R656" i="23"/>
  <c r="S656" i="23"/>
  <c r="R657" i="23"/>
  <c r="S657" i="23"/>
  <c r="R658" i="23"/>
  <c r="S658" i="23"/>
  <c r="R659" i="23"/>
  <c r="S659" i="23"/>
  <c r="R660" i="23"/>
  <c r="S660" i="23"/>
  <c r="R661" i="23"/>
  <c r="S661" i="23"/>
  <c r="R662" i="23"/>
  <c r="S662" i="23"/>
  <c r="R663" i="23"/>
  <c r="S663" i="23"/>
  <c r="R664" i="23"/>
  <c r="S664" i="23"/>
  <c r="R665" i="23"/>
  <c r="S665" i="23"/>
  <c r="R666" i="23"/>
  <c r="S666" i="23"/>
  <c r="R667" i="23"/>
  <c r="S667" i="23"/>
  <c r="R668" i="23"/>
  <c r="S668" i="23"/>
  <c r="R669" i="23"/>
  <c r="S669" i="23"/>
  <c r="R670" i="23"/>
  <c r="S670" i="23"/>
  <c r="R671" i="23"/>
  <c r="S671" i="23"/>
  <c r="R672" i="23"/>
  <c r="S672" i="23"/>
  <c r="R673" i="23"/>
  <c r="S673" i="23"/>
  <c r="R674" i="23"/>
  <c r="S674" i="23"/>
  <c r="R675" i="23"/>
  <c r="S675" i="23"/>
  <c r="R676" i="23"/>
  <c r="S676" i="23"/>
  <c r="R677" i="23"/>
  <c r="S677" i="23"/>
  <c r="R678" i="23"/>
  <c r="S678" i="23"/>
  <c r="R679" i="23"/>
  <c r="S679" i="23"/>
  <c r="R680" i="23"/>
  <c r="S680" i="23"/>
  <c r="R681" i="23"/>
  <c r="S681" i="23"/>
  <c r="R682" i="23"/>
  <c r="S682" i="23"/>
  <c r="R683" i="23"/>
  <c r="S683" i="23"/>
  <c r="R684" i="23"/>
  <c r="S684" i="23"/>
  <c r="R685" i="23"/>
  <c r="S685" i="23"/>
  <c r="R686" i="23"/>
  <c r="S686" i="23"/>
  <c r="R687" i="23"/>
  <c r="S687" i="23"/>
  <c r="R688" i="23"/>
  <c r="S688" i="23"/>
  <c r="R689" i="23"/>
  <c r="S689" i="23"/>
  <c r="R690" i="23"/>
  <c r="S690" i="23"/>
  <c r="R691" i="23"/>
  <c r="S691" i="23"/>
  <c r="R692" i="23"/>
  <c r="S692" i="23"/>
  <c r="R693" i="23"/>
  <c r="S693" i="23"/>
  <c r="R694" i="23"/>
  <c r="S694" i="23"/>
  <c r="R695" i="23"/>
  <c r="S695" i="23"/>
  <c r="R696" i="23"/>
  <c r="S696" i="23"/>
  <c r="R697" i="23"/>
  <c r="S697" i="23"/>
  <c r="R698" i="23"/>
  <c r="S698" i="23"/>
  <c r="R699" i="23"/>
  <c r="S699" i="23"/>
  <c r="R700" i="23"/>
  <c r="S700" i="23"/>
  <c r="R701" i="23"/>
  <c r="S701" i="23"/>
  <c r="R702" i="23"/>
  <c r="S702" i="23"/>
  <c r="R703" i="23"/>
  <c r="S703" i="23"/>
  <c r="R704" i="23"/>
  <c r="S704" i="23"/>
  <c r="R705" i="23"/>
  <c r="S705" i="23"/>
  <c r="R706" i="23"/>
  <c r="S706" i="23"/>
  <c r="R707" i="23"/>
  <c r="S707" i="23"/>
  <c r="R708" i="23"/>
  <c r="S708" i="23"/>
  <c r="R709" i="23"/>
  <c r="S709" i="23"/>
  <c r="R710" i="23"/>
  <c r="S710" i="23"/>
  <c r="R711" i="23"/>
  <c r="S711" i="23"/>
  <c r="R712" i="23"/>
  <c r="S712" i="23"/>
  <c r="R713" i="23"/>
  <c r="S713" i="23"/>
  <c r="R714" i="23"/>
  <c r="S714" i="23"/>
  <c r="R715" i="23"/>
  <c r="S715" i="23"/>
  <c r="R716" i="23"/>
  <c r="S716" i="23"/>
  <c r="R717" i="23"/>
  <c r="S717" i="23"/>
  <c r="R718" i="23"/>
  <c r="S718" i="23"/>
  <c r="R719" i="23"/>
  <c r="S719" i="23"/>
  <c r="R720" i="23"/>
  <c r="S720" i="23"/>
  <c r="R721" i="23"/>
  <c r="S721" i="23"/>
  <c r="R722" i="23"/>
  <c r="S722" i="23"/>
  <c r="R723" i="23"/>
  <c r="S723" i="23"/>
  <c r="R724" i="23"/>
  <c r="S724" i="23"/>
  <c r="R725" i="23"/>
  <c r="S725" i="23"/>
  <c r="R726" i="23"/>
  <c r="S726" i="23"/>
  <c r="R727" i="23"/>
  <c r="S727" i="23"/>
  <c r="R728" i="23"/>
  <c r="S728" i="23"/>
  <c r="R729" i="23"/>
  <c r="S729" i="23"/>
  <c r="R730" i="23"/>
  <c r="S730" i="23"/>
  <c r="R731" i="23"/>
  <c r="S731" i="23"/>
  <c r="R732" i="23"/>
  <c r="S732" i="23"/>
  <c r="R733" i="23"/>
  <c r="S733" i="23"/>
  <c r="R734" i="23"/>
  <c r="S734" i="23"/>
  <c r="R735" i="23"/>
  <c r="S735" i="23"/>
  <c r="R736" i="23"/>
  <c r="S736" i="23"/>
  <c r="R737" i="23"/>
  <c r="S737" i="23"/>
  <c r="R738" i="23"/>
  <c r="S738" i="23"/>
  <c r="R739" i="23"/>
  <c r="S739" i="23"/>
  <c r="R740" i="23"/>
  <c r="S740" i="23"/>
  <c r="R741" i="23"/>
  <c r="S741" i="23"/>
  <c r="R742" i="23"/>
  <c r="S742" i="23"/>
  <c r="R743" i="23"/>
  <c r="S743" i="23"/>
  <c r="R744" i="23"/>
  <c r="S744" i="23"/>
  <c r="R745" i="23"/>
  <c r="S745" i="23"/>
  <c r="R746" i="23"/>
  <c r="S746" i="23"/>
  <c r="R747" i="23"/>
  <c r="S747" i="23"/>
  <c r="R748" i="23"/>
  <c r="S748" i="23"/>
  <c r="R749" i="23"/>
  <c r="S749" i="23"/>
  <c r="R750" i="23"/>
  <c r="S750" i="23"/>
  <c r="R751" i="23"/>
  <c r="S751" i="23"/>
  <c r="R752" i="23"/>
  <c r="S752" i="23"/>
  <c r="R753" i="23"/>
  <c r="S753" i="23"/>
  <c r="R754" i="23"/>
  <c r="S754" i="23"/>
  <c r="R755" i="23"/>
  <c r="S755" i="23"/>
  <c r="R756" i="23"/>
  <c r="S756" i="23"/>
  <c r="R757" i="23"/>
  <c r="S757" i="23"/>
  <c r="R758" i="23"/>
  <c r="S758" i="23"/>
  <c r="R759" i="23"/>
  <c r="S759" i="23"/>
  <c r="R760" i="23"/>
  <c r="S760" i="23"/>
  <c r="R761" i="23"/>
  <c r="S761" i="23"/>
  <c r="R762" i="23"/>
  <c r="S762" i="23"/>
  <c r="R763" i="23"/>
  <c r="S763" i="23"/>
  <c r="R764" i="23"/>
  <c r="S764" i="23"/>
  <c r="R765" i="23"/>
  <c r="S765" i="23"/>
  <c r="R766" i="23"/>
  <c r="S766" i="23"/>
  <c r="R767" i="23"/>
  <c r="S767" i="23"/>
  <c r="R768" i="23"/>
  <c r="S768" i="23"/>
  <c r="R769" i="23"/>
  <c r="S769" i="23"/>
  <c r="R770" i="23"/>
  <c r="S770" i="23"/>
  <c r="R771" i="23"/>
  <c r="S771" i="23"/>
  <c r="R772" i="23"/>
  <c r="S772" i="23"/>
  <c r="R773" i="23"/>
  <c r="S773" i="23"/>
  <c r="R774" i="23"/>
  <c r="S774" i="23"/>
  <c r="R775" i="23"/>
  <c r="S775" i="23"/>
  <c r="R776" i="23"/>
  <c r="S776" i="23"/>
  <c r="R777" i="23"/>
  <c r="S777" i="23"/>
  <c r="R778" i="23"/>
  <c r="S778" i="23"/>
  <c r="R779" i="23"/>
  <c r="S779" i="23"/>
  <c r="R780" i="23"/>
  <c r="S780" i="23"/>
  <c r="R781" i="23"/>
  <c r="S781" i="23"/>
  <c r="R782" i="23"/>
  <c r="S782" i="23"/>
  <c r="R783" i="23"/>
  <c r="S783" i="23"/>
  <c r="R784" i="23"/>
  <c r="S784" i="23"/>
  <c r="R785" i="23"/>
  <c r="S785" i="23"/>
  <c r="R786" i="23"/>
  <c r="S786" i="23"/>
  <c r="R787" i="23"/>
  <c r="S787" i="23"/>
  <c r="R788" i="23"/>
  <c r="S788" i="23"/>
  <c r="R789" i="23"/>
  <c r="S789" i="23"/>
  <c r="R790" i="23"/>
  <c r="S790" i="23"/>
  <c r="R791" i="23"/>
  <c r="S791" i="23"/>
  <c r="R792" i="23"/>
  <c r="S792" i="23"/>
  <c r="R793" i="23"/>
  <c r="S793" i="23"/>
  <c r="R794" i="23"/>
  <c r="S794" i="23"/>
  <c r="R795" i="23"/>
  <c r="S795" i="23"/>
  <c r="R796" i="23"/>
  <c r="S796" i="23"/>
  <c r="R797" i="23"/>
  <c r="S797" i="23"/>
  <c r="R798" i="23"/>
  <c r="S798" i="23"/>
  <c r="R799" i="23"/>
  <c r="S799" i="23"/>
  <c r="R800" i="23"/>
  <c r="S800" i="23"/>
  <c r="R801" i="23"/>
  <c r="S801" i="23"/>
  <c r="R802" i="23"/>
  <c r="S802" i="23"/>
  <c r="R803" i="23"/>
  <c r="S803" i="23"/>
  <c r="R804" i="23"/>
  <c r="S804" i="23"/>
  <c r="R805" i="23"/>
  <c r="S805" i="23"/>
  <c r="R806" i="23"/>
  <c r="S806" i="23"/>
  <c r="R807" i="23"/>
  <c r="S807" i="23"/>
  <c r="R808" i="23"/>
  <c r="S808" i="23"/>
  <c r="R809" i="23"/>
  <c r="S809" i="23"/>
  <c r="R810" i="23"/>
  <c r="S810" i="23"/>
  <c r="R811" i="23"/>
  <c r="S811" i="23"/>
  <c r="R812" i="23"/>
  <c r="S812" i="23"/>
  <c r="R813" i="23"/>
  <c r="S813" i="23"/>
  <c r="R814" i="23"/>
  <c r="S814" i="23"/>
  <c r="R815" i="23"/>
  <c r="S815" i="23"/>
  <c r="R816" i="23"/>
  <c r="S816" i="23"/>
  <c r="R817" i="23"/>
  <c r="S817" i="23"/>
  <c r="R818" i="23"/>
  <c r="S818" i="23"/>
  <c r="R819" i="23"/>
  <c r="S819" i="23"/>
  <c r="R820" i="23"/>
  <c r="S820" i="23"/>
  <c r="R821" i="23"/>
  <c r="S821" i="23"/>
  <c r="R822" i="23"/>
  <c r="S822" i="23"/>
  <c r="R823" i="23"/>
  <c r="S823" i="23"/>
  <c r="R824" i="23"/>
  <c r="S824" i="23"/>
  <c r="R825" i="23"/>
  <c r="S825" i="23"/>
  <c r="R826" i="23"/>
  <c r="S826" i="23"/>
  <c r="R827" i="23"/>
  <c r="S827" i="23"/>
  <c r="R828" i="23"/>
  <c r="S828" i="23"/>
  <c r="R829" i="23"/>
  <c r="S829" i="23"/>
  <c r="R830" i="23"/>
  <c r="S830" i="23"/>
  <c r="R831" i="23"/>
  <c r="S831" i="23"/>
  <c r="R832" i="23"/>
  <c r="S832" i="23"/>
  <c r="R833" i="23"/>
  <c r="S833" i="23"/>
  <c r="R834" i="23"/>
  <c r="S834" i="23"/>
  <c r="R835" i="23"/>
  <c r="S835" i="23"/>
  <c r="R836" i="23"/>
  <c r="S836" i="23"/>
  <c r="R837" i="23"/>
  <c r="S837" i="23"/>
  <c r="R838" i="23"/>
  <c r="S838" i="23"/>
  <c r="R839" i="23"/>
  <c r="S839" i="23"/>
  <c r="R840" i="23"/>
  <c r="S840" i="23"/>
  <c r="R841" i="23"/>
  <c r="S841" i="23"/>
  <c r="R842" i="23"/>
  <c r="S842" i="23"/>
  <c r="R843" i="23"/>
  <c r="S843" i="23"/>
  <c r="R844" i="23"/>
  <c r="S844" i="23"/>
  <c r="R845" i="23"/>
  <c r="S845" i="23"/>
  <c r="R846" i="23"/>
  <c r="S846" i="23"/>
  <c r="R847" i="23"/>
  <c r="S847" i="23"/>
  <c r="R848" i="23"/>
  <c r="S848" i="23"/>
  <c r="R849" i="23"/>
  <c r="S849" i="23"/>
  <c r="R850" i="23"/>
  <c r="S850" i="23"/>
  <c r="R851" i="23"/>
  <c r="S851" i="23"/>
  <c r="R852" i="23"/>
  <c r="S852" i="23"/>
  <c r="R853" i="23"/>
  <c r="S853" i="23"/>
  <c r="R854" i="23"/>
  <c r="S854" i="23"/>
  <c r="R855" i="23"/>
  <c r="S855" i="23"/>
  <c r="R856" i="23"/>
  <c r="S856" i="23"/>
  <c r="R857" i="23"/>
  <c r="S857" i="23"/>
  <c r="R858" i="23"/>
  <c r="S858" i="23"/>
  <c r="R859" i="23"/>
  <c r="S859" i="23"/>
  <c r="R860" i="23"/>
  <c r="S860" i="23"/>
  <c r="R861" i="23"/>
  <c r="S861" i="23"/>
  <c r="R862" i="23"/>
  <c r="S862" i="23"/>
  <c r="R863" i="23"/>
  <c r="S863" i="23"/>
  <c r="R864" i="23"/>
  <c r="S864" i="23"/>
  <c r="R865" i="23"/>
  <c r="S865" i="23"/>
  <c r="R866" i="23"/>
  <c r="S866" i="23"/>
  <c r="R867" i="23"/>
  <c r="S867" i="23"/>
  <c r="R868" i="23"/>
  <c r="S868" i="23"/>
  <c r="R869" i="23"/>
  <c r="S869" i="23"/>
  <c r="R870" i="23"/>
  <c r="S870" i="23"/>
  <c r="R871" i="23"/>
  <c r="S871" i="23"/>
  <c r="R872" i="23"/>
  <c r="S872" i="23"/>
  <c r="R873" i="23"/>
  <c r="S873" i="23"/>
  <c r="R874" i="23"/>
  <c r="S874" i="23"/>
  <c r="R875" i="23"/>
  <c r="S875" i="23"/>
  <c r="R876" i="23"/>
  <c r="S876" i="23"/>
  <c r="R877" i="23"/>
  <c r="S877" i="23"/>
  <c r="R878" i="23"/>
  <c r="S878" i="23"/>
  <c r="R879" i="23"/>
  <c r="S879" i="23"/>
  <c r="R880" i="23"/>
  <c r="S880" i="23"/>
  <c r="R881" i="23"/>
  <c r="S881" i="23"/>
  <c r="R882" i="23"/>
  <c r="S882" i="23"/>
  <c r="R883" i="23"/>
  <c r="S883" i="23"/>
  <c r="R884" i="23"/>
  <c r="S884" i="23"/>
  <c r="R885" i="23"/>
  <c r="S885" i="23"/>
  <c r="R886" i="23"/>
  <c r="S886" i="23"/>
  <c r="R887" i="23"/>
  <c r="S887" i="23"/>
  <c r="R888" i="23"/>
  <c r="S888" i="23"/>
  <c r="R889" i="23"/>
  <c r="S889" i="23"/>
  <c r="R890" i="23"/>
  <c r="S890" i="23"/>
  <c r="R891" i="23"/>
  <c r="S891" i="23"/>
  <c r="R892" i="23"/>
  <c r="S892" i="23"/>
  <c r="R893" i="23"/>
  <c r="S893" i="23"/>
  <c r="R894" i="23"/>
  <c r="S894" i="23"/>
  <c r="R895" i="23"/>
  <c r="S895" i="23"/>
  <c r="R896" i="23"/>
  <c r="S896" i="23"/>
  <c r="R897" i="23"/>
  <c r="S897" i="23"/>
  <c r="R898" i="23"/>
  <c r="S898" i="23"/>
  <c r="R899" i="23"/>
  <c r="S899" i="23"/>
  <c r="R900" i="23"/>
  <c r="S900" i="23"/>
  <c r="R901" i="23"/>
  <c r="S901" i="23"/>
  <c r="R902" i="23"/>
  <c r="S902" i="23"/>
  <c r="R903" i="23"/>
  <c r="S903" i="23"/>
  <c r="R904" i="23"/>
  <c r="S904" i="23"/>
  <c r="R905" i="23"/>
  <c r="S905" i="23"/>
  <c r="R906" i="23"/>
  <c r="S906" i="23"/>
  <c r="R907" i="23"/>
  <c r="S907" i="23"/>
  <c r="R908" i="23"/>
  <c r="S908" i="23"/>
  <c r="R909" i="23"/>
  <c r="S909" i="23"/>
  <c r="R910" i="23"/>
  <c r="S910" i="23"/>
  <c r="R911" i="23"/>
  <c r="S911" i="23"/>
  <c r="R912" i="23"/>
  <c r="S912" i="23"/>
  <c r="R913" i="23"/>
  <c r="S913" i="23"/>
  <c r="R914" i="23"/>
  <c r="S914" i="23"/>
  <c r="R915" i="23"/>
  <c r="S915" i="23"/>
  <c r="R916" i="23"/>
  <c r="S916" i="23"/>
  <c r="R917" i="23"/>
  <c r="S917" i="23"/>
  <c r="R918" i="23"/>
  <c r="S918" i="23"/>
  <c r="R919" i="23"/>
  <c r="S919" i="23"/>
  <c r="R920" i="23"/>
  <c r="S920" i="23"/>
  <c r="R921" i="23"/>
  <c r="S921" i="23"/>
  <c r="R922" i="23"/>
  <c r="S922" i="23"/>
  <c r="R923" i="23"/>
  <c r="S923" i="23"/>
  <c r="R924" i="23"/>
  <c r="S924" i="23"/>
  <c r="R925" i="23"/>
  <c r="S925" i="23"/>
  <c r="R926" i="23"/>
  <c r="S926" i="23"/>
  <c r="R927" i="23"/>
  <c r="S927" i="23"/>
  <c r="R928" i="23"/>
  <c r="S928" i="23"/>
  <c r="R929" i="23"/>
  <c r="S929" i="23"/>
  <c r="R930" i="23"/>
  <c r="S930" i="23"/>
  <c r="R931" i="23"/>
  <c r="S931" i="23"/>
  <c r="R932" i="23"/>
  <c r="S932" i="23"/>
  <c r="R933" i="23"/>
  <c r="S933" i="23"/>
  <c r="R934" i="23"/>
  <c r="S934" i="23"/>
  <c r="R935" i="23"/>
  <c r="S935" i="23"/>
  <c r="R936" i="23"/>
  <c r="S936" i="23"/>
  <c r="R937" i="23"/>
  <c r="S937" i="23"/>
  <c r="R938" i="23"/>
  <c r="S938" i="23"/>
  <c r="R939" i="23"/>
  <c r="S939" i="23"/>
  <c r="R940" i="23"/>
  <c r="S940" i="23"/>
  <c r="R941" i="23"/>
  <c r="S941" i="23"/>
  <c r="R942" i="23"/>
  <c r="S942" i="23"/>
  <c r="R943" i="23"/>
  <c r="S943" i="23"/>
  <c r="R944" i="23"/>
  <c r="S944" i="23"/>
  <c r="R945" i="23"/>
  <c r="S945" i="23"/>
  <c r="R946" i="23"/>
  <c r="S946" i="23"/>
  <c r="R947" i="23"/>
  <c r="S947" i="23"/>
  <c r="R948" i="23"/>
  <c r="S948" i="23"/>
  <c r="R949" i="23"/>
  <c r="S949" i="23"/>
  <c r="R950" i="23"/>
  <c r="S950" i="23"/>
  <c r="R951" i="23"/>
  <c r="S951" i="23"/>
  <c r="R952" i="23"/>
  <c r="S952" i="23"/>
  <c r="R953" i="23"/>
  <c r="S953" i="23"/>
  <c r="R954" i="23"/>
  <c r="S954" i="23"/>
  <c r="R955" i="23"/>
  <c r="S955" i="23"/>
  <c r="R956" i="23"/>
  <c r="S956" i="23"/>
  <c r="R957" i="23"/>
  <c r="S957" i="23"/>
  <c r="R958" i="23"/>
  <c r="S958" i="23"/>
  <c r="R959" i="23"/>
  <c r="S959" i="23"/>
  <c r="R960" i="23"/>
  <c r="S960" i="23"/>
  <c r="R961" i="23"/>
  <c r="S961" i="23"/>
  <c r="R962" i="23"/>
  <c r="S962" i="23"/>
  <c r="R963" i="23"/>
  <c r="S963" i="23"/>
  <c r="R964" i="23"/>
  <c r="S964" i="23"/>
  <c r="R965" i="23"/>
  <c r="S965" i="23"/>
  <c r="R966" i="23"/>
  <c r="S966" i="23"/>
  <c r="R967" i="23"/>
  <c r="S967" i="23"/>
  <c r="R968" i="23"/>
  <c r="S968" i="23"/>
  <c r="R969" i="23"/>
  <c r="S969" i="23"/>
  <c r="R970" i="23"/>
  <c r="S970" i="23"/>
  <c r="R971" i="23"/>
  <c r="S971" i="23"/>
  <c r="R972" i="23"/>
  <c r="S972" i="23"/>
  <c r="R973" i="23"/>
  <c r="S973" i="23"/>
  <c r="R974" i="23"/>
  <c r="S974" i="23"/>
  <c r="R975" i="23"/>
  <c r="S975" i="23"/>
  <c r="R976" i="23"/>
  <c r="S976" i="23"/>
  <c r="R977" i="23"/>
  <c r="S977" i="23"/>
  <c r="R978" i="23"/>
  <c r="S978" i="23"/>
  <c r="R979" i="23"/>
  <c r="S979" i="23"/>
  <c r="R980" i="23"/>
  <c r="S980" i="23"/>
  <c r="R981" i="23"/>
  <c r="S981" i="23"/>
  <c r="R982" i="23"/>
  <c r="S982" i="23"/>
  <c r="R983" i="23"/>
  <c r="S983" i="23"/>
  <c r="R984" i="23"/>
  <c r="S984" i="23"/>
  <c r="R985" i="23"/>
  <c r="S985" i="23"/>
  <c r="R986" i="23"/>
  <c r="S986" i="23"/>
  <c r="R987" i="23"/>
  <c r="S987" i="23"/>
  <c r="R988" i="23"/>
  <c r="S988" i="23"/>
  <c r="R989" i="23"/>
  <c r="S989" i="23"/>
  <c r="R990" i="23"/>
  <c r="S990" i="23"/>
  <c r="R991" i="23"/>
  <c r="S991" i="23"/>
  <c r="R992" i="23"/>
  <c r="S992" i="23"/>
  <c r="R993" i="23"/>
  <c r="S993" i="23"/>
  <c r="R994" i="23"/>
  <c r="S994" i="23"/>
  <c r="R995" i="23"/>
  <c r="S995" i="23"/>
  <c r="R996" i="23"/>
  <c r="S996" i="23"/>
  <c r="R997" i="23"/>
  <c r="S997" i="23"/>
  <c r="R998" i="23"/>
  <c r="S998" i="23"/>
  <c r="R999" i="23"/>
  <c r="S999" i="23"/>
  <c r="R1000" i="23"/>
  <c r="S1000" i="23"/>
  <c r="A3" i="32" l="1"/>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902" i="32"/>
  <c r="A903" i="32"/>
  <c r="A904" i="32"/>
  <c r="A905" i="32"/>
  <c r="A906" i="32"/>
  <c r="A907" i="32"/>
  <c r="A908" i="32"/>
  <c r="A909" i="32"/>
  <c r="A910" i="32"/>
  <c r="A911" i="32"/>
  <c r="A912" i="32"/>
  <c r="A913" i="32"/>
  <c r="A914" i="32"/>
  <c r="A915" i="32"/>
  <c r="A916" i="32"/>
  <c r="A917" i="32"/>
  <c r="A918" i="32"/>
  <c r="A919" i="32"/>
  <c r="A920" i="32"/>
  <c r="A921" i="32"/>
  <c r="A922" i="32"/>
  <c r="A923" i="32"/>
  <c r="A924" i="32"/>
  <c r="A925" i="32"/>
  <c r="A926" i="32"/>
  <c r="A927" i="32"/>
  <c r="A928" i="32"/>
  <c r="A929" i="32"/>
  <c r="A930" i="32"/>
  <c r="A931" i="32"/>
  <c r="A932" i="32"/>
  <c r="A933" i="32"/>
  <c r="A934" i="32"/>
  <c r="A935" i="32"/>
  <c r="A936" i="32"/>
  <c r="A937" i="32"/>
  <c r="A938" i="32"/>
  <c r="A939" i="32"/>
  <c r="A940" i="32"/>
  <c r="A941" i="32"/>
  <c r="A942" i="32"/>
  <c r="A943" i="32"/>
  <c r="A944" i="32"/>
  <c r="A945" i="32"/>
  <c r="A946" i="32"/>
  <c r="A947" i="32"/>
  <c r="A948" i="32"/>
  <c r="A949" i="32"/>
  <c r="A950" i="32"/>
  <c r="A951" i="32"/>
  <c r="A952" i="32"/>
  <c r="A953" i="32"/>
  <c r="A954" i="32"/>
  <c r="A955" i="32"/>
  <c r="A956" i="32"/>
  <c r="A957" i="32"/>
  <c r="A958" i="32"/>
  <c r="A959" i="32"/>
  <c r="A960" i="32"/>
  <c r="A961" i="32"/>
  <c r="A962" i="32"/>
  <c r="A963" i="32"/>
  <c r="A964" i="32"/>
  <c r="A965" i="32"/>
  <c r="A966" i="32"/>
  <c r="A967" i="32"/>
  <c r="A968" i="32"/>
  <c r="A969" i="32"/>
  <c r="A970" i="32"/>
  <c r="A971" i="32"/>
  <c r="A972" i="32"/>
  <c r="A973" i="32"/>
  <c r="A974" i="32"/>
  <c r="A975" i="32"/>
  <c r="A976" i="32"/>
  <c r="A977" i="32"/>
  <c r="A978" i="32"/>
  <c r="A979" i="32"/>
  <c r="A980" i="32"/>
  <c r="A981" i="32"/>
  <c r="A982" i="32"/>
  <c r="A983" i="32"/>
  <c r="A984" i="32"/>
  <c r="A985" i="32"/>
  <c r="A986" i="32"/>
  <c r="A987" i="32"/>
  <c r="A988" i="32"/>
  <c r="A989" i="32"/>
  <c r="A990" i="32"/>
  <c r="A991" i="32"/>
  <c r="A992" i="32"/>
  <c r="A993" i="32"/>
  <c r="A994" i="32"/>
  <c r="A995" i="32"/>
  <c r="A996" i="32"/>
  <c r="A997" i="32"/>
  <c r="A998" i="32"/>
  <c r="A999" i="32"/>
  <c r="A1000" i="32"/>
  <c r="A1001" i="32"/>
  <c r="A1002" i="32"/>
  <c r="A1003" i="32"/>
  <c r="A1004" i="32"/>
  <c r="A1005" i="32"/>
  <c r="A1006" i="32"/>
  <c r="A1007" i="32"/>
  <c r="A1008" i="32"/>
  <c r="A1009" i="32"/>
  <c r="A1010" i="32"/>
  <c r="A1011" i="32"/>
  <c r="A1012" i="32"/>
  <c r="A1013" i="32"/>
  <c r="A1014" i="32"/>
  <c r="A1015" i="32"/>
  <c r="A1016" i="32"/>
  <c r="A1017" i="32"/>
  <c r="A1018" i="32"/>
  <c r="A1019" i="32"/>
  <c r="A1020" i="32"/>
  <c r="A1021" i="32"/>
  <c r="A1022" i="32"/>
  <c r="A1023" i="32"/>
  <c r="A1024" i="32"/>
  <c r="A1025" i="32"/>
  <c r="A1026" i="32"/>
  <c r="A1027" i="32"/>
  <c r="A1028" i="32"/>
  <c r="A1029" i="32"/>
  <c r="A1030" i="32"/>
  <c r="A1031" i="32"/>
  <c r="A1032" i="32"/>
  <c r="A1033" i="32"/>
  <c r="A1034" i="32"/>
  <c r="A1035" i="32"/>
  <c r="A1036" i="32"/>
  <c r="A1037" i="32"/>
  <c r="A1038" i="32"/>
  <c r="A1039" i="32"/>
  <c r="A1040" i="32"/>
  <c r="A1041" i="32"/>
  <c r="A1042" i="32"/>
  <c r="A1043" i="32"/>
  <c r="A1044" i="32"/>
  <c r="A1045" i="32"/>
  <c r="A1046" i="32"/>
  <c r="A1047" i="32"/>
  <c r="A1048" i="32"/>
  <c r="A1049" i="32"/>
  <c r="A1050" i="32"/>
  <c r="A1051" i="32"/>
  <c r="A1052" i="32"/>
  <c r="A1053" i="32"/>
  <c r="A1054" i="32"/>
  <c r="A1055" i="32"/>
  <c r="A1056" i="32"/>
  <c r="A1057" i="32"/>
  <c r="A1058" i="32"/>
  <c r="A1059" i="32"/>
  <c r="A1060" i="32"/>
  <c r="A1061" i="32"/>
  <c r="A1062" i="32"/>
  <c r="A1063" i="32"/>
  <c r="A1064" i="32"/>
  <c r="A1065" i="32"/>
  <c r="A1066" i="32"/>
  <c r="A1067" i="32"/>
  <c r="A1068" i="32"/>
  <c r="A1069" i="32"/>
  <c r="A1070" i="32"/>
  <c r="A1071" i="32"/>
  <c r="A1072" i="32"/>
  <c r="A1073" i="32"/>
  <c r="A1074" i="32"/>
  <c r="A1075" i="32"/>
  <c r="A1076" i="32"/>
  <c r="A1077" i="32"/>
  <c r="A1078" i="32"/>
  <c r="A1079" i="32"/>
  <c r="A1080" i="32"/>
  <c r="A1081" i="32"/>
  <c r="A1082" i="32"/>
  <c r="A1083" i="32"/>
  <c r="A1084" i="32"/>
  <c r="A1085" i="32"/>
  <c r="A1086" i="32"/>
  <c r="A1087" i="32"/>
  <c r="A1088" i="32"/>
  <c r="A1089" i="32"/>
  <c r="A1090" i="32"/>
  <c r="A1091" i="32"/>
  <c r="A1092" i="32"/>
  <c r="A1093" i="32"/>
  <c r="A1094" i="32"/>
  <c r="A1095" i="32"/>
  <c r="A1096" i="32"/>
  <c r="A1097" i="32"/>
  <c r="A1098" i="32"/>
  <c r="A1099" i="32"/>
  <c r="A1100" i="32"/>
  <c r="A1101" i="32"/>
  <c r="A1102" i="32"/>
  <c r="A1103" i="32"/>
  <c r="A1104" i="32"/>
  <c r="A1105" i="32"/>
  <c r="A1106" i="32"/>
  <c r="A1107" i="32"/>
  <c r="A1108" i="32"/>
  <c r="A1109" i="32"/>
  <c r="A1110" i="32"/>
  <c r="A1111" i="32"/>
  <c r="A1112" i="32"/>
  <c r="A1113" i="32"/>
  <c r="A1114" i="32"/>
  <c r="A1115" i="32"/>
  <c r="A1116" i="32"/>
  <c r="A1117" i="32"/>
  <c r="A1118" i="32"/>
  <c r="A1119" i="32"/>
  <c r="A2" i="32"/>
  <c r="B4" i="11" l="1"/>
  <c r="L11" i="29"/>
  <c r="N41" i="29" l="1"/>
  <c r="B29" i="29" l="1"/>
  <c r="U26" i="33"/>
  <c r="V26" i="33"/>
  <c r="W26" i="33"/>
  <c r="U27" i="33"/>
  <c r="V27" i="33"/>
  <c r="W27" i="33"/>
  <c r="U28" i="33"/>
  <c r="V28" i="33"/>
  <c r="W28" i="33"/>
  <c r="U29" i="33"/>
  <c r="V29" i="33"/>
  <c r="W29" i="33"/>
  <c r="U30" i="33"/>
  <c r="V30" i="33"/>
  <c r="W30" i="33"/>
  <c r="U31" i="33"/>
  <c r="V31" i="33"/>
  <c r="W31" i="33"/>
  <c r="U32" i="33"/>
  <c r="V32" i="33"/>
  <c r="W32" i="33"/>
  <c r="V25" i="33"/>
  <c r="W25" i="33"/>
  <c r="U25" i="33"/>
  <c r="U18" i="33"/>
  <c r="V18" i="33"/>
  <c r="W18" i="33"/>
  <c r="U19" i="33"/>
  <c r="V19" i="33"/>
  <c r="W19" i="33"/>
  <c r="U20" i="33"/>
  <c r="V20" i="33"/>
  <c r="W20" i="33"/>
  <c r="U21" i="33"/>
  <c r="V21" i="33"/>
  <c r="W21" i="33"/>
  <c r="U22" i="33"/>
  <c r="V22" i="33"/>
  <c r="W22" i="33"/>
  <c r="U23" i="33"/>
  <c r="V23" i="33"/>
  <c r="W23" i="33"/>
  <c r="U24" i="33"/>
  <c r="V24" i="33"/>
  <c r="W24" i="33"/>
  <c r="W17" i="33"/>
  <c r="V17" i="33"/>
  <c r="U17" i="33"/>
  <c r="U10" i="33"/>
  <c r="V10" i="33"/>
  <c r="W10" i="33"/>
  <c r="U11" i="33"/>
  <c r="V11" i="33"/>
  <c r="W11" i="33"/>
  <c r="U12" i="33"/>
  <c r="V12" i="33"/>
  <c r="W12" i="33"/>
  <c r="U13" i="33"/>
  <c r="V13" i="33"/>
  <c r="W13" i="33"/>
  <c r="U14" i="33"/>
  <c r="V14" i="33"/>
  <c r="W14" i="33"/>
  <c r="U15" i="33"/>
  <c r="V15" i="33"/>
  <c r="W15" i="33"/>
  <c r="U16" i="33"/>
  <c r="V16" i="33"/>
  <c r="W16" i="33"/>
  <c r="W9" i="33"/>
  <c r="V9" i="33"/>
  <c r="U9" i="33"/>
  <c r="L3" i="29" l="1"/>
  <c r="B4" i="29" l="1"/>
  <c r="A2" i="37" l="1"/>
  <c r="BX2" i="37" l="1"/>
  <c r="BW2" i="37"/>
  <c r="BV2" i="37"/>
  <c r="CI2" i="37" l="1"/>
  <c r="B9" i="29" l="1"/>
  <c r="G2" i="37" s="1"/>
  <c r="P3" i="34"/>
  <c r="S4" i="23"/>
  <c r="R4" i="23"/>
  <c r="S3" i="23"/>
  <c r="U29" i="29"/>
  <c r="CG2" i="37" s="1"/>
  <c r="U28" i="29"/>
  <c r="CF2" i="37" s="1"/>
  <c r="U27" i="29"/>
  <c r="CE2" i="37" s="1"/>
  <c r="W18" i="29"/>
  <c r="CB2" i="37" s="1"/>
  <c r="S18" i="29"/>
  <c r="CA2" i="37" s="1"/>
  <c r="W15" i="29"/>
  <c r="BZ2" i="37" s="1"/>
  <c r="S15" i="29"/>
  <c r="BY2" i="37" s="1"/>
  <c r="R2" i="37"/>
  <c r="B11" i="29"/>
  <c r="I2" i="37" s="1"/>
  <c r="B10" i="29"/>
  <c r="H2" i="37" s="1"/>
  <c r="L9" i="29"/>
  <c r="L8" i="29"/>
  <c r="O2" i="37" s="1"/>
  <c r="B8" i="29"/>
  <c r="L7" i="29"/>
  <c r="N2" i="37" s="1"/>
  <c r="B7" i="29"/>
  <c r="F2" i="37" s="1"/>
  <c r="L6" i="29"/>
  <c r="M2" i="37" s="1"/>
  <c r="B6" i="29"/>
  <c r="E2" i="37" s="1"/>
  <c r="L5" i="29"/>
  <c r="L2" i="37" s="1"/>
  <c r="B5" i="29"/>
  <c r="D2" i="37" s="1"/>
  <c r="L4" i="29"/>
  <c r="K2" i="37" s="1"/>
  <c r="R42" i="11"/>
  <c r="R41" i="11"/>
  <c r="M23" i="11"/>
  <c r="F23" i="11"/>
  <c r="L21" i="11"/>
  <c r="H21" i="11"/>
  <c r="J21" i="11" s="1"/>
  <c r="D21" i="11"/>
  <c r="L20" i="11"/>
  <c r="H20" i="11"/>
  <c r="J20" i="11" s="1"/>
  <c r="D20" i="11"/>
  <c r="L19" i="11"/>
  <c r="H19" i="11"/>
  <c r="J19" i="11" s="1"/>
  <c r="D19" i="11"/>
  <c r="L18" i="11"/>
  <c r="N18" i="11" s="1"/>
  <c r="H18" i="11"/>
  <c r="J18" i="11" s="1"/>
  <c r="D18" i="11"/>
  <c r="L17" i="11"/>
  <c r="L17" i="29" s="1"/>
  <c r="H17" i="11"/>
  <c r="J17" i="11" s="1"/>
  <c r="D17" i="11"/>
  <c r="L16" i="11"/>
  <c r="L16" i="29" s="1"/>
  <c r="AI2" i="37" s="1"/>
  <c r="H16" i="11"/>
  <c r="J16" i="11" s="1"/>
  <c r="D16" i="11"/>
  <c r="L15" i="11"/>
  <c r="N15" i="11" s="1"/>
  <c r="H15" i="11"/>
  <c r="H15" i="29" s="1"/>
  <c r="D15" i="11"/>
  <c r="L14" i="11"/>
  <c r="N14" i="11" s="1"/>
  <c r="H14" i="11"/>
  <c r="H14" i="29" s="1"/>
  <c r="D14" i="11"/>
  <c r="B14" i="29" s="1"/>
  <c r="F21" i="11" l="1"/>
  <c r="B21" i="29"/>
  <c r="F19" i="11"/>
  <c r="B19" i="29"/>
  <c r="D16" i="29"/>
  <c r="F16" i="29" s="1"/>
  <c r="AF2" i="37" s="1"/>
  <c r="B16" i="29"/>
  <c r="F17" i="11"/>
  <c r="B17" i="29"/>
  <c r="F20" i="11"/>
  <c r="B20" i="29"/>
  <c r="F15" i="11"/>
  <c r="B15" i="29"/>
  <c r="D18" i="29"/>
  <c r="F18" i="29" s="1"/>
  <c r="AR2" i="37" s="1"/>
  <c r="B18" i="29"/>
  <c r="P2" i="37"/>
  <c r="F14" i="11"/>
  <c r="D14" i="29"/>
  <c r="F14" i="29" s="1"/>
  <c r="T2" i="37" s="1"/>
  <c r="L21" i="29"/>
  <c r="BM2" i="37" s="1"/>
  <c r="N21" i="11"/>
  <c r="P21" i="11" s="1"/>
  <c r="L19" i="29"/>
  <c r="BA2" i="37" s="1"/>
  <c r="N19" i="11"/>
  <c r="P19" i="11" s="1"/>
  <c r="D20" i="29"/>
  <c r="F20" i="29" s="1"/>
  <c r="L20" i="29"/>
  <c r="N20" i="29" s="1"/>
  <c r="N20" i="11"/>
  <c r="P20" i="11" s="1"/>
  <c r="D21" i="29"/>
  <c r="F21" i="29" s="1"/>
  <c r="H21" i="29"/>
  <c r="J21" i="29" s="1"/>
  <c r="H20" i="29"/>
  <c r="J20" i="29" s="1"/>
  <c r="H19" i="29"/>
  <c r="J19" i="29" s="1"/>
  <c r="F18" i="11"/>
  <c r="P18" i="11" s="1"/>
  <c r="D19" i="29"/>
  <c r="F19" i="29" s="1"/>
  <c r="H18" i="29"/>
  <c r="AS2" i="37" s="1"/>
  <c r="N17" i="11"/>
  <c r="P17" i="11" s="1"/>
  <c r="L15" i="29"/>
  <c r="AC2" i="37" s="1"/>
  <c r="H17" i="29"/>
  <c r="AM2" i="37" s="1"/>
  <c r="V31" i="29"/>
  <c r="CH2" i="37" s="1"/>
  <c r="M23" i="29"/>
  <c r="BP2" i="37" s="1"/>
  <c r="J14" i="11"/>
  <c r="F23" i="29"/>
  <c r="BO2" i="37" s="1"/>
  <c r="S21" i="29"/>
  <c r="CC2" i="37" s="1"/>
  <c r="W21" i="29"/>
  <c r="CD2" i="37" s="1"/>
  <c r="D15" i="29"/>
  <c r="F15" i="29" s="1"/>
  <c r="Z2" i="37" s="1"/>
  <c r="L18" i="29"/>
  <c r="N18" i="29" s="1"/>
  <c r="F16" i="11"/>
  <c r="N16" i="11"/>
  <c r="J15" i="11"/>
  <c r="P15" i="11" s="1"/>
  <c r="J14" i="29"/>
  <c r="V2" i="37" s="1"/>
  <c r="U2" i="37"/>
  <c r="Q2" i="37"/>
  <c r="J15" i="29"/>
  <c r="AB2" i="37" s="1"/>
  <c r="AA2" i="37"/>
  <c r="N17" i="29"/>
  <c r="AO2" i="37"/>
  <c r="AQ2" i="37"/>
  <c r="N16" i="29"/>
  <c r="I35" i="11"/>
  <c r="I29" i="11"/>
  <c r="D17" i="29"/>
  <c r="L22" i="11"/>
  <c r="H16" i="29"/>
  <c r="L14" i="29"/>
  <c r="W2" i="37" s="1"/>
  <c r="AE2" i="37" l="1"/>
  <c r="P20" i="29"/>
  <c r="P14" i="11"/>
  <c r="BC2" i="37"/>
  <c r="BD2" i="37"/>
  <c r="AZ2" i="37"/>
  <c r="BF2" i="37"/>
  <c r="BK2" i="37"/>
  <c r="BL2" i="37"/>
  <c r="BI2" i="37"/>
  <c r="I29" i="29"/>
  <c r="BS2" i="37" s="1"/>
  <c r="AW2" i="37"/>
  <c r="N19" i="29"/>
  <c r="P19" i="29" s="1"/>
  <c r="N21" i="29"/>
  <c r="P21" i="29" s="1"/>
  <c r="BG2" i="37"/>
  <c r="BE2" i="37"/>
  <c r="AY2" i="37"/>
  <c r="AX2" i="37"/>
  <c r="J18" i="29"/>
  <c r="AT2" i="37" s="1"/>
  <c r="J17" i="29"/>
  <c r="AN2" i="37" s="1"/>
  <c r="N15" i="29"/>
  <c r="P15" i="29" s="1"/>
  <c r="AD2" i="37" s="1"/>
  <c r="P16" i="11"/>
  <c r="Y2" i="37"/>
  <c r="AU2" i="37"/>
  <c r="S2" i="37"/>
  <c r="F17" i="29"/>
  <c r="AK2" i="37"/>
  <c r="J16" i="29"/>
  <c r="AG2" i="37"/>
  <c r="I35" i="29"/>
  <c r="N14" i="29"/>
  <c r="P14" i="29" s="1"/>
  <c r="BB2" i="37" l="1"/>
  <c r="BN2" i="37"/>
  <c r="BH2" i="37"/>
  <c r="BJ2" i="37"/>
  <c r="E29" i="11"/>
  <c r="I31" i="11" s="1"/>
  <c r="I34" i="11" s="1"/>
  <c r="P18" i="29"/>
  <c r="AV2" i="37" s="1"/>
  <c r="P16" i="29"/>
  <c r="AJ2" i="37" s="1"/>
  <c r="AH2" i="37"/>
  <c r="P17" i="29"/>
  <c r="AP2" i="37" s="1"/>
  <c r="AL2" i="37"/>
  <c r="X2" i="37"/>
  <c r="B3" i="34"/>
  <c r="B3" i="29"/>
  <c r="B2" i="37" s="1"/>
  <c r="J3" i="34"/>
  <c r="L31" i="11" l="1"/>
  <c r="E29" i="29"/>
  <c r="C2" i="37"/>
  <c r="J2" i="37"/>
  <c r="I31" i="29" l="1"/>
  <c r="L31" i="29" s="1"/>
  <c r="BR2" i="37"/>
  <c r="BQ2" i="37"/>
  <c r="BT2" i="37" l="1"/>
  <c r="I34" i="29"/>
  <c r="BU2" i="37"/>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L3" authorId="0" shapeId="0">
      <text>
        <r>
          <rPr>
            <sz val="8"/>
            <color indexed="81"/>
            <rFont val="Tahoma"/>
            <family val="2"/>
          </rPr>
          <t xml:space="preserve">This field will populate automatically after the </t>
        </r>
        <r>
          <rPr>
            <b/>
            <sz val="8"/>
            <color indexed="81"/>
            <rFont val="Tahoma"/>
            <family val="2"/>
          </rPr>
          <t>full SDL project code</t>
        </r>
        <r>
          <rPr>
            <sz val="8"/>
            <color indexed="81"/>
            <rFont val="Tahoma"/>
            <family val="2"/>
          </rPr>
          <t xml:space="preserve"> is entered.</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sz val="8"/>
            <color indexed="81"/>
            <rFont val="Tahoma"/>
            <family val="2"/>
          </rPr>
          <t xml:space="preserve">Select </t>
        </r>
        <r>
          <rPr>
            <b/>
            <sz val="8"/>
            <color indexed="81"/>
            <rFont val="Tahoma"/>
            <family val="2"/>
          </rPr>
          <t>'TQA'</t>
        </r>
        <r>
          <rPr>
            <sz val="8"/>
            <color indexed="81"/>
            <rFont val="Tahoma"/>
            <family val="2"/>
          </rPr>
          <t xml:space="preserve"> for evaluations done with the use of SDL Trados Studio plugin and </t>
        </r>
        <r>
          <rPr>
            <b/>
            <sz val="8"/>
            <color indexed="81"/>
            <rFont val="Tahoma"/>
            <family val="2"/>
          </rPr>
          <t xml:space="preserve">'Standard' </t>
        </r>
        <r>
          <rPr>
            <sz val="8"/>
            <color indexed="81"/>
            <rFont val="Tahoma"/>
            <family val="2"/>
          </rPr>
          <t xml:space="preserve">for evaluations created directly in QER template.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current year are accepted. Any future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<sst xmlns="http://schemas.openxmlformats.org/spreadsheetml/2006/main" count="3687" uniqueCount="2994">
  <si>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</si>
  <si>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</si>
  <si>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</si>
  <si>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</si>
  <si>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</si>
  <si>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</si>
  <si>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</si>
  <si>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</si>
  <si>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</si>
  <si>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</si>
  <si>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</si>
  <si>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</si>
  <si>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</si>
  <si>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</si>
  <si>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</si>
  <si>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</si>
  <si>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</si>
  <si>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</si>
  <si>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</si>
  <si>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</si>
  <si>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</si>
  <si>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</si>
  <si>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</si>
  <si>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</si>
  <si>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</si>
  <si>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</si>
  <si>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</si>
  <si>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</si>
  <si>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</si>
  <si>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</si>
  <si>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</si>
  <si>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</si>
  <si>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</si>
  <si>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</si>
  <si>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</si>
  <si>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</si>
  <si>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</si>
  <si>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</si>
  <si>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</si>
  <si>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</si>
  <si>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</si>
  <si>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</si>
  <si>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</si>
  <si>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</si>
  <si>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</si>
  <si>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</si>
  <si>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</si>
  <si>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</si>
  <si>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</si>
  <si>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</si>
  <si>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</si>
  <si>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</si>
  <si>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</si>
  <si>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</si>
  <si>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</si>
  <si>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</si>
  <si>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</si>
  <si>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</si>
  <si>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</si>
  <si>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</si>
  <si>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</si>
  <si>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</si>
  <si>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</si>
  <si>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</si>
  <si>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</si>
  <si>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</si>
  <si>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</si>
  <si>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</si>
  <si>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</si>
  <si>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</si>
  <si>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</si>
  <si>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</si>
  <si>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</si>
  <si>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</si>
  <si>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</si>
  <si>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</si>
  <si>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</si>
  <si>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</si>
  <si>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</si>
  <si>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</si>
  <si>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</si>
  <si>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</si>
  <si>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</si>
  <si>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</si>
  <si>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</si>
  <si>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</si>
  <si>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</si>
  <si>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</si>
  <si>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</si>
  <si>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</si>
  <si>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</si>
  <si>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</si>
  <si>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</si>
  <si>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</si>
  <si>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</si>
  <si>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</si>
  <si>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</si>
  <si>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</si>
  <si>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</si>
  <si>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</si>
  <si>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</si>
  <si>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</si>
  <si>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</si>
  <si>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</si>
  <si>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</si>
  <si>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</si>
  <si>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</si>
  <si>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</si>
  <si>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</si>
  <si>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</si>
  <si>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</si>
  <si>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</si>
  <si>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</si>
  <si>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</si>
  <si>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</si>
  <si>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</si>
  <si>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</si>
  <si>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</si>
  <si>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</si>
  <si>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</si>
  <si>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</si>
  <si>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</si>
  <si>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</si>
  <si>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</si>
  <si>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</si>
  <si>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</si>
  <si>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</si>
  <si>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</si>
  <si>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</si>
  <si>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</si>
  <si>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</si>
  <si>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</si>
  <si>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</si>
  <si>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</si>
  <si>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</si>
  <si>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</si>
  <si>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</si>
  <si>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</si>
  <si>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</si>
  <si>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</si>
  <si>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</si>
  <si>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</si>
  <si>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</si>
  <si>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</si>
  <si>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</si>
  <si>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</si>
  <si>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</si>
  <si>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</si>
  <si>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</si>
  <si>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</si>
  <si>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</si>
  <si>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</si>
  <si>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</si>
  <si>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</si>
  <si>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</si>
  <si>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</si>
  <si>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</si>
  <si>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</si>
  <si>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</si>
  <si>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</si>
  <si>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</si>
  <si>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</si>
  <si>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</si>
  <si>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</si>
  <si>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</si>
  <si>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</si>
  <si>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</si>
  <si>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</si>
  <si>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</si>
  <si>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</si>
  <si>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</si>
  <si>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</si>
  <si>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</si>
  <si>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</si>
  <si>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</si>
  <si>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</si>
  <si>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</si>
  <si>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</si>
  <si>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</si>
  <si>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</si>
  <si>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</si>
  <si>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</si>
  <si>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</si>
  <si>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</si>
  <si>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</si>
  <si>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</si>
  <si>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</si>
  <si>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</si>
  <si>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</si>
  <si>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</si>
  <si>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</si>
  <si>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</si>
  <si>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</si>
  <si>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</si>
  <si>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</si>
  <si>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</si>
  <si>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</si>
  <si>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</si>
  <si>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</si>
  <si>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</si>
  <si>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</si>
  <si>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</si>
  <si>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</si>
  <si>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</si>
  <si>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</si>
  <si>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</si>
  <si>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</si>
  <si>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</si>
  <si>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</si>
  <si>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</si>
  <si>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</si>
  <si>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</si>
  <si>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</si>
  <si>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</si>
  <si>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</si>
  <si>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</si>
  <si>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</si>
  <si>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</si>
  <si>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</si>
  <si>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</si>
  <si>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</si>
  <si>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</si>
  <si>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</si>
  <si>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</si>
  <si>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</si>
  <si>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</si>
  <si>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</si>
  <si>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</si>
  <si>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</si>
  <si>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</si>
  <si>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</si>
  <si>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</si>
  <si>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</si>
  <si>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</si>
  <si>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</si>
  <si>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</si>
  <si>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</si>
  <si>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</si>
  <si>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</si>
  <si>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</si>
  <si>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</si>
  <si>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</si>
  <si>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</si>
  <si>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</si>
  <si>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</si>
  <si>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</si>
  <si>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</si>
  <si>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</si>
  <si>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</si>
  <si>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</si>
  <si>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</si>
  <si>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</si>
  <si>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</si>
  <si>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</si>
  <si>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</si>
  <si>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</si>
  <si>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</si>
  <si>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</si>
  <si>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</si>
  <si>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</si>
  <si>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</si>
  <si>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</si>
  <si>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</si>
  <si>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</si>
  <si>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</si>
  <si>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</si>
  <si>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</si>
  <si>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</si>
  <si>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</si>
  <si>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</si>
  <si>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</si>
  <si>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</si>
  <si>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</si>
  <si>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</si>
  <si>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</si>
  <si>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</si>
  <si>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</si>
  <si>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</si>
  <si>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</si>
  <si>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</si>
  <si>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</si>
  <si>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</si>
  <si>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</si>
  <si>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</si>
  <si>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</si>
  <si>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</si>
  <si>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</si>
  <si>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</si>
  <si>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</si>
  <si>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</si>
  <si>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</si>
  <si>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</si>
  <si>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</si>
  <si>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</si>
  <si>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</si>
  <si>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</si>
  <si>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</si>
  <si>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</si>
  <si>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</si>
  <si>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</si>
  <si>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</si>
  <si>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</si>
  <si>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</si>
  <si>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</si>
  <si>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</si>
  <si>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</si>
  <si>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</si>
  <si>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</si>
  <si>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</si>
  <si>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</si>
  <si>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</si>
  <si>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</si>
  <si>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</si>
  <si>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</si>
  <si>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</si>
  <si>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</si>
  <si>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</si>
  <si>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</si>
  <si>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</si>
  <si>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</si>
  <si>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</si>
  <si>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</si>
  <si>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</si>
  <si>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</si>
  <si>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</si>
  <si>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</si>
  <si>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</si>
  <si>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</si>
  <si>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</si>
  <si>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</si>
  <si>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</si>
  <si>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</si>
  <si>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</si>
  <si>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</si>
  <si>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</si>
  <si>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</si>
  <si>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</si>
  <si>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</si>
  <si>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</si>
  <si>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</si>
  <si>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</si>
  <si>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</si>
  <si>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</si>
  <si>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</si>
  <si>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</si>
  <si>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</si>
  <si>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</si>
  <si>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</si>
  <si>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</si>
  <si>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</si>
  <si>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</si>
  <si>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</si>
  <si>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</si>
  <si>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</si>
  <si>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</si>
  <si>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</si>
  <si>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</si>
  <si>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</si>
  <si>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</si>
  <si>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</si>
  <si>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</si>
  <si>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</si>
  <si>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</si>
  <si>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</si>
  <si>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</si>
  <si>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</si>
  <si>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</si>
  <si>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</si>
  <si>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</si>
  <si>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</si>
  <si>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</si>
  <si>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</si>
  <si>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</si>
  <si>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</si>
  <si>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</si>
  <si>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</si>
  <si>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</si>
  <si>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</si>
  <si>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</si>
  <si>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</si>
  <si>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</si>
  <si>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</si>
  <si>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</si>
  <si>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</si>
  <si>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</si>
  <si>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</si>
  <si>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</si>
  <si>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</si>
  <si>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</si>
  <si>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</si>
  <si>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</si>
  <si>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</si>
  <si>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</si>
  <si>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</si>
  <si>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</si>
  <si>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</si>
  <si>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</si>
  <si>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</si>
  <si>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</si>
  <si>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</si>
  <si>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</si>
  <si>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</si>
  <si>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</si>
  <si>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</si>
  <si>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</si>
  <si>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</si>
  <si>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</si>
  <si>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</si>
  <si>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</si>
  <si>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</si>
  <si>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</si>
  <si>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</si>
  <si>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</si>
  <si>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</si>
  <si>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</si>
  <si>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</si>
  <si>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</si>
  <si>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</si>
  <si>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</si>
  <si>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</si>
  <si>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</si>
  <si>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</si>
  <si>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</si>
  <si>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</si>
  <si>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</si>
  <si>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</si>
  <si>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</si>
  <si>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</si>
  <si>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</si>
  <si>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</si>
  <si>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</si>
  <si>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</si>
  <si>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</si>
  <si>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</si>
  <si>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</si>
  <si>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</si>
  <si>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</si>
  <si>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</si>
  <si>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</si>
  <si>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</si>
  <si>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</si>
  <si>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</si>
  <si>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</si>
  <si>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</si>
  <si>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</si>
  <si>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</si>
  <si>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</si>
  <si>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</si>
  <si>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</si>
  <si>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</si>
  <si>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</si>
  <si>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</si>
  <si>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</si>
  <si>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</si>
  <si>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</si>
  <si>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</si>
  <si>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</si>
  <si>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</si>
  <si>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</si>
  <si>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</si>
  <si>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</si>
  <si>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</si>
  <si>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</si>
  <si>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</si>
  <si>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</si>
  <si>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</si>
  <si>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</si>
  <si>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</si>
  <si>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</si>
  <si>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</si>
  <si>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</si>
  <si>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</si>
  <si>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</si>
  <si>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</si>
  <si>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</si>
  <si>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</si>
  <si>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</si>
  <si>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</si>
  <si>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</si>
  <si>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</si>
  <si>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</si>
  <si>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</si>
  <si>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</si>
  <si>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</si>
  <si>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</si>
  <si>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</si>
  <si>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</si>
  <si>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</si>
  <si>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</si>
  <si>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</si>
  <si>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</si>
  <si>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</si>
  <si>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</si>
  <si>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</si>
  <si>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</si>
  <si>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</si>
  <si>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</si>
  <si>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</si>
  <si>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</si>
  <si>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</si>
  <si>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</si>
  <si>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</si>
  <si>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</si>
  <si>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</si>
  <si>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</si>
  <si>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</si>
  <si>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</si>
  <si>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</si>
  <si>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</si>
  <si>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</si>
  <si>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</si>
  <si>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</si>
  <si>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</si>
  <si>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</si>
  <si>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</si>
  <si>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</si>
  <si>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</si>
  <si>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</si>
  <si>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</si>
  <si>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</si>
  <si>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</si>
  <si>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</si>
  <si>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</si>
  <si>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</si>
  <si>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</si>
  <si>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</si>
  <si>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</si>
  <si>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</si>
  <si>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</si>
  <si>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</si>
  <si>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</si>
  <si>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</si>
  <si>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</si>
  <si>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</si>
  <si>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</si>
  <si>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</si>
  <si>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</si>
  <si>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</si>
  <si>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</si>
  <si>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</si>
  <si>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</si>
  <si>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</si>
  <si>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</si>
  <si>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</si>
  <si>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</si>
  <si>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</si>
  <si>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</si>
  <si>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</si>
  <si>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</si>
  <si>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</si>
  <si>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</si>
  <si>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</si>
  <si>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</si>
  <si>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</si>
  <si>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</si>
  <si>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</si>
  <si>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</si>
  <si>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</si>
  <si>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</si>
  <si>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</si>
  <si>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</si>
  <si>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</si>
  <si>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</si>
  <si>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</si>
  <si>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</si>
  <si>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</si>
  <si>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</si>
  <si>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</si>
  <si>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</si>
  <si>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</si>
  <si>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</si>
  <si>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</si>
  <si>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</si>
  <si>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</si>
  <si>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</si>
  <si>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</si>
  <si>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</si>
  <si>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</si>
  <si>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</si>
  <si>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</si>
  <si>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</si>
  <si>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</si>
  <si>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</si>
  <si>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</si>
  <si>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</si>
  <si>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</si>
  <si>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</si>
  <si>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</si>
  <si>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</si>
  <si>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</si>
  <si>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</si>
  <si>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</si>
  <si>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</si>
  <si>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</si>
  <si>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</si>
  <si>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</si>
  <si>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</si>
  <si>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</si>
  <si>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</si>
  <si>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</si>
  <si>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</si>
  <si>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</si>
  <si>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</si>
  <si>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</si>
  <si>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</si>
  <si>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</si>
  <si>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</si>
  <si>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</si>
  <si>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</si>
  <si>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</si>
  <si>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</si>
  <si>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</si>
  <si>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</si>
  <si>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</si>
  <si>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</si>
  <si>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Sigma-Aldrich Corporation</t>
  </si>
  <si>
    <t>SHIN Corporation</t>
  </si>
  <si>
    <t>SMS GmbH</t>
  </si>
  <si>
    <t>Siemens AG</t>
  </si>
  <si>
    <t>SKF AB</t>
  </si>
  <si>
    <t>Starbucks Corporation</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</si>
  <si>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</si>
  <si>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</si>
  <si>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</si>
  <si>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</si>
  <si>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</si>
  <si>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</si>
  <si>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</si>
  <si>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</si>
  <si>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</si>
  <si>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</si>
  <si>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</si>
  <si>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</si>
  <si>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</si>
  <si>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</si>
  <si>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</si>
  <si>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</si>
  <si>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</si>
  <si>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</si>
  <si>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</si>
  <si>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</si>
  <si>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</si>
  <si>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</si>
  <si>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</si>
  <si>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</si>
  <si>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</si>
  <si>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</si>
  <si>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</si>
  <si>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</si>
  <si>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</si>
  <si>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</si>
  <si>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</si>
  <si>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</si>
  <si>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</si>
  <si>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</si>
  <si>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</si>
  <si>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</si>
  <si>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</si>
  <si>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</si>
  <si>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</si>
  <si>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</si>
  <si>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</si>
  <si>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</si>
  <si>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</si>
  <si>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</si>
  <si>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</si>
  <si>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</si>
  <si>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</si>
  <si>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</si>
  <si>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</si>
  <si>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</si>
  <si>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</si>
  <si>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</si>
  <si>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</si>
  <si>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</si>
  <si>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</si>
  <si>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</si>
  <si>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</si>
  <si>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</si>
  <si>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</si>
  <si>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</si>
  <si>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</si>
  <si>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</si>
  <si>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</si>
  <si>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</si>
  <si>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</si>
  <si>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</si>
  <si>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</si>
  <si>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</si>
  <si>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</si>
  <si>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</si>
  <si>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</si>
  <si>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</si>
  <si>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</si>
  <si>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</si>
  <si>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</si>
  <si>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</si>
  <si>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</si>
  <si>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</si>
  <si>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</si>
  <si>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</si>
  <si>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</si>
  <si>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</si>
  <si>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</si>
  <si>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</si>
  <si>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</si>
  <si>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</si>
  <si>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</si>
  <si>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</si>
  <si>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</si>
  <si>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</si>
  <si>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</si>
  <si>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</si>
  <si>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</si>
  <si>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</si>
  <si>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</si>
  <si>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</si>
  <si>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</si>
  <si>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</si>
  <si>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</si>
  <si>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</si>
  <si>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</si>
  <si>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</si>
  <si>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</si>
  <si>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</si>
  <si>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</si>
  <si>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</si>
  <si>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</si>
  <si>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</si>
  <si>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</si>
  <si>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</si>
  <si>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</si>
  <si>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</si>
  <si>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</si>
  <si>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</si>
  <si>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</si>
  <si>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</si>
  <si>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</si>
  <si>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</si>
  <si>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</si>
  <si>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</si>
  <si>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</si>
  <si>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</si>
  <si>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</si>
  <si>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</si>
  <si>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</si>
  <si>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</si>
  <si>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</si>
  <si>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</si>
  <si>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</si>
  <si>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</si>
  <si>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</si>
  <si>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</si>
  <si>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</si>
  <si>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</si>
  <si>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</si>
  <si>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</si>
  <si>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</si>
  <si>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</si>
  <si>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</si>
  <si>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</si>
  <si>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</si>
  <si>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</si>
  <si>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</si>
  <si>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</si>
  <si>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</si>
  <si>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</si>
  <si>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</si>
  <si>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</si>
  <si>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</si>
  <si>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</si>
  <si>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</si>
  <si>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</si>
  <si>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</si>
  <si>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</si>
  <si>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</si>
  <si>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</si>
  <si>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</si>
  <si>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</si>
  <si>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</si>
  <si>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</si>
  <si>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</si>
  <si>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</si>
  <si>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</si>
  <si>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</si>
  <si>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</si>
  <si>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</si>
  <si>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</si>
  <si>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</si>
  <si>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</si>
  <si>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</si>
  <si>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</si>
  <si>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</si>
  <si>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</si>
  <si>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</si>
  <si>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</si>
  <si>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</si>
  <si>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</si>
  <si>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</si>
  <si>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</si>
  <si>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</si>
  <si>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</si>
  <si>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</si>
  <si>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</si>
  <si>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</si>
  <si>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</si>
  <si>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</si>
  <si>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</si>
  <si>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</si>
  <si>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</si>
  <si>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</si>
  <si>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</si>
  <si>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</si>
  <si>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</si>
  <si>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</si>
  <si>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</si>
  <si>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</si>
  <si>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</si>
  <si>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</si>
  <si>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</si>
  <si>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</si>
  <si>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</si>
  <si>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</si>
  <si>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</si>
  <si>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</si>
  <si>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</si>
  <si>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</si>
  <si>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</si>
  <si>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</si>
  <si>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</si>
  <si>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</si>
  <si>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</si>
  <si>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</si>
  <si>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</si>
  <si>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</si>
  <si>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</si>
  <si>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</si>
  <si>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</si>
  <si>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</si>
  <si>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</si>
  <si>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</si>
  <si>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</si>
  <si>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</si>
  <si>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</si>
  <si>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</si>
  <si>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</si>
  <si>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</si>
  <si>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</si>
  <si>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</si>
  <si>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</si>
  <si>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</si>
  <si>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</si>
  <si>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</si>
  <si>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</si>
  <si>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</si>
  <si>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</si>
  <si>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</si>
  <si>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</si>
  <si>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</si>
  <si>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</si>
  <si>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</si>
  <si>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</si>
  <si>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</si>
  <si>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</si>
  <si>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</si>
  <si>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</si>
  <si>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</si>
  <si>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</si>
  <si>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</si>
  <si>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</si>
  <si>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</si>
  <si>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</si>
  <si>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</si>
  <si>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</si>
  <si>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</si>
  <si>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</si>
  <si>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</si>
  <si>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</si>
  <si>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</si>
  <si>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</si>
  <si>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</si>
  <si>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</si>
  <si>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</si>
  <si>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</si>
  <si>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</si>
  <si>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</si>
  <si>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</si>
  <si>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</si>
  <si>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</si>
  <si>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</si>
  <si>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</si>
  <si>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</si>
  <si>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</si>
  <si>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</si>
  <si>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</si>
  <si>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</si>
  <si>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</si>
  <si>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</si>
  <si>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</si>
  <si>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</si>
  <si>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</si>
  <si>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</si>
  <si>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</si>
  <si>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</si>
  <si>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</si>
  <si>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</si>
  <si>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</si>
  <si>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</si>
  <si>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</si>
  <si>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</si>
  <si>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</si>
  <si>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</si>
  <si>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</si>
  <si>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</si>
  <si>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</si>
  <si>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</si>
  <si>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</si>
  <si>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</si>
  <si>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</si>
  <si>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</si>
  <si>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</si>
  <si>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</si>
  <si>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</si>
  <si>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</si>
  <si>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</si>
  <si>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</si>
  <si>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</si>
  <si>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</si>
  <si>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</si>
  <si>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</si>
  <si>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</si>
  <si>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</si>
  <si>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</si>
  <si>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</si>
  <si>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</si>
  <si>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</si>
  <si>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</si>
  <si>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</si>
  <si>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</si>
  <si>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</si>
  <si>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</si>
  <si>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</si>
  <si>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</si>
  <si>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</si>
  <si>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</si>
  <si>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</si>
  <si>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</si>
  <si>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</si>
  <si>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</si>
  <si>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</si>
  <si>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</si>
  <si>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</si>
  <si>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</si>
  <si>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</si>
  <si>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</si>
  <si>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</si>
  <si>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</si>
  <si>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</si>
  <si>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</si>
  <si>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</si>
  <si>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</si>
  <si>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</si>
  <si>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</si>
  <si>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</si>
  <si>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</si>
  <si>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</si>
  <si>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</si>
  <si>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</si>
  <si>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</si>
  <si>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</si>
  <si>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</si>
  <si>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</si>
  <si>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</si>
  <si>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</si>
  <si>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</si>
  <si>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</si>
  <si>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</si>
  <si>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</si>
  <si>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</si>
  <si>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</si>
  <si>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</si>
  <si>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</si>
  <si>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</si>
  <si>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</si>
  <si>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</si>
  <si>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</si>
  <si>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</si>
  <si>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</si>
  <si>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</si>
  <si>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</si>
  <si>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</si>
  <si>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</si>
  <si>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</si>
  <si>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</si>
  <si>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</si>
  <si>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</si>
  <si>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</si>
  <si>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</si>
  <si>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</si>
  <si>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</si>
  <si>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</si>
  <si>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</si>
  <si>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</si>
  <si>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</si>
  <si>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</si>
  <si>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</si>
  <si>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</si>
  <si>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</si>
  <si>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</si>
  <si>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</si>
  <si>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</si>
  <si>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</si>
  <si>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</si>
  <si>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</si>
  <si>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</si>
  <si>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</si>
  <si>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</si>
  <si>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</si>
  <si>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</si>
  <si>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</si>
  <si>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</si>
  <si>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</si>
  <si>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</si>
  <si>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</si>
  <si>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</si>
  <si>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</si>
  <si>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</si>
  <si>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</si>
  <si>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</si>
  <si>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</si>
  <si>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</si>
  <si>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</si>
  <si>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</si>
  <si>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</si>
  <si>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</si>
  <si>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</si>
  <si>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</si>
  <si>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</si>
  <si>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</si>
  <si>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</si>
  <si>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</si>
  <si>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</si>
  <si>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</si>
  <si>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</si>
  <si>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</si>
  <si>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</si>
  <si>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</si>
  <si>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</si>
  <si>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</si>
  <si>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</si>
  <si>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</si>
  <si>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</si>
  <si>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</si>
  <si>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</si>
  <si>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</si>
  <si>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</si>
  <si>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</si>
  <si>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</si>
  <si>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</si>
  <si>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</si>
  <si>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</si>
  <si>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</si>
  <si>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</si>
  <si>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</si>
  <si>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</si>
  <si>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</si>
  <si>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</si>
  <si>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</si>
  <si>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</si>
  <si>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</si>
  <si>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</si>
  <si>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</si>
  <si>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</si>
  <si>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</si>
  <si>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</si>
  <si>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</si>
  <si>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</si>
  <si>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</si>
  <si>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</si>
  <si>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</si>
  <si>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</si>
  <si>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</si>
  <si>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</si>
  <si>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</si>
  <si>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</si>
  <si>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</si>
  <si>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</si>
  <si>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</si>
  <si>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</si>
  <si>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</si>
  <si>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</si>
  <si>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</si>
  <si>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</si>
  <si>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</si>
  <si>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</si>
  <si>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</si>
  <si>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</si>
  <si>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</si>
  <si>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</si>
  <si>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</si>
  <si>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</si>
  <si>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</si>
  <si>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</si>
  <si>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</si>
  <si>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</si>
  <si>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</si>
  <si>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</si>
  <si>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</si>
  <si>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</si>
  <si>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</si>
  <si>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</si>
  <si>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</si>
  <si>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</si>
  <si>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</si>
  <si>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</si>
  <si>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</si>
  <si>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</si>
  <si>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</si>
  <si>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</si>
  <si>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</si>
  <si>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</si>
  <si>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</si>
  <si>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</si>
  <si>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</si>
  <si>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</si>
  <si>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</si>
  <si>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</si>
  <si>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</si>
  <si>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</si>
  <si>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</si>
  <si>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</si>
  <si>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</si>
  <si>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</si>
  <si>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</si>
  <si>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</si>
  <si>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</si>
  <si>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</si>
  <si>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</si>
  <si>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</si>
  <si>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</si>
  <si>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</si>
  <si>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</si>
  <si>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</si>
  <si>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</si>
  <si>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</si>
  <si>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</si>
  <si>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</si>
  <si>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</si>
  <si>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</si>
  <si>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</si>
  <si>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</si>
  <si>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</si>
  <si>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</si>
  <si>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</si>
  <si>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</si>
  <si>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</si>
  <si>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</si>
  <si>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</si>
  <si>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</si>
  <si>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</si>
  <si>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</si>
  <si>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</si>
  <si>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</si>
  <si>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</si>
  <si>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</si>
  <si>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</si>
  <si>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</si>
  <si>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</si>
  <si>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</si>
  <si>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</si>
  <si>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</si>
  <si>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</si>
  <si>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</si>
  <si>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</si>
  <si>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</si>
  <si>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</si>
  <si>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</si>
  <si>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</si>
  <si>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</si>
  <si>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</si>
  <si>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</si>
  <si>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</si>
  <si>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</si>
  <si>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</si>
  <si>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</si>
  <si>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</si>
  <si>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</si>
  <si>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</si>
  <si>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</si>
  <si>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</si>
  <si>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</si>
  <si>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</si>
  <si>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</si>
  <si>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</si>
  <si>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</si>
  <si>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</si>
  <si>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</si>
  <si>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</si>
  <si>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</si>
  <si>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</si>
  <si>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</si>
  <si>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</si>
  <si>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</si>
  <si>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</si>
  <si>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</si>
  <si>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</si>
  <si>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</si>
  <si>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</si>
  <si>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</si>
  <si>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</si>
  <si>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</si>
  <si>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</si>
  <si>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</si>
  <si>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</si>
  <si>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</si>
  <si>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</si>
  <si>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</si>
  <si>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</si>
  <si>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</si>
  <si>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</si>
  <si>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</si>
  <si>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</si>
  <si>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</si>
  <si>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</si>
  <si>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</si>
  <si>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</si>
  <si>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</si>
  <si>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</si>
  <si>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</si>
  <si>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</si>
  <si>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</si>
  <si>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</si>
  <si>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</si>
  <si>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</si>
  <si>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</si>
  <si>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</si>
  <si>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</si>
  <si>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</si>
  <si>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</si>
  <si>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</si>
  <si>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</si>
  <si>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</si>
  <si>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</si>
  <si>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</si>
  <si>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</si>
  <si>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</si>
  <si>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</si>
  <si>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</si>
  <si>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</si>
  <si>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</si>
  <si>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</si>
  <si>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</si>
  <si>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</si>
  <si>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</si>
  <si>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</si>
  <si>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</si>
  <si>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</si>
  <si>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</si>
  <si>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</si>
  <si>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</si>
  <si>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</si>
  <si>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</si>
  <si>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</si>
  <si>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</si>
  <si>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</si>
  <si>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</si>
  <si>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</si>
  <si>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</si>
  <si>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</si>
  <si>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</si>
  <si>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</si>
  <si>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</si>
  <si>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</si>
  <si>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</si>
  <si>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</si>
  <si>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</si>
  <si>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</si>
  <si>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</si>
  <si>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</si>
  <si>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</si>
  <si>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</si>
  <si>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</si>
  <si>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</si>
  <si>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</si>
  <si>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</si>
  <si>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</si>
  <si>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</si>
  <si>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</si>
  <si>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</si>
  <si>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</si>
  <si>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</si>
  <si>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</si>
  <si>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</si>
  <si>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</si>
  <si>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</si>
  <si>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</si>
  <si>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</si>
  <si>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</si>
  <si>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</si>
  <si>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</si>
  <si>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</si>
  <si>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</si>
  <si>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</si>
  <si>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</si>
  <si>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</si>
  <si>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</si>
  <si>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</si>
  <si>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</si>
  <si>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</si>
  <si>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</si>
  <si>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</si>
  <si>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</si>
  <si>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</si>
  <si>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</si>
  <si>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</si>
  <si>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</si>
  <si>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</si>
  <si>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</si>
  <si>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</si>
  <si>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</si>
  <si>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</si>
  <si>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</si>
  <si>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</si>
  <si>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</si>
  <si>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</si>
  <si>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</si>
  <si>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</si>
  <si>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</si>
  <si>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</si>
  <si>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</si>
  <si>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</si>
  <si>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</si>
  <si>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</si>
  <si>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</si>
  <si>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</si>
  <si>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</si>
  <si>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</si>
  <si>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</si>
  <si>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</si>
  <si>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</si>
  <si>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</si>
  <si>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</si>
  <si>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</si>
  <si>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</si>
  <si>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</si>
  <si>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</si>
  <si>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</si>
  <si>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</si>
  <si>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</si>
  <si>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</si>
  <si>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</si>
  <si>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</si>
  <si>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</si>
  <si>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</si>
  <si>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</si>
  <si>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</si>
  <si>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</si>
  <si>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</si>
  <si>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</si>
  <si>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</si>
  <si>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</si>
  <si>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</si>
  <si>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</si>
  <si>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</si>
  <si>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</si>
  <si>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</si>
  <si>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</si>
  <si>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</si>
  <si>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</si>
  <si>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</si>
  <si>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</si>
  <si>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</si>
  <si>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</si>
  <si>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</si>
  <si>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</si>
  <si>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</si>
  <si>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</si>
  <si>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</si>
  <si>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</si>
  <si>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</si>
  <si>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</si>
  <si>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</si>
  <si>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</si>
  <si>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HealthMyne</t>
  </si>
  <si>
    <t>Tencent Gaming</t>
  </si>
  <si>
    <t>GEP</t>
  </si>
  <si>
    <t>Antalis International</t>
  </si>
  <si>
    <t>Cloudflare, Inc.</t>
  </si>
  <si>
    <t>Project Management Institute</t>
  </si>
  <si>
    <t>Merit Medical Systems, Inc</t>
  </si>
  <si>
    <t>DIGI GIMC</t>
  </si>
  <si>
    <t>Current</t>
  </si>
  <si>
    <t>Endpoint Clinical</t>
  </si>
  <si>
    <t>Accuray</t>
  </si>
  <si>
    <t>Precision Content</t>
  </si>
  <si>
    <t>Bionano Genomics</t>
  </si>
  <si>
    <t>Cerence Inc.</t>
  </si>
  <si>
    <t>Belden Wire &amp; Cable B.V.</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</si>
  <si>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</si>
  <si>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</si>
  <si>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</si>
  <si>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</si>
  <si>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</si>
  <si>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</si>
  <si>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</si>
  <si>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</si>
  <si>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</si>
  <si>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</si>
  <si>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</si>
  <si>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</si>
  <si>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</si>
  <si>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</si>
  <si>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</si>
  <si>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</si>
  <si>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</si>
  <si>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</si>
  <si>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</si>
  <si>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</si>
  <si>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</si>
  <si>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</si>
  <si>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</si>
  <si>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</si>
  <si>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</si>
  <si>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</si>
  <si>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</si>
  <si>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</si>
  <si>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</si>
  <si>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</si>
  <si>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</si>
  <si>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</si>
  <si>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</si>
  <si>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</si>
  <si>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</si>
  <si>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</si>
  <si>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</si>
  <si>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</si>
  <si>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</si>
  <si>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</si>
  <si>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</si>
  <si>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</si>
  <si>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</si>
  <si>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</si>
  <si>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</si>
  <si>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</si>
  <si>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</si>
  <si>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</si>
  <si>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</si>
  <si>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</si>
  <si>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</si>
  <si>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</si>
  <si>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</si>
  <si>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</si>
  <si>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</si>
  <si>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</si>
  <si>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</si>
  <si>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</si>
  <si>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</si>
  <si>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</si>
  <si>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</si>
  <si>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</si>
  <si>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</si>
  <si>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</si>
  <si>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</si>
  <si>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</si>
  <si>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</si>
  <si>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</si>
  <si>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</si>
  <si>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</si>
  <si>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</si>
  <si>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</si>
  <si>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</si>
  <si>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</si>
  <si>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</si>
  <si>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</si>
  <si>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</si>
  <si>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</si>
  <si>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</si>
  <si>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</si>
  <si>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</si>
  <si>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</si>
  <si>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</si>
  <si>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</si>
  <si>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</si>
  <si>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</si>
  <si>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</si>
  <si>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</si>
  <si>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</si>
  <si>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</si>
  <si>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</si>
  <si>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</si>
  <si>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</si>
  <si>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</si>
  <si>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</si>
  <si>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</si>
  <si>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</si>
  <si>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</si>
  <si>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</si>
  <si>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</si>
  <si>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</si>
  <si>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</si>
  <si>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</si>
  <si>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</si>
  <si>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</si>
  <si>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</si>
  <si>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</si>
  <si>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</si>
  <si>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</si>
  <si>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</si>
  <si>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</si>
  <si>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</si>
  <si>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</si>
  <si>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</si>
  <si>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</si>
  <si>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</si>
  <si>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</si>
  <si>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</si>
  <si>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</si>
  <si>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</si>
  <si>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</si>
  <si>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</si>
  <si>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</si>
  <si>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</si>
  <si>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</si>
  <si>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</si>
  <si>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</si>
  <si>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</si>
  <si>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</si>
  <si>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</si>
  <si>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</si>
  <si>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</si>
  <si>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</si>
  <si>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</si>
  <si>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</si>
  <si>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</si>
  <si>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</si>
  <si>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</si>
  <si>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</si>
  <si>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</si>
  <si>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</si>
  <si>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</si>
  <si>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</si>
  <si>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</si>
  <si>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</si>
  <si>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</si>
  <si>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</si>
  <si>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</si>
  <si>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</si>
  <si>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</si>
  <si>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</si>
  <si>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</si>
  <si>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</si>
  <si>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</si>
  <si>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</si>
  <si>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</si>
  <si>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</si>
  <si>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</si>
  <si>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</si>
  <si>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</si>
  <si>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</si>
  <si>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</si>
  <si>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</si>
  <si>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</si>
  <si>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</si>
  <si>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</si>
  <si>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</si>
  <si>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</si>
  <si>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</si>
  <si>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</si>
  <si>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</si>
  <si>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</si>
  <si>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</si>
  <si>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</si>
  <si>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</si>
  <si>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</si>
  <si>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</si>
  <si>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</si>
  <si>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</si>
  <si>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</si>
  <si>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</si>
  <si>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</si>
  <si>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</si>
  <si>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</si>
  <si>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</si>
  <si>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</si>
  <si>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</si>
  <si>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</si>
  <si>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</si>
  <si>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</si>
  <si>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</si>
  <si>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</si>
  <si>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</si>
  <si>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</si>
  <si>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</si>
  <si>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</si>
  <si>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</si>
  <si>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</si>
  <si>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</si>
  <si>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</si>
  <si>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</si>
  <si>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</si>
  <si>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</si>
  <si>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</si>
  <si>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</si>
  <si>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</si>
  <si>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</si>
  <si>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</si>
  <si>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</si>
  <si>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</si>
  <si>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</si>
  <si>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</si>
  <si>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</si>
  <si>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</si>
  <si>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</si>
  <si>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</si>
  <si>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</si>
  <si>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</si>
  <si>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</si>
  <si>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</si>
  <si>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</si>
  <si>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</si>
  <si>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</si>
  <si>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</si>
  <si>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</si>
  <si>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</si>
  <si>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</si>
  <si>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</si>
  <si>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</si>
  <si>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</si>
  <si>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</si>
  <si>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</si>
  <si>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</si>
  <si>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</si>
  <si>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</si>
  <si>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</si>
  <si>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</si>
  <si>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</si>
  <si>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</si>
  <si>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</si>
  <si>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</si>
  <si>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</si>
  <si>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</si>
  <si>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</si>
  <si>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</si>
  <si>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</si>
  <si>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</si>
  <si>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</si>
  <si>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</si>
  <si>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</si>
  <si>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</si>
  <si>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</si>
  <si>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</si>
  <si>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</si>
  <si>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</si>
  <si>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</si>
  <si>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</si>
  <si>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</si>
  <si>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</si>
  <si>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</si>
  <si>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</si>
  <si>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</si>
  <si>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</si>
  <si>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</si>
  <si>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</si>
  <si>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</si>
  <si>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</si>
  <si>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</si>
  <si>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</si>
  <si>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</si>
  <si>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</si>
  <si>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</si>
  <si>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</si>
  <si>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</si>
  <si>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</si>
  <si>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</si>
  <si>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</si>
  <si>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</si>
  <si>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</si>
  <si>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</si>
  <si>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</si>
  <si>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</si>
  <si>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</si>
  <si>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</si>
  <si>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</si>
  <si>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</si>
  <si>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</si>
  <si>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</si>
  <si>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</si>
  <si>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</si>
  <si>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</si>
  <si>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</si>
  <si>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</si>
  <si>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</si>
  <si>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</si>
  <si>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</si>
  <si>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</si>
  <si>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</si>
  <si>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</si>
  <si>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</si>
  <si>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</si>
  <si>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</si>
  <si>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</si>
  <si>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</si>
  <si>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</si>
  <si>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</si>
  <si>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</si>
  <si>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</si>
  <si>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</si>
  <si>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</si>
  <si>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</si>
  <si>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</si>
  <si>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</si>
  <si>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</si>
  <si>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</si>
  <si>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</si>
  <si>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</si>
  <si>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</si>
  <si>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</si>
  <si>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</si>
  <si>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</si>
  <si>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</si>
  <si>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</si>
  <si>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</si>
  <si>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</si>
  <si>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</si>
  <si>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</si>
  <si>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</si>
  <si>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</si>
  <si>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</si>
  <si>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</si>
  <si>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</si>
  <si>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</si>
  <si>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</si>
  <si>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</si>
  <si>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</si>
  <si>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</si>
  <si>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</si>
  <si>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</si>
  <si>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</si>
  <si>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</si>
  <si>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</si>
  <si>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</si>
  <si>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</si>
  <si>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</si>
  <si>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</si>
  <si>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</si>
  <si>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</si>
  <si>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</si>
  <si>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</si>
  <si>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</si>
  <si>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</si>
  <si>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</si>
  <si>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</si>
  <si>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</si>
  <si>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</si>
  <si>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</si>
  <si>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</si>
  <si>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</si>
  <si>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</si>
  <si>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</si>
  <si>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</si>
  <si>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</si>
  <si>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</si>
  <si>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</si>
  <si>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</si>
  <si>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</si>
  <si>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</si>
  <si>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</si>
  <si>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</si>
  <si>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</si>
  <si>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</si>
  <si>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</si>
  <si>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</si>
  <si>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</si>
  <si>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</si>
  <si>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</si>
  <si>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</si>
  <si>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</si>
  <si>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</si>
  <si>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</si>
  <si>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</si>
  <si>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</si>
  <si>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</si>
  <si>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</si>
  <si>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</si>
  <si>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</si>
  <si>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</si>
  <si>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</si>
  <si>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</si>
  <si>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</si>
  <si>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</si>
  <si>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</si>
  <si>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</si>
  <si>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</si>
  <si>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</si>
  <si>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</si>
  <si>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</si>
  <si>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</si>
  <si>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</si>
  <si>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</si>
  <si>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</si>
  <si>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</si>
  <si>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</si>
  <si>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</si>
  <si>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</si>
  <si>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</si>
  <si>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</si>
  <si>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</si>
  <si>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</si>
  <si>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</si>
  <si>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</si>
  <si>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</si>
  <si>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</si>
  <si>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</si>
  <si>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</si>
  <si>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</si>
  <si>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</si>
  <si>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</si>
  <si>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</si>
  <si>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</si>
  <si>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</si>
  <si>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</si>
  <si>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</si>
  <si>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</si>
  <si>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</si>
  <si>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</si>
  <si>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</si>
  <si>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</si>
  <si>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</si>
  <si>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</si>
  <si>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</si>
  <si>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</si>
  <si>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</si>
  <si>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</si>
  <si>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</si>
  <si>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</si>
  <si>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</si>
  <si>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</si>
  <si>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</si>
  <si>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</si>
  <si>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</si>
  <si>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</si>
  <si>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</si>
  <si>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</si>
  <si>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</si>
  <si>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</si>
  <si>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</si>
  <si>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</si>
  <si>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</si>
  <si>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</si>
  <si>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</si>
  <si>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</si>
  <si>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</si>
  <si>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</si>
  <si>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</si>
  <si>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</si>
  <si>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</si>
  <si>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</si>
  <si>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</si>
  <si>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</si>
  <si>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ATC_GPHAGV_219</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</si>
  <si>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</si>
  <si>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</si>
  <si>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</si>
  <si>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</si>
  <si>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</si>
  <si>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</si>
  <si>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</si>
  <si>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</si>
  <si>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</si>
  <si>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</si>
  <si>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</si>
  <si>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</si>
  <si>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</si>
  <si>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</si>
  <si>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</si>
  <si>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</si>
  <si>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</si>
  <si>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</si>
  <si>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</si>
  <si>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</si>
  <si>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BCB_BZLAQX_001</t>
  </si>
  <si>
    <t>BCG_AZUATO_001</t>
  </si>
  <si>
    <t>BCM_EZEAFU_001</t>
  </si>
  <si>
    <t>BCO_AYAHQO_001</t>
  </si>
  <si>
    <t>BCT_ALMAQM_008</t>
  </si>
  <si>
    <t>BDC_BLMAQM_013</t>
  </si>
  <si>
    <t>BE1_AZAASX_001</t>
  </si>
  <si>
    <t>BEB_LEPHTM_006</t>
  </si>
  <si>
    <t>BED_EHEAFH_002</t>
  </si>
  <si>
    <t>BEN_IHOAGM_001</t>
  </si>
  <si>
    <t>BFI_NXKWMO_001</t>
  </si>
  <si>
    <t>BGD_EZCAMZ_001</t>
  </si>
  <si>
    <t>BID_RLIAQO_002</t>
  </si>
  <si>
    <t>BIN_ALIAQO_001</t>
  </si>
  <si>
    <t>BJ2_AZBAMV_001</t>
  </si>
  <si>
    <t>BKA_AZBAMV_001</t>
  </si>
  <si>
    <t>BLK_BYAHFO_001</t>
  </si>
  <si>
    <t>BLN_AXBWNV_002</t>
  </si>
  <si>
    <t>BLO_HYKBMO_001</t>
  </si>
  <si>
    <t>BM2_DXKWAM_001</t>
  </si>
  <si>
    <t>BMK_EZHAMM_001</t>
  </si>
  <si>
    <t>BML_BGONRI_001</t>
  </si>
  <si>
    <t>BMS_1SXUQI_001</t>
  </si>
  <si>
    <t>BMT_DZKAQX_001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</si>
  <si>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</si>
  <si>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</si>
  <si>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</si>
  <si>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</si>
  <si>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</si>
  <si>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</si>
  <si>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</si>
  <si>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</si>
  <si>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</si>
  <si>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</si>
  <si>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</si>
  <si>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</si>
  <si>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</si>
  <si>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</si>
  <si>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</si>
  <si>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</si>
  <si>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</si>
  <si>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</si>
  <si>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</si>
  <si>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BWH_AZFAMX_001</t>
  </si>
  <si>
    <t>BWI_HMMARX_001</t>
  </si>
  <si>
    <t>BYK_EZEAVU_001</t>
  </si>
  <si>
    <t>C0B_CZSWPX_001</t>
  </si>
  <si>
    <t>C8R_DZCAMZ_001</t>
  </si>
  <si>
    <t>CA3_HCCAYX_006</t>
  </si>
  <si>
    <t>CA4_ALIAQO_001</t>
  </si>
  <si>
    <t>CA5_AZAAYX_001</t>
  </si>
  <si>
    <t>CAH_AZJAQJ_001</t>
  </si>
  <si>
    <t>CAL_EZCAEZ_001</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</si>
  <si>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</si>
  <si>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</si>
  <si>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</si>
  <si>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</si>
  <si>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</si>
  <si>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</si>
  <si>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</si>
  <si>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</si>
  <si>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</si>
  <si>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</si>
  <si>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</si>
  <si>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</si>
  <si>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</si>
  <si>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</si>
  <si>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</si>
  <si>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</si>
  <si>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</si>
  <si>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</si>
  <si>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</si>
  <si>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</si>
  <si>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</si>
  <si>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</si>
  <si>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</si>
  <si>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</si>
  <si>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</si>
  <si>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</si>
  <si>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CHP_CZUAJO_001</t>
  </si>
  <si>
    <t>CHU_UYKHIO_002</t>
  </si>
  <si>
    <t>CHV_ITXWBO_007</t>
  </si>
  <si>
    <t>CI1_AZBAMV_001</t>
  </si>
  <si>
    <t>CIG_DZBAMV_001</t>
  </si>
  <si>
    <t>CII_FXBWKV_002</t>
  </si>
  <si>
    <t>CIQ_NLWBMM_002</t>
  </si>
  <si>
    <t>CKD_AZJAQJ_001</t>
  </si>
  <si>
    <t>CL0_NZLAQX_001</t>
  </si>
  <si>
    <t>CL2_NZUAKO_001</t>
  </si>
  <si>
    <t>CL3_EZHAMM_001</t>
  </si>
  <si>
    <t>CLL_DZJACJ_001</t>
  </si>
  <si>
    <t>CLW_AZJAQJ_001</t>
  </si>
  <si>
    <t>CLY_CCCATZ_001</t>
  </si>
  <si>
    <t>CMI_SYKBUO_001</t>
  </si>
  <si>
    <t>CNA_MGMAKU_001</t>
  </si>
  <si>
    <t>CO8_ALAAQX_002</t>
  </si>
  <si>
    <t>COF_DZDAMX_001</t>
  </si>
  <si>
    <t>COL_DZLAQX_001</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</si>
  <si>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</si>
  <si>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</si>
  <si>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</si>
  <si>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</si>
  <si>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</si>
  <si>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</si>
  <si>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</si>
  <si>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</si>
  <si>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</si>
  <si>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</si>
  <si>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</si>
  <si>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</si>
  <si>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CRG_FZBAMV_001</t>
  </si>
  <si>
    <t>CRX_AMMABO_002</t>
  </si>
  <si>
    <t>CS6_MIEAGX_001</t>
  </si>
  <si>
    <t>CSG_AZBAMV_001</t>
  </si>
  <si>
    <t>CT1_CCCAYZ_012</t>
  </si>
  <si>
    <t>CTE_NZLAEX_001</t>
  </si>
  <si>
    <t>CTI_HMMAXX_018</t>
  </si>
  <si>
    <t>CTX_AZBAMV_001</t>
  </si>
  <si>
    <t>CUD_PHEAEH_001</t>
  </si>
  <si>
    <t>CUR_ELMAQX_003</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</si>
  <si>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</si>
  <si>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</si>
  <si>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</si>
  <si>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</si>
  <si>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</si>
  <si>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</si>
  <si>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</si>
  <si>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</si>
  <si>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</si>
  <si>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</si>
  <si>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</si>
  <si>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</si>
  <si>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DAS_EHOATV_011</t>
  </si>
  <si>
    <t>DBG_EZCAYZ_001</t>
  </si>
  <si>
    <t>DBK_EZCAMZ_001</t>
  </si>
  <si>
    <t>DBP_AZFAMX_001</t>
  </si>
  <si>
    <t>DDP_DCCAIZ_007</t>
  </si>
  <si>
    <t>DEK_EGEAJX_002</t>
  </si>
  <si>
    <t>DEL_DFLATO_177</t>
  </si>
  <si>
    <t>DF0_DZUAKO_001</t>
  </si>
  <si>
    <t>DFS_DZAADX_001</t>
  </si>
  <si>
    <t>DG1_EZEAAU_001</t>
  </si>
  <si>
    <t>DGE_GCMHMX_001</t>
  </si>
  <si>
    <t>DHR_9LMAJX_020</t>
  </si>
  <si>
    <t>DHY_HSMAXU_002</t>
  </si>
  <si>
    <t>DIC_MCCATZ_002</t>
  </si>
  <si>
    <t>DIL_EYKBTO_001</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</si>
  <si>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</si>
  <si>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</si>
  <si>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</si>
  <si>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</si>
  <si>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</si>
  <si>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</si>
  <si>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</si>
  <si>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</si>
  <si>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</si>
  <si>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</si>
  <si>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</si>
  <si>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</si>
  <si>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</si>
  <si>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</si>
  <si>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</si>
  <si>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</si>
  <si>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</si>
  <si>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DSN_NZLAQX_001</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</si>
  <si>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</si>
  <si>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</si>
  <si>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</si>
  <si>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</si>
  <si>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</si>
  <si>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</si>
  <si>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</si>
  <si>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</si>
  <si>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</si>
  <si>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</si>
  <si>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</si>
  <si>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</si>
  <si>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</si>
  <si>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</si>
  <si>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</si>
  <si>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</si>
  <si>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</si>
  <si>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</si>
  <si>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</si>
  <si>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EHO_AMMAMX_001</t>
  </si>
  <si>
    <t>EHP_AZFAMX_001</t>
  </si>
  <si>
    <t>EIA_DZKAQX_001</t>
  </si>
  <si>
    <t>EL1_EZEAQU_001</t>
  </si>
  <si>
    <t>ELC_RGMAJU_045</t>
  </si>
  <si>
    <t>ELD_ESMAJX_004</t>
  </si>
  <si>
    <t>ELE_ELMAQM_026</t>
  </si>
  <si>
    <t>ELL_CLAAQZ_003</t>
  </si>
  <si>
    <t>ELX_GXBWJH_003</t>
  </si>
  <si>
    <t>ENA_DSMAKX_001</t>
  </si>
  <si>
    <t>ENC_ALIAQO_001</t>
  </si>
  <si>
    <t>ENP_BFDAXO_027</t>
  </si>
  <si>
    <t>EON_DZEAKU_001</t>
  </si>
  <si>
    <t>EP0_EPHAGV_001</t>
  </si>
  <si>
    <t>EPA_IYCWPI_005</t>
  </si>
  <si>
    <t>EPO_OLIAQO_005</t>
  </si>
  <si>
    <t>EQH_TLIAQO_005</t>
  </si>
  <si>
    <t>EQX_DZCAMZ_001</t>
  </si>
  <si>
    <t>ERZ_EZCAMZ_001</t>
  </si>
  <si>
    <t>ETB_EHEALH_002</t>
  </si>
  <si>
    <t>ETE_AZAATX_001</t>
  </si>
  <si>
    <t>ETT_LXBWGH_002</t>
  </si>
  <si>
    <t>EUD_EZKAQX_001</t>
  </si>
  <si>
    <t>EUR_CSXUPI_004</t>
  </si>
  <si>
    <t>EUS_ENPATX_005</t>
  </si>
  <si>
    <t>EUZ_EZCAEZ_001</t>
  </si>
  <si>
    <t>EVG_ECCAYX_005</t>
  </si>
  <si>
    <t>EVS_EZCAMZ_001</t>
  </si>
  <si>
    <t>EXD_EYAHXO_001</t>
  </si>
  <si>
    <t>EXP_SCMHFX_008</t>
  </si>
  <si>
    <t>EXR_EZEAEU_001</t>
  </si>
  <si>
    <t>EXX_GHOAKM_023</t>
  </si>
  <si>
    <t>EYC_AHOAMM_003</t>
  </si>
  <si>
    <t>FAI_FXAWMM_001</t>
  </si>
  <si>
    <t>FBD_AZFAMX_001</t>
  </si>
  <si>
    <t>FCC_NZUAXO_001</t>
  </si>
  <si>
    <t>FD5_EZCAJZ_001</t>
  </si>
  <si>
    <t>FFM_AZBAMV_001</t>
  </si>
  <si>
    <t>FH1_EZCAMZ_001</t>
  </si>
  <si>
    <t>FHO_CZJTQJ_001</t>
  </si>
  <si>
    <t>FID_TTXWMO_002</t>
  </si>
  <si>
    <t>FIH_RHOAMM_006</t>
  </si>
  <si>
    <t>FII_DZDAMX_001</t>
  </si>
  <si>
    <t>FIS_AZJAQJ_001</t>
  </si>
  <si>
    <t>FLB_NZLAQX_001</t>
  </si>
  <si>
    <t>FLC_FLIAFO_002</t>
  </si>
  <si>
    <t>FLE_AYCWGI_005</t>
  </si>
  <si>
    <t>FLI_SNPAJX_004</t>
  </si>
  <si>
    <t>FMG_GHOAMM_004</t>
  </si>
  <si>
    <t>FMV_AZBAMV_001</t>
  </si>
  <si>
    <t>FNC_RIAAJJ_001</t>
  </si>
  <si>
    <t>FNP_FSMAGX_004</t>
  </si>
  <si>
    <t>FPT_EZEAAU_001</t>
  </si>
  <si>
    <t>FR0_FZDAMX_001</t>
  </si>
  <si>
    <t>FR1_FZLAQX_001</t>
  </si>
  <si>
    <t>FRD_DZUABO_001</t>
  </si>
  <si>
    <t>FRE_DZCAMZ_001</t>
  </si>
  <si>
    <t>FRR_PLIAQX_001</t>
  </si>
  <si>
    <t>FRT_AZBAMV_001</t>
  </si>
  <si>
    <t>FTG_AZEAFU_001</t>
  </si>
  <si>
    <t>FTO_AZAATX_001</t>
  </si>
  <si>
    <t>FTV_MFLAJO_017</t>
  </si>
  <si>
    <t>FUF_9LIAQO_001</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</si>
  <si>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</si>
  <si>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</si>
  <si>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</si>
  <si>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</si>
  <si>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</si>
  <si>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</si>
  <si>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</si>
  <si>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</si>
  <si>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</si>
  <si>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</si>
  <si>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</si>
  <si>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</si>
  <si>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</si>
  <si>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</si>
  <si>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</si>
  <si>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</si>
  <si>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</si>
  <si>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</si>
  <si>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</si>
  <si>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</si>
  <si>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</si>
  <si>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</si>
  <si>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</si>
  <si>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</si>
  <si>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</si>
  <si>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</si>
  <si>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GMC_GFLABO_019</t>
  </si>
  <si>
    <t>GML_TMMANX_025</t>
  </si>
  <si>
    <t>GNL_UTYWPH_012</t>
  </si>
  <si>
    <t>GOR_LFDAJO_001</t>
  </si>
  <si>
    <t>GOS_AZBAMV_001</t>
  </si>
  <si>
    <t>GPC_GSMAUU_001</t>
  </si>
  <si>
    <t>GR1_GZUABO_001</t>
  </si>
  <si>
    <t>GR2_GZUAEO_001</t>
  </si>
  <si>
    <t>GRC_DZCAMZ_001</t>
  </si>
  <si>
    <t>GRP_EZCAMZ_001</t>
  </si>
  <si>
    <t>GRS_EFDATO_002</t>
  </si>
  <si>
    <t>GRT_EZCAMZ_001</t>
  </si>
  <si>
    <t>GRV_EZHANM_001</t>
  </si>
  <si>
    <t>GSC_MYANDO_002</t>
  </si>
  <si>
    <t>GSE_EZCAJZ_001</t>
  </si>
  <si>
    <t>GTE_DSMABU_001</t>
  </si>
  <si>
    <t>GTO_HIEAFX_001</t>
  </si>
  <si>
    <t>GTP_EZHAMM_001</t>
  </si>
  <si>
    <t>GTS_NZUAXO_001</t>
  </si>
  <si>
    <t>GUL_BLWBRO_001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</si>
  <si>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</si>
  <si>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</si>
  <si>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</si>
  <si>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</si>
  <si>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</si>
  <si>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</si>
  <si>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</si>
  <si>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</si>
  <si>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</si>
  <si>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</si>
  <si>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</si>
  <si>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</si>
  <si>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</si>
  <si>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HEC_EZEAMU_001</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</si>
  <si>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</si>
  <si>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</si>
  <si>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</si>
  <si>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</si>
  <si>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</si>
  <si>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</si>
  <si>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</si>
  <si>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</si>
  <si>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</si>
  <si>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</si>
  <si>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</si>
  <si>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</si>
  <si>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</si>
  <si>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</si>
  <si>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</si>
  <si>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</si>
  <si>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</si>
  <si>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</si>
  <si>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</si>
  <si>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HOM_0GEAGX_046</t>
  </si>
  <si>
    <t>HOQ_DCCAUZ_001</t>
  </si>
  <si>
    <t>HP1_EZCASZ_001</t>
  </si>
  <si>
    <t>HRK_HGEARX_001</t>
  </si>
  <si>
    <t>HRM_AFLAJO_009</t>
  </si>
  <si>
    <t>HRO_ALIAQO_017</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</si>
  <si>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</si>
  <si>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</si>
  <si>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</si>
  <si>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</si>
  <si>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</si>
  <si>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</si>
  <si>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</si>
  <si>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</si>
  <si>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</si>
  <si>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</si>
  <si>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</si>
  <si>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</si>
  <si>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</si>
  <si>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</si>
  <si>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</si>
  <si>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</si>
  <si>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</si>
  <si>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</si>
  <si>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</si>
  <si>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ICW_EZEAKU_001</t>
  </si>
  <si>
    <t>ICX_HLIAQO_005</t>
  </si>
  <si>
    <t>IDV_MSMAJU_001</t>
  </si>
  <si>
    <t>IFP_AZBAMV_001</t>
  </si>
  <si>
    <t>IFS_RHOATM_004</t>
  </si>
  <si>
    <t>IG2_EZEASU_001</t>
  </si>
  <si>
    <t>IGG_HYCWMI_005</t>
  </si>
  <si>
    <t>IH5_NZLAQX_001</t>
  </si>
  <si>
    <t>IHS_MTXWEO_003</t>
  </si>
  <si>
    <t>IKG_AZAAXX_001</t>
  </si>
  <si>
    <t>IMF_HSXUMI_001</t>
  </si>
  <si>
    <t>IN5_EZCAMZ_001</t>
  </si>
  <si>
    <t>IN6_AZBAMV_001</t>
  </si>
  <si>
    <t>INA_RFDATO_005</t>
  </si>
  <si>
    <t>INM_HFLAQO_019</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</si>
  <si>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</si>
  <si>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</si>
  <si>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</si>
  <si>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</si>
  <si>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</si>
  <si>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</si>
  <si>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</si>
  <si>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</si>
  <si>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</si>
  <si>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</si>
  <si>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</si>
  <si>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</si>
  <si>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</si>
  <si>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</si>
  <si>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</si>
  <si>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</si>
  <si>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</si>
  <si>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</si>
  <si>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</si>
  <si>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</si>
  <si>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</si>
  <si>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</si>
  <si>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</si>
  <si>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</si>
  <si>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</si>
  <si>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</si>
  <si>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JPM_AZBAMV_001</t>
  </si>
  <si>
    <t>JRS_PIEANO_001</t>
  </si>
  <si>
    <t>JUN_MFLATO_001</t>
  </si>
  <si>
    <t>JUS_UYCWAY_???</t>
  </si>
  <si>
    <t>K&amp;C_AZFAMX_002</t>
  </si>
  <si>
    <t>KAE_HGEAGX_008</t>
  </si>
  <si>
    <t>KAM_AZFAMX_001</t>
  </si>
  <si>
    <t>KBG_EZCAMZ_001</t>
  </si>
  <si>
    <t>KCC_CFDASO_006</t>
  </si>
  <si>
    <t>KCG_AZAANX_001</t>
  </si>
  <si>
    <t>KCI_EZKAQX_001</t>
  </si>
  <si>
    <t>KCR_FNPAGX_003</t>
  </si>
  <si>
    <t>KDK_RFLALO_515</t>
  </si>
  <si>
    <t>KE0_MJJAGJ_013</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</si>
  <si>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</si>
  <si>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</si>
  <si>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</si>
  <si>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</si>
  <si>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</si>
  <si>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</si>
  <si>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</si>
  <si>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</si>
  <si>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</si>
  <si>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</si>
  <si>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</si>
  <si>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</si>
  <si>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</si>
  <si>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</si>
  <si>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</si>
  <si>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</si>
  <si>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</si>
  <si>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</si>
  <si>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</si>
  <si>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</si>
  <si>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</si>
  <si>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</si>
  <si>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</si>
  <si>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</si>
  <si>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</si>
  <si>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</si>
  <si>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</si>
  <si>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</si>
  <si>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</si>
  <si>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LAZ_ATXWMO_001</t>
  </si>
  <si>
    <t>LDS_CFLAIO_002</t>
  </si>
  <si>
    <t>LE0_NZUAGO_001</t>
  </si>
  <si>
    <t>LEM_DZCAMZ_001</t>
  </si>
  <si>
    <t>LFP_EMAAXU_002</t>
  </si>
  <si>
    <t>LGV_EZEAPU_001</t>
  </si>
  <si>
    <t>LI0_ALIAQO_001</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</si>
  <si>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</si>
  <si>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</si>
  <si>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</si>
  <si>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</si>
  <si>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</si>
  <si>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</si>
  <si>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</si>
  <si>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</si>
  <si>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</si>
  <si>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</si>
  <si>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</si>
  <si>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</si>
  <si>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</si>
  <si>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LVO_TCCAFZ_026</t>
  </si>
  <si>
    <t>LWB_LYLBPO_001</t>
  </si>
  <si>
    <t>M&amp;F_AZFAMX_001</t>
  </si>
  <si>
    <t>M&amp;P_EZCAKZ_001</t>
  </si>
  <si>
    <t>M6M_AZAALX_001</t>
  </si>
  <si>
    <t>M8S_DSMAXU_005</t>
  </si>
  <si>
    <t>MA2_MZUAEO_001</t>
  </si>
  <si>
    <t>MAD_EZCAMZ_001</t>
  </si>
  <si>
    <t>MAI_HPHAEV_002</t>
  </si>
  <si>
    <t>MBD_EZCAMZ_001</t>
  </si>
  <si>
    <t>MC5_EZCAMZ_001</t>
  </si>
  <si>
    <t>MCK_DZCAMZ_001</t>
  </si>
  <si>
    <t>MCT_AZJAQJ_001</t>
  </si>
  <si>
    <t>MDG_AZBAMV_001</t>
  </si>
  <si>
    <t>MDM_APHASV_001</t>
  </si>
  <si>
    <t>MDZ_MHOAIM_001</t>
  </si>
  <si>
    <t>ME1_EZCAQZ_001</t>
  </si>
  <si>
    <t>ME6_MSMAJU_003</t>
  </si>
  <si>
    <t>MEB_TLIAQO_002</t>
  </si>
  <si>
    <t>MED_1ZLAQX_001</t>
  </si>
  <si>
    <t>MEI_SLMAQM_001</t>
  </si>
  <si>
    <t>MF1_EZCAMZ_001</t>
  </si>
  <si>
    <t>MFC_MFLATO_017</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</si>
  <si>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</si>
  <si>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</si>
  <si>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</si>
  <si>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</si>
  <si>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</si>
  <si>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</si>
  <si>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</si>
  <si>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</si>
  <si>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</si>
  <si>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</si>
  <si>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</si>
  <si>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</si>
  <si>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</si>
  <si>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</si>
  <si>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</si>
  <si>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</si>
  <si>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</si>
  <si>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</si>
  <si>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</si>
  <si>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</si>
  <si>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</si>
  <si>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</si>
  <si>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</si>
  <si>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</si>
  <si>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</si>
  <si>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</si>
  <si>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</si>
  <si>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</si>
  <si>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</si>
  <si>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</si>
  <si>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</si>
  <si>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</si>
  <si>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</si>
  <si>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</si>
  <si>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</si>
  <si>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</si>
  <si>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</si>
  <si>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</si>
  <si>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</si>
  <si>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</si>
  <si>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</si>
  <si>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</si>
  <si>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</si>
  <si>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</si>
  <si>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</si>
  <si>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</si>
  <si>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</si>
  <si>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</si>
  <si>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</si>
  <si>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</si>
  <si>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</si>
  <si>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</si>
  <si>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</si>
  <si>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</si>
  <si>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</si>
  <si>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NDX_NZLAQX_001</t>
  </si>
  <si>
    <t>NE2_AZJAQJ_001</t>
  </si>
  <si>
    <t>NES_GYAHXO_001</t>
  </si>
  <si>
    <t>NEU_DZBAMV_001</t>
  </si>
  <si>
    <t>NFI_EZCAMZ_001</t>
  </si>
  <si>
    <t>NGO_NZUAXO_001</t>
  </si>
  <si>
    <t>NGR_TCCATZ_017</t>
  </si>
  <si>
    <t>NHP_NSMARU_001</t>
  </si>
  <si>
    <t>NIK_DORAXO_073</t>
  </si>
  <si>
    <t>NIP_AJJAFJ_011</t>
  </si>
  <si>
    <t>NLG_NZDAMX_001</t>
  </si>
  <si>
    <t>NML_AZJAQJ_001</t>
  </si>
  <si>
    <t>NNG_EZCAMZ_001</t>
  </si>
  <si>
    <t>NPP_STXWTO_001</t>
  </si>
  <si>
    <t>NRC_NZUAXO_001</t>
  </si>
  <si>
    <t>NS1_NCCALZ_001</t>
  </si>
  <si>
    <t>NSC_AZAAGX_001</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</si>
  <si>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</si>
  <si>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</si>
  <si>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</si>
  <si>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</si>
  <si>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</si>
  <si>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</si>
  <si>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</si>
  <si>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</si>
  <si>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</si>
  <si>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</si>
  <si>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</si>
  <si>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</si>
  <si>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</si>
  <si>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ONO_MLIAQO_001</t>
  </si>
  <si>
    <t>ORA_6MMATX_026</t>
  </si>
  <si>
    <t>ORP_EZCAMZ_001</t>
  </si>
  <si>
    <t>OT1_IMMAGX_001</t>
  </si>
  <si>
    <t>OTH_#IEAAO_003</t>
  </si>
  <si>
    <t>OTR_OIEATO_001</t>
  </si>
  <si>
    <t>OTT_WGEAXX_029</t>
  </si>
  <si>
    <t>P3D_NXKWT2_003</t>
  </si>
  <si>
    <t>PA2_AZBAMV_001</t>
  </si>
  <si>
    <t>PAC_0HEABH_544</t>
  </si>
  <si>
    <t>PAQ_PSMADX_003</t>
  </si>
  <si>
    <t>PAS_SJJAJJ_013</t>
  </si>
  <si>
    <t>PC1_ALIAQO_001</t>
  </si>
  <si>
    <t>PCO_EFDANO_007</t>
  </si>
  <si>
    <t>PDW_EZCAUZ_001</t>
  </si>
  <si>
    <t>PE2_NZUAXO_001</t>
  </si>
  <si>
    <t>PEB_PZUAVO_001</t>
  </si>
  <si>
    <t>PEK_PSMAJX_006</t>
  </si>
  <si>
    <t>PFG_PGMAXU_023</t>
  </si>
  <si>
    <t>PH5_HLIAQX_001</t>
  </si>
  <si>
    <t>PHI_!LIAQO_063</t>
  </si>
  <si>
    <t>PHL_DZFAMX_001</t>
  </si>
  <si>
    <t>PHX_CGEAJX_001</t>
  </si>
  <si>
    <t>PII_SIEABO_001</t>
  </si>
  <si>
    <t>PIT_BGOATI_062</t>
  </si>
  <si>
    <t>PKE_ILIACO_005</t>
  </si>
  <si>
    <t>PKM_PYDWLJ_003</t>
  </si>
  <si>
    <t>PLA_SFLAFO_001</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</si>
  <si>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</si>
  <si>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</si>
  <si>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</si>
  <si>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</si>
  <si>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</si>
  <si>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</si>
  <si>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</si>
  <si>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</si>
  <si>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</si>
  <si>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</si>
  <si>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</si>
  <si>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</si>
  <si>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</si>
  <si>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PRS_EFLAIO_027</t>
  </si>
  <si>
    <t>PRU_DZBAMV_001</t>
  </si>
  <si>
    <t>PSA_IPHABM_021</t>
  </si>
  <si>
    <t>PUM_EZCADZ_001</t>
  </si>
  <si>
    <t>PWC_AZBAMV_001</t>
  </si>
  <si>
    <t>PWD_CCCALZ_001</t>
  </si>
  <si>
    <t>PXL_1ZLAQX_001</t>
  </si>
  <si>
    <t>QFC_EZHAMM_001</t>
  </si>
  <si>
    <t>QSD_MLAAQX_004</t>
  </si>
  <si>
    <t>QSS_EZKAQX_001</t>
  </si>
  <si>
    <t>QUO_ISXUQI_001</t>
  </si>
  <si>
    <t>QUS_QFLATO_011</t>
  </si>
  <si>
    <t>RAL_TLIAQO_004</t>
  </si>
  <si>
    <t>RBA_RMMAGX_002</t>
  </si>
  <si>
    <t>RBB_EZCAMZ_001</t>
  </si>
  <si>
    <t>RCH_AZJAQJ_001</t>
  </si>
  <si>
    <t>RCK_EZHAMM_001</t>
  </si>
  <si>
    <t>RDC_AZJAQJ_001</t>
  </si>
  <si>
    <t>REF_AZBAMV_001</t>
  </si>
  <si>
    <t>REJ_ICMHKX_002</t>
  </si>
  <si>
    <t>REU_UHOAIM_005</t>
  </si>
  <si>
    <t>RFT_AZJAQJ_001</t>
  </si>
  <si>
    <t>RHA_REPHTN_???</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</si>
  <si>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</si>
  <si>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</si>
  <si>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</si>
  <si>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</si>
  <si>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</si>
  <si>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</si>
  <si>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</si>
  <si>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</si>
  <si>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</si>
  <si>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</si>
  <si>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</si>
  <si>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</si>
  <si>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</si>
  <si>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</si>
  <si>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</si>
  <si>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</si>
  <si>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</si>
  <si>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</si>
  <si>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</si>
  <si>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</si>
  <si>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</si>
  <si>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</si>
  <si>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</si>
  <si>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</si>
  <si>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SAH_SYAHTO_001</t>
  </si>
  <si>
    <t>SAJ_SYCWMI_003</t>
  </si>
  <si>
    <t>SAO_HXBWTJ_001</t>
  </si>
  <si>
    <t>SAP_WSXUTI_001</t>
  </si>
  <si>
    <t>SAW_RJJAEJ_001</t>
  </si>
  <si>
    <t>SAX_FNPAVX_003</t>
  </si>
  <si>
    <t>SB1_AZBAMV_001</t>
  </si>
  <si>
    <t>SBN_AZJACJ_001</t>
  </si>
  <si>
    <t>SC1_AZBAMV_001</t>
  </si>
  <si>
    <t>SC2_NZDAMX_001</t>
  </si>
  <si>
    <t>SC8_NZUAXO_001</t>
  </si>
  <si>
    <t>SCH_EZEAJU_001</t>
  </si>
  <si>
    <t>SDZ_RLMAQM_002</t>
  </si>
  <si>
    <t>SED_AZBAMV_001</t>
  </si>
  <si>
    <t>SEP_TXCWTJ_001</t>
  </si>
  <si>
    <t>SEV_IGMATU_002</t>
  </si>
  <si>
    <t>SF1_AZBAMV_001</t>
  </si>
  <si>
    <t>SFD_AORATO_018</t>
  </si>
  <si>
    <t>SG0_DGMALU_003</t>
  </si>
  <si>
    <t>SG2_AZAALX_001</t>
  </si>
  <si>
    <t>SGG_IYCWEX_002</t>
  </si>
  <si>
    <t>SGL_UYAWCO_005</t>
  </si>
  <si>
    <t>SGN_DZEAIU_001</t>
  </si>
  <si>
    <t>SGR_CCCAKZ_002</t>
  </si>
  <si>
    <t>SGW_AZAAPX_001</t>
  </si>
  <si>
    <t>SGZ_LYNWJZ_001</t>
  </si>
  <si>
    <t>SHI_TJJAGJ_006</t>
  </si>
  <si>
    <t>SHQ_AZJAQJ_001</t>
  </si>
  <si>
    <t>SI3_SYCWGM_002</t>
  </si>
  <si>
    <t>SIM_8NPAGX_002</t>
  </si>
  <si>
    <t>SJI_AZJACJ_001</t>
  </si>
  <si>
    <t>SJM_NZLAQX_001</t>
  </si>
  <si>
    <t>SKB_FXBWGS_001</t>
  </si>
  <si>
    <t>SKN_LTYWDH_005</t>
  </si>
  <si>
    <t>SL1_EZHAMM_001</t>
  </si>
  <si>
    <t>SL2_EZHAMM_001</t>
  </si>
  <si>
    <t>SLF_AZBAMV_001</t>
  </si>
  <si>
    <t>SLX_STZWYX_001</t>
  </si>
  <si>
    <t>SM0_AZJAQJ_001</t>
  </si>
  <si>
    <t>SM2_EZEAXU_001</t>
  </si>
  <si>
    <t>SMX_INPAFX_011</t>
  </si>
  <si>
    <t>SN0_NZUAKO_001</t>
  </si>
  <si>
    <t>SNB_SLAAJZ_004</t>
  </si>
  <si>
    <t>SNC_HTYWYX_002</t>
  </si>
  <si>
    <t>SNP_GLMAQM_010</t>
  </si>
  <si>
    <t>SNS_GLAAQZ_005</t>
  </si>
  <si>
    <t>SNU_SLIAQO_004</t>
  </si>
  <si>
    <t>SO2_NZLASX_001</t>
  </si>
  <si>
    <t>SOD_DZEAEU_001</t>
  </si>
  <si>
    <t>SOG_JJJATJ_002</t>
  </si>
  <si>
    <t>SOT_FNPAGX_007</t>
  </si>
  <si>
    <t>SOX_SLIAQO_001</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</si>
  <si>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</si>
  <si>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</si>
  <si>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</si>
  <si>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</si>
  <si>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</si>
  <si>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</si>
  <si>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</si>
  <si>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</si>
  <si>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</si>
  <si>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</si>
  <si>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</si>
  <si>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</si>
  <si>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STP_CHEAXH_012</t>
  </si>
  <si>
    <t>SUE_EZCAKZ_001</t>
  </si>
  <si>
    <t>SUG_SSMALM_001</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</si>
  <si>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</si>
  <si>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</si>
  <si>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</si>
  <si>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</si>
  <si>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</si>
  <si>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</si>
  <si>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</si>
  <si>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</si>
  <si>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</si>
  <si>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</si>
  <si>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</si>
  <si>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</si>
  <si>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</si>
  <si>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</si>
  <si>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</si>
  <si>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</si>
  <si>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</si>
  <si>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</si>
  <si>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</si>
  <si>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</si>
  <si>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</si>
  <si>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TE1_EZCANZ_001</t>
  </si>
  <si>
    <t>TEB_TBRA?X_???</t>
  </si>
  <si>
    <t>TEF_EZCAFZ_001</t>
  </si>
  <si>
    <t>TEM_BZJAQJ_001</t>
  </si>
  <si>
    <t>TEQ_CFLATO_001</t>
  </si>
  <si>
    <t>TEX_DXAWJO_001</t>
  </si>
  <si>
    <t>TFA_EZCAKZ_001</t>
  </si>
  <si>
    <t>TFX_AZJAQJ_001</t>
  </si>
  <si>
    <t>TGO_AZBAMV_001</t>
  </si>
  <si>
    <t>TH1_JIAAGJ_001</t>
  </si>
  <si>
    <t>THA_NHEAAH_022</t>
  </si>
  <si>
    <t>THF_EHOAIM_002</t>
  </si>
  <si>
    <t>THZ_HTZWTO_001</t>
  </si>
  <si>
    <t>TLF_MGONNI_001</t>
  </si>
  <si>
    <t>TMG_EZCAMZ_001</t>
  </si>
  <si>
    <t>TMP_NZLAQX_001</t>
  </si>
  <si>
    <t>TMT_TKKAAX_001</t>
  </si>
  <si>
    <t>TOL_MZEAEU_001</t>
  </si>
  <si>
    <t>TPR_TLWBRO_001</t>
  </si>
  <si>
    <t>TPV_TCCAJX_012</t>
  </si>
  <si>
    <t>TPW_NZUATO_001</t>
  </si>
  <si>
    <t>TR3_EZHATX_001</t>
  </si>
  <si>
    <t>TR5_EZEAGU_001</t>
  </si>
  <si>
    <t>TRL_HSMAPX_003</t>
  </si>
  <si>
    <t>TRP_AZBAMV_001</t>
  </si>
  <si>
    <t>TS1_NXKWA2_002</t>
  </si>
  <si>
    <t>TSE_BSMALU_005</t>
  </si>
  <si>
    <t>TSL_UFLABO_001</t>
  </si>
  <si>
    <t>TTI_HHEAJH_013</t>
  </si>
  <si>
    <t>TVG_AZBAMV_001</t>
  </si>
  <si>
    <t>TW0_1MAAFM_001</t>
  </si>
  <si>
    <t>TWB_AZFAMX_001</t>
  </si>
  <si>
    <t>TWD_DHOABM_016</t>
  </si>
  <si>
    <t>TYA_NZDAMX_001</t>
  </si>
  <si>
    <t>UAL_UYAHYO_001</t>
  </si>
  <si>
    <t>UBP_EZCAMZ_001</t>
  </si>
  <si>
    <t>UCA_EGMAIU_001</t>
  </si>
  <si>
    <t>UDY_UGMAIU_005</t>
  </si>
  <si>
    <t>UEF_SSXUUI_001</t>
  </si>
  <si>
    <t>UFH_AZJAQJ_001</t>
  </si>
  <si>
    <t>UGA_EZHAMM_001</t>
  </si>
  <si>
    <t>UIC_AZBAMV_001</t>
  </si>
  <si>
    <t>UIG_EZCAMZ_001</t>
  </si>
  <si>
    <t>UIL_UHEAIH_005</t>
  </si>
  <si>
    <t>UIM_UXCWQM_???</t>
  </si>
  <si>
    <t>UKG_EZHAPM_001</t>
  </si>
  <si>
    <t>UNB_DZUAEO_001</t>
  </si>
  <si>
    <t>UNC_DZCAMZ_001</t>
  </si>
  <si>
    <t>UND_MMAAXM_011</t>
  </si>
  <si>
    <t>UNF_DZUAGO_001</t>
  </si>
  <si>
    <t>UNG_DZCAMZ_001</t>
  </si>
  <si>
    <t>UNL_CTYWSK_007</t>
  </si>
  <si>
    <t>UNS_AZUAPO_001</t>
  </si>
  <si>
    <t>UPG_SSMAHU_003</t>
  </si>
  <si>
    <t>UPM_FNPAOX_004</t>
  </si>
  <si>
    <t>USG_GXKWP2_013</t>
  </si>
  <si>
    <t>USS_CYAWPO_001</t>
  </si>
  <si>
    <t>USY_0ZUATO_001</t>
  </si>
  <si>
    <t>UTC_1TXWTO_003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</si>
  <si>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</si>
  <si>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</si>
  <si>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</si>
  <si>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</si>
  <si>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</si>
  <si>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</si>
  <si>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</si>
  <si>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</si>
  <si>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</si>
  <si>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</si>
  <si>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</si>
  <si>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</si>
  <si>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</si>
  <si>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</si>
  <si>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</si>
  <si>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</si>
  <si>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</si>
  <si>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</si>
  <si>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</si>
  <si>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</si>
  <si>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</si>
  <si>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</si>
  <si>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</si>
  <si>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</si>
  <si>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</si>
  <si>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</si>
  <si>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</si>
  <si>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</si>
  <si>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</si>
  <si>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</si>
  <si>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</si>
  <si>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</si>
  <si>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</si>
  <si>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</si>
  <si>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</si>
  <si>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</si>
  <si>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</si>
  <si>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</si>
  <si>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</si>
  <si>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</si>
  <si>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</si>
  <si>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</si>
  <si>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</si>
  <si>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</si>
  <si>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</si>
  <si>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</si>
  <si>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</si>
  <si>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</si>
  <si>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</si>
  <si>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</si>
  <si>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</si>
  <si>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</si>
  <si>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</si>
  <si>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</si>
  <si>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</si>
  <si>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</si>
  <si>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</si>
  <si>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</si>
  <si>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</si>
  <si>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</si>
  <si>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</si>
  <si>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</si>
  <si>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</si>
  <si>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</si>
  <si>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</si>
  <si>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</si>
  <si>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</si>
  <si>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</si>
  <si>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</si>
  <si>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</si>
  <si>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</si>
  <si>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</si>
  <si>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</si>
  <si>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</si>
  <si>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</si>
  <si>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</si>
  <si>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</si>
  <si>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</si>
  <si>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</si>
  <si>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</si>
  <si>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</si>
  <si>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</si>
  <si>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</si>
  <si>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</si>
  <si>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</si>
  <si>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</si>
  <si>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</si>
  <si>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</si>
  <si>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</si>
  <si>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</si>
  <si>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</si>
  <si>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</si>
  <si>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</si>
  <si>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</si>
  <si>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</si>
  <si>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</si>
  <si>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</si>
  <si>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</si>
  <si>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</si>
  <si>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</si>
  <si>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</si>
  <si>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</si>
  <si>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</si>
  <si>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</si>
  <si>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</si>
  <si>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</si>
  <si>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</si>
  <si>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</si>
  <si>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</si>
  <si>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</si>
  <si>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</si>
  <si>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</si>
  <si>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</si>
  <si>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</si>
  <si>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</si>
  <si>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</si>
  <si>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</si>
  <si>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</si>
  <si>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</si>
  <si>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</si>
  <si>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</si>
  <si>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</si>
  <si>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</si>
  <si>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</si>
  <si>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</si>
  <si>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</si>
  <si>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</si>
  <si>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</si>
  <si>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ESET, spol. s r.o.</t>
  </si>
  <si>
    <t>Extreme Networks</t>
  </si>
  <si>
    <t>Facebook, Inc.</t>
  </si>
  <si>
    <t>Fuji Xerox Asia Pacific Pte. Ltd</t>
  </si>
  <si>
    <t>GeneReach Biotechnology Corporation</t>
  </si>
  <si>
    <t>General Electric Company</t>
  </si>
  <si>
    <t>GoGlobal RI</t>
  </si>
  <si>
    <t>Guided Solutions LTD</t>
  </si>
  <si>
    <t>Healthwise Incorporated</t>
  </si>
  <si>
    <t>HLB Lifesience Co.Ltd</t>
  </si>
  <si>
    <t>Hollister, Inc.</t>
  </si>
  <si>
    <t>Interprefy AG</t>
  </si>
  <si>
    <t>Invacare Corporation</t>
  </si>
  <si>
    <t>Jotun A/S</t>
  </si>
  <si>
    <t>Kingfisher International Products Limited</t>
  </si>
  <si>
    <t>Lego Group (The)</t>
  </si>
  <si>
    <t>Lunit Inc.</t>
  </si>
  <si>
    <t>Matheson</t>
  </si>
  <si>
    <t>McAfee Inc</t>
  </si>
  <si>
    <t>M&amp;G Investments</t>
  </si>
  <si>
    <t>Nordea Asset Management</t>
  </si>
  <si>
    <t>Opus LLC</t>
  </si>
  <si>
    <t>Privacy Analytics</t>
  </si>
  <si>
    <t>RBI GmbH</t>
  </si>
  <si>
    <t>Realize/Réalise</t>
  </si>
  <si>
    <t>iRobot Corporation</t>
  </si>
  <si>
    <t>Scotiabank</t>
  </si>
  <si>
    <t>SDL International</t>
  </si>
  <si>
    <t>Sushiro Global Holdings Ltd.</t>
  </si>
  <si>
    <t>Spectris plc</t>
  </si>
  <si>
    <t>TCY Group</t>
  </si>
  <si>
    <t>Tetra Pak International S.A</t>
  </si>
  <si>
    <t>Uniper SE</t>
  </si>
  <si>
    <t>Yuhan Corporation</t>
  </si>
  <si>
    <t xml:space="preserve"> =---_RGONXI_001</t>
  </si>
  <si>
    <t>ACC_AHOATM_072</t>
  </si>
  <si>
    <t>AGV_ATXWMO_001</t>
  </si>
  <si>
    <t>AH2_NZLAMX_001</t>
  </si>
  <si>
    <t>AP4_NZLAQX_001</t>
  </si>
  <si>
    <t>ASZ_HLMAQM_015</t>
  </si>
  <si>
    <t>BAX_BLAAQX_001</t>
  </si>
  <si>
    <t>BBY_TIEAXO_002</t>
  </si>
  <si>
    <t>BG1_ALIAQO_002</t>
  </si>
  <si>
    <t>BHI_OIEAKO_001</t>
  </si>
  <si>
    <t>BMC_TYAWTO_001</t>
  </si>
  <si>
    <t>BUS_HMMAPX_008</t>
  </si>
  <si>
    <t>CA1_PFDANO_003</t>
  </si>
  <si>
    <t>CAN_EHOAJM_089</t>
  </si>
  <si>
    <t>CF1_NZLAQX_001</t>
  </si>
  <si>
    <t>CLI_CSMATU_004</t>
  </si>
  <si>
    <t>CNH_AHOAGM_154</t>
  </si>
  <si>
    <t>CP1_EZCAMZ_001</t>
  </si>
  <si>
    <t>DAM_TXKWB2_002</t>
  </si>
  <si>
    <t>DRU_EZKAQX_001</t>
  </si>
  <si>
    <t>DSO_TYDWBJ_001</t>
  </si>
  <si>
    <t>DWS_EZCAMZ_002</t>
  </si>
  <si>
    <t>EMI_DPHAYO_003</t>
  </si>
  <si>
    <t>ENG_DZCAKZ_001</t>
  </si>
  <si>
    <t>ERK_BHEAJH_012</t>
  </si>
  <si>
    <t>ES1_LHEATH_???</t>
  </si>
  <si>
    <t>EXE_HXAWTO_004</t>
  </si>
  <si>
    <t>FAC_AZAAUX_001</t>
  </si>
  <si>
    <t>FES_FMMATX_007</t>
  </si>
  <si>
    <t>FNN_FNPAYX_005</t>
  </si>
  <si>
    <t>FSG_AZBAMV_001</t>
  </si>
  <si>
    <t>FUJ_PMAAJM_001</t>
  </si>
  <si>
    <t>FXB_AIAAJX_001</t>
  </si>
  <si>
    <t>GB2_AZJAQJ_001</t>
  </si>
  <si>
    <t>GEN_#LIAQO_007</t>
  </si>
  <si>
    <t>GPS_EHOAIM_007</t>
  </si>
  <si>
    <t>GRI_RZNACU_001</t>
  </si>
  <si>
    <t>GRM_CFLAJO_112</t>
  </si>
  <si>
    <t>GSO_DLMAQM_003</t>
  </si>
  <si>
    <t>HEI_CSMAGH_001</t>
  </si>
  <si>
    <t>HEL_ISXUUI_001</t>
  </si>
  <si>
    <t>HL8_AZJAQJ_001</t>
  </si>
  <si>
    <t>HOL_EZKAQX_001</t>
  </si>
  <si>
    <t>HON_FSMAKU_001</t>
  </si>
  <si>
    <t>HPI_HXAWTO_006</t>
  </si>
  <si>
    <t>IA1_AZAAEX_001</t>
  </si>
  <si>
    <t>INC_ALIAQO_001</t>
  </si>
  <si>
    <t>JOT_HTYWVS_003</t>
  </si>
  <si>
    <t>KEF_GHOANM_003</t>
  </si>
  <si>
    <t>KRG_AMAADV_004</t>
  </si>
  <si>
    <t>LAT_HTZWGX_002</t>
  </si>
  <si>
    <t>LCP_MIEANX_001</t>
  </si>
  <si>
    <t>LEG_DSMAXX_001</t>
  </si>
  <si>
    <t>LEX_RHOATI_004</t>
  </si>
  <si>
    <t>LGE_AZJASJ_001</t>
  </si>
  <si>
    <t>LUN_AZJAQJ_001</t>
  </si>
  <si>
    <t>LVM_CMMAXX_005</t>
  </si>
  <si>
    <t>MA3_EZHAMM_001</t>
  </si>
  <si>
    <t>MCA_OXAWTO_004</t>
  </si>
  <si>
    <t>MGL_AHOABM_004</t>
  </si>
  <si>
    <t>MGR_AZBAMV_001</t>
  </si>
  <si>
    <t>MMC_AMMAMX_012</t>
  </si>
  <si>
    <t>MNG_EZCAMZ_001</t>
  </si>
  <si>
    <t>MRL_AHOAFM_046</t>
  </si>
  <si>
    <t>NA2_EZCAMZ_001</t>
  </si>
  <si>
    <t>NBC_OMMALX_007</t>
  </si>
  <si>
    <t>NFX_JFLAUO_009</t>
  </si>
  <si>
    <t>NKC_AZJAQJ_002</t>
  </si>
  <si>
    <t>NMI_NSMABU_002</t>
  </si>
  <si>
    <t>NSW_NXKWA2_009</t>
  </si>
  <si>
    <t>OMR_EHEAJH_036</t>
  </si>
  <si>
    <t>ONC_TMMAGX_082</t>
  </si>
  <si>
    <t>OPU_UMAAUM_001</t>
  </si>
  <si>
    <t>PA3_NZLAEX_001</t>
  </si>
  <si>
    <t>PHR_PIEAQX_001</t>
  </si>
  <si>
    <t>PRH_ALMAQM_008</t>
  </si>
  <si>
    <t>RAD_HTYW?M_???</t>
  </si>
  <si>
    <t>RBI_VGEAGX_003</t>
  </si>
  <si>
    <t>RE3_NZLAQX_001</t>
  </si>
  <si>
    <t>SAE_SSMATV_002</t>
  </si>
  <si>
    <t>SAM_1MAAJX_043</t>
  </si>
  <si>
    <t>SC4_NZDAMX_001</t>
  </si>
  <si>
    <t>SCF_AGEABX_009</t>
  </si>
  <si>
    <t>SDL_#IWATM_001</t>
  </si>
  <si>
    <t>SG3_AZAARX_001</t>
  </si>
  <si>
    <t>SKC_EMMANX_106</t>
  </si>
  <si>
    <t>SMI_DLIAQO_005</t>
  </si>
  <si>
    <t>SON_1GMAXU_138</t>
  </si>
  <si>
    <t>SPE_MYCWQI_003</t>
  </si>
  <si>
    <t>STS_SYDWJX_001</t>
  </si>
  <si>
    <t>TCY_AZAAXX_001</t>
  </si>
  <si>
    <t>TDS_HYCWTI_002</t>
  </si>
  <si>
    <t>TPK_TKKAJX_002</t>
  </si>
  <si>
    <t>TRY_LIEATX_001</t>
  </si>
  <si>
    <t>TUA_3SMALX_001</t>
  </si>
  <si>
    <t>UBX_HCCATZ_002</t>
  </si>
  <si>
    <t>UNP_DZEAKU_001</t>
  </si>
  <si>
    <t>UVE_SSMAXX_001</t>
  </si>
  <si>
    <t>VMW_VCCATI_003</t>
  </si>
  <si>
    <t>WFC_AYKBMO_002</t>
  </si>
  <si>
    <t>WOC_HPHABV_013</t>
  </si>
  <si>
    <t>YUH_AZJAQJ_001</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</si>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</sst>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99">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b/>
      <sz val="8"/>
      <color indexed="81"/>
      <name val="Tahoma"/>
      <family val="2"/>
    </font>
    <font>
      <b/>
      <i/>
      <sz val="10"/>
      <name val="Arial"/>
      <family val="2"/>
    </font>
    <font>
      <i/>
      <u/>
      <sz val="10"/>
      <name val="Arial"/>
      <family val="2"/>
    </font>
    <font>
      <u/>
      <sz val="10"/>
      <name val="Arial"/>
      <family val="2"/>
    </font>
    <font>
      <sz val="10"/>
      <color rgb="FF000000"/>
      <name val="Arial"/>
      <family val="2"/>
      <charset val="238"/>
    </font>
    <font>
      <sz val="8"/>
      <color rgb="FF000000"/>
      <name val="Tahoma"/>
      <family val="2"/>
      <charset val="238"/>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11">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27"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29" xfId="0" applyFont="1" applyFill="1" applyBorder="1" applyAlignment="1">
      <alignment vertical="center"/>
    </xf>
    <xf numFmtId="0" fontId="2" fillId="0" borderId="30" xfId="0" applyFont="1" applyFill="1" applyBorder="1" applyAlignment="1">
      <alignment vertical="center"/>
    </xf>
    <xf numFmtId="0" fontId="17" fillId="9" borderId="33" xfId="0" applyFont="1" applyFill="1" applyBorder="1" applyAlignment="1" applyProtection="1">
      <alignment horizontal="center" vertical="center"/>
    </xf>
    <xf numFmtId="0" fontId="17" fillId="9" borderId="24" xfId="0" applyFont="1" applyFill="1" applyBorder="1" applyAlignment="1" applyProtection="1">
      <alignment horizontal="center" vertical="center"/>
    </xf>
    <xf numFmtId="0" fontId="51" fillId="21" borderId="35"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4" xfId="0" applyFont="1" applyFill="1" applyBorder="1" applyAlignment="1" applyProtection="1">
      <alignment horizontal="left" vertical="center"/>
    </xf>
    <xf numFmtId="0" fontId="43" fillId="0" borderId="0" xfId="0" applyFont="1" applyFill="1" applyBorder="1" applyAlignment="1">
      <alignment vertical="center"/>
    </xf>
    <xf numFmtId="0" fontId="0" fillId="0" borderId="37"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0" xfId="0" applyFont="1" applyBorder="1" applyAlignment="1" applyProtection="1">
      <alignment horizontal="right"/>
      <protection hidden="1"/>
    </xf>
    <xf numFmtId="0" fontId="7" fillId="0" borderId="51" xfId="0" applyFont="1" applyBorder="1" applyProtection="1">
      <protection hidden="1"/>
    </xf>
    <xf numFmtId="0" fontId="4" fillId="0" borderId="50" xfId="0" applyFont="1" applyBorder="1" applyAlignment="1" applyProtection="1">
      <alignment horizontal="right"/>
      <protection hidden="1"/>
    </xf>
    <xf numFmtId="0" fontId="2" fillId="0" borderId="51" xfId="0" applyFont="1" applyBorder="1" applyProtection="1">
      <protection hidden="1"/>
    </xf>
    <xf numFmtId="0" fontId="2" fillId="0" borderId="50" xfId="0" applyFont="1" applyBorder="1" applyProtection="1">
      <protection hidden="1"/>
    </xf>
    <xf numFmtId="0" fontId="4" fillId="0" borderId="50" xfId="0" applyFont="1" applyBorder="1" applyAlignment="1" applyProtection="1">
      <alignment horizontal="right" indent="1"/>
      <protection hidden="1"/>
    </xf>
    <xf numFmtId="0" fontId="7" fillId="0" borderId="51" xfId="0" applyFont="1" applyBorder="1" applyAlignment="1" applyProtection="1">
      <protection hidden="1"/>
    </xf>
    <xf numFmtId="0" fontId="13" fillId="0" borderId="51" xfId="0" applyFont="1" applyBorder="1" applyAlignment="1" applyProtection="1">
      <protection hidden="1"/>
    </xf>
    <xf numFmtId="0" fontId="7" fillId="0" borderId="45" xfId="0" applyFont="1" applyBorder="1" applyProtection="1">
      <protection hidden="1"/>
    </xf>
    <xf numFmtId="0" fontId="7" fillId="0" borderId="52" xfId="0" applyFont="1" applyBorder="1" applyProtection="1">
      <protection hidden="1"/>
    </xf>
    <xf numFmtId="0" fontId="7" fillId="0" borderId="47" xfId="0" applyFont="1" applyBorder="1" applyProtection="1">
      <protection hidden="1"/>
    </xf>
    <xf numFmtId="0" fontId="10" fillId="22" borderId="40" xfId="0" applyFont="1" applyFill="1" applyBorder="1" applyAlignment="1" applyProtection="1">
      <alignment vertical="center"/>
      <protection hidden="1"/>
    </xf>
    <xf numFmtId="0" fontId="7" fillId="0" borderId="50" xfId="0" applyFont="1" applyBorder="1" applyProtection="1">
      <protection hidden="1"/>
    </xf>
    <xf numFmtId="0" fontId="2" fillId="10" borderId="56" xfId="0" applyFont="1" applyFill="1" applyBorder="1" applyAlignment="1" applyProtection="1">
      <alignment horizontal="center"/>
      <protection hidden="1"/>
    </xf>
    <xf numFmtId="0" fontId="23" fillId="22" borderId="67" xfId="0" applyFont="1" applyFill="1" applyBorder="1" applyAlignment="1" applyProtection="1">
      <alignment horizontal="center" vertical="center" wrapText="1"/>
      <protection hidden="1"/>
    </xf>
    <xf numFmtId="0" fontId="23" fillId="22" borderId="42"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50"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51"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1" xfId="0" applyFont="1" applyBorder="1" applyAlignment="1" applyProtection="1">
      <alignment vertical="center"/>
      <protection hidden="1"/>
    </xf>
    <xf numFmtId="0" fontId="7" fillId="0" borderId="50"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51" xfId="0" applyFont="1" applyFill="1" applyBorder="1" applyAlignment="1" applyProtection="1">
      <alignment horizontal="center" vertical="center"/>
      <protection hidden="1"/>
    </xf>
    <xf numFmtId="0" fontId="7" fillId="0" borderId="52" xfId="0" applyFont="1" applyBorder="1" applyAlignment="1" applyProtection="1">
      <alignment vertical="center"/>
      <protection hidden="1"/>
    </xf>
    <xf numFmtId="1" fontId="7" fillId="0" borderId="52" xfId="0" applyNumberFormat="1" applyFont="1" applyBorder="1" applyAlignment="1" applyProtection="1">
      <alignment vertical="center"/>
      <protection hidden="1"/>
    </xf>
    <xf numFmtId="0" fontId="7" fillId="0" borderId="47" xfId="0" applyFont="1" applyBorder="1" applyAlignment="1" applyProtection="1">
      <alignment vertical="center"/>
      <protection hidden="1"/>
    </xf>
    <xf numFmtId="0" fontId="48" fillId="0" borderId="2" xfId="0" applyFont="1" applyBorder="1" applyAlignment="1" applyProtection="1">
      <alignment horizontal="right"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left" vertical="center" wrapText="1"/>
    </xf>
    <xf numFmtId="0" fontId="48"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67" fillId="22" borderId="39" xfId="0" applyFont="1" applyFill="1" applyBorder="1" applyAlignment="1" applyProtection="1">
      <alignment horizontal="left" vertical="center"/>
      <protection hidden="1"/>
    </xf>
    <xf numFmtId="0" fontId="2" fillId="22" borderId="40" xfId="0" applyFont="1" applyFill="1" applyBorder="1" applyAlignment="1">
      <alignment vertical="center"/>
    </xf>
    <xf numFmtId="0" fontId="2" fillId="22" borderId="41" xfId="0" applyFont="1" applyFill="1" applyBorder="1" applyAlignment="1">
      <alignment vertical="center"/>
    </xf>
    <xf numFmtId="0" fontId="0" fillId="0" borderId="0" xfId="0" applyAlignment="1">
      <alignment vertical="center"/>
    </xf>
    <xf numFmtId="0" fontId="52"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2" xfId="0" applyFont="1" applyFill="1" applyBorder="1" applyAlignment="1" applyProtection="1">
      <alignment vertical="center" wrapText="1"/>
    </xf>
    <xf numFmtId="0" fontId="2" fillId="0" borderId="0" xfId="0" applyFont="1" applyAlignment="1">
      <alignment horizontal="right" vertical="center"/>
    </xf>
    <xf numFmtId="0" fontId="2" fillId="13" borderId="26" xfId="0" applyFont="1" applyFill="1" applyBorder="1" applyAlignment="1" applyProtection="1">
      <alignment vertical="center"/>
      <protection locked="0"/>
    </xf>
    <xf numFmtId="0" fontId="40" fillId="0" borderId="0" xfId="0" applyFont="1" applyBorder="1" applyAlignment="1">
      <alignment vertical="center"/>
    </xf>
    <xf numFmtId="0" fontId="50" fillId="13" borderId="0" xfId="0" applyFont="1" applyFill="1" applyBorder="1" applyAlignment="1" applyProtection="1">
      <alignment horizontal="center" vertical="center"/>
    </xf>
    <xf numFmtId="0" fontId="0" fillId="0" borderId="0" xfId="0" applyBorder="1" applyAlignment="1">
      <alignment vertical="center"/>
    </xf>
    <xf numFmtId="0" fontId="2" fillId="15" borderId="48" xfId="0" applyFont="1" applyFill="1" applyBorder="1" applyAlignment="1">
      <alignment vertical="center"/>
    </xf>
    <xf numFmtId="0" fontId="0" fillId="0" borderId="28" xfId="0" applyBorder="1" applyAlignment="1">
      <alignment vertical="center"/>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3"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4" xfId="1" applyFont="1" applyFill="1" applyBorder="1" applyProtection="1"/>
    <xf numFmtId="0" fontId="38" fillId="0" borderId="0" xfId="1" applyFont="1" applyFill="1" applyBorder="1" applyProtection="1"/>
    <xf numFmtId="0" fontId="38" fillId="0" borderId="25"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38" fillId="21" borderId="0" xfId="0" applyFont="1" applyFill="1" applyAlignment="1">
      <alignment vertical="center"/>
    </xf>
    <xf numFmtId="0" fontId="2" fillId="0" borderId="68" xfId="0" applyFont="1" applyBorder="1" applyAlignment="1" applyProtection="1">
      <alignment horizontal="left" vertical="center" indent="1"/>
      <protection hidden="1"/>
    </xf>
    <xf numFmtId="0" fontId="2" fillId="0" borderId="67" xfId="0" applyFont="1" applyBorder="1" applyAlignment="1" applyProtection="1">
      <alignment horizontal="left" vertical="center" indent="1"/>
      <protection hidden="1"/>
    </xf>
    <xf numFmtId="0" fontId="2" fillId="0" borderId="69"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2" fillId="2" borderId="94" xfId="0" applyFont="1" applyFill="1" applyBorder="1" applyAlignment="1" applyProtection="1">
      <alignment horizontal="left" vertical="center"/>
      <protection hidden="1"/>
    </xf>
    <xf numFmtId="0" fontId="22" fillId="7" borderId="95" xfId="0" applyFont="1" applyFill="1" applyBorder="1" applyAlignment="1" applyProtection="1">
      <alignment horizontal="right" vertical="center"/>
      <protection hidden="1"/>
    </xf>
    <xf numFmtId="9" fontId="22" fillId="8" borderId="95" xfId="0" applyNumberFormat="1" applyFont="1" applyFill="1" applyBorder="1" applyAlignment="1" applyProtection="1">
      <alignment vertical="center"/>
      <protection hidden="1"/>
    </xf>
    <xf numFmtId="2" fontId="22" fillId="11" borderId="98"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99"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6"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7" fillId="0" borderId="0" xfId="0" applyFont="1" applyAlignment="1">
      <alignment horizontal="left" vertical="center"/>
    </xf>
    <xf numFmtId="0" fontId="87"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8"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99"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9"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101" xfId="0" applyFont="1" applyFill="1" applyBorder="1"/>
    <xf numFmtId="0" fontId="62" fillId="0" borderId="101" xfId="0" applyFont="1" applyFill="1" applyBorder="1" applyAlignment="1">
      <alignment horizontal="center" wrapText="1" readingOrder="1"/>
    </xf>
    <xf numFmtId="0" fontId="62" fillId="0" borderId="102"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103" xfId="0" applyFont="1" applyFill="1" applyBorder="1" applyAlignment="1">
      <alignment horizontal="center" wrapText="1" readingOrder="1"/>
    </xf>
    <xf numFmtId="0" fontId="60" fillId="0" borderId="17" xfId="0" applyFont="1" applyFill="1" applyBorder="1"/>
    <xf numFmtId="0" fontId="62" fillId="0" borderId="17" xfId="0" applyFont="1" applyFill="1" applyBorder="1" applyAlignment="1">
      <alignment horizontal="center" wrapText="1" readingOrder="1"/>
    </xf>
    <xf numFmtId="0" fontId="62" fillId="0" borderId="18"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105"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106" xfId="5" applyFont="1" applyFill="1" applyBorder="1" applyAlignment="1">
      <alignment horizontal="center" wrapText="1" readingOrder="1"/>
    </xf>
    <xf numFmtId="0" fontId="62" fillId="0" borderId="109" xfId="5" applyFont="1" applyFill="1" applyBorder="1" applyAlignment="1">
      <alignment horizontal="center" wrapText="1" readingOrder="1"/>
    </xf>
    <xf numFmtId="0" fontId="62" fillId="0" borderId="110" xfId="5" applyFont="1" applyFill="1" applyBorder="1" applyAlignment="1">
      <alignment horizontal="left" wrapText="1" readingOrder="1"/>
    </xf>
    <xf numFmtId="0" fontId="62" fillId="0" borderId="100" xfId="5" applyFont="1" applyFill="1" applyBorder="1" applyAlignment="1">
      <alignment horizontal="center" wrapText="1" readingOrder="1"/>
    </xf>
    <xf numFmtId="9" fontId="62" fillId="0" borderId="100" xfId="5" applyNumberFormat="1" applyFont="1" applyFill="1" applyBorder="1" applyAlignment="1">
      <alignment horizontal="center" wrapText="1" readingOrder="1"/>
    </xf>
    <xf numFmtId="9" fontId="62" fillId="0" borderId="111"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103" xfId="5" applyFont="1" applyFill="1" applyBorder="1" applyAlignment="1">
      <alignment horizontal="center" wrapText="1" readingOrder="1"/>
    </xf>
    <xf numFmtId="0" fontId="62" fillId="0" borderId="112" xfId="5" applyFont="1" applyFill="1" applyBorder="1" applyAlignment="1">
      <alignment horizontal="left" wrapText="1" readingOrder="1"/>
    </xf>
    <xf numFmtId="0" fontId="62" fillId="26" borderId="112" xfId="5" applyFont="1" applyFill="1" applyBorder="1" applyAlignment="1">
      <alignment horizontal="center" wrapText="1" readingOrder="1"/>
    </xf>
    <xf numFmtId="0" fontId="63" fillId="0" borderId="112"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103" xfId="5" applyFont="1" applyFill="1" applyBorder="1" applyAlignment="1">
      <alignment horizontal="center" wrapText="1" readingOrder="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43" fillId="18" borderId="50"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8" xfId="0" applyFont="1" applyFill="1" applyBorder="1" applyAlignment="1" applyProtection="1">
      <alignment horizontal="left" vertical="center" indent="1"/>
      <protection hidden="1"/>
    </xf>
    <xf numFmtId="0" fontId="22" fillId="18" borderId="84" xfId="0" applyFont="1" applyFill="1" applyBorder="1" applyAlignment="1" applyProtection="1">
      <alignment horizontal="left" vertical="center" indent="1"/>
      <protection hidden="1"/>
    </xf>
    <xf numFmtId="0" fontId="22" fillId="18" borderId="116" xfId="0" applyFont="1" applyFill="1" applyBorder="1" applyAlignment="1" applyProtection="1">
      <alignment horizontal="left" vertical="center" indent="1"/>
      <protection hidden="1"/>
    </xf>
    <xf numFmtId="0" fontId="22" fillId="18" borderId="69" xfId="0" applyFont="1" applyFill="1" applyBorder="1" applyAlignment="1" applyProtection="1">
      <alignment horizontal="left" vertical="center" indent="1"/>
      <protection hidden="1"/>
    </xf>
    <xf numFmtId="0" fontId="72" fillId="0" borderId="0" xfId="1" applyFont="1" applyFill="1" applyAlignment="1" applyProtection="1">
      <alignment horizontal="left" indent="3"/>
    </xf>
    <xf numFmtId="0" fontId="94" fillId="0" borderId="0" xfId="1" applyFont="1" applyFill="1" applyAlignment="1" applyProtection="1">
      <alignment horizontal="left"/>
    </xf>
    <xf numFmtId="0" fontId="95" fillId="0" borderId="0" xfId="1" applyFont="1" applyFill="1" applyAlignment="1" applyProtection="1">
      <alignment horizontal="left"/>
    </xf>
    <xf numFmtId="0" fontId="96" fillId="0" borderId="0" xfId="1" applyFont="1" applyFill="1" applyProtection="1"/>
    <xf numFmtId="0" fontId="95" fillId="0" borderId="0" xfId="1" applyFont="1" applyFill="1" applyAlignment="1" applyProtection="1">
      <alignment horizontal="left" indent="3"/>
    </xf>
    <xf numFmtId="10" fontId="82" fillId="0" borderId="19"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51" xfId="0" applyNumberFormat="1" applyFont="1" applyBorder="1" applyAlignment="1" applyProtection="1">
      <alignment horizontal="left" vertical="center" wrapText="1" indent="1"/>
      <protection hidden="1"/>
    </xf>
    <xf numFmtId="0" fontId="23" fillId="22" borderId="57" xfId="0" applyFont="1" applyFill="1" applyBorder="1" applyAlignment="1" applyProtection="1">
      <alignment horizontal="center" vertical="center" wrapText="1"/>
      <protection hidden="1"/>
    </xf>
    <xf numFmtId="0" fontId="23" fillId="22" borderId="58" xfId="0" applyFont="1" applyFill="1" applyBorder="1" applyAlignment="1" applyProtection="1">
      <alignment horizontal="center" vertical="center" wrapText="1"/>
      <protection hidden="1"/>
    </xf>
    <xf numFmtId="0" fontId="23" fillId="22" borderId="86"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40" xfId="0" applyFont="1" applyFill="1" applyBorder="1" applyAlignment="1" applyProtection="1">
      <alignment horizontal="center" vertical="center"/>
      <protection locked="0" hidden="1"/>
    </xf>
    <xf numFmtId="0" fontId="38" fillId="18" borderId="41" xfId="0" applyFont="1" applyFill="1" applyBorder="1" applyAlignment="1" applyProtection="1">
      <alignment horizontal="center" vertical="center"/>
      <protection locked="0" hidden="1"/>
    </xf>
    <xf numFmtId="0" fontId="2" fillId="18" borderId="63" xfId="0" applyFont="1" applyFill="1" applyBorder="1" applyAlignment="1" applyProtection="1">
      <alignment horizontal="left" vertical="center"/>
    </xf>
    <xf numFmtId="0" fontId="2" fillId="18" borderId="64" xfId="0" applyFont="1" applyFill="1" applyBorder="1" applyAlignment="1" applyProtection="1">
      <alignment horizontal="left" vertical="center"/>
    </xf>
    <xf numFmtId="0" fontId="2" fillId="18" borderId="62" xfId="0" applyFont="1" applyFill="1" applyBorder="1" applyAlignment="1" applyProtection="1">
      <alignment horizontal="left" vertical="center"/>
      <protection locked="0"/>
    </xf>
    <xf numFmtId="0" fontId="2" fillId="18" borderId="63" xfId="0" applyFont="1" applyFill="1" applyBorder="1" applyAlignment="1" applyProtection="1">
      <alignment horizontal="left" vertical="center"/>
      <protection locked="0"/>
    </xf>
    <xf numFmtId="0" fontId="2" fillId="18" borderId="64" xfId="0" applyFont="1" applyFill="1" applyBorder="1" applyAlignment="1" applyProtection="1">
      <alignment horizontal="left" vertical="center"/>
      <protection locked="0"/>
    </xf>
    <xf numFmtId="0" fontId="2" fillId="18" borderId="62" xfId="0" applyFont="1" applyFill="1" applyBorder="1" applyAlignment="1" applyProtection="1">
      <alignment horizontal="left" vertical="center" wrapText="1"/>
      <protection locked="0"/>
    </xf>
    <xf numFmtId="0" fontId="18" fillId="0" borderId="62" xfId="0" applyFont="1" applyBorder="1" applyAlignment="1" applyProtection="1">
      <alignment horizontal="center" vertical="center"/>
      <protection hidden="1"/>
    </xf>
    <xf numFmtId="0" fontId="18" fillId="0" borderId="79" xfId="0" applyFont="1" applyBorder="1" applyAlignment="1" applyProtection="1">
      <alignment horizontal="center" vertical="center"/>
      <protection hidden="1"/>
    </xf>
    <xf numFmtId="0" fontId="18" fillId="0" borderId="120" xfId="0" applyFont="1" applyFill="1" applyBorder="1" applyAlignment="1" applyProtection="1">
      <alignment horizontal="center" vertical="center"/>
      <protection hidden="1"/>
    </xf>
    <xf numFmtId="0" fontId="18" fillId="18" borderId="77" xfId="0" applyFont="1" applyFill="1" applyBorder="1" applyAlignment="1" applyProtection="1">
      <alignment horizontal="center" vertical="center"/>
      <protection hidden="1"/>
    </xf>
    <xf numFmtId="0" fontId="18" fillId="0" borderId="77" xfId="0" applyFont="1" applyFill="1" applyBorder="1" applyAlignment="1" applyProtection="1">
      <alignment horizontal="center" vertical="center"/>
      <protection hidden="1"/>
    </xf>
    <xf numFmtId="0" fontId="18" fillId="18" borderId="120" xfId="0" applyFont="1" applyFill="1" applyBorder="1" applyAlignment="1" applyProtection="1">
      <alignment horizontal="center" vertical="center"/>
      <protection hidden="1"/>
    </xf>
    <xf numFmtId="0" fontId="18" fillId="18" borderId="62" xfId="0" applyFont="1" applyFill="1" applyBorder="1" applyAlignment="1" applyProtection="1">
      <alignment horizontal="center" vertical="center"/>
      <protection hidden="1"/>
    </xf>
    <xf numFmtId="0" fontId="18" fillId="18" borderId="79" xfId="0" applyFont="1" applyFill="1" applyBorder="1" applyAlignment="1" applyProtection="1">
      <alignment horizontal="center" vertical="center"/>
      <protection hidden="1"/>
    </xf>
    <xf numFmtId="0" fontId="23" fillId="22" borderId="70" xfId="0" applyFont="1" applyFill="1" applyBorder="1" applyAlignment="1" applyProtection="1">
      <alignment horizontal="center" vertical="center" wrapText="1"/>
      <protection hidden="1"/>
    </xf>
    <xf numFmtId="0" fontId="23" fillId="22" borderId="71" xfId="0" applyFont="1" applyFill="1" applyBorder="1" applyAlignment="1" applyProtection="1">
      <alignment horizontal="center" vertical="center" wrapText="1"/>
      <protection hidden="1"/>
    </xf>
    <xf numFmtId="0" fontId="3" fillId="18" borderId="63" xfId="0" applyFont="1" applyFill="1" applyBorder="1" applyAlignment="1" applyProtection="1">
      <alignment horizontal="left" vertical="center"/>
      <protection locked="0" hidden="1"/>
    </xf>
    <xf numFmtId="0" fontId="3" fillId="18" borderId="64" xfId="0" applyFont="1" applyFill="1" applyBorder="1" applyAlignment="1" applyProtection="1">
      <alignment horizontal="left" vertical="center"/>
      <protection locked="0" hidden="1"/>
    </xf>
    <xf numFmtId="0" fontId="2" fillId="0" borderId="39" xfId="0" applyFont="1" applyFill="1" applyBorder="1" applyAlignment="1" applyProtection="1">
      <alignment horizontal="center" vertical="center"/>
      <protection hidden="1"/>
    </xf>
    <xf numFmtId="0" fontId="2" fillId="0" borderId="40" xfId="0" applyFont="1" applyFill="1" applyBorder="1" applyAlignment="1" applyProtection="1">
      <alignment horizontal="center" vertical="center"/>
      <protection hidden="1"/>
    </xf>
    <xf numFmtId="0" fontId="2" fillId="0" borderId="83" xfId="0" applyFont="1" applyFill="1" applyBorder="1" applyAlignment="1" applyProtection="1">
      <alignment horizontal="center" vertical="center"/>
      <protection hidden="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3" fillId="18" borderId="81" xfId="0" applyFont="1" applyFill="1" applyBorder="1" applyAlignment="1" applyProtection="1">
      <alignment horizontal="left" vertical="center"/>
      <protection locked="0" hidden="1"/>
    </xf>
    <xf numFmtId="0" fontId="3" fillId="18" borderId="52" xfId="0" applyFont="1" applyFill="1" applyBorder="1" applyAlignment="1" applyProtection="1">
      <alignment horizontal="left" vertical="center"/>
      <protection locked="0" hidden="1"/>
    </xf>
    <xf numFmtId="14" fontId="2" fillId="18" borderId="62" xfId="0" applyNumberFormat="1" applyFont="1" applyFill="1" applyBorder="1" applyAlignment="1" applyProtection="1">
      <alignment horizontal="left" vertical="center"/>
      <protection locked="0"/>
    </xf>
    <xf numFmtId="0" fontId="2" fillId="0" borderId="84" xfId="0" applyFont="1" applyBorder="1" applyAlignment="1" applyProtection="1">
      <alignment horizontal="center" vertical="center"/>
      <protection hidden="1"/>
    </xf>
    <xf numFmtId="0" fontId="2" fillId="0" borderId="72" xfId="0" applyFont="1" applyBorder="1" applyAlignment="1" applyProtection="1">
      <alignment horizontal="center" vertical="center"/>
      <protection hidden="1"/>
    </xf>
    <xf numFmtId="0" fontId="2" fillId="0" borderId="82" xfId="0" applyFont="1" applyBorder="1" applyAlignment="1" applyProtection="1">
      <alignment horizontal="center" vertical="center"/>
      <protection hidden="1"/>
    </xf>
    <xf numFmtId="0" fontId="2" fillId="0" borderId="45"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2" fillId="0" borderId="113" xfId="0" applyFont="1" applyBorder="1" applyAlignment="1" applyProtection="1">
      <alignment horizontal="center" vertical="center"/>
      <protection hidden="1"/>
    </xf>
    <xf numFmtId="0" fontId="11" fillId="18" borderId="114" xfId="0" applyFont="1" applyFill="1" applyBorder="1" applyAlignment="1" applyProtection="1">
      <alignment horizontal="center" vertical="center"/>
      <protection locked="0" hidden="1"/>
    </xf>
    <xf numFmtId="0" fontId="11" fillId="18" borderId="72" xfId="0" applyFont="1" applyFill="1" applyBorder="1" applyAlignment="1" applyProtection="1">
      <alignment horizontal="center" vertical="center"/>
      <protection locked="0" hidden="1"/>
    </xf>
    <xf numFmtId="0" fontId="11" fillId="18" borderId="115" xfId="0" applyFont="1" applyFill="1" applyBorder="1" applyAlignment="1" applyProtection="1">
      <alignment horizontal="center" vertical="center"/>
      <protection locked="0" hidden="1"/>
    </xf>
    <xf numFmtId="0" fontId="11" fillId="18" borderId="81" xfId="0" applyFont="1" applyFill="1" applyBorder="1" applyAlignment="1" applyProtection="1">
      <alignment horizontal="center" vertical="center"/>
      <protection locked="0" hidden="1"/>
    </xf>
    <xf numFmtId="0" fontId="11" fillId="18" borderId="52" xfId="0" applyFont="1" applyFill="1" applyBorder="1" applyAlignment="1" applyProtection="1">
      <alignment horizontal="center" vertical="center"/>
      <protection locked="0" hidden="1"/>
    </xf>
    <xf numFmtId="0" fontId="11" fillId="18" borderId="47" xfId="0" applyFont="1" applyFill="1" applyBorder="1" applyAlignment="1" applyProtection="1">
      <alignment horizontal="center" vertical="center"/>
      <protection locked="0" hidden="1"/>
    </xf>
    <xf numFmtId="0" fontId="23" fillId="16" borderId="70" xfId="0" applyFont="1" applyFill="1" applyBorder="1" applyAlignment="1" applyProtection="1">
      <alignment horizontal="center" vertical="center" wrapText="1"/>
      <protection hidden="1"/>
    </xf>
    <xf numFmtId="0" fontId="23" fillId="16" borderId="61" xfId="0" applyFont="1" applyFill="1" applyBorder="1" applyAlignment="1" applyProtection="1">
      <alignment horizontal="center" vertical="center" wrapText="1"/>
      <protection hidden="1"/>
    </xf>
    <xf numFmtId="0" fontId="18" fillId="18" borderId="117" xfId="0" applyFont="1" applyFill="1" applyBorder="1" applyAlignment="1" applyProtection="1">
      <alignment horizontal="center" vertical="center"/>
      <protection hidden="1"/>
    </xf>
    <xf numFmtId="0" fontId="22" fillId="17" borderId="62" xfId="0" applyFont="1" applyFill="1" applyBorder="1" applyAlignment="1" applyProtection="1">
      <alignment horizontal="center" vertical="center"/>
      <protection hidden="1"/>
    </xf>
    <xf numFmtId="0" fontId="22" fillId="17" borderId="64" xfId="0" applyFont="1" applyFill="1" applyBorder="1" applyAlignment="1" applyProtection="1">
      <alignment horizontal="center" vertical="center"/>
      <protection hidden="1"/>
    </xf>
    <xf numFmtId="0" fontId="22" fillId="17" borderId="118" xfId="0" applyFont="1" applyFill="1" applyBorder="1" applyAlignment="1" applyProtection="1">
      <alignment horizontal="center" vertical="center"/>
      <protection hidden="1"/>
    </xf>
    <xf numFmtId="0" fontId="22" fillId="17" borderId="119" xfId="0" applyFont="1" applyFill="1" applyBorder="1" applyAlignment="1" applyProtection="1">
      <alignment horizontal="center" vertical="center"/>
      <protection hidden="1"/>
    </xf>
    <xf numFmtId="0" fontId="22" fillId="17" borderId="114" xfId="0" applyFont="1" applyFill="1" applyBorder="1" applyAlignment="1" applyProtection="1">
      <alignment horizontal="center" vertical="center"/>
      <protection hidden="1"/>
    </xf>
    <xf numFmtId="0" fontId="22" fillId="17" borderId="115" xfId="0" applyFont="1" applyFill="1" applyBorder="1" applyAlignment="1" applyProtection="1">
      <alignment horizontal="center" vertical="center"/>
      <protection hidden="1"/>
    </xf>
    <xf numFmtId="0" fontId="2" fillId="18" borderId="50"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1"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45"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3" fillId="18" borderId="47" xfId="0" applyFont="1" applyFill="1" applyBorder="1" applyAlignment="1" applyProtection="1">
      <alignment horizontal="left" vertical="top" wrapText="1"/>
      <protection locked="0"/>
    </xf>
    <xf numFmtId="0" fontId="65" fillId="22" borderId="39" xfId="0" applyFont="1" applyFill="1" applyBorder="1" applyAlignment="1" applyProtection="1">
      <alignment horizontal="center" vertical="center"/>
      <protection hidden="1"/>
    </xf>
    <xf numFmtId="0" fontId="65" fillId="22" borderId="40" xfId="0" applyFont="1" applyFill="1" applyBorder="1" applyAlignment="1" applyProtection="1">
      <alignment horizontal="center" vertical="center"/>
      <protection hidden="1"/>
    </xf>
    <xf numFmtId="0" fontId="18" fillId="0" borderId="76" xfId="0" applyFont="1" applyFill="1" applyBorder="1" applyAlignment="1" applyProtection="1">
      <alignment horizontal="center" vertical="center"/>
      <protection hidden="1"/>
    </xf>
    <xf numFmtId="0" fontId="18" fillId="18" borderId="76"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96" xfId="0" applyNumberFormat="1" applyFont="1" applyFill="1" applyBorder="1" applyAlignment="1" applyProtection="1">
      <alignment horizontal="center" vertical="center"/>
      <protection hidden="1"/>
    </xf>
    <xf numFmtId="164" fontId="22" fillId="12" borderId="9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65" xfId="0" applyFont="1" applyFill="1" applyBorder="1" applyAlignment="1" applyProtection="1">
      <alignment horizontal="center" vertical="center"/>
      <protection hidden="1"/>
    </xf>
    <xf numFmtId="0" fontId="22" fillId="17" borderId="66"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6" xfId="0" applyNumberFormat="1" applyFont="1" applyBorder="1" applyAlignment="1" applyProtection="1">
      <alignment horizontal="center" vertical="center"/>
      <protection hidden="1"/>
    </xf>
    <xf numFmtId="1" fontId="38" fillId="0" borderId="18" xfId="0" applyNumberFormat="1" applyFont="1" applyBorder="1" applyAlignment="1" applyProtection="1">
      <alignment horizontal="center" vertical="center"/>
      <protection hidden="1"/>
    </xf>
    <xf numFmtId="0" fontId="38" fillId="17" borderId="91" xfId="0" applyFont="1" applyFill="1" applyBorder="1" applyAlignment="1" applyProtection="1">
      <alignment horizontal="center" vertical="center"/>
      <protection hidden="1"/>
    </xf>
    <xf numFmtId="0" fontId="38" fillId="17" borderId="92" xfId="0" applyFont="1" applyFill="1" applyBorder="1" applyAlignment="1" applyProtection="1">
      <alignment horizontal="center" vertical="center"/>
      <protection hidden="1"/>
    </xf>
    <xf numFmtId="0" fontId="38" fillId="17" borderId="9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40" xfId="0" applyFont="1" applyFill="1" applyBorder="1" applyAlignment="1" applyProtection="1">
      <alignment horizontal="center" vertical="center" wrapText="1"/>
      <protection locked="0" hidden="1"/>
    </xf>
    <xf numFmtId="0" fontId="4" fillId="18" borderId="41" xfId="0" applyFont="1" applyFill="1" applyBorder="1" applyAlignment="1" applyProtection="1">
      <alignment horizontal="center" vertical="center" wrapText="1"/>
      <protection locked="0" hidden="1"/>
    </xf>
    <xf numFmtId="0" fontId="47" fillId="22" borderId="44" xfId="0" applyFont="1" applyFill="1" applyBorder="1" applyAlignment="1" applyProtection="1">
      <alignment horizontal="center" vertical="center" wrapText="1"/>
      <protection hidden="1"/>
    </xf>
    <xf numFmtId="0" fontId="39" fillId="22" borderId="46" xfId="0" applyFont="1" applyFill="1" applyBorder="1" applyAlignment="1" applyProtection="1">
      <alignment horizontal="center" vertical="center" wrapText="1"/>
      <protection hidden="1"/>
    </xf>
    <xf numFmtId="0" fontId="39" fillId="22" borderId="45" xfId="0" applyFont="1" applyFill="1" applyBorder="1" applyAlignment="1" applyProtection="1">
      <alignment horizontal="center" vertical="center" wrapText="1"/>
      <protection hidden="1"/>
    </xf>
    <xf numFmtId="0" fontId="39" fillId="22" borderId="47" xfId="0" applyFont="1" applyFill="1" applyBorder="1" applyAlignment="1" applyProtection="1">
      <alignment horizontal="center" vertical="center" wrapText="1"/>
      <protection hidden="1"/>
    </xf>
    <xf numFmtId="0" fontId="40" fillId="10" borderId="46" xfId="0" applyFont="1" applyFill="1" applyBorder="1" applyAlignment="1" applyProtection="1">
      <alignment horizontal="center" vertical="center"/>
      <protection locked="0"/>
    </xf>
    <xf numFmtId="0" fontId="40" fillId="10" borderId="78" xfId="0" applyFont="1" applyFill="1" applyBorder="1" applyAlignment="1" applyProtection="1">
      <alignment horizontal="center" vertical="center"/>
      <protection locked="0"/>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10" fontId="38" fillId="0" borderId="18" xfId="0" applyNumberFormat="1" applyFont="1" applyBorder="1" applyAlignment="1" applyProtection="1">
      <alignment horizontal="center" vertical="center"/>
      <protection hidden="1"/>
    </xf>
    <xf numFmtId="0" fontId="68" fillId="22" borderId="39" xfId="0" applyFont="1" applyFill="1" applyBorder="1" applyAlignment="1" applyProtection="1">
      <alignment horizontal="left" wrapText="1"/>
      <protection hidden="1"/>
    </xf>
    <xf numFmtId="0" fontId="69" fillId="22" borderId="40" xfId="0" applyFont="1" applyFill="1" applyBorder="1" applyAlignment="1" applyProtection="1">
      <alignment horizontal="left" wrapText="1"/>
      <protection hidden="1"/>
    </xf>
    <xf numFmtId="0" fontId="70" fillId="22" borderId="40" xfId="0" applyFont="1" applyFill="1" applyBorder="1" applyAlignment="1">
      <alignment horizontal="left" wrapText="1"/>
    </xf>
    <xf numFmtId="0" fontId="70" fillId="22" borderId="41" xfId="0" applyFont="1" applyFill="1" applyBorder="1" applyAlignment="1">
      <alignment horizontal="left" wrapText="1"/>
    </xf>
    <xf numFmtId="0" fontId="44" fillId="22" borderId="39" xfId="0" applyFont="1" applyFill="1" applyBorder="1" applyAlignment="1" applyProtection="1">
      <alignment horizontal="left" vertical="top" wrapText="1"/>
      <protection hidden="1"/>
    </xf>
    <xf numFmtId="0" fontId="85" fillId="22" borderId="40" xfId="0" applyFont="1" applyFill="1" applyBorder="1" applyAlignment="1" applyProtection="1">
      <alignment horizontal="left" vertical="top" wrapText="1"/>
      <protection hidden="1"/>
    </xf>
    <xf numFmtId="0" fontId="38" fillId="22" borderId="40" xfId="0" applyFont="1" applyFill="1" applyBorder="1" applyAlignment="1">
      <alignment horizontal="left" vertical="top" wrapText="1"/>
    </xf>
    <xf numFmtId="0" fontId="38" fillId="22" borderId="41" xfId="0" applyFont="1" applyFill="1" applyBorder="1" applyAlignment="1">
      <alignment horizontal="left" vertical="top" wrapText="1"/>
    </xf>
    <xf numFmtId="0" fontId="2" fillId="18" borderId="62" xfId="0" applyFont="1" applyFill="1" applyBorder="1" applyAlignment="1" applyProtection="1">
      <alignment horizontal="left" vertical="center" shrinkToFit="1"/>
      <protection locked="0"/>
    </xf>
    <xf numFmtId="0" fontId="2" fillId="18" borderId="63" xfId="0" applyFont="1" applyFill="1" applyBorder="1" applyAlignment="1" applyProtection="1">
      <alignment horizontal="left" vertical="center" shrinkToFit="1"/>
      <protection locked="0"/>
    </xf>
    <xf numFmtId="0" fontId="2" fillId="18" borderId="64"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89" xfId="0" applyFont="1" applyFill="1" applyBorder="1" applyAlignment="1" applyProtection="1">
      <alignment horizontal="center" vertical="center" wrapText="1"/>
      <protection hidden="1"/>
    </xf>
    <xf numFmtId="0" fontId="10" fillId="22" borderId="9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8" fillId="0" borderId="117"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8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90" xfId="0" applyFont="1" applyFill="1" applyBorder="1" applyAlignment="1" applyProtection="1">
      <alignment horizontal="center" vertical="center" wrapText="1"/>
      <protection hidden="1"/>
    </xf>
    <xf numFmtId="0" fontId="5" fillId="0" borderId="4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49" xfId="0" applyFont="1" applyBorder="1" applyAlignment="1" applyProtection="1">
      <alignment horizontal="center" vertical="center"/>
      <protection hidden="1"/>
    </xf>
    <xf numFmtId="0" fontId="34" fillId="0" borderId="48" xfId="0" applyFont="1" applyFill="1" applyBorder="1" applyAlignment="1" applyProtection="1">
      <alignment horizontal="center"/>
      <protection hidden="1"/>
    </xf>
    <xf numFmtId="0" fontId="43" fillId="18" borderId="50"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22" fillId="17" borderId="63" xfId="0" applyFont="1" applyFill="1" applyBorder="1" applyAlignment="1" applyProtection="1">
      <alignment horizontal="center" vertical="center"/>
      <protection hidden="1"/>
    </xf>
    <xf numFmtId="0" fontId="23" fillId="22" borderId="74" xfId="0" applyFont="1" applyFill="1" applyBorder="1" applyAlignment="1" applyProtection="1">
      <alignment horizontal="center" vertical="center" wrapText="1"/>
    </xf>
    <xf numFmtId="0" fontId="23" fillId="22" borderId="75" xfId="0" applyFont="1" applyFill="1" applyBorder="1" applyAlignment="1" applyProtection="1">
      <alignment horizontal="center" vertical="center" wrapText="1"/>
    </xf>
    <xf numFmtId="166" fontId="2" fillId="18" borderId="62" xfId="0" applyNumberFormat="1" applyFont="1" applyFill="1" applyBorder="1" applyAlignment="1" applyProtection="1">
      <alignment horizontal="left" vertical="center"/>
    </xf>
    <xf numFmtId="166" fontId="2" fillId="18" borderId="63" xfId="0" applyNumberFormat="1" applyFont="1" applyFill="1" applyBorder="1" applyAlignment="1" applyProtection="1">
      <alignment horizontal="left" vertical="center"/>
    </xf>
    <xf numFmtId="166" fontId="2" fillId="18" borderId="64" xfId="0" applyNumberFormat="1" applyFont="1" applyFill="1" applyBorder="1" applyAlignment="1" applyProtection="1">
      <alignment horizontal="left" vertical="center"/>
    </xf>
    <xf numFmtId="14" fontId="2" fillId="18" borderId="62" xfId="0" applyNumberFormat="1" applyFont="1" applyFill="1" applyBorder="1" applyAlignment="1" applyProtection="1">
      <alignment horizontal="left" vertical="center"/>
    </xf>
    <xf numFmtId="14" fontId="2" fillId="18" borderId="63" xfId="0" applyNumberFormat="1" applyFont="1" applyFill="1" applyBorder="1" applyAlignment="1" applyProtection="1">
      <alignment horizontal="left" vertical="center"/>
    </xf>
    <xf numFmtId="14" fontId="2" fillId="18" borderId="64" xfId="0" applyNumberFormat="1" applyFont="1" applyFill="1" applyBorder="1" applyAlignment="1" applyProtection="1">
      <alignment horizontal="left" vertical="center"/>
    </xf>
    <xf numFmtId="166" fontId="2" fillId="18" borderId="81" xfId="0" applyNumberFormat="1" applyFont="1" applyFill="1" applyBorder="1" applyAlignment="1" applyProtection="1">
      <alignment horizontal="left" vertical="center"/>
    </xf>
    <xf numFmtId="166" fontId="2" fillId="18" borderId="52" xfId="0" applyNumberFormat="1" applyFont="1" applyFill="1" applyBorder="1" applyAlignment="1" applyProtection="1">
      <alignment horizontal="left" vertical="center"/>
    </xf>
    <xf numFmtId="166" fontId="2" fillId="18" borderId="47" xfId="0" applyNumberFormat="1" applyFont="1" applyFill="1" applyBorder="1" applyAlignment="1" applyProtection="1">
      <alignment horizontal="left" vertical="center"/>
    </xf>
    <xf numFmtId="0" fontId="18" fillId="0" borderId="77" xfId="0" applyFont="1" applyBorder="1" applyAlignment="1" applyProtection="1">
      <alignment horizontal="center" vertical="center"/>
      <protection hidden="1"/>
    </xf>
    <xf numFmtId="0" fontId="5" fillId="0" borderId="42" xfId="0" applyFont="1" applyBorder="1" applyAlignment="1" applyProtection="1">
      <alignment horizontal="center" vertical="center" wrapText="1"/>
      <protection hidden="1"/>
    </xf>
    <xf numFmtId="0" fontId="5" fillId="0" borderId="48" xfId="0" applyFont="1" applyBorder="1" applyAlignment="1" applyProtection="1">
      <alignment horizontal="center" vertical="center" wrapText="1"/>
      <protection hidden="1"/>
    </xf>
    <xf numFmtId="0" fontId="5" fillId="0" borderId="49" xfId="0" applyFont="1" applyBorder="1" applyAlignment="1" applyProtection="1">
      <alignment horizontal="center" vertical="center" wrapText="1"/>
      <protection hidden="1"/>
    </xf>
    <xf numFmtId="0" fontId="5" fillId="0" borderId="50"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23" fillId="22" borderId="48" xfId="0" applyFont="1" applyFill="1" applyBorder="1" applyAlignment="1" applyProtection="1">
      <alignment horizontal="center" vertical="center" wrapText="1"/>
    </xf>
    <xf numFmtId="0" fontId="23" fillId="22" borderId="60" xfId="0" applyFont="1" applyFill="1" applyBorder="1" applyAlignment="1" applyProtection="1">
      <alignment horizontal="center" vertical="center" wrapText="1"/>
      <protection hidden="1"/>
    </xf>
    <xf numFmtId="0" fontId="34" fillId="0" borderId="80" xfId="0" applyFont="1" applyFill="1" applyBorder="1" applyAlignment="1" applyProtection="1">
      <alignment horizontal="center"/>
      <protection hidden="1"/>
    </xf>
    <xf numFmtId="0" fontId="7" fillId="0" borderId="50"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45" xfId="0" applyNumberFormat="1" applyFont="1" applyBorder="1" applyAlignment="1" applyProtection="1">
      <alignment horizontal="center" vertical="center"/>
      <protection hidden="1"/>
    </xf>
    <xf numFmtId="1" fontId="7" fillId="0" borderId="52" xfId="0" applyNumberFormat="1" applyFont="1" applyBorder="1" applyAlignment="1" applyProtection="1">
      <alignment horizontal="center" vertical="center"/>
      <protection hidden="1"/>
    </xf>
    <xf numFmtId="166" fontId="3" fillId="18" borderId="62" xfId="0" applyNumberFormat="1" applyFont="1" applyFill="1" applyBorder="1" applyAlignment="1" applyProtection="1">
      <alignment horizontal="left" vertical="center"/>
    </xf>
    <xf numFmtId="166" fontId="3" fillId="18" borderId="63" xfId="0" applyNumberFormat="1" applyFont="1" applyFill="1" applyBorder="1" applyAlignment="1" applyProtection="1">
      <alignment horizontal="left" vertical="center"/>
    </xf>
    <xf numFmtId="166" fontId="3" fillId="18" borderId="64" xfId="0" applyNumberFormat="1" applyFont="1" applyFill="1" applyBorder="1" applyAlignment="1" applyProtection="1">
      <alignment horizontal="left" vertical="center"/>
    </xf>
    <xf numFmtId="0" fontId="23" fillId="16" borderId="74" xfId="0" applyFont="1" applyFill="1" applyBorder="1" applyAlignment="1" applyProtection="1">
      <alignment horizontal="center" vertical="center" wrapText="1"/>
    </xf>
    <xf numFmtId="0" fontId="23" fillId="16" borderId="49" xfId="0" applyFont="1" applyFill="1" applyBorder="1" applyAlignment="1" applyProtection="1">
      <alignment horizontal="center" vertical="center" wrapText="1"/>
    </xf>
    <xf numFmtId="166" fontId="38" fillId="18" borderId="73" xfId="0" applyNumberFormat="1" applyFont="1" applyFill="1" applyBorder="1" applyAlignment="1" applyProtection="1">
      <alignment horizontal="center" vertical="center"/>
      <protection locked="0" hidden="1"/>
    </xf>
    <xf numFmtId="166" fontId="38" fillId="18" borderId="40" xfId="0" applyNumberFormat="1" applyFont="1" applyFill="1" applyBorder="1" applyAlignment="1" applyProtection="1">
      <alignment horizontal="center" vertical="center"/>
      <protection locked="0" hidden="1"/>
    </xf>
    <xf numFmtId="166" fontId="38" fillId="18" borderId="41" xfId="0" applyNumberFormat="1" applyFont="1" applyFill="1" applyBorder="1" applyAlignment="1" applyProtection="1">
      <alignment horizontal="center" vertical="center"/>
      <protection locked="0" hidden="1"/>
    </xf>
    <xf numFmtId="0" fontId="85" fillId="22" borderId="53" xfId="0" applyFont="1" applyFill="1" applyBorder="1" applyAlignment="1" applyProtection="1">
      <alignment horizontal="left" vertical="top" wrapText="1"/>
      <protection hidden="1"/>
    </xf>
    <xf numFmtId="0" fontId="69" fillId="22" borderId="54" xfId="0" applyFont="1" applyFill="1" applyBorder="1" applyAlignment="1" applyProtection="1">
      <alignment horizontal="left" vertical="top"/>
      <protection hidden="1"/>
    </xf>
    <xf numFmtId="0" fontId="69" fillId="22" borderId="48" xfId="0" applyFont="1" applyFill="1" applyBorder="1" applyAlignment="1" applyProtection="1">
      <alignment horizontal="left" vertical="top"/>
      <protection hidden="1"/>
    </xf>
    <xf numFmtId="0" fontId="70" fillId="22" borderId="48" xfId="0" applyFont="1" applyFill="1" applyBorder="1" applyAlignment="1">
      <alignment horizontal="left" vertical="top"/>
    </xf>
    <xf numFmtId="0" fontId="70" fillId="22" borderId="54" xfId="0" applyFont="1" applyFill="1" applyBorder="1" applyAlignment="1">
      <alignment horizontal="left" vertical="top"/>
    </xf>
    <xf numFmtId="0" fontId="70" fillId="22" borderId="55" xfId="0" applyFont="1" applyFill="1" applyBorder="1" applyAlignment="1">
      <alignment horizontal="left" vertical="top"/>
    </xf>
    <xf numFmtId="166" fontId="2" fillId="18" borderId="59" xfId="0" applyNumberFormat="1" applyFont="1" applyFill="1" applyBorder="1" applyAlignment="1" applyProtection="1">
      <alignment horizontal="left" vertical="center"/>
    </xf>
    <xf numFmtId="166" fontId="2" fillId="18" borderId="60" xfId="0" applyNumberFormat="1" applyFont="1" applyFill="1" applyBorder="1" applyAlignment="1" applyProtection="1">
      <alignment horizontal="left" vertical="center"/>
    </xf>
    <xf numFmtId="166" fontId="2" fillId="18" borderId="61" xfId="0" applyNumberFormat="1" applyFont="1" applyFill="1" applyBorder="1" applyAlignment="1" applyProtection="1">
      <alignment horizontal="left" vertical="center"/>
    </xf>
    <xf numFmtId="0" fontId="2" fillId="0" borderId="67" xfId="0" applyFont="1" applyBorder="1" applyAlignment="1" applyProtection="1">
      <alignment horizontal="left" vertical="center" indent="1"/>
      <protection hidden="1"/>
    </xf>
    <xf numFmtId="0" fontId="2" fillId="0" borderId="60" xfId="0" applyFont="1" applyBorder="1" applyAlignment="1" applyProtection="1">
      <alignment horizontal="left" vertical="center" indent="1"/>
      <protection hidden="1"/>
    </xf>
    <xf numFmtId="0" fontId="2" fillId="0" borderId="85" xfId="0" applyFont="1" applyBorder="1" applyAlignment="1" applyProtection="1">
      <alignment horizontal="left" vertical="center" indent="1"/>
      <protection hidden="1"/>
    </xf>
    <xf numFmtId="166" fontId="3" fillId="18" borderId="59" xfId="0" applyNumberFormat="1" applyFont="1" applyFill="1" applyBorder="1" applyAlignment="1" applyProtection="1">
      <alignment horizontal="left" vertical="center"/>
    </xf>
    <xf numFmtId="166" fontId="3" fillId="18" borderId="60" xfId="0" applyNumberFormat="1" applyFont="1" applyFill="1" applyBorder="1" applyAlignment="1" applyProtection="1">
      <alignment horizontal="left" vertical="center"/>
    </xf>
    <xf numFmtId="166" fontId="3" fillId="18" borderId="61" xfId="0" applyNumberFormat="1" applyFont="1" applyFill="1" applyBorder="1" applyAlignment="1" applyProtection="1">
      <alignment horizontal="left" vertical="center"/>
    </xf>
    <xf numFmtId="0" fontId="23" fillId="22" borderId="57" xfId="0" applyFont="1" applyFill="1" applyBorder="1" applyAlignment="1" applyProtection="1">
      <alignment horizontal="center" vertical="center" wrapText="1"/>
    </xf>
    <xf numFmtId="0" fontId="23" fillId="22" borderId="58" xfId="0" applyFont="1" applyFill="1" applyBorder="1" applyAlignment="1" applyProtection="1">
      <alignment horizontal="center" vertical="center" wrapText="1"/>
    </xf>
    <xf numFmtId="0" fontId="23" fillId="22" borderId="86" xfId="0" applyFont="1" applyFill="1" applyBorder="1" applyAlignment="1" applyProtection="1">
      <alignment horizontal="center" vertical="center" wrapText="1"/>
    </xf>
    <xf numFmtId="0" fontId="69" fillId="22" borderId="53" xfId="0" applyFont="1" applyFill="1" applyBorder="1" applyAlignment="1" applyProtection="1">
      <alignment horizontal="left" wrapText="1"/>
      <protection hidden="1"/>
    </xf>
    <xf numFmtId="0" fontId="69" fillId="22" borderId="54" xfId="0" applyFont="1" applyFill="1" applyBorder="1" applyAlignment="1" applyProtection="1">
      <alignment horizontal="left"/>
      <protection hidden="1"/>
    </xf>
    <xf numFmtId="0" fontId="70" fillId="22" borderId="54" xfId="0" applyFont="1" applyFill="1" applyBorder="1" applyAlignment="1">
      <alignment horizontal="left"/>
    </xf>
    <xf numFmtId="0" fontId="70" fillId="22" borderId="55" xfId="0" applyFont="1" applyFill="1" applyBorder="1" applyAlignment="1">
      <alignment horizontal="left"/>
    </xf>
    <xf numFmtId="0" fontId="17" fillId="0" borderId="5" xfId="0" applyFont="1" applyBorder="1" applyAlignment="1">
      <alignment horizontal="center" vertical="center" wrapText="1"/>
    </xf>
    <xf numFmtId="0" fontId="2" fillId="22" borderId="19" xfId="0" applyFont="1" applyFill="1" applyBorder="1" applyAlignment="1">
      <alignment horizontal="left" vertical="top" wrapText="1"/>
    </xf>
    <xf numFmtId="0" fontId="2" fillId="22" borderId="0" xfId="0" applyFont="1" applyFill="1" applyBorder="1" applyAlignment="1">
      <alignment horizontal="left" vertical="top" wrapText="1"/>
    </xf>
    <xf numFmtId="0" fontId="72" fillId="0" borderId="0" xfId="1" applyFont="1" applyFill="1" applyAlignment="1" applyProtection="1">
      <alignment horizontal="left" indent="3"/>
    </xf>
    <xf numFmtId="0" fontId="81" fillId="0" borderId="0" xfId="6" applyFont="1" applyFill="1" applyAlignment="1" applyProtection="1">
      <alignment horizontal="right"/>
    </xf>
    <xf numFmtId="0" fontId="71" fillId="0" borderId="0" xfId="1" applyFont="1" applyFill="1" applyAlignment="1" applyProtection="1">
      <alignment horizontal="left"/>
    </xf>
    <xf numFmtId="0" fontId="38" fillId="0" borderId="0" xfId="1" applyFont="1" applyFill="1" applyAlignment="1" applyProtection="1">
      <alignment horizontal="left" vertical="top" wrapText="1" indent="2"/>
    </xf>
    <xf numFmtId="0" fontId="51" fillId="9" borderId="0" xfId="1" applyFont="1" applyFill="1" applyAlignment="1" applyProtection="1">
      <alignment horizontal="left" wrapText="1"/>
    </xf>
    <xf numFmtId="0" fontId="38" fillId="0" borderId="0" xfId="1" applyFont="1" applyFill="1" applyAlignment="1" applyProtection="1">
      <alignment horizontal="left" vertical="top" wrapText="1"/>
    </xf>
    <xf numFmtId="0" fontId="38" fillId="0" borderId="0" xfId="1" applyFont="1" applyFill="1" applyAlignment="1" applyProtection="1">
      <alignment horizontal="left" wrapText="1" indent="2"/>
    </xf>
    <xf numFmtId="0" fontId="38" fillId="0" borderId="0" xfId="1" applyFont="1" applyFill="1" applyAlignment="1" applyProtection="1">
      <alignment horizontal="left" wrapText="1"/>
    </xf>
    <xf numFmtId="0" fontId="38" fillId="0" borderId="0" xfId="1" applyFont="1" applyFill="1" applyAlignment="1" applyProtection="1">
      <alignment horizontal="left"/>
    </xf>
    <xf numFmtId="0" fontId="38"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38" fillId="0" borderId="1" xfId="1" applyFont="1" applyFill="1" applyBorder="1" applyAlignment="1" applyProtection="1">
      <alignment horizontal="left" vertical="center" wrapText="1"/>
    </xf>
    <xf numFmtId="0" fontId="44" fillId="24" borderId="1" xfId="1" applyFont="1" applyFill="1" applyBorder="1" applyAlignment="1" applyProtection="1">
      <alignment horizontal="left"/>
    </xf>
    <xf numFmtId="0" fontId="38" fillId="0" borderId="24"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5" xfId="1" applyFont="1" applyFill="1" applyBorder="1" applyAlignment="1" applyProtection="1">
      <alignment horizontal="left" indent="2"/>
    </xf>
    <xf numFmtId="0" fontId="38" fillId="0" borderId="24"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5" xfId="1" applyFont="1" applyFill="1" applyBorder="1" applyAlignment="1" applyProtection="1">
      <alignment horizontal="left"/>
    </xf>
    <xf numFmtId="0" fontId="52" fillId="0" borderId="14"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5" xfId="1" applyFont="1" applyFill="1" applyBorder="1" applyAlignment="1" applyProtection="1">
      <alignment horizontal="left" vertical="top" wrapText="1"/>
    </xf>
    <xf numFmtId="0" fontId="44" fillId="23" borderId="1" xfId="1" applyFont="1" applyFill="1" applyBorder="1" applyAlignment="1" applyProtection="1">
      <alignment horizontal="left"/>
    </xf>
    <xf numFmtId="0" fontId="38" fillId="0" borderId="36" xfId="1" applyFont="1" applyFill="1" applyBorder="1" applyAlignment="1" applyProtection="1">
      <alignment horizontal="left" vertical="center" wrapText="1"/>
    </xf>
    <xf numFmtId="0" fontId="38" fillId="0" borderId="35" xfId="1" applyFont="1" applyFill="1" applyBorder="1" applyAlignment="1" applyProtection="1">
      <alignment horizontal="left" vertical="center" wrapText="1"/>
    </xf>
    <xf numFmtId="0" fontId="38" fillId="0" borderId="24"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5" xfId="1" applyFont="1" applyFill="1" applyBorder="1" applyAlignment="1" applyProtection="1">
      <alignment horizontal="left" wrapText="1" indent="2"/>
    </xf>
    <xf numFmtId="0" fontId="38" fillId="0" borderId="24" xfId="1" applyFont="1" applyFill="1" applyBorder="1" applyAlignment="1" applyProtection="1"/>
    <xf numFmtId="0" fontId="38" fillId="0" borderId="0" xfId="1" applyFont="1" applyFill="1" applyBorder="1" applyAlignment="1" applyProtection="1"/>
    <xf numFmtId="0" fontId="38" fillId="0" borderId="25" xfId="1" applyFont="1" applyFill="1" applyBorder="1" applyAlignment="1" applyProtection="1"/>
    <xf numFmtId="0" fontId="38" fillId="0" borderId="24"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5" xfId="1" applyFont="1" applyFill="1" applyBorder="1" applyAlignment="1" applyProtection="1">
      <alignment horizontal="left" wrapText="1"/>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25" fillId="4" borderId="0" xfId="1" applyFont="1" applyFill="1" applyAlignment="1" applyProtection="1">
      <alignment horizontal="left" vertical="center"/>
    </xf>
    <xf numFmtId="0" fontId="52" fillId="0" borderId="0" xfId="1" applyFont="1" applyFill="1" applyAlignment="1" applyProtection="1">
      <alignment horizontal="left" wrapText="1"/>
    </xf>
    <xf numFmtId="0" fontId="38" fillId="0" borderId="0" xfId="1" applyFont="1" applyFill="1" applyAlignment="1" applyProtection="1">
      <alignment vertical="top" wrapText="1"/>
    </xf>
    <xf numFmtId="0" fontId="38" fillId="0" borderId="0" xfId="1" applyFont="1" applyFill="1" applyAlignment="1" applyProtection="1"/>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80" fillId="0" borderId="0" xfId="6" applyFont="1" applyFill="1" applyAlignment="1" applyProtection="1">
      <alignment horizontal="left"/>
    </xf>
    <xf numFmtId="0" fontId="2" fillId="0" borderId="0" xfId="1" applyFill="1" applyAlignment="1" applyProtection="1">
      <alignment horizontal="left"/>
    </xf>
    <xf numFmtId="0" fontId="38" fillId="0" borderId="0" xfId="1" applyFont="1" applyFill="1" applyAlignment="1" applyProtection="1">
      <alignment horizontal="left" vertical="top" wrapText="1" inden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88"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4"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26"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3" xfId="0" applyFont="1" applyFill="1" applyBorder="1" applyAlignment="1" applyProtection="1">
      <alignment vertical="center"/>
    </xf>
    <xf numFmtId="0" fontId="31" fillId="22" borderId="40" xfId="0" applyFont="1" applyFill="1" applyBorder="1" applyAlignment="1" applyProtection="1">
      <alignment vertical="center"/>
    </xf>
    <xf numFmtId="0" fontId="2" fillId="21" borderId="5" xfId="0" applyFont="1" applyFill="1" applyBorder="1" applyAlignment="1">
      <alignment horizontal="left" vertical="center" wrapText="1"/>
    </xf>
    <xf numFmtId="14" fontId="40" fillId="0" borderId="0" xfId="0" applyNumberFormat="1" applyFont="1" applyFill="1" applyBorder="1" applyAlignment="1">
      <alignment horizontal="left" vertical="center"/>
    </xf>
    <xf numFmtId="0" fontId="40"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87" xfId="0" applyFont="1" applyFill="1" applyBorder="1" applyAlignment="1" applyProtection="1">
      <alignment horizontal="left" vertical="center" wrapText="1"/>
    </xf>
    <xf numFmtId="0" fontId="2" fillId="13" borderId="52" xfId="0" applyFont="1" applyFill="1" applyBorder="1" applyAlignment="1" applyProtection="1">
      <alignment horizontal="left" vertical="center" wrapText="1"/>
    </xf>
    <xf numFmtId="0" fontId="2" fillId="21" borderId="12" xfId="0" applyFont="1" applyFill="1" applyBorder="1" applyAlignment="1">
      <alignment horizontal="left" vertical="center" wrapText="1"/>
    </xf>
    <xf numFmtId="0" fontId="31" fillId="22" borderId="38" xfId="0" applyFont="1" applyFill="1" applyBorder="1" applyAlignment="1" applyProtection="1">
      <alignment vertical="center"/>
    </xf>
    <xf numFmtId="0" fontId="31" fillId="22" borderId="28" xfId="0" applyFont="1" applyFill="1" applyBorder="1" applyAlignment="1" applyProtection="1">
      <alignment vertical="center"/>
    </xf>
    <xf numFmtId="0" fontId="83"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5" xfId="0" applyFont="1" applyFill="1" applyBorder="1" applyAlignment="1">
      <alignment vertical="center" wrapText="1"/>
    </xf>
    <xf numFmtId="0" fontId="2" fillId="21" borderId="35" xfId="0" applyFont="1" applyFill="1" applyBorder="1" applyAlignment="1">
      <alignment vertical="center" wrapText="1"/>
    </xf>
    <xf numFmtId="0" fontId="2" fillId="21" borderId="14" xfId="0" applyFont="1" applyFill="1" applyBorder="1" applyAlignment="1">
      <alignment vertical="center" wrapText="1"/>
    </xf>
    <xf numFmtId="0" fontId="49" fillId="13" borderId="0" xfId="0" applyFont="1" applyFill="1" applyBorder="1" applyAlignment="1" applyProtection="1">
      <alignment horizontal="left" vertical="center"/>
    </xf>
    <xf numFmtId="0" fontId="31" fillId="22" borderId="31" xfId="0" applyFont="1" applyFill="1" applyBorder="1" applyAlignment="1" applyProtection="1">
      <alignment horizontal="left" vertical="center" wrapText="1"/>
    </xf>
    <xf numFmtId="0" fontId="31" fillId="22" borderId="32" xfId="0" applyFont="1" applyFill="1" applyBorder="1" applyAlignment="1" applyProtection="1">
      <alignment horizontal="left" vertical="center" wrapText="1"/>
    </xf>
    <xf numFmtId="0" fontId="49" fillId="9" borderId="24" xfId="0" applyFont="1" applyFill="1" applyBorder="1" applyAlignment="1" applyProtection="1">
      <alignment vertical="center"/>
    </xf>
    <xf numFmtId="0" fontId="49" fillId="9" borderId="0" xfId="0" applyFont="1" applyFill="1" applyBorder="1" applyAlignment="1" applyProtection="1">
      <alignment vertical="center"/>
    </xf>
    <xf numFmtId="0" fontId="49" fillId="9" borderId="25" xfId="0" applyFont="1" applyFill="1" applyBorder="1" applyAlignment="1" applyProtection="1">
      <alignment vertical="center"/>
    </xf>
    <xf numFmtId="0" fontId="49" fillId="9" borderId="24" xfId="0" applyFont="1" applyFill="1" applyBorder="1" applyAlignment="1" applyProtection="1">
      <alignment horizontal="center" vertical="center"/>
    </xf>
    <xf numFmtId="0" fontId="49" fillId="9" borderId="0" xfId="0" applyFont="1" applyFill="1" applyBorder="1" applyAlignment="1" applyProtection="1">
      <alignment horizontal="center" vertical="center"/>
    </xf>
    <xf numFmtId="0" fontId="49" fillId="9" borderId="34" xfId="0" applyFont="1" applyFill="1" applyBorder="1" applyAlignment="1" applyProtection="1">
      <alignment horizontal="center" vertical="center"/>
    </xf>
    <xf numFmtId="0" fontId="84" fillId="0" borderId="0" xfId="0" applyFont="1" applyFill="1" applyBorder="1" applyAlignment="1">
      <alignment horizontal="left" vertical="center"/>
    </xf>
    <xf numFmtId="0" fontId="84" fillId="13" borderId="0" xfId="0" applyFont="1" applyFill="1" applyAlignment="1">
      <alignment horizontal="left" vertical="center"/>
    </xf>
    <xf numFmtId="0" fontId="2" fillId="21" borderId="15" xfId="0" applyFont="1" applyFill="1" applyBorder="1" applyAlignment="1">
      <alignment horizontal="left" vertical="center" wrapText="1"/>
    </xf>
    <xf numFmtId="0" fontId="2" fillId="21" borderId="35" xfId="0" applyFont="1" applyFill="1" applyBorder="1" applyAlignment="1">
      <alignment horizontal="left" vertical="center" wrapText="1"/>
    </xf>
    <xf numFmtId="0" fontId="2" fillId="21" borderId="14"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5" xfId="0" applyFont="1" applyFill="1" applyBorder="1" applyAlignment="1">
      <alignment horizontal="center" vertical="center" wrapText="1"/>
    </xf>
    <xf numFmtId="0" fontId="2" fillId="21" borderId="35" xfId="0" applyFont="1" applyFill="1" applyBorder="1" applyAlignment="1">
      <alignment horizontal="center" vertical="center" wrapText="1"/>
    </xf>
    <xf numFmtId="0" fontId="2" fillId="20" borderId="26"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48" fillId="9" borderId="24" xfId="0" applyFont="1" applyFill="1" applyBorder="1" applyAlignment="1" applyProtection="1">
      <alignment horizontal="left" vertical="center"/>
    </xf>
    <xf numFmtId="0" fontId="48" fillId="9" borderId="0" xfId="0" applyFont="1" applyFill="1" applyBorder="1" applyAlignment="1" applyProtection="1">
      <alignment horizontal="left" vertical="center"/>
    </xf>
    <xf numFmtId="0" fontId="48" fillId="9" borderId="25" xfId="0" applyFont="1" applyFill="1" applyBorder="1" applyAlignment="1" applyProtection="1">
      <alignment horizontal="left" vertical="center"/>
    </xf>
    <xf numFmtId="0" fontId="48" fillId="9" borderId="24" xfId="0" applyFont="1" applyFill="1" applyBorder="1" applyAlignment="1" applyProtection="1">
      <alignment horizontal="center" vertical="center"/>
    </xf>
    <xf numFmtId="0" fontId="48" fillId="9" borderId="0" xfId="0" applyFont="1" applyFill="1" applyBorder="1" applyAlignment="1" applyProtection="1">
      <alignment horizontal="center" vertical="center"/>
    </xf>
    <xf numFmtId="0" fontId="48" fillId="9" borderId="25" xfId="0" applyFont="1" applyFill="1" applyBorder="1" applyAlignment="1" applyProtection="1">
      <alignment horizontal="center" vertical="center"/>
    </xf>
    <xf numFmtId="0" fontId="31" fillId="22" borderId="43" xfId="0" applyFont="1" applyFill="1" applyBorder="1" applyAlignment="1" applyProtection="1">
      <alignment horizontal="left" vertical="center"/>
    </xf>
    <xf numFmtId="0" fontId="31" fillId="22" borderId="40" xfId="0" applyFont="1" applyFill="1" applyBorder="1" applyAlignment="1" applyProtection="1">
      <alignment horizontal="left" vertical="center"/>
    </xf>
    <xf numFmtId="0" fontId="48"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3" xfId="0" applyFont="1" applyFill="1" applyBorder="1" applyAlignment="1">
      <alignment horizontal="left" vertical="center" wrapText="1"/>
    </xf>
    <xf numFmtId="0" fontId="2" fillId="21" borderId="36" xfId="0" applyFont="1" applyFill="1" applyBorder="1" applyAlignment="1">
      <alignment horizontal="left" vertical="center" wrapText="1"/>
    </xf>
    <xf numFmtId="0" fontId="2" fillId="21" borderId="24"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25" xfId="0" applyFont="1" applyFill="1" applyBorder="1" applyAlignment="1">
      <alignment horizontal="center" vertical="center" wrapText="1"/>
    </xf>
    <xf numFmtId="0" fontId="2" fillId="21" borderId="33" xfId="0" applyFont="1" applyFill="1" applyBorder="1" applyAlignment="1">
      <alignment horizontal="center" vertical="center" wrapText="1"/>
    </xf>
    <xf numFmtId="0" fontId="31" fillId="22" borderId="39" xfId="0" applyFont="1" applyFill="1" applyBorder="1" applyAlignment="1" applyProtection="1">
      <alignment horizontal="left" vertical="center"/>
    </xf>
    <xf numFmtId="0" fontId="31" fillId="22" borderId="41" xfId="0" applyFont="1" applyFill="1" applyBorder="1" applyAlignment="1" applyProtection="1">
      <alignment horizontal="left" vertical="center"/>
    </xf>
    <xf numFmtId="0" fontId="48"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48"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center" vertical="center"/>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2" fillId="0" borderId="0" xfId="1" applyFill="1" applyAlignment="1" applyProtection="1">
      <alignment horizontal="left" wrapText="1"/>
    </xf>
    <xf numFmtId="0" fontId="44"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0" fillId="9" borderId="0" xfId="1" applyFont="1" applyFill="1" applyAlignment="1" applyProtection="1">
      <alignment horizontal="left"/>
    </xf>
    <xf numFmtId="0" fontId="2" fillId="0" borderId="0" xfId="1" applyFill="1" applyAlignment="1" applyProtection="1">
      <alignment vertical="top"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9" fillId="22" borderId="54"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107" xfId="5" applyFont="1" applyFill="1" applyBorder="1" applyAlignment="1">
      <alignment horizontal="center" wrapText="1" readingOrder="1"/>
    </xf>
    <xf numFmtId="0" fontId="62" fillId="0" borderId="108" xfId="5" applyFont="1" applyFill="1" applyBorder="1" applyAlignment="1">
      <alignment horizontal="center" wrapText="1" readingOrder="1"/>
    </xf>
    <xf numFmtId="0" fontId="61" fillId="0" borderId="104" xfId="5" applyFont="1" applyFill="1" applyBorder="1" applyAlignment="1">
      <alignment horizontal="center" wrapText="1" readingOrder="1"/>
    </xf>
    <xf numFmtId="0" fontId="61" fillId="0" borderId="21" xfId="5" applyFont="1" applyFill="1" applyBorder="1" applyAlignment="1">
      <alignment horizontal="center" wrapText="1" readingOrder="1"/>
    </xf>
    <xf numFmtId="0" fontId="61" fillId="0" borderId="22"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6">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00B050"/>
        </patternFill>
      </fill>
    </dxf>
    <dxf>
      <fill>
        <patternFill>
          <bgColor rgb="FFFF0000"/>
        </patternFill>
      </fill>
    </dxf>
    <dxf>
      <fill>
        <patternFill>
          <bgColor rgb="FFFF000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0000"/>
      <color rgb="FF009900"/>
      <color rgb="FFFF99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1.png"/><Relationship Id="rId5" Type="http://schemas.openxmlformats.org/officeDocument/2006/relationships/image" Target="../media/image8.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9.jpg"/></Relationships>
</file>

<file path=xl/drawings/_rels/drawing8.xml.rels><?xml version="1.0" encoding="UTF-8" standalone="yes"?>
<Relationships xmlns="http://schemas.openxmlformats.org/package/2006/relationships"><Relationship Id="rId1" Type="http://schemas.openxmlformats.org/officeDocument/2006/relationships/image" Target="../media/image9.jp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352425</xdr:rowOff>
        </xdr:from>
        <xdr:to>
          <xdr:col>22</xdr:col>
          <xdr:colOff>228600</xdr:colOff>
          <xdr:row>3</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180975</xdr:colOff>
      <xdr:row>0</xdr:row>
      <xdr:rowOff>381000</xdr:rowOff>
    </xdr:from>
    <xdr:to>
      <xdr:col>19</xdr:col>
      <xdr:colOff>1333500</xdr:colOff>
      <xdr:row>0</xdr:row>
      <xdr:rowOff>981075</xdr:rowOff>
    </xdr:to>
    <xdr:pic macro="[0]!Sheet2.CommandButton1_Click">
      <xdr:nvPicPr>
        <xdr:cNvPr id="2"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0" y="381000"/>
          <a:ext cx="3362325" cy="6000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1371600</xdr:colOff>
          <xdr:row>1</xdr:row>
          <xdr:rowOff>619125</xdr:rowOff>
        </xdr:from>
        <xdr:to>
          <xdr:col>12</xdr:col>
          <xdr:colOff>2276475</xdr:colOff>
          <xdr:row>1</xdr:row>
          <xdr:rowOff>895350</xdr:rowOff>
        </xdr:to>
        <xdr:sp macro="" textlink="">
          <xdr:nvSpPr>
            <xdr:cNvPr id="11267" name="CheckBox1"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1</xdr:row>
          <xdr:rowOff>628650</xdr:rowOff>
        </xdr:from>
        <xdr:to>
          <xdr:col>12</xdr:col>
          <xdr:colOff>1143000</xdr:colOff>
          <xdr:row>1</xdr:row>
          <xdr:rowOff>904875</xdr:rowOff>
        </xdr:to>
        <xdr:sp macro="" textlink="">
          <xdr:nvSpPr>
            <xdr:cNvPr id="11271" name="CheckBox2"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xmlns:a14="http://schemas.microsoft.com/office/drawing/2010/main" spid="_x0000_s1639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xmlns:a14="http://schemas.microsoft.com/office/drawing/2010/main" spid="_x0000_s163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xmlns:a14="http://schemas.microsoft.com/office/drawing/2010/main" spid="_x0000_s163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xmlns:a14="http://schemas.microsoft.com/office/drawing/2010/main" spid="_x0000_s163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xmlns:a14="http://schemas.microsoft.com/office/drawing/2010/main" spid="_x0000_s164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xmlns:a14="http://schemas.microsoft.com/office/drawing/2010/main" spid="_x0000_s1640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xmlns:a14="http://schemas.microsoft.com/office/drawing/2010/main" spid="_x0000_s1640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xmlns:a14="http://schemas.microsoft.com/office/drawing/2010/main" spid="_x0000_s164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xmlns:a14="http://schemas.microsoft.com/office/drawing/2010/main" spid="_x0000_s164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xmlns:a14="http://schemas.microsoft.com/office/drawing/2010/main" spid="_x0000_s1640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xmlns:a14="http://schemas.microsoft.com/office/drawing/2010/main" spid="_x0000_s164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xmlns:a14="http://schemas.microsoft.com/office/drawing/2010/main" spid="_x0000_s1640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xmlns:a14="http://schemas.microsoft.com/office/drawing/2010/main" spid="_x0000_s1640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xmlns:a14="http://schemas.microsoft.com/office/drawing/2010/main" spid="_x0000_s1640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xmlns:a14="http://schemas.microsoft.com/office/drawing/2010/main" spid="_x0000_s164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xmlns:a14="http://schemas.microsoft.com/office/drawing/2010/main" spid="_x0000_s1641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xmlns:a14="http://schemas.microsoft.com/office/drawing/2010/main" spid="_x0000_s164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xmlns:a14="http://schemas.microsoft.com/office/drawing/2010/main" spid="_x0000_s164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257175</xdr:colOff>
      <xdr:row>8</xdr:row>
      <xdr:rowOff>104775</xdr:rowOff>
    </xdr:from>
    <xdr:to>
      <xdr:col>21</xdr:col>
      <xdr:colOff>476250</xdr:colOff>
      <xdr:row>10</xdr:row>
      <xdr:rowOff>123825</xdr:rowOff>
    </xdr:to>
    <xdr:pic>
      <xdr:nvPicPr>
        <xdr:cNvPr id="13"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35</xdr:row>
      <xdr:rowOff>95250</xdr:rowOff>
    </xdr:from>
    <xdr:to>
      <xdr:col>21</xdr:col>
      <xdr:colOff>504825</xdr:colOff>
      <xdr:row>37</xdr:row>
      <xdr:rowOff>133350</xdr:rowOff>
    </xdr:to>
    <xdr:pic>
      <xdr:nvPicPr>
        <xdr:cNvPr id="15" name="CommandButton2"/>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53975" y="420052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42</xdr:row>
      <xdr:rowOff>133350</xdr:rowOff>
    </xdr:from>
    <xdr:to>
      <xdr:col>21</xdr:col>
      <xdr:colOff>504825</xdr:colOff>
      <xdr:row>45</xdr:row>
      <xdr:rowOff>190500</xdr:rowOff>
    </xdr:to>
    <xdr:pic>
      <xdr:nvPicPr>
        <xdr:cNvPr id="16" name="CommandButton3"/>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53975" y="5048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7"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8"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247650</xdr:colOff>
      <xdr:row>29</xdr:row>
      <xdr:rowOff>142875</xdr:rowOff>
    </xdr:from>
    <xdr:to>
      <xdr:col>22</xdr:col>
      <xdr:colOff>295275</xdr:colOff>
      <xdr:row>33</xdr:row>
      <xdr:rowOff>38100</xdr:rowOff>
    </xdr:to>
    <xdr:pic>
      <xdr:nvPicPr>
        <xdr:cNvPr id="20" name="CommandButton4"/>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715875" y="327660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5.xml"/><Relationship Id="rId16" Type="http://schemas.openxmlformats.org/officeDocument/2006/relationships/ctrlProp" Target="../ctrlProps/ctrlProp14.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B7" sqref="B7:G7"/>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368" t="s">
        <v>1165</v>
      </c>
      <c r="B1" s="369"/>
      <c r="C1" s="369"/>
      <c r="D1" s="369"/>
      <c r="E1" s="369"/>
      <c r="F1" s="369"/>
      <c r="G1" s="369"/>
      <c r="H1" s="369"/>
      <c r="I1" s="370"/>
      <c r="J1" s="370"/>
      <c r="K1" s="370"/>
      <c r="L1" s="370"/>
      <c r="M1" s="370"/>
      <c r="N1" s="370"/>
      <c r="O1" s="370"/>
      <c r="P1" s="370"/>
      <c r="Q1" s="371"/>
      <c r="S1" s="30"/>
    </row>
    <row r="2" spans="1:21" s="45" customFormat="1" ht="20.25" customHeight="1" thickTop="1" thickBot="1">
      <c r="A2" s="372" t="s">
        <v>1403</v>
      </c>
      <c r="B2" s="373"/>
      <c r="C2" s="373"/>
      <c r="D2" s="373"/>
      <c r="E2" s="373"/>
      <c r="F2" s="373"/>
      <c r="G2" s="373"/>
      <c r="H2" s="373"/>
      <c r="I2" s="374"/>
      <c r="J2" s="374"/>
      <c r="K2" s="374"/>
      <c r="L2" s="374"/>
      <c r="M2" s="374"/>
      <c r="N2" s="374"/>
      <c r="O2" s="374"/>
      <c r="P2" s="374"/>
      <c r="Q2" s="375"/>
    </row>
    <row r="3" spans="1:21" ht="15" customHeight="1" thickTop="1">
      <c r="A3" s="172" t="s">
        <v>55</v>
      </c>
      <c r="B3" s="376"/>
      <c r="C3" s="377"/>
      <c r="D3" s="377"/>
      <c r="E3" s="377"/>
      <c r="F3" s="377"/>
      <c r="G3" s="378"/>
      <c r="H3" s="293" t="s">
        <v>823</v>
      </c>
      <c r="I3" s="294"/>
      <c r="J3" s="294"/>
      <c r="K3" s="295"/>
      <c r="L3" s="288"/>
      <c r="M3" s="288"/>
      <c r="N3" s="288"/>
      <c r="O3" s="288"/>
      <c r="P3" s="288"/>
      <c r="Q3" s="289"/>
      <c r="S3" s="359" t="s">
        <v>766</v>
      </c>
      <c r="T3" s="360"/>
      <c r="U3" s="363" t="s">
        <v>832</v>
      </c>
    </row>
    <row r="4" spans="1:21" ht="15" customHeight="1" thickBot="1">
      <c r="A4" s="171" t="s">
        <v>0</v>
      </c>
      <c r="B4" s="274" t="str">
        <f>IFERROR(VLOOKUP(LEFT($B3,3),clients,2,FALSE),"Do Not Fill Manually")</f>
        <v>Do Not Fill Manually</v>
      </c>
      <c r="C4" s="275"/>
      <c r="D4" s="275"/>
      <c r="E4" s="275"/>
      <c r="F4" s="275"/>
      <c r="G4" s="275"/>
      <c r="H4" s="248" t="s">
        <v>6</v>
      </c>
      <c r="I4" s="249"/>
      <c r="J4" s="249"/>
      <c r="K4" s="250"/>
      <c r="L4" s="275"/>
      <c r="M4" s="275"/>
      <c r="N4" s="275"/>
      <c r="O4" s="275"/>
      <c r="P4" s="275"/>
      <c r="Q4" s="276"/>
      <c r="S4" s="361"/>
      <c r="T4" s="362"/>
      <c r="U4" s="364"/>
    </row>
    <row r="5" spans="1:21" ht="15" customHeight="1" thickTop="1">
      <c r="A5" s="171" t="s">
        <v>1404</v>
      </c>
      <c r="B5" s="274"/>
      <c r="C5" s="275"/>
      <c r="D5" s="275"/>
      <c r="E5" s="275"/>
      <c r="F5" s="275"/>
      <c r="G5" s="275"/>
      <c r="H5" s="248" t="s">
        <v>19</v>
      </c>
      <c r="I5" s="249"/>
      <c r="J5" s="249"/>
      <c r="K5" s="250"/>
      <c r="L5" s="275"/>
      <c r="M5" s="275"/>
      <c r="N5" s="275"/>
      <c r="O5" s="275"/>
      <c r="P5" s="275"/>
      <c r="Q5" s="276"/>
    </row>
    <row r="6" spans="1:21" ht="15" customHeight="1">
      <c r="A6" s="171" t="s">
        <v>1405</v>
      </c>
      <c r="B6" s="274"/>
      <c r="C6" s="275"/>
      <c r="D6" s="275"/>
      <c r="E6" s="275"/>
      <c r="F6" s="275"/>
      <c r="G6" s="275"/>
      <c r="H6" s="293" t="s">
        <v>8</v>
      </c>
      <c r="I6" s="294"/>
      <c r="J6" s="294"/>
      <c r="K6" s="295"/>
      <c r="L6" s="275"/>
      <c r="M6" s="275"/>
      <c r="N6" s="275"/>
      <c r="O6" s="275"/>
      <c r="P6" s="275"/>
      <c r="Q6" s="276"/>
    </row>
    <row r="7" spans="1:21" ht="15" customHeight="1">
      <c r="A7" s="171" t="s">
        <v>2</v>
      </c>
      <c r="B7" s="277"/>
      <c r="C7" s="275"/>
      <c r="D7" s="275"/>
      <c r="E7" s="275"/>
      <c r="F7" s="275"/>
      <c r="G7" s="275"/>
      <c r="H7" s="293" t="s">
        <v>1192</v>
      </c>
      <c r="I7" s="294"/>
      <c r="J7" s="294"/>
      <c r="K7" s="295"/>
      <c r="L7" s="274"/>
      <c r="M7" s="275"/>
      <c r="N7" s="275"/>
      <c r="O7" s="275"/>
      <c r="P7" s="275"/>
      <c r="Q7" s="276"/>
    </row>
    <row r="8" spans="1:21" ht="15" customHeight="1">
      <c r="A8" s="171" t="s">
        <v>834</v>
      </c>
      <c r="B8" s="274"/>
      <c r="C8" s="275"/>
      <c r="D8" s="275"/>
      <c r="E8" s="275"/>
      <c r="F8" s="275"/>
      <c r="G8" s="275"/>
      <c r="H8" s="293" t="s">
        <v>839</v>
      </c>
      <c r="I8" s="294"/>
      <c r="J8" s="294"/>
      <c r="K8" s="295"/>
      <c r="L8" s="272" t="s">
        <v>840</v>
      </c>
      <c r="M8" s="272"/>
      <c r="N8" s="272"/>
      <c r="O8" s="272"/>
      <c r="P8" s="272"/>
      <c r="Q8" s="273"/>
    </row>
    <row r="9" spans="1:21" ht="15" customHeight="1">
      <c r="A9" s="171" t="s">
        <v>1</v>
      </c>
      <c r="B9" s="298"/>
      <c r="C9" s="275"/>
      <c r="D9" s="275"/>
      <c r="E9" s="275"/>
      <c r="F9" s="275"/>
      <c r="G9" s="275"/>
      <c r="H9" s="299" t="s">
        <v>1201</v>
      </c>
      <c r="I9" s="300"/>
      <c r="J9" s="300"/>
      <c r="K9" s="301"/>
      <c r="L9" s="305">
        <v>1000</v>
      </c>
      <c r="M9" s="306"/>
      <c r="N9" s="306"/>
      <c r="O9" s="306"/>
      <c r="P9" s="306"/>
      <c r="Q9" s="307"/>
    </row>
    <row r="10" spans="1:21" ht="15" customHeight="1" thickBot="1">
      <c r="A10" s="171" t="s">
        <v>25</v>
      </c>
      <c r="B10" s="274"/>
      <c r="C10" s="275"/>
      <c r="D10" s="275"/>
      <c r="E10" s="275"/>
      <c r="F10" s="275"/>
      <c r="G10" s="275"/>
      <c r="H10" s="302"/>
      <c r="I10" s="303"/>
      <c r="J10" s="303"/>
      <c r="K10" s="304"/>
      <c r="L10" s="308"/>
      <c r="M10" s="309"/>
      <c r="N10" s="309"/>
      <c r="O10" s="309"/>
      <c r="P10" s="309"/>
      <c r="Q10" s="310"/>
    </row>
    <row r="11" spans="1:21" ht="15" customHeight="1" thickTop="1" thickBot="1">
      <c r="A11" s="173" t="s">
        <v>24</v>
      </c>
      <c r="B11" s="296"/>
      <c r="C11" s="297"/>
      <c r="D11" s="297"/>
      <c r="E11" s="297"/>
      <c r="F11" s="297"/>
      <c r="G11" s="297"/>
      <c r="H11" s="290" t="s">
        <v>2748</v>
      </c>
      <c r="I11" s="291"/>
      <c r="J11" s="291"/>
      <c r="K11" s="292"/>
      <c r="L11" s="270" t="s">
        <v>2739</v>
      </c>
      <c r="M11" s="270"/>
      <c r="N11" s="270"/>
      <c r="O11" s="270"/>
      <c r="P11" s="270"/>
      <c r="Q11" s="271"/>
    </row>
    <row r="12" spans="1:21" ht="15" customHeight="1" thickTop="1" thickBot="1">
      <c r="F12" s="2"/>
      <c r="G12" s="2"/>
      <c r="H12" s="2"/>
      <c r="I12" s="2"/>
    </row>
    <row r="13" spans="1:21" ht="39.950000000000003" customHeight="1" thickTop="1">
      <c r="A13" s="94" t="s">
        <v>60</v>
      </c>
      <c r="B13" s="286" t="s">
        <v>721</v>
      </c>
      <c r="C13" s="287"/>
      <c r="D13" s="286" t="s">
        <v>50</v>
      </c>
      <c r="E13" s="287"/>
      <c r="F13" s="286" t="s">
        <v>61</v>
      </c>
      <c r="G13" s="287"/>
      <c r="H13" s="286" t="s">
        <v>51</v>
      </c>
      <c r="I13" s="287"/>
      <c r="J13" s="286" t="s">
        <v>61</v>
      </c>
      <c r="K13" s="287"/>
      <c r="L13" s="286" t="s">
        <v>856</v>
      </c>
      <c r="M13" s="287"/>
      <c r="N13" s="286" t="s">
        <v>61</v>
      </c>
      <c r="O13" s="287"/>
      <c r="P13" s="311" t="s">
        <v>72</v>
      </c>
      <c r="Q13" s="312"/>
    </row>
    <row r="14" spans="1:21" ht="15" customHeight="1">
      <c r="A14" s="254" t="s">
        <v>2750</v>
      </c>
      <c r="B14" s="278">
        <f>SUMPRODUCT(('Evaluation details_input'!$F$1:$F$1000=$A14)*('Evaluation details_input'!$G$1:$G$1000=$B$13))</f>
        <v>0</v>
      </c>
      <c r="C14" s="279"/>
      <c r="D14" s="284">
        <f>SUMPRODUCT(('Evaluation details_input'!F1:F1000=$A14)*('Evaluation details_input'!G1:G1000=$D$13))</f>
        <v>0</v>
      </c>
      <c r="E14" s="285"/>
      <c r="F14" s="282">
        <f>D14*VLOOKUP($L$11&amp;$A14,adequacy_weight,2,FALSE)</f>
        <v>0</v>
      </c>
      <c r="G14" s="282"/>
      <c r="H14" s="281">
        <f>SUMPRODUCT(('Evaluation details_input'!$F$2:$F$1000=$A14)*('Evaluation details_input'!$G$2:$G$1000=$H$13))</f>
        <v>0</v>
      </c>
      <c r="I14" s="281"/>
      <c r="J14" s="282">
        <f t="shared" ref="J14:J18" si="0">H14*VLOOKUP($L$11&amp;$A14,adequacy_weight,3,FALSE)</f>
        <v>0</v>
      </c>
      <c r="K14" s="282"/>
      <c r="L14" s="281">
        <f>SUMPRODUCT(('Evaluation details_input'!$F$2:$F$1000=$A14)*('Evaluation details_input'!$G$2:$G$1000=$L$13))</f>
        <v>0</v>
      </c>
      <c r="M14" s="281"/>
      <c r="N14" s="282">
        <f t="shared" ref="N14:N18" si="1">L14*VLOOKUP($L$11&amp;$A14,adequacy_weight,4,FALSE)</f>
        <v>0</v>
      </c>
      <c r="O14" s="282"/>
      <c r="P14" s="314">
        <f t="shared" ref="P14:P18" si="2">F14+J14+N14</f>
        <v>0</v>
      </c>
      <c r="Q14" s="315"/>
    </row>
    <row r="15" spans="1:21" ht="15" customHeight="1">
      <c r="A15" s="254" t="s">
        <v>2751</v>
      </c>
      <c r="B15" s="278">
        <f>SUMPRODUCT(('Evaluation details_input'!$F$1:$F$1000=$A15)*('Evaluation details_input'!$G$1:$G$1000=$B$13))</f>
        <v>0</v>
      </c>
      <c r="C15" s="279"/>
      <c r="D15" s="281">
        <f>SUMPRODUCT(('Evaluation details_input'!F2:F1000=$A15)*('Evaluation details_input'!G2:G1000=$D$13))</f>
        <v>0</v>
      </c>
      <c r="E15" s="281"/>
      <c r="F15" s="282">
        <f t="shared" ref="F15:F18" si="3">D15*VLOOKUP($L$11&amp;$A15,adequacy_weight,2,FALSE)</f>
        <v>0</v>
      </c>
      <c r="G15" s="282"/>
      <c r="H15" s="281">
        <f>SUMPRODUCT(('Evaluation details_input'!$F$2:$F$1000=$A15)*('Evaluation details_input'!$G$2:$G$1000=$H$13))</f>
        <v>0</v>
      </c>
      <c r="I15" s="281"/>
      <c r="J15" s="282">
        <f t="shared" si="0"/>
        <v>0</v>
      </c>
      <c r="K15" s="282"/>
      <c r="L15" s="281">
        <f>SUMPRODUCT(('Evaluation details_input'!$F$2:$F$1000=$A15)*('Evaluation details_input'!$G$2:$G$1000=$L$13))</f>
        <v>0</v>
      </c>
      <c r="M15" s="281"/>
      <c r="N15" s="282">
        <f t="shared" si="1"/>
        <v>0</v>
      </c>
      <c r="O15" s="282"/>
      <c r="P15" s="314">
        <f t="shared" si="2"/>
        <v>0</v>
      </c>
      <c r="Q15" s="315"/>
    </row>
    <row r="16" spans="1:21" ht="15" customHeight="1">
      <c r="A16" s="254" t="s">
        <v>2752</v>
      </c>
      <c r="B16" s="278">
        <f>SUMPRODUCT(('Evaluation details_input'!$F$1:$F$1000=$A16)*('Evaluation details_input'!$G$1:$G$1000=$B$13))</f>
        <v>0</v>
      </c>
      <c r="C16" s="279"/>
      <c r="D16" s="281">
        <f>SUMPRODUCT(('Evaluation details_input'!F2:F1000=$A16)*('Evaluation details_input'!G2:G1000=$D$13))</f>
        <v>0</v>
      </c>
      <c r="E16" s="281"/>
      <c r="F16" s="282">
        <f t="shared" si="3"/>
        <v>0</v>
      </c>
      <c r="G16" s="282"/>
      <c r="H16" s="281">
        <f>SUMPRODUCT(('Evaluation details_input'!$F$2:$F$1000=$A16)*('Evaluation details_input'!$G$2:$G$1000=$H$13))</f>
        <v>0</v>
      </c>
      <c r="I16" s="281"/>
      <c r="J16" s="282">
        <f t="shared" si="0"/>
        <v>0</v>
      </c>
      <c r="K16" s="282"/>
      <c r="L16" s="281">
        <f>SUMPRODUCT(('Evaluation details_input'!$F$2:$F$1000=$A16)*('Evaluation details_input'!$G$2:$G$1000=$L$13))</f>
        <v>0</v>
      </c>
      <c r="M16" s="281"/>
      <c r="N16" s="282">
        <f t="shared" si="1"/>
        <v>0</v>
      </c>
      <c r="O16" s="282"/>
      <c r="P16" s="314">
        <f t="shared" si="2"/>
        <v>0</v>
      </c>
      <c r="Q16" s="315"/>
    </row>
    <row r="17" spans="1:18" ht="15" customHeight="1">
      <c r="A17" s="255" t="s">
        <v>2754</v>
      </c>
      <c r="B17" s="278">
        <f>SUMPRODUCT(('Evaluation details_input'!$F$1:$F$1000=$A17)*('Evaluation details_input'!$G$1:$G$1000=$B$13))</f>
        <v>0</v>
      </c>
      <c r="C17" s="279"/>
      <c r="D17" s="283">
        <f>SUMPRODUCT(('Evaluation details_input'!F2:F1000=$A17)*('Evaluation details_input'!G2:G1000=$D$13))</f>
        <v>0</v>
      </c>
      <c r="E17" s="283"/>
      <c r="F17" s="280">
        <f t="shared" si="3"/>
        <v>0</v>
      </c>
      <c r="G17" s="280"/>
      <c r="H17" s="283">
        <f>SUMPRODUCT(('Evaluation details_input'!$F$2:$F$1000=$A17)*('Evaluation details_input'!$G$2:$G$1000=$H$13))</f>
        <v>0</v>
      </c>
      <c r="I17" s="283"/>
      <c r="J17" s="280">
        <f t="shared" si="0"/>
        <v>0</v>
      </c>
      <c r="K17" s="280"/>
      <c r="L17" s="283">
        <f>SUMPRODUCT(('Evaluation details_input'!$F$2:$F$1000=$A17)*('Evaluation details_input'!$G$2:$G$1000=$L$13))</f>
        <v>0</v>
      </c>
      <c r="M17" s="283"/>
      <c r="N17" s="280">
        <f t="shared" si="1"/>
        <v>0</v>
      </c>
      <c r="O17" s="280"/>
      <c r="P17" s="318">
        <f t="shared" si="2"/>
        <v>0</v>
      </c>
      <c r="Q17" s="319"/>
    </row>
    <row r="18" spans="1:18" ht="15" customHeight="1">
      <c r="A18" s="254" t="s">
        <v>2753</v>
      </c>
      <c r="B18" s="278">
        <f>SUMPRODUCT(('Evaluation details_input'!$F$1:$F$1000=$A18)*('Evaluation details_input'!$G$1:$G$1000=$B$13))</f>
        <v>0</v>
      </c>
      <c r="C18" s="279"/>
      <c r="D18" s="281">
        <f>SUMPRODUCT(('Evaluation details_input'!F2:F1000=$A18)*('Evaluation details_input'!G2:G1000=$D$13))</f>
        <v>0</v>
      </c>
      <c r="E18" s="281"/>
      <c r="F18" s="282">
        <f t="shared" si="3"/>
        <v>0</v>
      </c>
      <c r="G18" s="282"/>
      <c r="H18" s="281">
        <f>SUMPRODUCT(('Evaluation details_input'!$F$2:$F$1000=$A18)*('Evaluation details_input'!$G$2:$G$1000=$H$13))</f>
        <v>0</v>
      </c>
      <c r="I18" s="281"/>
      <c r="J18" s="282">
        <f t="shared" si="0"/>
        <v>0</v>
      </c>
      <c r="K18" s="282"/>
      <c r="L18" s="281">
        <f>SUMPRODUCT(('Evaluation details_input'!$F$2:$F$1000=$A18)*('Evaluation details_input'!$G$2:$G$1000=$L$13))</f>
        <v>0</v>
      </c>
      <c r="M18" s="281"/>
      <c r="N18" s="282">
        <f t="shared" si="1"/>
        <v>0</v>
      </c>
      <c r="O18" s="282"/>
      <c r="P18" s="314">
        <f t="shared" si="2"/>
        <v>0</v>
      </c>
      <c r="Q18" s="315"/>
    </row>
    <row r="19" spans="1:18" ht="15" customHeight="1">
      <c r="A19" s="256" t="s">
        <v>2755</v>
      </c>
      <c r="B19" s="278">
        <f>SUMPRODUCT(('Evaluation details_input'!$F$1:$F$1000=$A19)*('Evaluation details_input'!$G$1:$G$1000=$B$13))</f>
        <v>0</v>
      </c>
      <c r="C19" s="279"/>
      <c r="D19" s="313">
        <f>SUMPRODUCT(('Evaluation details_input'!F2:F1000=$A19)*('Evaluation details_input'!G2:G1000=$D$13))</f>
        <v>0</v>
      </c>
      <c r="E19" s="313"/>
      <c r="F19" s="389">
        <f>IF(Adequacy="Economy","Out of Scope",D19*VLOOKUP($L$11&amp;$A19,adequacy_weight,2,FALSE))</f>
        <v>0</v>
      </c>
      <c r="G19" s="389"/>
      <c r="H19" s="313">
        <f>SUMPRODUCT(('Evaluation details_input'!$F$2:$F$1000=$A19)*('Evaluation details_input'!$G$2:$G$1000=$H$13))</f>
        <v>0</v>
      </c>
      <c r="I19" s="313"/>
      <c r="J19" s="389">
        <f>IF(Adequacy="Economy","Out of Scope",H19*VLOOKUP($L$11&amp;$A19,adequacy_weight,3,FALSE))</f>
        <v>0</v>
      </c>
      <c r="K19" s="389"/>
      <c r="L19" s="313">
        <f>SUMPRODUCT(('Evaluation details_input'!$F$2:$F$1000=$A19)*('Evaluation details_input'!$G$2:$G$1000=$L$13))</f>
        <v>0</v>
      </c>
      <c r="M19" s="313"/>
      <c r="N19" s="389">
        <f>L19*VLOOKUP($L$11&amp;$A19,adequacy_weight,4,FALSE)</f>
        <v>0</v>
      </c>
      <c r="O19" s="389"/>
      <c r="P19" s="316">
        <f>IF(Adequacy="Economy","Out of Scope",F19+J19+N19)</f>
        <v>0</v>
      </c>
      <c r="Q19" s="317"/>
    </row>
    <row r="20" spans="1:18" ht="15" customHeight="1">
      <c r="A20" s="254" t="s">
        <v>2756</v>
      </c>
      <c r="B20" s="278">
        <f>SUMPRODUCT(('Evaluation details_input'!$F$1:$F$1000=$A20)*('Evaluation details_input'!$G$1:$G$1000=$B$13))</f>
        <v>0</v>
      </c>
      <c r="C20" s="279"/>
      <c r="D20" s="281">
        <f>SUMPRODUCT(('Evaluation details_input'!F2:F1000=$A20)*('Evaluation details_input'!G2:G1000=$D$13))</f>
        <v>0</v>
      </c>
      <c r="E20" s="281"/>
      <c r="F20" s="282">
        <f>IF(Adequacy="Economy","Out of Scope",D20*VLOOKUP($L$11&amp;$A20,adequacy_weight,2,FALSE))</f>
        <v>0</v>
      </c>
      <c r="G20" s="282"/>
      <c r="H20" s="281">
        <f>SUMPRODUCT(('Evaluation details_input'!$F$2:$F$1000=$A20)*('Evaluation details_input'!$G$2:$G$1000=$H$13))</f>
        <v>0</v>
      </c>
      <c r="I20" s="281"/>
      <c r="J20" s="282">
        <f>IF(Adequacy="Economy","Out of Scope",H20*VLOOKUP($L$11&amp;$A20,adequacy_weight,3,FALSE))</f>
        <v>0</v>
      </c>
      <c r="K20" s="282"/>
      <c r="L20" s="281">
        <f>SUMPRODUCT(('Evaluation details_input'!$F$2:$F$1000=$A20)*('Evaluation details_input'!$G$2:$G$1000=$L$13))</f>
        <v>0</v>
      </c>
      <c r="M20" s="281"/>
      <c r="N20" s="282">
        <f>L20*VLOOKUP($L$11&amp;$A20,adequacy_weight,4,FALSE)</f>
        <v>0</v>
      </c>
      <c r="O20" s="282"/>
      <c r="P20" s="316">
        <f>IF(Adequacy="Economy","Out of Scope",F20+J20+N20)</f>
        <v>0</v>
      </c>
      <c r="Q20" s="317"/>
    </row>
    <row r="21" spans="1:18" ht="15" customHeight="1" thickBot="1">
      <c r="A21" s="257" t="s">
        <v>2757</v>
      </c>
      <c r="B21" s="329">
        <f>SUMPRODUCT(('Evaluation details_input'!$F$1:$F$1000=$A21)*('Evaluation details_input'!$G$1:$G$1000=$B$13))</f>
        <v>0</v>
      </c>
      <c r="C21" s="329"/>
      <c r="D21" s="330">
        <f>SUMPRODUCT(('Evaluation details_input'!F2:F1000=$A21)*('Evaluation details_input'!G2:G1000=$D$13))</f>
        <v>0</v>
      </c>
      <c r="E21" s="330"/>
      <c r="F21" s="329">
        <f>IF(Adequacy="Economy","Out of Scope",D21*VLOOKUP($L$11&amp;$A21,adequacy_weight,2,FALSE))</f>
        <v>0</v>
      </c>
      <c r="G21" s="329"/>
      <c r="H21" s="330">
        <f>SUMPRODUCT(('Evaluation details_input'!$F$2:$F$1000=$A21)*('Evaluation details_input'!$G$2:$G$1000=$H$13))</f>
        <v>0</v>
      </c>
      <c r="I21" s="330"/>
      <c r="J21" s="329">
        <f>IF(Adequacy="Economy","Out of Scope",H21*VLOOKUP($L$11&amp;$A21,adequacy_weight,3,FALSE))</f>
        <v>0</v>
      </c>
      <c r="K21" s="329"/>
      <c r="L21" s="281">
        <f>SUMPRODUCT(('Evaluation details_input'!$F$2:$F$1000=$A21)*('Evaluation details_input'!$G$2:$G$1000=$L$13))</f>
        <v>0</v>
      </c>
      <c r="M21" s="281"/>
      <c r="N21" s="329">
        <f>L21*VLOOKUP($L$11&amp;$A21,adequacy_weight,4,FALSE)</f>
        <v>0</v>
      </c>
      <c r="O21" s="329"/>
      <c r="P21" s="336">
        <f>IF(Adequacy="Economy","Out of Scope",F21+J21+N21)</f>
        <v>0</v>
      </c>
      <c r="Q21" s="337"/>
    </row>
    <row r="22" spans="1:18" ht="15" customHeight="1" thickTop="1" thickBot="1">
      <c r="A22" s="25"/>
      <c r="B22" s="22"/>
      <c r="C22" s="23"/>
      <c r="D22" s="22"/>
      <c r="E22" s="22"/>
      <c r="F22" s="22"/>
      <c r="G22" s="22"/>
      <c r="H22" s="22"/>
      <c r="I22" s="22"/>
      <c r="J22" s="23"/>
      <c r="K22" s="23"/>
      <c r="L22" s="399">
        <f>SUM(L14:M21)</f>
        <v>0</v>
      </c>
      <c r="M22" s="399"/>
      <c r="N22" s="23"/>
      <c r="O22" s="23"/>
      <c r="P22" s="23"/>
      <c r="Q22" s="4"/>
    </row>
    <row r="23" spans="1:18" ht="15" customHeight="1" thickBot="1">
      <c r="A23" s="25"/>
      <c r="B23" s="266" t="s">
        <v>718</v>
      </c>
      <c r="C23" s="267"/>
      <c r="D23" s="267"/>
      <c r="E23" s="267"/>
      <c r="F23" s="93">
        <f>COUNTIF('Evaluation details_input'!$F$2:$F$1000,"Legacy Data Error")</f>
        <v>0</v>
      </c>
      <c r="G23" s="28"/>
      <c r="I23" s="266" t="s">
        <v>54</v>
      </c>
      <c r="J23" s="267"/>
      <c r="K23" s="267"/>
      <c r="L23" s="268"/>
      <c r="M23" s="93">
        <f>COUNTIF('Evaluation details_input'!$F$2:$F$1000,"Source Text Error")</f>
        <v>0</v>
      </c>
      <c r="Q23" s="4"/>
    </row>
    <row r="24" spans="1:18" ht="15" customHeight="1" thickBot="1">
      <c r="A24" s="3"/>
      <c r="B24" s="342"/>
      <c r="C24" s="342"/>
      <c r="D24" s="4"/>
      <c r="E24" s="4"/>
      <c r="F24" s="331"/>
      <c r="G24" s="331"/>
      <c r="H24" s="4"/>
      <c r="I24" s="4"/>
      <c r="J24" s="11"/>
      <c r="K24" s="10"/>
      <c r="L24" s="10"/>
      <c r="M24" s="10"/>
      <c r="N24" s="10"/>
      <c r="O24" s="10"/>
      <c r="P24" s="10"/>
      <c r="Q24" s="6"/>
    </row>
    <row r="25" spans="1:18" ht="18" customHeight="1" thickTop="1">
      <c r="A25" s="396" t="s">
        <v>3</v>
      </c>
      <c r="B25" s="397"/>
      <c r="C25" s="397"/>
      <c r="D25" s="397"/>
      <c r="E25" s="397"/>
      <c r="F25" s="397"/>
      <c r="G25" s="397"/>
      <c r="H25" s="397"/>
      <c r="I25" s="397"/>
      <c r="J25" s="397"/>
      <c r="K25" s="397"/>
      <c r="L25" s="397"/>
      <c r="M25" s="397"/>
      <c r="N25" s="397"/>
      <c r="O25" s="397"/>
      <c r="P25" s="397"/>
      <c r="Q25" s="398"/>
      <c r="R25" s="76"/>
    </row>
    <row r="26" spans="1:18" ht="15" customHeight="1" thickBot="1">
      <c r="A26" s="80"/>
      <c r="B26" s="5"/>
      <c r="C26" s="5"/>
      <c r="D26" s="5"/>
      <c r="E26" s="5"/>
      <c r="F26" s="5"/>
      <c r="G26" s="5"/>
      <c r="H26" s="5"/>
      <c r="I26" s="2"/>
      <c r="J26" s="2"/>
      <c r="K26" s="2"/>
      <c r="L26" s="2"/>
      <c r="M26" s="2"/>
      <c r="N26" s="100"/>
      <c r="O26" s="100"/>
      <c r="P26" s="2"/>
      <c r="Q26" s="81"/>
      <c r="R26" s="77"/>
    </row>
    <row r="27" spans="1:18" ht="20.100000000000001" customHeight="1">
      <c r="A27" s="82"/>
      <c r="B27" s="379" t="s">
        <v>62</v>
      </c>
      <c r="C27" s="380"/>
      <c r="D27" s="2"/>
      <c r="E27" s="390" t="s">
        <v>73</v>
      </c>
      <c r="F27" s="391"/>
      <c r="G27" s="392"/>
      <c r="H27" s="2"/>
      <c r="I27" s="383" t="s">
        <v>996</v>
      </c>
      <c r="J27" s="384"/>
      <c r="K27" s="385"/>
      <c r="L27" s="263" t="s">
        <v>1007</v>
      </c>
      <c r="M27" s="264"/>
      <c r="N27" s="264"/>
      <c r="O27" s="264"/>
      <c r="P27" s="264"/>
      <c r="Q27" s="265"/>
      <c r="R27" s="78"/>
    </row>
    <row r="28" spans="1:18" ht="20.100000000000001" customHeight="1">
      <c r="A28" s="84"/>
      <c r="B28" s="381"/>
      <c r="C28" s="382"/>
      <c r="D28" s="2"/>
      <c r="E28" s="393"/>
      <c r="F28" s="394"/>
      <c r="G28" s="395"/>
      <c r="H28" s="2"/>
      <c r="I28" s="386"/>
      <c r="J28" s="387"/>
      <c r="K28" s="388"/>
      <c r="L28" s="263"/>
      <c r="M28" s="264"/>
      <c r="N28" s="264"/>
      <c r="O28" s="264"/>
      <c r="P28" s="264"/>
      <c r="Q28" s="265"/>
      <c r="R28" s="21"/>
    </row>
    <row r="29" spans="1:18" ht="20.100000000000001" customHeight="1" thickBot="1">
      <c r="A29" s="85"/>
      <c r="B29" s="344">
        <f>IF(Adequacy="Premium",ROUND('Evaluation Report_Initial'!$L$9*(1/100),0),IF(Adequacy="Value",ROUND('Evaluation Report_Initial'!$L$9*(2/100),0),IF(Adequacy="Economy",ROUND('Evaluation Report_Initial'!$L$9*(4/100),0),FALSE)))</f>
        <v>10</v>
      </c>
      <c r="C29" s="345"/>
      <c r="D29" s="112"/>
      <c r="E29" s="346">
        <f>SUM(P14:P21)</f>
        <v>0</v>
      </c>
      <c r="F29" s="347"/>
      <c r="G29" s="348"/>
      <c r="H29" s="112"/>
      <c r="I29" s="365">
        <f>1-(SUM(D14:E21,H14:I21,L14:M21)/L9)</f>
        <v>1</v>
      </c>
      <c r="J29" s="366"/>
      <c r="K29" s="367"/>
      <c r="N29" s="100"/>
      <c r="O29" s="100"/>
      <c r="P29" s="34"/>
      <c r="Q29" s="81"/>
      <c r="R29" s="79"/>
    </row>
    <row r="30" spans="1:18" ht="15" customHeight="1" thickBot="1">
      <c r="A30" s="85"/>
      <c r="B30" s="2"/>
      <c r="C30" s="2"/>
      <c r="D30" s="20"/>
      <c r="E30" s="335"/>
      <c r="F30" s="335"/>
      <c r="G30" s="75"/>
      <c r="H30" s="2"/>
      <c r="I30" s="2"/>
      <c r="J30" s="31"/>
      <c r="K30" s="31"/>
      <c r="N30" s="31"/>
      <c r="O30" s="31"/>
      <c r="P30" s="24"/>
      <c r="Q30" s="83"/>
      <c r="R30" s="79"/>
    </row>
    <row r="31" spans="1:18" ht="15" customHeight="1" thickBot="1">
      <c r="A31" s="85"/>
      <c r="B31" s="334" t="s">
        <v>830</v>
      </c>
      <c r="C31" s="334"/>
      <c r="D31" s="334"/>
      <c r="E31" s="334"/>
      <c r="F31" s="334"/>
      <c r="G31" s="334"/>
      <c r="I31" s="349">
        <f>IF(7-(3*E29/B29)&lt;0,0,7-(3*E29/B29))</f>
        <v>7</v>
      </c>
      <c r="J31" s="350"/>
      <c r="K31" s="351"/>
      <c r="L31" s="338" t="str">
        <f>IF(L9&lt;500,"Small File QE",IF(AND(L22&lt;=0,I31&gt;=4),"Pass","No Pass"))</f>
        <v>Pass</v>
      </c>
      <c r="M31" s="339"/>
      <c r="N31" s="102"/>
      <c r="O31" s="102"/>
      <c r="P31" s="102"/>
      <c r="Q31" s="83"/>
      <c r="R31" s="79"/>
    </row>
    <row r="32" spans="1:18" ht="15" customHeight="1" thickBot="1">
      <c r="A32" s="85"/>
      <c r="B32" s="175">
        <v>0</v>
      </c>
      <c r="C32" s="176" t="s">
        <v>828</v>
      </c>
      <c r="D32" s="332">
        <v>4</v>
      </c>
      <c r="E32" s="333"/>
      <c r="F32" s="177"/>
      <c r="G32" s="178" t="s">
        <v>65</v>
      </c>
      <c r="I32" s="352"/>
      <c r="J32" s="353"/>
      <c r="K32" s="354"/>
      <c r="L32" s="340"/>
      <c r="M32" s="341"/>
      <c r="N32" s="102"/>
      <c r="O32" s="102"/>
      <c r="P32" s="102"/>
      <c r="Q32" s="86"/>
      <c r="R32" s="79"/>
    </row>
    <row r="33" spans="1:24" ht="15" customHeight="1">
      <c r="A33" s="85"/>
      <c r="B33" s="269" t="s">
        <v>20</v>
      </c>
      <c r="C33" s="269"/>
      <c r="D33" s="343" t="s">
        <v>829</v>
      </c>
      <c r="E33" s="343"/>
      <c r="F33" s="356" t="s">
        <v>21</v>
      </c>
      <c r="G33" s="356"/>
      <c r="H33" s="2"/>
      <c r="I33" s="355" t="s">
        <v>64</v>
      </c>
      <c r="J33" s="355"/>
      <c r="K33" s="355"/>
      <c r="L33" s="355"/>
      <c r="M33" s="355"/>
      <c r="N33" s="101"/>
      <c r="O33" s="101"/>
      <c r="P33" s="101"/>
      <c r="Q33" s="87"/>
      <c r="R33" s="79"/>
    </row>
    <row r="34" spans="1:24" ht="15" customHeight="1">
      <c r="A34" s="85"/>
      <c r="B34" s="26"/>
      <c r="C34" s="21"/>
      <c r="D34" s="103"/>
      <c r="E34" s="103"/>
      <c r="F34" s="29"/>
      <c r="G34" s="27"/>
      <c r="H34" s="2"/>
      <c r="I34" s="104" t="str">
        <f>IF(L9&lt;500,"",IF((I31&lt;4),"No Pass due to score less than 4.0",""))</f>
        <v/>
      </c>
      <c r="K34" s="101"/>
      <c r="L34" s="101"/>
      <c r="M34" s="101"/>
      <c r="N34" s="101"/>
      <c r="O34" s="101"/>
      <c r="P34" s="101"/>
      <c r="Q34" s="87"/>
      <c r="R34" s="79"/>
    </row>
    <row r="35" spans="1:24" ht="15" customHeight="1">
      <c r="A35" s="85"/>
      <c r="B35" s="26"/>
      <c r="C35" s="21"/>
      <c r="D35" s="103"/>
      <c r="E35" s="103"/>
      <c r="F35" s="29"/>
      <c r="G35" s="27"/>
      <c r="H35" s="2"/>
      <c r="I35" s="104">
        <f>IF((SUM(L14:M21)&gt;=1),"No Pass due to Critical Error",0)</f>
        <v>0</v>
      </c>
      <c r="L35" s="105"/>
      <c r="M35" s="105"/>
      <c r="N35" s="101"/>
      <c r="O35" s="101"/>
      <c r="P35" s="101"/>
      <c r="Q35" s="87"/>
      <c r="R35" s="79"/>
    </row>
    <row r="36" spans="1:24" ht="15" customHeight="1" thickBot="1">
      <c r="A36" s="88"/>
      <c r="B36" s="89"/>
      <c r="C36" s="89"/>
      <c r="D36" s="89"/>
      <c r="E36" s="89"/>
      <c r="F36" s="89"/>
      <c r="G36" s="89"/>
      <c r="H36" s="89"/>
      <c r="I36" s="89"/>
      <c r="J36" s="89"/>
      <c r="K36" s="89"/>
      <c r="L36" s="89"/>
      <c r="M36" s="89"/>
      <c r="N36" s="89"/>
      <c r="O36" s="89"/>
      <c r="P36" s="89"/>
      <c r="Q36" s="90"/>
      <c r="R36" s="2"/>
    </row>
    <row r="37" spans="1:24" ht="15" customHeight="1" thickTop="1"/>
    <row r="38" spans="1:24" ht="15" customHeight="1">
      <c r="A38" s="43" t="s">
        <v>7</v>
      </c>
      <c r="B38" s="44" t="s">
        <v>211</v>
      </c>
      <c r="C38" s="44"/>
      <c r="D38" s="44"/>
      <c r="E38" s="44"/>
      <c r="F38" s="44"/>
      <c r="G38" s="44"/>
      <c r="H38" s="44"/>
    </row>
    <row r="39" spans="1:24" ht="15" customHeight="1">
      <c r="B39" s="44" t="s">
        <v>71</v>
      </c>
      <c r="C39" s="44"/>
      <c r="D39" s="44"/>
      <c r="E39" s="44"/>
      <c r="F39" s="44"/>
      <c r="G39" s="44"/>
      <c r="H39" s="44"/>
    </row>
    <row r="40" spans="1:24" ht="15" customHeight="1" thickBot="1"/>
    <row r="41" spans="1:24" ht="29.25" customHeight="1" thickTop="1" thickBot="1">
      <c r="A41" s="327" t="s">
        <v>716</v>
      </c>
      <c r="B41" s="328"/>
      <c r="C41" s="328"/>
      <c r="D41" s="328"/>
      <c r="E41" s="328"/>
      <c r="F41" s="91" t="s">
        <v>717</v>
      </c>
      <c r="G41" s="91"/>
      <c r="H41" s="91"/>
      <c r="I41" s="91"/>
      <c r="J41" s="91"/>
      <c r="K41" s="91"/>
      <c r="L41" s="91"/>
      <c r="M41" s="91"/>
      <c r="N41" s="357"/>
      <c r="O41" s="357"/>
      <c r="P41" s="357"/>
      <c r="Q41" s="358"/>
      <c r="R41" s="49" t="str">
        <f>IF(N41="","Please select the grade for overall Readability","")</f>
        <v>Please select the grade for overall Readability</v>
      </c>
    </row>
    <row r="42" spans="1:24" ht="15" customHeight="1" thickTop="1">
      <c r="A42" s="320"/>
      <c r="B42" s="321"/>
      <c r="C42" s="321"/>
      <c r="D42" s="321"/>
      <c r="E42" s="321"/>
      <c r="F42" s="321"/>
      <c r="G42" s="321"/>
      <c r="H42" s="321"/>
      <c r="I42" s="321"/>
      <c r="J42" s="321"/>
      <c r="K42" s="321"/>
      <c r="L42" s="321"/>
      <c r="M42" s="321"/>
      <c r="N42" s="321"/>
      <c r="O42" s="321"/>
      <c r="P42" s="321"/>
      <c r="Q42" s="322"/>
      <c r="R42" s="48" t="str">
        <f>IF(A42="","Please fill in the Overall Readability &amp; Comments section","")</f>
        <v>Please fill in the Overall Readability &amp; Comments section</v>
      </c>
      <c r="S42" s="48"/>
      <c r="T42" s="48"/>
      <c r="U42" s="48"/>
      <c r="V42" s="48"/>
      <c r="W42" s="48"/>
      <c r="X42" s="48"/>
    </row>
    <row r="43" spans="1:24" ht="15" customHeight="1">
      <c r="A43" s="323"/>
      <c r="B43" s="321"/>
      <c r="C43" s="321"/>
      <c r="D43" s="321"/>
      <c r="E43" s="321"/>
      <c r="F43" s="321"/>
      <c r="G43" s="321"/>
      <c r="H43" s="321"/>
      <c r="I43" s="321"/>
      <c r="J43" s="321"/>
      <c r="K43" s="321"/>
      <c r="L43" s="321"/>
      <c r="M43" s="321"/>
      <c r="N43" s="321"/>
      <c r="O43" s="321"/>
      <c r="P43" s="321"/>
      <c r="Q43" s="322"/>
    </row>
    <row r="44" spans="1:24" ht="15" customHeight="1">
      <c r="A44" s="323"/>
      <c r="B44" s="321"/>
      <c r="C44" s="321"/>
      <c r="D44" s="321"/>
      <c r="E44" s="321"/>
      <c r="F44" s="321"/>
      <c r="G44" s="321"/>
      <c r="H44" s="321"/>
      <c r="I44" s="321"/>
      <c r="J44" s="321"/>
      <c r="K44" s="321"/>
      <c r="L44" s="321"/>
      <c r="M44" s="321"/>
      <c r="N44" s="321"/>
      <c r="O44" s="321"/>
      <c r="P44" s="321"/>
      <c r="Q44" s="322"/>
    </row>
    <row r="45" spans="1:24" ht="15" customHeight="1">
      <c r="A45" s="323"/>
      <c r="B45" s="321"/>
      <c r="C45" s="321"/>
      <c r="D45" s="321"/>
      <c r="E45" s="321"/>
      <c r="F45" s="321"/>
      <c r="G45" s="321"/>
      <c r="H45" s="321"/>
      <c r="I45" s="321"/>
      <c r="J45" s="321"/>
      <c r="K45" s="321"/>
      <c r="L45" s="321"/>
      <c r="M45" s="321"/>
      <c r="N45" s="321"/>
      <c r="O45" s="321"/>
      <c r="P45" s="321"/>
      <c r="Q45" s="322"/>
    </row>
    <row r="46" spans="1:24" ht="15" customHeight="1">
      <c r="A46" s="323"/>
      <c r="B46" s="321"/>
      <c r="C46" s="321"/>
      <c r="D46" s="321"/>
      <c r="E46" s="321"/>
      <c r="F46" s="321"/>
      <c r="G46" s="321"/>
      <c r="H46" s="321"/>
      <c r="I46" s="321"/>
      <c r="J46" s="321"/>
      <c r="K46" s="321"/>
      <c r="L46" s="321"/>
      <c r="M46" s="321"/>
      <c r="N46" s="321"/>
      <c r="O46" s="321"/>
      <c r="P46" s="321"/>
      <c r="Q46" s="322"/>
    </row>
    <row r="47" spans="1:24" ht="15" customHeight="1">
      <c r="A47" s="323"/>
      <c r="B47" s="321"/>
      <c r="C47" s="321"/>
      <c r="D47" s="321"/>
      <c r="E47" s="321"/>
      <c r="F47" s="321"/>
      <c r="G47" s="321"/>
      <c r="H47" s="321"/>
      <c r="I47" s="321"/>
      <c r="J47" s="321"/>
      <c r="K47" s="321"/>
      <c r="L47" s="321"/>
      <c r="M47" s="321"/>
      <c r="N47" s="321"/>
      <c r="O47" s="321"/>
      <c r="P47" s="321"/>
      <c r="Q47" s="322"/>
    </row>
    <row r="48" spans="1:24" ht="15" customHeight="1">
      <c r="A48" s="323"/>
      <c r="B48" s="321"/>
      <c r="C48" s="321"/>
      <c r="D48" s="321"/>
      <c r="E48" s="321"/>
      <c r="F48" s="321"/>
      <c r="G48" s="321"/>
      <c r="H48" s="321"/>
      <c r="I48" s="321"/>
      <c r="J48" s="321"/>
      <c r="K48" s="321"/>
      <c r="L48" s="321"/>
      <c r="M48" s="321"/>
      <c r="N48" s="321"/>
      <c r="O48" s="321"/>
      <c r="P48" s="321"/>
      <c r="Q48" s="322"/>
    </row>
    <row r="49" spans="1:17" ht="15" customHeight="1">
      <c r="A49" s="323"/>
      <c r="B49" s="321"/>
      <c r="C49" s="321"/>
      <c r="D49" s="321"/>
      <c r="E49" s="321"/>
      <c r="F49" s="321"/>
      <c r="G49" s="321"/>
      <c r="H49" s="321"/>
      <c r="I49" s="321"/>
      <c r="J49" s="321"/>
      <c r="K49" s="321"/>
      <c r="L49" s="321"/>
      <c r="M49" s="321"/>
      <c r="N49" s="321"/>
      <c r="O49" s="321"/>
      <c r="P49" s="321"/>
      <c r="Q49" s="322"/>
    </row>
    <row r="50" spans="1:17" ht="15" customHeight="1" thickBot="1">
      <c r="A50" s="324"/>
      <c r="B50" s="325"/>
      <c r="C50" s="325"/>
      <c r="D50" s="325"/>
      <c r="E50" s="325"/>
      <c r="F50" s="325"/>
      <c r="G50" s="325"/>
      <c r="H50" s="325"/>
      <c r="I50" s="325"/>
      <c r="J50" s="325"/>
      <c r="K50" s="325"/>
      <c r="L50" s="325"/>
      <c r="M50" s="325"/>
      <c r="N50" s="325"/>
      <c r="O50" s="325"/>
      <c r="P50" s="325"/>
      <c r="Q50" s="326"/>
    </row>
    <row r="51" spans="1:17" ht="15" thickTop="1"/>
  </sheetData>
  <sheetProtection algorithmName="SHA-512" hashValue="mSTeUXc7CBgnFGKR6yWroPvkTSkXwJDeo6db2c3YbSpmz3W7IjPeuSpW3x2DsgBBM9Kro7x1dLwloGo0Ge7cUA==" saltValue="BQfw4Jbh/pwwnrlOT9vxwQ==" spinCount="100000" sheet="1" objects="1" scenarios="1" selectLockedCells="1"/>
  <protectedRanges>
    <protectedRange sqref="S3:U4" name="Range2"/>
    <protectedRange sqref="N41 P41 K41" name="Range1"/>
  </protectedRanges>
  <mergeCells count="124">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s>
  <phoneticPr fontId="0" type="noConversion"/>
  <conditionalFormatting sqref="Q24">
    <cfRule type="cellIs" dxfId="25" priority="55" stopIfTrue="1" operator="greaterThanOrEqual">
      <formula>1</formula>
    </cfRule>
  </conditionalFormatting>
  <conditionalFormatting sqref="E29">
    <cfRule type="expression" dxfId="24" priority="67">
      <formula>#REF!&gt;(#REF!*0.5)</formula>
    </cfRule>
  </conditionalFormatting>
  <conditionalFormatting sqref="N41">
    <cfRule type="cellIs" dxfId="23" priority="19" operator="equal">
      <formula>""</formula>
    </cfRule>
  </conditionalFormatting>
  <conditionalFormatting sqref="I35">
    <cfRule type="cellIs" dxfId="22" priority="9" operator="equal">
      <formula>0</formula>
    </cfRule>
  </conditionalFormatting>
  <conditionalFormatting sqref="I34">
    <cfRule type="cellIs" dxfId="21" priority="8" operator="equal">
      <formula>0</formula>
    </cfRule>
  </conditionalFormatting>
  <conditionalFormatting sqref="L14:M21">
    <cfRule type="cellIs" dxfId="20" priority="7" operator="greaterThanOrEqual">
      <formula>1</formula>
    </cfRule>
  </conditionalFormatting>
  <conditionalFormatting sqref="L31:M32">
    <cfRule type="containsText" dxfId="19" priority="1" operator="containsText" text="No Pass">
      <formula>NOT(ISERROR(SEARCH("No Pass",L31)))</formula>
    </cfRule>
    <cfRule type="containsText" dxfId="18" priority="2" operator="containsText" text="Pass">
      <formula>NOT(ISERROR(SEARCH("Pass",L31)))</formula>
    </cfRule>
  </conditionalFormatting>
  <dataValidations count="8">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43831</formula1>
      <formula2>TODAY()</formula2>
    </dataValidation>
    <dataValidation type="textLength" operat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Language from the drop down list." sqref="B10:G11">
      <formula1>languages</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L9" sqref="L9:Q10"/>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454" t="s">
        <v>1165</v>
      </c>
      <c r="B1" s="455"/>
      <c r="C1" s="455"/>
      <c r="D1" s="455"/>
      <c r="E1" s="455"/>
      <c r="F1" s="455"/>
      <c r="G1" s="455"/>
      <c r="H1" s="455"/>
      <c r="I1" s="456"/>
      <c r="J1" s="456"/>
      <c r="K1" s="456"/>
      <c r="L1" s="456"/>
      <c r="M1" s="456"/>
      <c r="N1" s="456"/>
      <c r="O1" s="456"/>
      <c r="P1" s="456"/>
      <c r="Q1" s="457"/>
    </row>
    <row r="2" spans="1:25" s="45" customFormat="1" ht="20.25" customHeight="1" thickTop="1" thickBot="1">
      <c r="A2" s="436" t="s">
        <v>1403</v>
      </c>
      <c r="B2" s="437"/>
      <c r="C2" s="437"/>
      <c r="D2" s="437"/>
      <c r="E2" s="437"/>
      <c r="F2" s="437"/>
      <c r="G2" s="437"/>
      <c r="H2" s="438"/>
      <c r="I2" s="439"/>
      <c r="J2" s="439"/>
      <c r="K2" s="439"/>
      <c r="L2" s="440"/>
      <c r="M2" s="440"/>
      <c r="N2" s="440"/>
      <c r="O2" s="440"/>
      <c r="P2" s="440"/>
      <c r="Q2" s="441"/>
      <c r="Y2" s="1"/>
    </row>
    <row r="3" spans="1:25" ht="15" customHeight="1" thickTop="1">
      <c r="A3" s="172" t="s">
        <v>55</v>
      </c>
      <c r="B3" s="442">
        <f>'Evaluation Report_Initial'!B3:G3</f>
        <v>0</v>
      </c>
      <c r="C3" s="443"/>
      <c r="D3" s="443"/>
      <c r="E3" s="443"/>
      <c r="F3" s="443"/>
      <c r="G3" s="444"/>
      <c r="H3" s="445" t="s">
        <v>823</v>
      </c>
      <c r="I3" s="446"/>
      <c r="J3" s="446"/>
      <c r="K3" s="447"/>
      <c r="L3" s="448">
        <f>'Evaluation Report_Initial'!L3</f>
        <v>0</v>
      </c>
      <c r="M3" s="449"/>
      <c r="N3" s="449"/>
      <c r="O3" s="449"/>
      <c r="P3" s="449"/>
      <c r="Q3" s="450"/>
      <c r="Y3" s="45"/>
    </row>
    <row r="4" spans="1:25" ht="15" customHeight="1">
      <c r="A4" s="192" t="s">
        <v>0</v>
      </c>
      <c r="B4" s="405" t="str">
        <f>'Evaluation Report_Initial'!B4</f>
        <v>Do Not Fill Manually</v>
      </c>
      <c r="C4" s="406"/>
      <c r="D4" s="406"/>
      <c r="E4" s="406"/>
      <c r="F4" s="406"/>
      <c r="G4" s="407"/>
      <c r="H4" s="248" t="s">
        <v>6</v>
      </c>
      <c r="I4" s="249"/>
      <c r="J4" s="249"/>
      <c r="K4" s="250"/>
      <c r="L4" s="428">
        <f>'Evaluation Report_Initial'!L4:Q4</f>
        <v>0</v>
      </c>
      <c r="M4" s="429"/>
      <c r="N4" s="429"/>
      <c r="O4" s="429"/>
      <c r="P4" s="429"/>
      <c r="Q4" s="430"/>
    </row>
    <row r="5" spans="1:25" ht="15" customHeight="1">
      <c r="A5" s="174" t="s">
        <v>1404</v>
      </c>
      <c r="B5" s="405">
        <f>'Evaluation Report_Initial'!B5:G5</f>
        <v>0</v>
      </c>
      <c r="C5" s="406"/>
      <c r="D5" s="406"/>
      <c r="E5" s="406"/>
      <c r="F5" s="406"/>
      <c r="G5" s="407"/>
      <c r="H5" s="248" t="s">
        <v>19</v>
      </c>
      <c r="I5" s="249"/>
      <c r="J5" s="249"/>
      <c r="K5" s="250"/>
      <c r="L5" s="428">
        <f>'Evaluation Report_Initial'!L5:Q5</f>
        <v>0</v>
      </c>
      <c r="M5" s="429"/>
      <c r="N5" s="429"/>
      <c r="O5" s="429"/>
      <c r="P5" s="429"/>
      <c r="Q5" s="430"/>
    </row>
    <row r="6" spans="1:25" ht="15" customHeight="1">
      <c r="A6" s="174" t="s">
        <v>1405</v>
      </c>
      <c r="B6" s="405">
        <f>'Evaluation Report_Initial'!B6:G6</f>
        <v>0</v>
      </c>
      <c r="C6" s="406"/>
      <c r="D6" s="406"/>
      <c r="E6" s="406"/>
      <c r="F6" s="406"/>
      <c r="G6" s="407"/>
      <c r="H6" s="293" t="s">
        <v>8</v>
      </c>
      <c r="I6" s="294"/>
      <c r="J6" s="294"/>
      <c r="K6" s="295"/>
      <c r="L6" s="428">
        <f>'Evaluation Report_Initial'!L6:Q6</f>
        <v>0</v>
      </c>
      <c r="M6" s="429"/>
      <c r="N6" s="429"/>
      <c r="O6" s="429"/>
      <c r="P6" s="429"/>
      <c r="Q6" s="430"/>
    </row>
    <row r="7" spans="1:25" ht="15" customHeight="1">
      <c r="A7" s="174" t="s">
        <v>2</v>
      </c>
      <c r="B7" s="405">
        <f>'Evaluation Report_Initial'!B7:G7</f>
        <v>0</v>
      </c>
      <c r="C7" s="406"/>
      <c r="D7" s="406"/>
      <c r="E7" s="406"/>
      <c r="F7" s="406"/>
      <c r="G7" s="407"/>
      <c r="H7" s="293" t="s">
        <v>1192</v>
      </c>
      <c r="I7" s="294"/>
      <c r="J7" s="294"/>
      <c r="K7" s="295"/>
      <c r="L7" s="428">
        <f>'Evaluation Report_Initial'!L7:Q7</f>
        <v>0</v>
      </c>
      <c r="M7" s="429"/>
      <c r="N7" s="429"/>
      <c r="O7" s="429"/>
      <c r="P7" s="429"/>
      <c r="Q7" s="430"/>
    </row>
    <row r="8" spans="1:25" ht="15" customHeight="1">
      <c r="A8" s="174" t="s">
        <v>834</v>
      </c>
      <c r="B8" s="405">
        <f>'Evaluation Report_Initial'!B8:G8</f>
        <v>0</v>
      </c>
      <c r="C8" s="406"/>
      <c r="D8" s="406"/>
      <c r="E8" s="406"/>
      <c r="F8" s="406"/>
      <c r="G8" s="407"/>
      <c r="H8" s="293" t="s">
        <v>839</v>
      </c>
      <c r="I8" s="294"/>
      <c r="J8" s="294"/>
      <c r="K8" s="295"/>
      <c r="L8" s="428" t="str">
        <f>'Evaluation Report_Initial'!L8:Q8</f>
        <v>TQA</v>
      </c>
      <c r="M8" s="429"/>
      <c r="N8" s="429"/>
      <c r="O8" s="429"/>
      <c r="P8" s="429"/>
      <c r="Q8" s="430"/>
    </row>
    <row r="9" spans="1:25" ht="15" customHeight="1">
      <c r="A9" s="174" t="s">
        <v>1</v>
      </c>
      <c r="B9" s="408">
        <f>'Evaluation Report_Initial'!B9:G9</f>
        <v>0</v>
      </c>
      <c r="C9" s="409"/>
      <c r="D9" s="409"/>
      <c r="E9" s="409"/>
      <c r="F9" s="409"/>
      <c r="G9" s="410"/>
      <c r="H9" s="299" t="s">
        <v>1201</v>
      </c>
      <c r="I9" s="300"/>
      <c r="J9" s="300"/>
      <c r="K9" s="301"/>
      <c r="L9" s="305">
        <f>'Evaluation Report_Initial'!L9:Q9</f>
        <v>1000</v>
      </c>
      <c r="M9" s="306"/>
      <c r="N9" s="306"/>
      <c r="O9" s="306"/>
      <c r="P9" s="306"/>
      <c r="Q9" s="307"/>
    </row>
    <row r="10" spans="1:25" ht="15" customHeight="1" thickBot="1">
      <c r="A10" s="174" t="s">
        <v>25</v>
      </c>
      <c r="B10" s="405">
        <f>'Evaluation Report_Initial'!B10:G10</f>
        <v>0</v>
      </c>
      <c r="C10" s="406"/>
      <c r="D10" s="406"/>
      <c r="E10" s="406"/>
      <c r="F10" s="406"/>
      <c r="G10" s="407"/>
      <c r="H10" s="302"/>
      <c r="I10" s="303"/>
      <c r="J10" s="303"/>
      <c r="K10" s="304"/>
      <c r="L10" s="308"/>
      <c r="M10" s="309"/>
      <c r="N10" s="309"/>
      <c r="O10" s="309"/>
      <c r="P10" s="309"/>
      <c r="Q10" s="310"/>
    </row>
    <row r="11" spans="1:25" ht="15" customHeight="1" thickTop="1" thickBot="1">
      <c r="A11" s="173" t="s">
        <v>24</v>
      </c>
      <c r="B11" s="411">
        <f>'Evaluation Report_Initial'!B11:G11</f>
        <v>0</v>
      </c>
      <c r="C11" s="412"/>
      <c r="D11" s="412"/>
      <c r="E11" s="412"/>
      <c r="F11" s="412"/>
      <c r="G11" s="413"/>
      <c r="H11" s="290" t="s">
        <v>2748</v>
      </c>
      <c r="I11" s="291"/>
      <c r="J11" s="291"/>
      <c r="K11" s="292"/>
      <c r="L11" s="433" t="str">
        <f>'Evaluation Report_Initial'!$L$11</f>
        <v>Premium</v>
      </c>
      <c r="M11" s="434"/>
      <c r="N11" s="434"/>
      <c r="O11" s="434"/>
      <c r="P11" s="434"/>
      <c r="Q11" s="435"/>
    </row>
    <row r="12" spans="1:25" ht="15" customHeight="1" thickTop="1" thickBot="1">
      <c r="F12" s="2"/>
      <c r="G12" s="2"/>
      <c r="H12" s="2"/>
      <c r="I12" s="2"/>
    </row>
    <row r="13" spans="1:25" ht="39.950000000000003" customHeight="1" thickTop="1">
      <c r="A13" s="95" t="s">
        <v>60</v>
      </c>
      <c r="B13" s="286" t="s">
        <v>721</v>
      </c>
      <c r="C13" s="287"/>
      <c r="D13" s="403" t="s">
        <v>50</v>
      </c>
      <c r="E13" s="404"/>
      <c r="F13" s="403" t="s">
        <v>61</v>
      </c>
      <c r="G13" s="404"/>
      <c r="H13" s="403" t="s">
        <v>51</v>
      </c>
      <c r="I13" s="404"/>
      <c r="J13" s="403" t="s">
        <v>61</v>
      </c>
      <c r="K13" s="421"/>
      <c r="L13" s="286" t="s">
        <v>856</v>
      </c>
      <c r="M13" s="287"/>
      <c r="N13" s="422" t="s">
        <v>61</v>
      </c>
      <c r="O13" s="287"/>
      <c r="P13" s="431" t="s">
        <v>72</v>
      </c>
      <c r="Q13" s="432"/>
      <c r="S13" s="396" t="s">
        <v>709</v>
      </c>
      <c r="T13" s="397"/>
      <c r="U13" s="397"/>
      <c r="V13" s="397"/>
      <c r="W13" s="397"/>
      <c r="X13" s="398"/>
    </row>
    <row r="14" spans="1:25" ht="15" customHeight="1">
      <c r="A14" s="254" t="s">
        <v>2750</v>
      </c>
      <c r="B14" s="414">
        <f xml:space="preserve"> IF(COUNTIF('Evaluation details_input'!$I$4:$I$1000,"*accepted")=0,'Evaluation Report_Initial'!D14,COUNTIFS('Evaluation details_input'!$O$3:$O$1000,$A14,'Evaluation details_input'!$P$3:$P$1000,B$13)+COUNTIFS('Evaluation details_input'!$F$3:$F$1000,$A14,'Evaluation details_input'!$G$3:$G$1000,B$13,'Evaluation details_input'!$I$3:$I$1000,"Not accepted",'Evaluation details_input'!$M$3:$M$1000,"Disagree with original translator", 'Evaluation details_input'!$O$3:$O$1000,"")+COUNTIFS('Evaluation details_input'!$F$3:$F$1000,$A14,'Evaluation details_input'!$G$3:$G$1000,B$13,'Evaluation details_input'!$I$3:$I$1000,"Accepted", 'Evaluation details_input'!$O$3:$O$1000,""))</f>
        <v>0</v>
      </c>
      <c r="C14" s="414"/>
      <c r="D14" s="281">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81"/>
      <c r="F14" s="282">
        <f t="shared" ref="F14:F18" si="0">D14*VLOOKUP($L$11&amp;$A14,adequacy_weight,2,FALSE)</f>
        <v>0</v>
      </c>
      <c r="G14" s="282"/>
      <c r="H14" s="281">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81"/>
      <c r="J14" s="282">
        <f t="shared" ref="J14:J18" si="1">H14*VLOOKUP($L$11&amp;$A14,adequacy_weight,3,FALSE)</f>
        <v>0</v>
      </c>
      <c r="K14" s="282"/>
      <c r="L14" s="284">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285"/>
      <c r="N14" s="282">
        <f t="shared" ref="N14:N21" si="2">L14*VLOOKUP($L$11&amp;$A14,adequacy_weight,4,FALSE)</f>
        <v>0</v>
      </c>
      <c r="O14" s="282"/>
      <c r="P14" s="402">
        <f>F14+J14+N14</f>
        <v>0</v>
      </c>
      <c r="Q14" s="315"/>
      <c r="S14" s="108" t="s">
        <v>710</v>
      </c>
      <c r="T14" s="109"/>
      <c r="U14" s="109"/>
      <c r="V14" s="109"/>
      <c r="W14" s="110" t="s">
        <v>702</v>
      </c>
      <c r="X14" s="111"/>
    </row>
    <row r="15" spans="1:25" ht="15" customHeight="1">
      <c r="A15" s="254" t="s">
        <v>2751</v>
      </c>
      <c r="B15" s="414">
        <f xml:space="preserve"> IF(COUNTIF('Evaluation details_input'!$I$4:$I$1000,"*accepted")=0,'Evaluation Report_Initial'!D15,COUNTIFS('Evaluation details_input'!$O$3:$O$1000,$A15,'Evaluation details_input'!$P$3:$P$1000,B$13)+COUNTIFS('Evaluation details_input'!$F$3:$F$1000,$A15,'Evaluation details_input'!$G$3:$G$1000,B$13,'Evaluation details_input'!$I$3:$I$1000,"Not accepted",'Evaluation details_input'!$M$3:$M$1000,"Disagree with original translator", 'Evaluation details_input'!$O$3:$O$1000,"")+COUNTIFS('Evaluation details_input'!$F$3:$F$1000,$A15,'Evaluation details_input'!$G$3:$G$1000,B$13,'Evaluation details_input'!$I$3:$I$1000,"Accepted", 'Evaluation details_input'!$O$3:$O$1000,""))</f>
        <v>0</v>
      </c>
      <c r="C15" s="414"/>
      <c r="D15" s="281">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81"/>
      <c r="F15" s="282">
        <f t="shared" si="0"/>
        <v>0</v>
      </c>
      <c r="G15" s="282"/>
      <c r="H15" s="281">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81"/>
      <c r="J15" s="282">
        <f t="shared" si="1"/>
        <v>0</v>
      </c>
      <c r="K15" s="282"/>
      <c r="L15" s="284">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285"/>
      <c r="N15" s="282">
        <f t="shared" si="2"/>
        <v>0</v>
      </c>
      <c r="O15" s="282"/>
      <c r="P15" s="402">
        <f t="shared" ref="P15:P18" si="3">F15+J15+N15</f>
        <v>0</v>
      </c>
      <c r="Q15" s="315"/>
      <c r="S15" s="424">
        <f>COUNTIF('Evaluation details_input'!$I$4:$I1000,"Accepted")</f>
        <v>0</v>
      </c>
      <c r="T15" s="425"/>
      <c r="U15" s="112"/>
      <c r="V15" s="112"/>
      <c r="W15" s="112">
        <f>COUNTIF('Evaluation details_input'!$I$4:$I1000,"Not accepted")</f>
        <v>0</v>
      </c>
      <c r="X15" s="113"/>
    </row>
    <row r="16" spans="1:25" ht="15" customHeight="1">
      <c r="A16" s="254" t="s">
        <v>2752</v>
      </c>
      <c r="B16" s="414">
        <f xml:space="preserve"> IF(COUNTIF('Evaluation details_input'!$I$4:$I$1000,"*accepted")=0,'Evaluation Report_Initial'!D16,COUNTIFS('Evaluation details_input'!$O$3:$O$1000,$A16,'Evaluation details_input'!$P$3:$P$1000,B$13)+COUNTIFS('Evaluation details_input'!$F$3:$F$1000,$A16,'Evaluation details_input'!$G$3:$G$1000,B$13,'Evaluation details_input'!$I$3:$I$1000,"Not accepted",'Evaluation details_input'!$M$3:$M$1000,"Disagree with original translator", 'Evaluation details_input'!$O$3:$O$1000,"")+COUNTIFS('Evaluation details_input'!$F$3:$F$1000,$A16,'Evaluation details_input'!$G$3:$G$1000,B$13,'Evaluation details_input'!$I$3:$I$1000,"Accepted", 'Evaluation details_input'!$O$3:$O$1000,""))</f>
        <v>0</v>
      </c>
      <c r="C16" s="414"/>
      <c r="D16" s="281">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81"/>
      <c r="F16" s="282">
        <f t="shared" si="0"/>
        <v>0</v>
      </c>
      <c r="G16" s="282"/>
      <c r="H16" s="281">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81"/>
      <c r="J16" s="282">
        <f t="shared" si="1"/>
        <v>0</v>
      </c>
      <c r="K16" s="282"/>
      <c r="L16" s="284">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285"/>
      <c r="N16" s="282">
        <f t="shared" si="2"/>
        <v>0</v>
      </c>
      <c r="O16" s="282"/>
      <c r="P16" s="402">
        <f t="shared" si="3"/>
        <v>0</v>
      </c>
      <c r="Q16" s="315"/>
      <c r="S16" s="114"/>
      <c r="T16" s="112"/>
      <c r="U16" s="112"/>
      <c r="V16" s="112"/>
      <c r="W16" s="112"/>
      <c r="X16" s="113"/>
    </row>
    <row r="17" spans="1:24" ht="15" customHeight="1">
      <c r="A17" s="255" t="s">
        <v>2754</v>
      </c>
      <c r="B17" s="414">
        <f xml:space="preserve"> IF(COUNTIF('Evaluation details_input'!$I$4:$I$1000,"*accepted")=0,'Evaluation Report_Initial'!D17,COUNTIFS('Evaluation details_input'!$O$3:$O$1000,$A17,'Evaluation details_input'!$P$3:$P$1000,B$13)+COUNTIFS('Evaluation details_input'!$F$3:$F$1000,$A17,'Evaluation details_input'!$G$3:$G$1000,B$13,'Evaluation details_input'!$I$3:$I$1000,"Not accepted",'Evaluation details_input'!$M$3:$M$1000,"Disagree with original translator", 'Evaluation details_input'!$O$3:$O$1000,"")+COUNTIFS('Evaluation details_input'!$F$3:$F$1000,$A17,'Evaluation details_input'!$G$3:$G$1000,B$13,'Evaluation details_input'!$I$3:$I$1000,"Accepted", 'Evaluation details_input'!$O$3:$O$1000,""))</f>
        <v>0</v>
      </c>
      <c r="C17" s="414"/>
      <c r="D17" s="281">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81"/>
      <c r="F17" s="282">
        <f t="shared" si="0"/>
        <v>0</v>
      </c>
      <c r="G17" s="282"/>
      <c r="H17" s="281">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81"/>
      <c r="J17" s="282">
        <f t="shared" si="1"/>
        <v>0</v>
      </c>
      <c r="K17" s="282"/>
      <c r="L17" s="284">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285"/>
      <c r="N17" s="282">
        <f t="shared" si="2"/>
        <v>0</v>
      </c>
      <c r="O17" s="282"/>
      <c r="P17" s="402">
        <f t="shared" si="3"/>
        <v>0</v>
      </c>
      <c r="Q17" s="315"/>
      <c r="S17" s="108" t="s">
        <v>712</v>
      </c>
      <c r="T17" s="109"/>
      <c r="U17" s="109"/>
      <c r="V17" s="110" t="s">
        <v>713</v>
      </c>
      <c r="W17" s="109"/>
      <c r="X17" s="111"/>
    </row>
    <row r="18" spans="1:24" ht="15" customHeight="1">
      <c r="A18" s="254" t="s">
        <v>2753</v>
      </c>
      <c r="B18" s="414">
        <f xml:space="preserve"> IF(COUNTIF('Evaluation details_input'!$I$4:$I$1000,"*accepted")=0,'Evaluation Report_Initial'!D18,COUNTIFS('Evaluation details_input'!$O$3:$O$1000,$A18,'Evaluation details_input'!$P$3:$P$1000,B$13)+COUNTIFS('Evaluation details_input'!$F$3:$F$1000,$A18,'Evaluation details_input'!$G$3:$G$1000,B$13,'Evaluation details_input'!$I$3:$I$1000,"Not accepted",'Evaluation details_input'!$M$3:$M$1000,"Disagree with original translator", 'Evaluation details_input'!$O$3:$O$1000,"")+COUNTIFS('Evaluation details_input'!$F$3:$F$1000,$A18,'Evaluation details_input'!$G$3:$G$1000,B$13,'Evaluation details_input'!$I$3:$I$1000,"Accepted", 'Evaluation details_input'!$O$3:$O$1000,""))</f>
        <v>0</v>
      </c>
      <c r="C18" s="414"/>
      <c r="D18" s="281">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81"/>
      <c r="F18" s="282">
        <f t="shared" si="0"/>
        <v>0</v>
      </c>
      <c r="G18" s="282"/>
      <c r="H18" s="281">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81"/>
      <c r="J18" s="282">
        <f t="shared" si="1"/>
        <v>0</v>
      </c>
      <c r="K18" s="282"/>
      <c r="L18" s="284">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285"/>
      <c r="N18" s="282">
        <f t="shared" si="2"/>
        <v>0</v>
      </c>
      <c r="O18" s="282"/>
      <c r="P18" s="402">
        <f t="shared" si="3"/>
        <v>0</v>
      </c>
      <c r="Q18" s="315"/>
      <c r="S18" s="424">
        <f>COUNTIFS('Evaluation details_input'!$M$4:$M$1000,"Agree with original translator",'Evaluation details_input'!$I$4:$I$1000,"Not accepted")</f>
        <v>0</v>
      </c>
      <c r="T18" s="425"/>
      <c r="U18" s="112"/>
      <c r="V18" s="112"/>
      <c r="W18" s="112">
        <f>COUNTIFS('Evaluation details_input'!$M$4:$M$1000,"Disagree with original translator",'Evaluation details_input'!$I$4:$I$1000,"Not accepted")</f>
        <v>0</v>
      </c>
      <c r="X18" s="113"/>
    </row>
    <row r="19" spans="1:24" ht="15" customHeight="1">
      <c r="A19" s="256" t="s">
        <v>2755</v>
      </c>
      <c r="B19" s="414">
        <f xml:space="preserve"> IF(COUNTIF('Evaluation details_input'!$I$4:$I$1000,"*accepted")=0,'Evaluation Report_Initial'!D19,COUNTIFS('Evaluation details_input'!$O$3:$O$1000,$A19,'Evaluation details_input'!$P$3:$P$1000,B$13)+COUNTIFS('Evaluation details_input'!$F$3:$F$1000,$A19,'Evaluation details_input'!$G$3:$G$1000,B$13,'Evaluation details_input'!$I$3:$I$1000,"Not accepted",'Evaluation details_input'!$M$3:$M$1000,"Disagree with original translator", 'Evaluation details_input'!$O$3:$O$1000,"")+COUNTIFS('Evaluation details_input'!$F$3:$F$1000,$A19,'Evaluation details_input'!$G$3:$G$1000,B$13,'Evaluation details_input'!$I$3:$I$1000,"Accepted", 'Evaluation details_input'!$O$3:$O$1000,""))</f>
        <v>0</v>
      </c>
      <c r="C19" s="414"/>
      <c r="D19" s="281">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81"/>
      <c r="F19" s="282">
        <f>IF(Adequacy="Economy","Out of Scope",D19*VLOOKUP($L$11&amp;$A19,adequacy_weight,2,FALSE))</f>
        <v>0</v>
      </c>
      <c r="G19" s="282"/>
      <c r="H19" s="281">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81"/>
      <c r="J19" s="282">
        <f>IF(Adequacy="Economy","Out of Scope",H19*VLOOKUP($L$11&amp;$A19,adequacy_weight,3,FALSE))</f>
        <v>0</v>
      </c>
      <c r="K19" s="282"/>
      <c r="L19" s="284">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285"/>
      <c r="N19" s="282">
        <f t="shared" si="2"/>
        <v>0</v>
      </c>
      <c r="O19" s="282"/>
      <c r="P19" s="402">
        <f>IF(Adequacy="Economy","Out of Scope",F19+J19+N19)</f>
        <v>0</v>
      </c>
      <c r="Q19" s="315"/>
      <c r="S19" s="114"/>
      <c r="T19" s="112"/>
      <c r="U19" s="112"/>
      <c r="V19" s="112"/>
      <c r="W19" s="112"/>
      <c r="X19" s="113"/>
    </row>
    <row r="20" spans="1:24" ht="15" customHeight="1">
      <c r="A20" s="254" t="s">
        <v>2756</v>
      </c>
      <c r="B20" s="414">
        <f xml:space="preserve"> IF(COUNTIF('Evaluation details_input'!$I$4:$I$1000,"*accepted")=0,'Evaluation Report_Initial'!D20,COUNTIFS('Evaluation details_input'!$O$3:$O$1000,$A20,'Evaluation details_input'!$P$3:$P$1000,B$13)+COUNTIFS('Evaluation details_input'!$F$3:$F$1000,$A20,'Evaluation details_input'!$G$3:$G$1000,B$13,'Evaluation details_input'!$I$3:$I$1000,"Not accepted",'Evaluation details_input'!$M$3:$M$1000,"Disagree with original translator", 'Evaluation details_input'!$O$3:$O$1000,"")+COUNTIFS('Evaluation details_input'!$F$3:$F$1000,$A20,'Evaluation details_input'!$G$3:$G$1000,B$13,'Evaluation details_input'!$I$3:$I$1000,"Accepted", 'Evaluation details_input'!$O$3:$O$1000,""))</f>
        <v>0</v>
      </c>
      <c r="C20" s="414"/>
      <c r="D20" s="281">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81"/>
      <c r="F20" s="282">
        <f>IF(Adequacy="Economy","Out of Scope",D20*VLOOKUP($L$11&amp;$A20,adequacy_weight,2,FALSE))</f>
        <v>0</v>
      </c>
      <c r="G20" s="282"/>
      <c r="H20" s="281">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81"/>
      <c r="J20" s="282">
        <f>IF(Adequacy="Economy","Out of Scope",H20*VLOOKUP($L$11&amp;$A20,adequacy_weight,3,FALSE))</f>
        <v>0</v>
      </c>
      <c r="K20" s="282"/>
      <c r="L20" s="284">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285"/>
      <c r="N20" s="282">
        <f t="shared" si="2"/>
        <v>0</v>
      </c>
      <c r="O20" s="282"/>
      <c r="P20" s="402">
        <f>IF(Adequacy="Economy","Out of Scope",F20+J20+N20)</f>
        <v>0</v>
      </c>
      <c r="Q20" s="315"/>
      <c r="S20" s="108" t="s">
        <v>714</v>
      </c>
      <c r="T20" s="110"/>
      <c r="U20" s="110"/>
      <c r="V20" s="110" t="s">
        <v>715</v>
      </c>
      <c r="W20" s="115"/>
      <c r="X20" s="116"/>
    </row>
    <row r="21" spans="1:24" ht="15" customHeight="1" thickBot="1">
      <c r="A21" s="257" t="s">
        <v>2757</v>
      </c>
      <c r="B21" s="329">
        <f xml:space="preserve"> IF(COUNTIF('Evaluation details_input'!$I$4:$I$1000,"*accepted")=0,'Evaluation Report_Initial'!D21,COUNTIFS('Evaluation details_input'!$O$3:$O$1000,$A21,'Evaluation details_input'!$P$3:$P$1000,B$13)+COUNTIFS('Evaluation details_input'!$F$3:$F$1000,$A21,'Evaluation details_input'!$G$3:$G$1000,B$13,'Evaluation details_input'!$I$3:$I$1000,"Not accepted",'Evaluation details_input'!$M$3:$M$1000,"Disagree with original translator", 'Evaluation details_input'!$O$3:$O$1000,"")+COUNTIFS('Evaluation details_input'!$F$3:$F$1000,$A21,'Evaluation details_input'!$G$3:$G$1000,B$13,'Evaluation details_input'!$I$3:$I$1000,"Accepted", 'Evaluation details_input'!$O$3:$O$1000,""))</f>
        <v>0</v>
      </c>
      <c r="C21" s="329"/>
      <c r="D21" s="330">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330"/>
      <c r="F21" s="329">
        <f>IF(Adequacy="Economy","Out of Scope",D21*VLOOKUP($L$11&amp;$A21,adequacy_weight,2,FALSE))</f>
        <v>0</v>
      </c>
      <c r="G21" s="329"/>
      <c r="H21" s="330">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330"/>
      <c r="J21" s="329">
        <f>IF(Adequacy="Economy","Out of Scope",H21*VLOOKUP($L$11&amp;$A21,adequacy_weight,3,FALSE))</f>
        <v>0</v>
      </c>
      <c r="K21" s="329"/>
      <c r="L21" s="330">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330"/>
      <c r="N21" s="329">
        <f t="shared" si="2"/>
        <v>0</v>
      </c>
      <c r="O21" s="329"/>
      <c r="P21" s="336">
        <f>IF(Adequacy="Economy","Out of Scope",F21+J21+N21)</f>
        <v>0</v>
      </c>
      <c r="Q21" s="337"/>
      <c r="S21" s="426">
        <f>IF(S15+W15=0,0,S18/(S15+W15)*100)</f>
        <v>0</v>
      </c>
      <c r="T21" s="427"/>
      <c r="U21" s="117"/>
      <c r="V21" s="117"/>
      <c r="W21" s="118">
        <f>IF(S15+W15=0,0,W15/(S15+W15)*100)</f>
        <v>0</v>
      </c>
      <c r="X21" s="119"/>
    </row>
    <row r="22" spans="1:24" ht="15" customHeight="1" thickTop="1" thickBot="1">
      <c r="A22" s="25"/>
      <c r="B22" s="22"/>
      <c r="C22" s="23"/>
      <c r="D22" s="22"/>
      <c r="E22" s="22"/>
      <c r="F22" s="22"/>
      <c r="G22" s="22"/>
      <c r="H22" s="22"/>
      <c r="I22" s="22"/>
      <c r="J22" s="23"/>
      <c r="K22" s="23"/>
      <c r="L22" s="399"/>
      <c r="M22" s="423"/>
      <c r="N22" s="23"/>
      <c r="O22" s="23"/>
      <c r="P22" s="23"/>
      <c r="Q22" s="4"/>
    </row>
    <row r="23" spans="1:24" ht="15" customHeight="1" thickBot="1">
      <c r="A23" s="25"/>
      <c r="B23" s="451" t="s">
        <v>718</v>
      </c>
      <c r="C23" s="452"/>
      <c r="D23" s="452"/>
      <c r="E23" s="452"/>
      <c r="F23" s="93">
        <f>COUNTIF('Evaluation details_input'!$R$4:$R$1000,1)</f>
        <v>0</v>
      </c>
      <c r="G23" s="28"/>
      <c r="I23" s="451" t="s">
        <v>54</v>
      </c>
      <c r="J23" s="452"/>
      <c r="K23" s="452"/>
      <c r="L23" s="453"/>
      <c r="M23" s="93">
        <f>COUNTIF('Evaluation details_input'!$S$4:$S$1000,1)</f>
        <v>0</v>
      </c>
      <c r="Q23" s="4"/>
    </row>
    <row r="24" spans="1:24" ht="15" customHeight="1" thickBot="1">
      <c r="A24" s="3"/>
      <c r="B24" s="342"/>
      <c r="C24" s="342"/>
      <c r="D24" s="4"/>
      <c r="E24" s="4"/>
      <c r="F24" s="331"/>
      <c r="G24" s="331"/>
      <c r="H24" s="4"/>
      <c r="I24" s="4"/>
      <c r="J24" s="11"/>
      <c r="K24" s="10"/>
      <c r="L24" s="10"/>
      <c r="M24" s="10"/>
      <c r="N24" s="10"/>
      <c r="O24" s="10"/>
      <c r="P24" s="10"/>
      <c r="Q24" s="6"/>
    </row>
    <row r="25" spans="1:24" ht="18" customHeight="1" thickTop="1">
      <c r="A25" s="396" t="s">
        <v>3</v>
      </c>
      <c r="B25" s="397"/>
      <c r="C25" s="397"/>
      <c r="D25" s="397"/>
      <c r="E25" s="397"/>
      <c r="F25" s="397"/>
      <c r="G25" s="397"/>
      <c r="H25" s="397"/>
      <c r="I25" s="397"/>
      <c r="J25" s="397"/>
      <c r="K25" s="397"/>
      <c r="L25" s="397"/>
      <c r="M25" s="397"/>
      <c r="N25" s="397"/>
      <c r="O25" s="397"/>
      <c r="P25" s="397"/>
      <c r="Q25" s="398"/>
      <c r="R25" s="76"/>
      <c r="S25" s="415" t="s">
        <v>707</v>
      </c>
      <c r="T25" s="416"/>
      <c r="U25" s="416"/>
      <c r="V25" s="416"/>
      <c r="W25" s="416"/>
      <c r="X25" s="417"/>
    </row>
    <row r="26" spans="1:24" ht="15" customHeight="1" thickBot="1">
      <c r="A26" s="80"/>
      <c r="B26" s="5"/>
      <c r="C26" s="5"/>
      <c r="D26" s="5"/>
      <c r="E26" s="5"/>
      <c r="F26" s="5"/>
      <c r="G26" s="5"/>
      <c r="H26" s="5"/>
      <c r="I26" s="2"/>
      <c r="J26" s="2"/>
      <c r="K26" s="2"/>
      <c r="L26" s="2"/>
      <c r="M26" s="2"/>
      <c r="N26" s="2"/>
      <c r="O26" s="2"/>
      <c r="P26" s="2"/>
      <c r="Q26" s="81"/>
      <c r="R26" s="77"/>
      <c r="S26" s="418"/>
      <c r="T26" s="419"/>
      <c r="U26" s="419"/>
      <c r="V26" s="419"/>
      <c r="W26" s="419"/>
      <c r="X26" s="420"/>
    </row>
    <row r="27" spans="1:24" ht="20.100000000000001" customHeight="1">
      <c r="A27" s="82"/>
      <c r="B27" s="379" t="s">
        <v>62</v>
      </c>
      <c r="C27" s="380"/>
      <c r="D27" s="2"/>
      <c r="E27" s="390" t="s">
        <v>73</v>
      </c>
      <c r="F27" s="391"/>
      <c r="G27" s="392"/>
      <c r="H27" s="2"/>
      <c r="I27" s="383" t="s">
        <v>996</v>
      </c>
      <c r="J27" s="384"/>
      <c r="K27" s="385"/>
      <c r="L27" s="263" t="s">
        <v>1007</v>
      </c>
      <c r="M27" s="264"/>
      <c r="N27" s="264"/>
      <c r="O27" s="264"/>
      <c r="P27" s="264"/>
      <c r="Q27" s="265"/>
      <c r="R27" s="78"/>
      <c r="S27" s="400" t="s">
        <v>705</v>
      </c>
      <c r="T27" s="401"/>
      <c r="U27" s="107">
        <f>COUNTIF('Evaluation details_input'!Q4:Q1000,S27)</f>
        <v>0</v>
      </c>
      <c r="V27" s="2"/>
      <c r="W27" s="2"/>
      <c r="X27" s="81"/>
    </row>
    <row r="28" spans="1:24" ht="20.100000000000001" customHeight="1">
      <c r="A28" s="84"/>
      <c r="B28" s="381"/>
      <c r="C28" s="382"/>
      <c r="D28" s="2"/>
      <c r="E28" s="393"/>
      <c r="F28" s="394"/>
      <c r="G28" s="395"/>
      <c r="H28" s="2"/>
      <c r="I28" s="386"/>
      <c r="J28" s="387"/>
      <c r="K28" s="388"/>
      <c r="L28" s="263"/>
      <c r="M28" s="264"/>
      <c r="N28" s="264"/>
      <c r="O28" s="264"/>
      <c r="P28" s="264"/>
      <c r="Q28" s="265"/>
      <c r="R28" s="21"/>
      <c r="S28" s="400" t="s">
        <v>706</v>
      </c>
      <c r="T28" s="401"/>
      <c r="U28" s="107">
        <f>COUNTIF('Evaluation details_input'!Q4:Q1000,S28)</f>
        <v>0</v>
      </c>
      <c r="V28" s="2"/>
      <c r="W28" s="2"/>
      <c r="X28" s="81"/>
    </row>
    <row r="29" spans="1:24" ht="20.100000000000001" customHeight="1" thickBot="1">
      <c r="A29" s="85"/>
      <c r="B29" s="344">
        <f>'Evaluation Report_Initial'!B29</f>
        <v>10</v>
      </c>
      <c r="C29" s="345"/>
      <c r="D29" s="112"/>
      <c r="E29" s="346">
        <f>IF(Adequacy="Basic",SUM(P14:P18),SUM(P14:P21))</f>
        <v>0</v>
      </c>
      <c r="F29" s="347"/>
      <c r="G29" s="348"/>
      <c r="H29" s="112"/>
      <c r="I29" s="365">
        <f>1-(SUM(D14:E21,H14:I21,L14:M21)/L9)</f>
        <v>1</v>
      </c>
      <c r="J29" s="366"/>
      <c r="K29" s="367"/>
      <c r="L29" s="2"/>
      <c r="M29" s="2"/>
      <c r="N29" s="2"/>
      <c r="O29" s="2"/>
      <c r="P29" s="34"/>
      <c r="Q29" s="81"/>
      <c r="R29" s="79"/>
      <c r="S29" s="400" t="s">
        <v>711</v>
      </c>
      <c r="T29" s="401"/>
      <c r="U29" s="107">
        <f>COUNTIF('Evaluation details_input'!Q4:Q1000,S29)</f>
        <v>0</v>
      </c>
      <c r="V29" s="2"/>
      <c r="W29" s="2"/>
      <c r="X29" s="81"/>
    </row>
    <row r="30" spans="1:24" ht="15" customHeight="1" thickBot="1">
      <c r="A30" s="85"/>
      <c r="B30" s="2"/>
      <c r="C30" s="2"/>
      <c r="D30" s="20"/>
      <c r="E30" s="335"/>
      <c r="F30" s="335"/>
      <c r="G30" s="75"/>
      <c r="H30" s="2"/>
      <c r="I30" s="2"/>
      <c r="J30" s="31"/>
      <c r="K30" s="31"/>
      <c r="L30" s="31"/>
      <c r="M30" s="31"/>
      <c r="N30" s="31"/>
      <c r="O30" s="31"/>
      <c r="P30" s="24"/>
      <c r="Q30" s="83"/>
      <c r="R30" s="79"/>
      <c r="S30" s="92"/>
      <c r="T30" s="2"/>
      <c r="U30" s="2"/>
      <c r="V30" s="2"/>
      <c r="W30" s="2"/>
      <c r="X30" s="81"/>
    </row>
    <row r="31" spans="1:24" ht="15" customHeight="1" thickBot="1">
      <c r="A31" s="85"/>
      <c r="B31" s="334" t="s">
        <v>830</v>
      </c>
      <c r="C31" s="334"/>
      <c r="D31" s="334"/>
      <c r="E31" s="334"/>
      <c r="F31" s="334"/>
      <c r="G31" s="334"/>
      <c r="I31" s="349">
        <f>IF(7-(3*E29/B29)&lt;0,0,7-(3*E29/B29))</f>
        <v>7</v>
      </c>
      <c r="J31" s="350"/>
      <c r="K31" s="351"/>
      <c r="L31" s="338" t="str">
        <f>IF(L9&lt;500,"Small File QE",IF(AND(L22&lt;=0,I31&gt;=4),"Pass","No Pass"))</f>
        <v>Pass</v>
      </c>
      <c r="M31" s="339"/>
      <c r="N31" s="102"/>
      <c r="O31" s="102"/>
      <c r="Q31" s="83"/>
      <c r="R31" s="79"/>
      <c r="S31" s="251" t="s">
        <v>708</v>
      </c>
      <c r="T31" s="252"/>
      <c r="U31" s="252"/>
      <c r="V31" s="52" t="str">
        <f>IF(U27+U28=0,"N/A",U27/(U27+U28)*100)</f>
        <v>N/A</v>
      </c>
      <c r="W31" s="2"/>
      <c r="X31" s="81"/>
    </row>
    <row r="32" spans="1:24" ht="15" customHeight="1" thickBot="1">
      <c r="A32" s="85"/>
      <c r="B32" s="175">
        <v>0</v>
      </c>
      <c r="C32" s="176" t="s">
        <v>828</v>
      </c>
      <c r="D32" s="332">
        <v>4</v>
      </c>
      <c r="E32" s="333"/>
      <c r="F32" s="177"/>
      <c r="G32" s="178" t="s">
        <v>65</v>
      </c>
      <c r="I32" s="352"/>
      <c r="J32" s="353"/>
      <c r="K32" s="354"/>
      <c r="L32" s="340"/>
      <c r="M32" s="341"/>
      <c r="N32" s="102"/>
      <c r="O32" s="102"/>
      <c r="Q32" s="86"/>
      <c r="R32" s="79"/>
      <c r="S32" s="92"/>
      <c r="T32" s="2"/>
      <c r="U32" s="2"/>
      <c r="V32" s="75"/>
      <c r="W32" s="2"/>
      <c r="X32" s="81"/>
    </row>
    <row r="33" spans="1:25" ht="15" customHeight="1" thickBot="1">
      <c r="A33" s="85"/>
      <c r="B33" s="269" t="s">
        <v>20</v>
      </c>
      <c r="C33" s="269"/>
      <c r="D33" s="343" t="s">
        <v>829</v>
      </c>
      <c r="E33" s="343"/>
      <c r="F33" s="356" t="s">
        <v>21</v>
      </c>
      <c r="G33" s="356"/>
      <c r="H33" s="2"/>
      <c r="I33" s="355" t="s">
        <v>64</v>
      </c>
      <c r="J33" s="355"/>
      <c r="K33" s="355"/>
      <c r="L33" s="355"/>
      <c r="M33" s="355"/>
      <c r="N33" s="105"/>
      <c r="O33" s="105"/>
      <c r="P33" s="105"/>
      <c r="Q33" s="87"/>
      <c r="R33" s="79"/>
      <c r="S33" s="88"/>
      <c r="T33" s="89"/>
      <c r="U33" s="89"/>
      <c r="V33" s="89"/>
      <c r="W33" s="89"/>
      <c r="X33" s="90"/>
    </row>
    <row r="34" spans="1:25" ht="15" customHeight="1" thickTop="1">
      <c r="A34" s="85"/>
      <c r="B34" s="106"/>
      <c r="C34" s="106"/>
      <c r="D34" s="103"/>
      <c r="E34" s="103"/>
      <c r="F34" s="106"/>
      <c r="G34" s="106"/>
      <c r="H34" s="2"/>
      <c r="I34" s="104" t="str">
        <f>IF((I31&lt;4),"No Pass due to score less than 4.0","")</f>
        <v/>
      </c>
      <c r="K34" s="105"/>
      <c r="L34" s="105"/>
      <c r="M34" s="105"/>
      <c r="N34" s="105"/>
      <c r="O34" s="105"/>
      <c r="P34" s="105"/>
      <c r="Q34" s="87"/>
      <c r="R34" s="79"/>
    </row>
    <row r="35" spans="1:25" ht="15" customHeight="1">
      <c r="A35" s="85"/>
      <c r="B35" s="106"/>
      <c r="C35" s="106"/>
      <c r="D35" s="103"/>
      <c r="E35" s="103"/>
      <c r="F35" s="106"/>
      <c r="G35" s="106"/>
      <c r="H35" s="2"/>
      <c r="I35" s="104">
        <f>IF((SUM(L14:M21)&gt;=1),"No Pass due to Critical Error",0)</f>
        <v>0</v>
      </c>
      <c r="K35" s="105"/>
      <c r="L35" s="105"/>
      <c r="M35" s="105"/>
      <c r="N35" s="105"/>
      <c r="O35" s="105"/>
      <c r="P35" s="105"/>
      <c r="Q35" s="87"/>
      <c r="R35" s="79"/>
      <c r="T35" s="2"/>
      <c r="U35" s="2"/>
      <c r="V35" s="2"/>
      <c r="W35" s="2"/>
      <c r="X35" s="2"/>
      <c r="Y35" s="2"/>
    </row>
    <row r="36" spans="1:25" ht="15" customHeight="1" thickBot="1">
      <c r="A36" s="88"/>
      <c r="B36" s="89"/>
      <c r="C36" s="89"/>
      <c r="D36" s="89"/>
      <c r="E36" s="89"/>
      <c r="F36" s="89"/>
      <c r="G36" s="89"/>
      <c r="H36" s="89"/>
      <c r="I36" s="89"/>
      <c r="J36" s="89"/>
      <c r="K36" s="89"/>
      <c r="L36" s="89"/>
      <c r="M36" s="89"/>
      <c r="N36" s="89"/>
      <c r="O36" s="89"/>
      <c r="P36" s="89"/>
      <c r="Q36" s="90"/>
      <c r="R36" s="2"/>
      <c r="T36" s="2"/>
      <c r="U36" s="2"/>
      <c r="V36" s="2"/>
      <c r="W36" s="2"/>
      <c r="X36" s="2"/>
      <c r="Y36" s="2"/>
    </row>
    <row r="37" spans="1:25" ht="15" customHeight="1" thickTop="1"/>
    <row r="38" spans="1:25" ht="15" customHeight="1">
      <c r="A38" s="43" t="s">
        <v>7</v>
      </c>
      <c r="B38" s="44" t="s">
        <v>211</v>
      </c>
      <c r="C38" s="44"/>
      <c r="D38" s="44"/>
      <c r="E38" s="44"/>
      <c r="F38" s="44"/>
      <c r="G38" s="44"/>
      <c r="H38" s="44"/>
    </row>
    <row r="39" spans="1:25" ht="15" customHeight="1">
      <c r="B39" s="44" t="s">
        <v>71</v>
      </c>
      <c r="C39" s="44"/>
      <c r="D39" s="44"/>
      <c r="E39" s="44"/>
      <c r="F39" s="44"/>
      <c r="G39" s="44"/>
      <c r="H39" s="44"/>
    </row>
    <row r="40" spans="1:25" ht="15" customHeight="1">
      <c r="A40" s="7"/>
      <c r="B40" s="8"/>
      <c r="C40" s="8"/>
      <c r="D40" s="8"/>
      <c r="E40" s="8"/>
      <c r="F40" s="8"/>
      <c r="G40" s="8"/>
      <c r="H40" s="8"/>
      <c r="I40" s="9"/>
      <c r="J40" s="9"/>
      <c r="K40" s="9"/>
      <c r="L40" s="9"/>
      <c r="M40" s="9"/>
      <c r="N40" s="9"/>
      <c r="O40" s="9"/>
      <c r="P40" s="9"/>
      <c r="Q40" s="9"/>
    </row>
    <row r="41" spans="1:25" ht="29.25" hidden="1" customHeight="1" thickTop="1" thickBot="1">
      <c r="A41" s="327" t="s">
        <v>716</v>
      </c>
      <c r="B41" s="328"/>
      <c r="C41" s="328"/>
      <c r="D41" s="328"/>
      <c r="E41" s="328"/>
      <c r="F41" s="91" t="s">
        <v>717</v>
      </c>
      <c r="G41" s="91"/>
      <c r="H41" s="91"/>
      <c r="I41" s="91"/>
      <c r="J41" s="91"/>
      <c r="K41" s="91"/>
      <c r="L41" s="91"/>
      <c r="M41" s="91"/>
      <c r="N41" s="357">
        <f>'Evaluation Report_Initial'!N41</f>
        <v>0</v>
      </c>
      <c r="O41" s="357"/>
      <c r="P41" s="357"/>
      <c r="Q41" s="358"/>
    </row>
  </sheetData>
  <sheetProtection algorithmName="SHA-512" hashValue="WvrOb3/jAmQC5bzuYF6CHcr3KN4Wy04v/5i5b2uwu5/Hb6rstlpCw4a1C4/o5ALGED1utPM3/xuqjVPhbKzw4Q==" saltValue="OMh88UsVD4w4FhzHSaJOTw==" spinCount="100000" sheet="1" objects="1" scenarios="1" selectLockedCells="1"/>
  <protectedRanges>
    <protectedRange sqref="K41" name="Range1"/>
    <protectedRange sqref="N41 P41" name="Range1_1"/>
  </protectedRanges>
  <mergeCells count="129">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5:X26"/>
    <mergeCell ref="H18:I18"/>
    <mergeCell ref="H13:I13"/>
    <mergeCell ref="J13:K13"/>
    <mergeCell ref="L13:M13"/>
    <mergeCell ref="N13:O13"/>
    <mergeCell ref="L22:M22"/>
    <mergeCell ref="S15:T15"/>
    <mergeCell ref="S18:T18"/>
    <mergeCell ref="S21:T21"/>
    <mergeCell ref="S13:X13"/>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s>
  <conditionalFormatting sqref="Q24">
    <cfRule type="cellIs" dxfId="17" priority="20" stopIfTrue="1" operator="greaterThanOrEqual">
      <formula>1</formula>
    </cfRule>
  </conditionalFormatting>
  <conditionalFormatting sqref="E29">
    <cfRule type="expression" dxfId="16" priority="21">
      <formula>#REF!&gt;(#REF!*0.5)</formula>
    </cfRule>
  </conditionalFormatting>
  <conditionalFormatting sqref="I35">
    <cfRule type="cellIs" dxfId="15" priority="7" operator="equal">
      <formula>0</formula>
    </cfRule>
  </conditionalFormatting>
  <conditionalFormatting sqref="I34">
    <cfRule type="cellIs" dxfId="14" priority="6" operator="equal">
      <formula>0</formula>
    </cfRule>
  </conditionalFormatting>
  <conditionalFormatting sqref="L14:M21">
    <cfRule type="cellIs" dxfId="13" priority="5" operator="greaterThanOrEqual">
      <formula>1</formula>
    </cfRule>
  </conditionalFormatting>
  <conditionalFormatting sqref="N41">
    <cfRule type="cellIs" dxfId="12" priority="3" operator="equal">
      <formula>""</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352425</xdr:rowOff>
                  </from>
                  <to>
                    <xdr:col>22</xdr:col>
                    <xdr:colOff>228600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T2000"/>
  <sheetViews>
    <sheetView showGridLines="0" zoomScaleNormal="100" zoomScaleSheetLayoutView="25" zoomScalePageLayoutView="55" workbookViewId="0">
      <selection activeCell="U114" sqref="U114"/>
    </sheetView>
  </sheetViews>
  <sheetFormatPr defaultColWidth="11.42578125" defaultRowHeight="12"/>
  <cols>
    <col min="1" max="1" width="14.7109375" style="15" customWidth="1"/>
    <col min="2" max="2" width="12.5703125" style="179"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459" t="s">
        <v>1079</v>
      </c>
      <c r="B1" s="460"/>
      <c r="C1" s="460"/>
      <c r="D1" s="460"/>
      <c r="E1" s="460"/>
      <c r="F1" s="460"/>
      <c r="G1" s="460"/>
      <c r="H1" s="460"/>
      <c r="I1" s="460"/>
      <c r="J1" s="460"/>
      <c r="K1" s="460"/>
      <c r="L1" s="460"/>
      <c r="M1" s="460"/>
      <c r="N1" s="460"/>
      <c r="O1" s="460"/>
      <c r="P1" s="460"/>
      <c r="Q1" s="460"/>
      <c r="R1" s="460"/>
      <c r="S1" s="460"/>
      <c r="T1" s="460"/>
    </row>
    <row r="2" spans="1:20" s="140" customFormat="1" ht="73.5" customHeight="1">
      <c r="A2" s="19" t="s">
        <v>34</v>
      </c>
      <c r="B2" s="19" t="s">
        <v>35</v>
      </c>
      <c r="C2" s="19" t="s">
        <v>36</v>
      </c>
      <c r="D2" s="19" t="s">
        <v>37</v>
      </c>
      <c r="E2" s="19" t="s">
        <v>42</v>
      </c>
      <c r="F2" s="19" t="s">
        <v>38</v>
      </c>
      <c r="G2" s="19" t="s">
        <v>39</v>
      </c>
      <c r="H2" s="19" t="s">
        <v>827</v>
      </c>
      <c r="I2" s="18" t="s">
        <v>218</v>
      </c>
      <c r="J2" s="18" t="s">
        <v>219</v>
      </c>
      <c r="K2" s="18"/>
      <c r="L2" s="18"/>
      <c r="M2" s="253" t="s">
        <v>2747</v>
      </c>
      <c r="N2" s="41" t="s">
        <v>41</v>
      </c>
      <c r="O2" s="458" t="s">
        <v>320</v>
      </c>
      <c r="P2" s="458"/>
      <c r="Q2" s="18" t="s">
        <v>703</v>
      </c>
      <c r="T2" s="18" t="s">
        <v>767</v>
      </c>
    </row>
    <row r="3" spans="1:20" s="13" customFormat="1" ht="20.25" customHeight="1">
      <c r="A3" s="74" t="s">
        <v>27</v>
      </c>
      <c r="B3" s="74" t="s">
        <v>33</v>
      </c>
      <c r="C3" s="74" t="s">
        <v>22</v>
      </c>
      <c r="D3" s="74" t="s">
        <v>28</v>
      </c>
      <c r="E3" s="74" t="s">
        <v>29</v>
      </c>
      <c r="F3" s="74" t="s">
        <v>32</v>
      </c>
      <c r="G3" s="74" t="s">
        <v>26</v>
      </c>
      <c r="H3" s="74" t="s">
        <v>31</v>
      </c>
      <c r="I3" s="17" t="s">
        <v>30</v>
      </c>
      <c r="J3" s="17" t="s">
        <v>40</v>
      </c>
      <c r="K3" s="17" t="s">
        <v>700</v>
      </c>
      <c r="L3" s="17" t="s">
        <v>701</v>
      </c>
      <c r="M3" s="16" t="s">
        <v>23</v>
      </c>
      <c r="N3" s="16" t="s">
        <v>221</v>
      </c>
      <c r="O3" s="50" t="s">
        <v>32</v>
      </c>
      <c r="P3" s="50" t="s">
        <v>26</v>
      </c>
      <c r="Q3" s="51" t="s">
        <v>704</v>
      </c>
      <c r="S3" s="141">
        <f>COUNTIF($O$4:$O$1000,"")</f>
        <v>997</v>
      </c>
      <c r="T3" s="51" t="s">
        <v>800</v>
      </c>
    </row>
    <row r="4" spans="1:20" s="140" customFormat="1">
      <c r="A4" s="143"/>
      <c r="B4" s="42"/>
      <c r="C4" s="143"/>
      <c r="D4" s="142"/>
      <c r="E4" s="142"/>
      <c r="F4" s="54"/>
      <c r="G4" s="54"/>
      <c r="H4" s="142"/>
      <c r="I4" s="42"/>
      <c r="J4" s="142"/>
      <c r="K4" s="142"/>
      <c r="L4" s="142"/>
      <c r="M4" s="55"/>
      <c r="N4" s="142"/>
      <c r="O4" s="56"/>
      <c r="P4" s="56"/>
      <c r="Q4" s="42"/>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44"/>
    </row>
    <row r="5" spans="1:20" s="140" customFormat="1">
      <c r="A5" s="143"/>
      <c r="B5" s="42"/>
      <c r="C5" s="143"/>
      <c r="D5" s="142"/>
      <c r="E5" s="142"/>
      <c r="F5" s="54"/>
      <c r="G5" s="54"/>
      <c r="H5" s="142"/>
      <c r="I5" s="42"/>
      <c r="J5" s="142"/>
      <c r="K5" s="142"/>
      <c r="L5" s="142"/>
      <c r="M5" s="55"/>
      <c r="N5" s="142"/>
      <c r="O5" s="56"/>
      <c r="P5" s="56"/>
      <c r="Q5" s="42"/>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44"/>
    </row>
    <row r="6" spans="1:20" s="140" customFormat="1">
      <c r="A6" s="143"/>
      <c r="B6" s="42"/>
      <c r="C6" s="143"/>
      <c r="D6" s="142"/>
      <c r="E6" s="142"/>
      <c r="F6" s="54"/>
      <c r="G6" s="54"/>
      <c r="H6" s="142"/>
      <c r="I6" s="42"/>
      <c r="J6" s="142"/>
      <c r="K6" s="142"/>
      <c r="L6" s="142"/>
      <c r="M6" s="55"/>
      <c r="N6" s="142"/>
      <c r="O6" s="56"/>
      <c r="P6" s="56"/>
      <c r="Q6" s="42"/>
      <c r="R6" s="18">
        <f t="shared" si="0"/>
        <v>0</v>
      </c>
      <c r="S6" s="18">
        <f t="shared" si="1"/>
        <v>0</v>
      </c>
      <c r="T6" s="144"/>
    </row>
    <row r="7" spans="1:20" s="140" customFormat="1">
      <c r="A7" s="143"/>
      <c r="B7" s="42"/>
      <c r="C7" s="143"/>
      <c r="D7" s="142"/>
      <c r="E7" s="142"/>
      <c r="F7" s="54"/>
      <c r="G7" s="54"/>
      <c r="H7" s="142"/>
      <c r="I7" s="42"/>
      <c r="J7" s="142"/>
      <c r="K7" s="142"/>
      <c r="L7" s="142"/>
      <c r="M7" s="55"/>
      <c r="N7" s="142"/>
      <c r="O7" s="56"/>
      <c r="P7" s="56"/>
      <c r="Q7" s="42"/>
      <c r="R7" s="18">
        <f t="shared" si="0"/>
        <v>0</v>
      </c>
      <c r="S7" s="18">
        <f t="shared" si="1"/>
        <v>0</v>
      </c>
      <c r="T7" s="144"/>
    </row>
    <row r="8" spans="1:20" s="140" customFormat="1">
      <c r="A8" s="143"/>
      <c r="B8" s="42"/>
      <c r="C8" s="143"/>
      <c r="D8" s="142"/>
      <c r="E8" s="142"/>
      <c r="F8" s="54"/>
      <c r="G8" s="54"/>
      <c r="H8" s="142"/>
      <c r="I8" s="42"/>
      <c r="J8" s="142"/>
      <c r="K8" s="142"/>
      <c r="L8" s="142"/>
      <c r="M8" s="55"/>
      <c r="N8" s="142"/>
      <c r="O8" s="56"/>
      <c r="P8" s="56"/>
      <c r="Q8" s="42"/>
      <c r="R8" s="18">
        <f t="shared" si="0"/>
        <v>0</v>
      </c>
      <c r="S8" s="18">
        <f t="shared" si="1"/>
        <v>0</v>
      </c>
      <c r="T8" s="144"/>
    </row>
    <row r="9" spans="1:20" s="140" customFormat="1">
      <c r="A9" s="143"/>
      <c r="B9" s="42"/>
      <c r="C9" s="143"/>
      <c r="D9" s="142"/>
      <c r="E9" s="142"/>
      <c r="F9" s="54"/>
      <c r="G9" s="54"/>
      <c r="H9" s="142"/>
      <c r="I9" s="42"/>
      <c r="J9" s="142"/>
      <c r="K9" s="142"/>
      <c r="L9" s="142"/>
      <c r="M9" s="55"/>
      <c r="N9" s="142"/>
      <c r="O9" s="56"/>
      <c r="P9" s="56"/>
      <c r="Q9" s="42"/>
      <c r="R9" s="18">
        <f t="shared" si="0"/>
        <v>0</v>
      </c>
      <c r="S9" s="18">
        <f t="shared" si="1"/>
        <v>0</v>
      </c>
      <c r="T9" s="144"/>
    </row>
    <row r="10" spans="1:20" s="140" customFormat="1">
      <c r="A10" s="143"/>
      <c r="B10" s="42"/>
      <c r="C10" s="143"/>
      <c r="D10" s="142"/>
      <c r="E10" s="142"/>
      <c r="F10" s="54"/>
      <c r="G10" s="54"/>
      <c r="H10" s="142"/>
      <c r="I10" s="42"/>
      <c r="J10" s="142"/>
      <c r="K10" s="142"/>
      <c r="L10" s="142"/>
      <c r="M10" s="55"/>
      <c r="N10" s="142"/>
      <c r="O10" s="56"/>
      <c r="P10" s="56"/>
      <c r="Q10" s="42"/>
      <c r="R10" s="18">
        <f t="shared" si="0"/>
        <v>0</v>
      </c>
      <c r="S10" s="18">
        <f t="shared" si="1"/>
        <v>0</v>
      </c>
      <c r="T10" s="144"/>
    </row>
    <row r="11" spans="1:20" s="140" customFormat="1">
      <c r="A11" s="143"/>
      <c r="B11" s="42"/>
      <c r="C11" s="143"/>
      <c r="D11" s="142"/>
      <c r="E11" s="142"/>
      <c r="F11" s="54"/>
      <c r="G11" s="54"/>
      <c r="H11" s="142"/>
      <c r="I11" s="42"/>
      <c r="J11" s="142"/>
      <c r="K11" s="142"/>
      <c r="L11" s="142"/>
      <c r="M11" s="55"/>
      <c r="N11" s="142"/>
      <c r="O11" s="56"/>
      <c r="P11" s="56"/>
      <c r="Q11" s="42"/>
      <c r="R11" s="18">
        <f t="shared" si="0"/>
        <v>0</v>
      </c>
      <c r="S11" s="18">
        <f t="shared" si="1"/>
        <v>0</v>
      </c>
      <c r="T11" s="144"/>
    </row>
    <row r="12" spans="1:20" s="140" customFormat="1">
      <c r="A12" s="143"/>
      <c r="B12" s="42"/>
      <c r="C12" s="143"/>
      <c r="D12" s="142"/>
      <c r="E12" s="142"/>
      <c r="F12" s="54"/>
      <c r="G12" s="54"/>
      <c r="H12" s="142"/>
      <c r="I12" s="42"/>
      <c r="J12" s="142"/>
      <c r="K12" s="142"/>
      <c r="L12" s="142"/>
      <c r="M12" s="55"/>
      <c r="N12" s="142"/>
      <c r="O12" s="56"/>
      <c r="P12" s="56"/>
      <c r="Q12" s="42"/>
      <c r="R12" s="18">
        <f t="shared" si="0"/>
        <v>0</v>
      </c>
      <c r="S12" s="18">
        <f t="shared" si="1"/>
        <v>0</v>
      </c>
      <c r="T12" s="144"/>
    </row>
    <row r="13" spans="1:20" s="140" customFormat="1">
      <c r="A13" s="143"/>
      <c r="B13" s="42"/>
      <c r="C13" s="143"/>
      <c r="D13" s="142"/>
      <c r="E13" s="142"/>
      <c r="F13" s="54"/>
      <c r="G13" s="54"/>
      <c r="H13" s="142"/>
      <c r="I13" s="42"/>
      <c r="J13" s="142"/>
      <c r="K13" s="142"/>
      <c r="L13" s="142"/>
      <c r="M13" s="55"/>
      <c r="N13" s="142"/>
      <c r="O13" s="56"/>
      <c r="P13" s="56"/>
      <c r="Q13" s="42"/>
      <c r="R13" s="18">
        <f t="shared" si="0"/>
        <v>0</v>
      </c>
      <c r="S13" s="18">
        <f t="shared" si="1"/>
        <v>0</v>
      </c>
      <c r="T13" s="144"/>
    </row>
    <row r="14" spans="1:20" s="140" customFormat="1">
      <c r="A14" s="143"/>
      <c r="B14" s="42"/>
      <c r="C14" s="143"/>
      <c r="D14" s="142"/>
      <c r="E14" s="142"/>
      <c r="F14" s="54"/>
      <c r="G14" s="54"/>
      <c r="H14" s="142"/>
      <c r="I14" s="42"/>
      <c r="J14" s="142"/>
      <c r="K14" s="142"/>
      <c r="L14" s="142"/>
      <c r="M14" s="55"/>
      <c r="N14" s="142"/>
      <c r="O14" s="56"/>
      <c r="P14" s="56"/>
      <c r="Q14" s="42"/>
      <c r="R14" s="18">
        <f t="shared" si="0"/>
        <v>0</v>
      </c>
      <c r="S14" s="18">
        <f t="shared" si="1"/>
        <v>0</v>
      </c>
      <c r="T14" s="144"/>
    </row>
    <row r="15" spans="1:20" s="140" customFormat="1">
      <c r="A15" s="143"/>
      <c r="B15" s="42"/>
      <c r="C15" s="143"/>
      <c r="D15" s="142"/>
      <c r="E15" s="142"/>
      <c r="F15" s="54"/>
      <c r="G15" s="54"/>
      <c r="H15" s="142"/>
      <c r="I15" s="42"/>
      <c r="J15" s="142"/>
      <c r="K15" s="142"/>
      <c r="L15" s="142"/>
      <c r="M15" s="55"/>
      <c r="N15" s="142"/>
      <c r="O15" s="56"/>
      <c r="P15" s="56"/>
      <c r="Q15" s="42"/>
      <c r="R15" s="18">
        <f t="shared" si="0"/>
        <v>0</v>
      </c>
      <c r="S15" s="18">
        <f t="shared" si="1"/>
        <v>0</v>
      </c>
      <c r="T15" s="144"/>
    </row>
    <row r="16" spans="1:20" s="140" customFormat="1">
      <c r="A16" s="143"/>
      <c r="B16" s="42"/>
      <c r="C16" s="143"/>
      <c r="D16" s="142"/>
      <c r="E16" s="142"/>
      <c r="F16" s="54"/>
      <c r="G16" s="54"/>
      <c r="H16" s="142"/>
      <c r="I16" s="42"/>
      <c r="J16" s="142"/>
      <c r="K16" s="142"/>
      <c r="L16" s="142"/>
      <c r="M16" s="55"/>
      <c r="N16" s="142"/>
      <c r="O16" s="56"/>
      <c r="P16" s="56"/>
      <c r="Q16" s="42"/>
      <c r="R16" s="18">
        <f t="shared" si="0"/>
        <v>0</v>
      </c>
      <c r="S16" s="18">
        <f t="shared" si="1"/>
        <v>0</v>
      </c>
      <c r="T16" s="144"/>
    </row>
    <row r="17" spans="1:20" s="140" customFormat="1">
      <c r="A17" s="143"/>
      <c r="B17" s="42"/>
      <c r="C17" s="143"/>
      <c r="D17" s="142"/>
      <c r="E17" s="142"/>
      <c r="F17" s="54"/>
      <c r="G17" s="54"/>
      <c r="H17" s="142"/>
      <c r="I17" s="42"/>
      <c r="J17" s="142"/>
      <c r="K17" s="142"/>
      <c r="L17" s="142"/>
      <c r="M17" s="55"/>
      <c r="N17" s="142"/>
      <c r="O17" s="56"/>
      <c r="P17" s="56"/>
      <c r="Q17" s="42"/>
      <c r="R17" s="18">
        <f t="shared" si="0"/>
        <v>0</v>
      </c>
      <c r="S17" s="18">
        <f t="shared" si="1"/>
        <v>0</v>
      </c>
      <c r="T17" s="144"/>
    </row>
    <row r="18" spans="1:20" s="140" customFormat="1">
      <c r="A18" s="143"/>
      <c r="B18" s="42"/>
      <c r="C18" s="143"/>
      <c r="D18" s="142"/>
      <c r="E18" s="142"/>
      <c r="F18" s="54"/>
      <c r="G18" s="54"/>
      <c r="H18" s="142"/>
      <c r="I18" s="42"/>
      <c r="J18" s="142"/>
      <c r="K18" s="142"/>
      <c r="L18" s="142"/>
      <c r="M18" s="55"/>
      <c r="N18" s="142"/>
      <c r="O18" s="56"/>
      <c r="P18" s="56"/>
      <c r="Q18" s="42"/>
      <c r="R18" s="18">
        <f t="shared" si="0"/>
        <v>0</v>
      </c>
      <c r="S18" s="18">
        <f t="shared" si="1"/>
        <v>0</v>
      </c>
      <c r="T18" s="144"/>
    </row>
    <row r="19" spans="1:20" s="140" customFormat="1">
      <c r="A19" s="143"/>
      <c r="B19" s="42"/>
      <c r="C19" s="143"/>
      <c r="D19" s="142"/>
      <c r="E19" s="142"/>
      <c r="F19" s="54"/>
      <c r="G19" s="54"/>
      <c r="H19" s="142"/>
      <c r="I19" s="42"/>
      <c r="J19" s="142"/>
      <c r="K19" s="142"/>
      <c r="L19" s="142"/>
      <c r="M19" s="55"/>
      <c r="N19" s="142"/>
      <c r="O19" s="56"/>
      <c r="P19" s="56"/>
      <c r="Q19" s="42"/>
      <c r="R19" s="18">
        <f t="shared" si="0"/>
        <v>0</v>
      </c>
      <c r="S19" s="18">
        <f t="shared" si="1"/>
        <v>0</v>
      </c>
      <c r="T19" s="144"/>
    </row>
    <row r="20" spans="1:20" s="140" customFormat="1">
      <c r="A20" s="143"/>
      <c r="B20" s="42"/>
      <c r="C20" s="143"/>
      <c r="D20" s="142"/>
      <c r="E20" s="142"/>
      <c r="F20" s="54"/>
      <c r="G20" s="54"/>
      <c r="H20" s="142"/>
      <c r="I20" s="42"/>
      <c r="J20" s="142"/>
      <c r="K20" s="142"/>
      <c r="L20" s="142"/>
      <c r="M20" s="55"/>
      <c r="N20" s="142"/>
      <c r="O20" s="56"/>
      <c r="P20" s="56"/>
      <c r="Q20" s="42"/>
      <c r="R20" s="18">
        <f t="shared" si="0"/>
        <v>0</v>
      </c>
      <c r="S20" s="18">
        <f t="shared" si="1"/>
        <v>0</v>
      </c>
      <c r="T20" s="144"/>
    </row>
    <row r="21" spans="1:20" s="140" customFormat="1">
      <c r="A21" s="143"/>
      <c r="B21" s="42"/>
      <c r="C21" s="143"/>
      <c r="D21" s="142"/>
      <c r="E21" s="142"/>
      <c r="F21" s="54"/>
      <c r="G21" s="54"/>
      <c r="H21" s="142"/>
      <c r="I21" s="42"/>
      <c r="J21" s="142"/>
      <c r="K21" s="142"/>
      <c r="L21" s="142"/>
      <c r="M21" s="55"/>
      <c r="N21" s="142"/>
      <c r="O21" s="56"/>
      <c r="P21" s="56"/>
      <c r="Q21" s="42"/>
      <c r="R21" s="18">
        <f t="shared" si="0"/>
        <v>0</v>
      </c>
      <c r="S21" s="18">
        <f t="shared" si="1"/>
        <v>0</v>
      </c>
      <c r="T21" s="144"/>
    </row>
    <row r="22" spans="1:20" s="140" customFormat="1">
      <c r="A22" s="143"/>
      <c r="B22" s="42"/>
      <c r="C22" s="143"/>
      <c r="D22" s="142"/>
      <c r="E22" s="142"/>
      <c r="F22" s="54"/>
      <c r="G22" s="54"/>
      <c r="H22" s="142"/>
      <c r="I22" s="42"/>
      <c r="J22" s="142"/>
      <c r="K22" s="142"/>
      <c r="L22" s="142"/>
      <c r="M22" s="55"/>
      <c r="N22" s="142"/>
      <c r="O22" s="56"/>
      <c r="P22" s="56"/>
      <c r="Q22" s="42"/>
      <c r="R22" s="18">
        <f t="shared" si="0"/>
        <v>0</v>
      </c>
      <c r="S22" s="18">
        <f t="shared" si="1"/>
        <v>0</v>
      </c>
      <c r="T22" s="144"/>
    </row>
    <row r="23" spans="1:20" s="140" customFormat="1">
      <c r="A23" s="143"/>
      <c r="B23" s="42"/>
      <c r="C23" s="143"/>
      <c r="D23" s="142"/>
      <c r="E23" s="142"/>
      <c r="F23" s="54"/>
      <c r="G23" s="54"/>
      <c r="H23" s="142"/>
      <c r="I23" s="42"/>
      <c r="J23" s="142"/>
      <c r="K23" s="142"/>
      <c r="L23" s="142"/>
      <c r="M23" s="55"/>
      <c r="N23" s="142"/>
      <c r="O23" s="56"/>
      <c r="P23" s="56"/>
      <c r="Q23" s="42"/>
      <c r="R23" s="18">
        <f t="shared" si="0"/>
        <v>0</v>
      </c>
      <c r="S23" s="18">
        <f t="shared" si="1"/>
        <v>0</v>
      </c>
      <c r="T23" s="144"/>
    </row>
    <row r="24" spans="1:20" s="140" customFormat="1">
      <c r="A24" s="143"/>
      <c r="B24" s="42"/>
      <c r="C24" s="143"/>
      <c r="D24" s="142"/>
      <c r="E24" s="142"/>
      <c r="F24" s="54"/>
      <c r="G24" s="54"/>
      <c r="H24" s="142"/>
      <c r="I24" s="42"/>
      <c r="J24" s="142"/>
      <c r="K24" s="142"/>
      <c r="L24" s="142"/>
      <c r="M24" s="55"/>
      <c r="N24" s="142"/>
      <c r="O24" s="56"/>
      <c r="P24" s="56"/>
      <c r="Q24" s="42"/>
      <c r="R24" s="18">
        <f t="shared" si="0"/>
        <v>0</v>
      </c>
      <c r="S24" s="18">
        <f t="shared" si="1"/>
        <v>0</v>
      </c>
      <c r="T24" s="144"/>
    </row>
    <row r="25" spans="1:20" s="140" customFormat="1">
      <c r="A25" s="143"/>
      <c r="B25" s="42"/>
      <c r="C25" s="143"/>
      <c r="D25" s="142"/>
      <c r="E25" s="142"/>
      <c r="F25" s="54"/>
      <c r="G25" s="54"/>
      <c r="H25" s="142"/>
      <c r="I25" s="42"/>
      <c r="J25" s="142"/>
      <c r="K25" s="142"/>
      <c r="L25" s="142"/>
      <c r="M25" s="55"/>
      <c r="N25" s="142"/>
      <c r="O25" s="56"/>
      <c r="P25" s="56"/>
      <c r="Q25" s="42"/>
      <c r="R25" s="18">
        <f t="shared" si="0"/>
        <v>0</v>
      </c>
      <c r="S25" s="18">
        <f t="shared" si="1"/>
        <v>0</v>
      </c>
      <c r="T25" s="144"/>
    </row>
    <row r="26" spans="1:20" s="140" customFormat="1">
      <c r="A26" s="143"/>
      <c r="B26" s="42"/>
      <c r="C26" s="143"/>
      <c r="D26" s="142"/>
      <c r="E26" s="142"/>
      <c r="F26" s="54"/>
      <c r="G26" s="54"/>
      <c r="H26" s="142"/>
      <c r="I26" s="42"/>
      <c r="J26" s="142"/>
      <c r="K26" s="142"/>
      <c r="L26" s="142"/>
      <c r="M26" s="55"/>
      <c r="N26" s="142"/>
      <c r="O26" s="56"/>
      <c r="P26" s="56"/>
      <c r="Q26" s="42"/>
      <c r="R26" s="18">
        <f t="shared" si="0"/>
        <v>0</v>
      </c>
      <c r="S26" s="18">
        <f t="shared" si="1"/>
        <v>0</v>
      </c>
      <c r="T26" s="144"/>
    </row>
    <row r="27" spans="1:20" s="140" customFormat="1">
      <c r="A27" s="143"/>
      <c r="B27" s="42"/>
      <c r="C27" s="143"/>
      <c r="D27" s="142"/>
      <c r="E27" s="142"/>
      <c r="F27" s="54"/>
      <c r="G27" s="54"/>
      <c r="H27" s="142"/>
      <c r="I27" s="42"/>
      <c r="J27" s="142"/>
      <c r="K27" s="142"/>
      <c r="L27" s="142"/>
      <c r="M27" s="55"/>
      <c r="N27" s="142"/>
      <c r="O27" s="56"/>
      <c r="P27" s="56"/>
      <c r="Q27" s="42"/>
      <c r="R27" s="18">
        <f t="shared" si="0"/>
        <v>0</v>
      </c>
      <c r="S27" s="18">
        <f t="shared" si="1"/>
        <v>0</v>
      </c>
      <c r="T27" s="144"/>
    </row>
    <row r="28" spans="1:20" s="140" customFormat="1">
      <c r="A28" s="143"/>
      <c r="B28" s="42"/>
      <c r="C28" s="143"/>
      <c r="D28" s="142"/>
      <c r="E28" s="142"/>
      <c r="F28" s="54"/>
      <c r="G28" s="54"/>
      <c r="H28" s="142"/>
      <c r="I28" s="42"/>
      <c r="J28" s="142"/>
      <c r="K28" s="142"/>
      <c r="L28" s="142"/>
      <c r="M28" s="55"/>
      <c r="N28" s="142"/>
      <c r="O28" s="56"/>
      <c r="P28" s="56"/>
      <c r="Q28" s="42"/>
      <c r="R28" s="18">
        <f t="shared" si="0"/>
        <v>0</v>
      </c>
      <c r="S28" s="18">
        <f t="shared" si="1"/>
        <v>0</v>
      </c>
      <c r="T28" s="144"/>
    </row>
    <row r="29" spans="1:20" s="140" customFormat="1">
      <c r="A29" s="143"/>
      <c r="B29" s="42"/>
      <c r="C29" s="143"/>
      <c r="D29" s="142"/>
      <c r="E29" s="142"/>
      <c r="F29" s="54"/>
      <c r="G29" s="54"/>
      <c r="H29" s="142"/>
      <c r="I29" s="42"/>
      <c r="J29" s="142"/>
      <c r="K29" s="142"/>
      <c r="L29" s="142"/>
      <c r="M29" s="55"/>
      <c r="N29" s="142"/>
      <c r="O29" s="56"/>
      <c r="P29" s="56"/>
      <c r="Q29" s="42"/>
      <c r="R29" s="18">
        <f t="shared" si="0"/>
        <v>0</v>
      </c>
      <c r="S29" s="18">
        <f t="shared" si="1"/>
        <v>0</v>
      </c>
      <c r="T29" s="144"/>
    </row>
    <row r="30" spans="1:20" s="140" customFormat="1">
      <c r="A30" s="143"/>
      <c r="B30" s="42"/>
      <c r="C30" s="143"/>
      <c r="D30" s="142"/>
      <c r="E30" s="142"/>
      <c r="F30" s="54"/>
      <c r="G30" s="54"/>
      <c r="H30" s="142"/>
      <c r="I30" s="42"/>
      <c r="J30" s="142"/>
      <c r="K30" s="142"/>
      <c r="L30" s="142"/>
      <c r="M30" s="55"/>
      <c r="N30" s="142"/>
      <c r="O30" s="56"/>
      <c r="P30" s="56"/>
      <c r="Q30" s="42"/>
      <c r="R30" s="18">
        <f t="shared" si="0"/>
        <v>0</v>
      </c>
      <c r="S30" s="18">
        <f t="shared" si="1"/>
        <v>0</v>
      </c>
      <c r="T30" s="144"/>
    </row>
    <row r="31" spans="1:20" s="140" customFormat="1">
      <c r="A31" s="143"/>
      <c r="B31" s="42"/>
      <c r="C31" s="143"/>
      <c r="D31" s="142"/>
      <c r="E31" s="142"/>
      <c r="F31" s="54"/>
      <c r="G31" s="54"/>
      <c r="H31" s="142"/>
      <c r="I31" s="42"/>
      <c r="J31" s="142"/>
      <c r="K31" s="142"/>
      <c r="L31" s="142"/>
      <c r="M31" s="55"/>
      <c r="N31" s="142"/>
      <c r="O31" s="56"/>
      <c r="P31" s="56"/>
      <c r="Q31" s="42"/>
      <c r="R31" s="18">
        <f t="shared" si="0"/>
        <v>0</v>
      </c>
      <c r="S31" s="18">
        <f t="shared" si="1"/>
        <v>0</v>
      </c>
      <c r="T31" s="144"/>
    </row>
    <row r="32" spans="1:20" s="140" customFormat="1">
      <c r="A32" s="143"/>
      <c r="B32" s="42"/>
      <c r="C32" s="143"/>
      <c r="D32" s="142"/>
      <c r="E32" s="142"/>
      <c r="F32" s="54"/>
      <c r="G32" s="54"/>
      <c r="H32" s="142"/>
      <c r="I32" s="42"/>
      <c r="J32" s="142"/>
      <c r="K32" s="142"/>
      <c r="L32" s="142"/>
      <c r="M32" s="55"/>
      <c r="N32" s="142"/>
      <c r="O32" s="56"/>
      <c r="P32" s="56"/>
      <c r="Q32" s="42"/>
      <c r="R32" s="18">
        <f t="shared" si="0"/>
        <v>0</v>
      </c>
      <c r="S32" s="18">
        <f t="shared" si="1"/>
        <v>0</v>
      </c>
      <c r="T32" s="144"/>
    </row>
    <row r="33" spans="1:20" s="140" customFormat="1">
      <c r="A33" s="143"/>
      <c r="B33" s="42"/>
      <c r="C33" s="143"/>
      <c r="D33" s="142"/>
      <c r="E33" s="142"/>
      <c r="F33" s="54"/>
      <c r="G33" s="54"/>
      <c r="H33" s="142"/>
      <c r="I33" s="42"/>
      <c r="J33" s="142"/>
      <c r="K33" s="142"/>
      <c r="L33" s="142"/>
      <c r="M33" s="55"/>
      <c r="N33" s="142"/>
      <c r="O33" s="56"/>
      <c r="P33" s="56"/>
      <c r="Q33" s="42"/>
      <c r="R33" s="18">
        <f t="shared" si="0"/>
        <v>0</v>
      </c>
      <c r="S33" s="18">
        <f t="shared" si="1"/>
        <v>0</v>
      </c>
      <c r="T33" s="144"/>
    </row>
    <row r="34" spans="1:20" s="140" customFormat="1">
      <c r="A34" s="143"/>
      <c r="B34" s="42"/>
      <c r="C34" s="143"/>
      <c r="D34" s="142"/>
      <c r="E34" s="142"/>
      <c r="F34" s="54"/>
      <c r="G34" s="54"/>
      <c r="H34" s="142"/>
      <c r="I34" s="42"/>
      <c r="J34" s="142"/>
      <c r="K34" s="142"/>
      <c r="L34" s="142"/>
      <c r="M34" s="55"/>
      <c r="N34" s="142"/>
      <c r="O34" s="56"/>
      <c r="P34" s="56"/>
      <c r="Q34" s="42"/>
      <c r="R34" s="18">
        <f t="shared" si="0"/>
        <v>0</v>
      </c>
      <c r="S34" s="18">
        <f t="shared" si="1"/>
        <v>0</v>
      </c>
      <c r="T34" s="144"/>
    </row>
    <row r="35" spans="1:20" s="140" customFormat="1">
      <c r="A35" s="143"/>
      <c r="B35" s="42"/>
      <c r="C35" s="143"/>
      <c r="D35" s="142"/>
      <c r="E35" s="142"/>
      <c r="F35" s="54"/>
      <c r="G35" s="54"/>
      <c r="H35" s="142"/>
      <c r="I35" s="42"/>
      <c r="J35" s="142"/>
      <c r="K35" s="142"/>
      <c r="L35" s="142"/>
      <c r="M35" s="55"/>
      <c r="N35" s="142"/>
      <c r="O35" s="56"/>
      <c r="P35" s="56"/>
      <c r="Q35" s="42"/>
      <c r="R35" s="18">
        <f t="shared" si="0"/>
        <v>0</v>
      </c>
      <c r="S35" s="18">
        <f t="shared" si="1"/>
        <v>0</v>
      </c>
      <c r="T35" s="144"/>
    </row>
    <row r="36" spans="1:20" s="140" customFormat="1">
      <c r="A36" s="143"/>
      <c r="B36" s="42"/>
      <c r="C36" s="143"/>
      <c r="D36" s="142"/>
      <c r="E36" s="142"/>
      <c r="F36" s="54"/>
      <c r="G36" s="54"/>
      <c r="H36" s="142"/>
      <c r="I36" s="42"/>
      <c r="J36" s="142"/>
      <c r="K36" s="142"/>
      <c r="L36" s="142"/>
      <c r="M36" s="55"/>
      <c r="N36" s="142"/>
      <c r="O36" s="56"/>
      <c r="P36" s="56"/>
      <c r="Q36" s="42"/>
      <c r="R36" s="18">
        <f t="shared" si="0"/>
        <v>0</v>
      </c>
      <c r="S36" s="18">
        <f t="shared" si="1"/>
        <v>0</v>
      </c>
      <c r="T36" s="144"/>
    </row>
    <row r="37" spans="1:20" s="140" customFormat="1">
      <c r="A37" s="143"/>
      <c r="B37" s="42"/>
      <c r="C37" s="143"/>
      <c r="D37" s="142"/>
      <c r="E37" s="142"/>
      <c r="F37" s="54"/>
      <c r="G37" s="54"/>
      <c r="H37" s="142"/>
      <c r="I37" s="42"/>
      <c r="J37" s="142"/>
      <c r="K37" s="142"/>
      <c r="L37" s="142"/>
      <c r="M37" s="55"/>
      <c r="N37" s="142"/>
      <c r="O37" s="56"/>
      <c r="P37" s="56"/>
      <c r="Q37" s="42"/>
      <c r="R37" s="18">
        <f t="shared" si="0"/>
        <v>0</v>
      </c>
      <c r="S37" s="18">
        <f t="shared" si="1"/>
        <v>0</v>
      </c>
      <c r="T37" s="144"/>
    </row>
    <row r="38" spans="1:20" s="140" customFormat="1">
      <c r="A38" s="143"/>
      <c r="B38" s="42"/>
      <c r="C38" s="143"/>
      <c r="D38" s="142"/>
      <c r="E38" s="142"/>
      <c r="F38" s="54"/>
      <c r="G38" s="54"/>
      <c r="H38" s="142"/>
      <c r="I38" s="42"/>
      <c r="J38" s="142"/>
      <c r="K38" s="142"/>
      <c r="L38" s="142"/>
      <c r="M38" s="55"/>
      <c r="N38" s="142"/>
      <c r="O38" s="56"/>
      <c r="P38" s="56"/>
      <c r="Q38" s="42"/>
      <c r="R38" s="18">
        <f t="shared" si="0"/>
        <v>0</v>
      </c>
      <c r="S38" s="18">
        <f t="shared" si="1"/>
        <v>0</v>
      </c>
      <c r="T38" s="144"/>
    </row>
    <row r="39" spans="1:20" s="140" customFormat="1">
      <c r="A39" s="143"/>
      <c r="B39" s="42"/>
      <c r="C39" s="143"/>
      <c r="D39" s="142"/>
      <c r="E39" s="142"/>
      <c r="F39" s="54"/>
      <c r="G39" s="54"/>
      <c r="H39" s="142"/>
      <c r="I39" s="42"/>
      <c r="J39" s="142"/>
      <c r="K39" s="142"/>
      <c r="L39" s="142"/>
      <c r="M39" s="55"/>
      <c r="N39" s="142"/>
      <c r="O39" s="56"/>
      <c r="P39" s="56"/>
      <c r="Q39" s="42"/>
      <c r="R39" s="18">
        <f t="shared" si="0"/>
        <v>0</v>
      </c>
      <c r="S39" s="18">
        <f t="shared" si="1"/>
        <v>0</v>
      </c>
      <c r="T39" s="144"/>
    </row>
    <row r="40" spans="1:20" s="140" customFormat="1">
      <c r="A40" s="143"/>
      <c r="B40" s="42"/>
      <c r="C40" s="143"/>
      <c r="D40" s="142"/>
      <c r="E40" s="142"/>
      <c r="F40" s="54"/>
      <c r="G40" s="54"/>
      <c r="H40" s="142"/>
      <c r="I40" s="42"/>
      <c r="J40" s="142"/>
      <c r="K40" s="142"/>
      <c r="L40" s="142"/>
      <c r="M40" s="55"/>
      <c r="N40" s="142"/>
      <c r="O40" s="56"/>
      <c r="P40" s="56"/>
      <c r="Q40" s="42"/>
      <c r="R40" s="18">
        <f t="shared" si="0"/>
        <v>0</v>
      </c>
      <c r="S40" s="18">
        <f t="shared" si="1"/>
        <v>0</v>
      </c>
      <c r="T40" s="144"/>
    </row>
    <row r="41" spans="1:20" s="140" customFormat="1">
      <c r="A41" s="143"/>
      <c r="B41" s="42"/>
      <c r="C41" s="143"/>
      <c r="D41" s="142"/>
      <c r="E41" s="142"/>
      <c r="F41" s="54"/>
      <c r="G41" s="54"/>
      <c r="H41" s="142"/>
      <c r="I41" s="42"/>
      <c r="J41" s="142"/>
      <c r="K41" s="142"/>
      <c r="L41" s="142"/>
      <c r="M41" s="55"/>
      <c r="N41" s="142"/>
      <c r="O41" s="56"/>
      <c r="P41" s="56"/>
      <c r="Q41" s="42"/>
      <c r="R41" s="18">
        <f t="shared" si="0"/>
        <v>0</v>
      </c>
      <c r="S41" s="18">
        <f t="shared" si="1"/>
        <v>0</v>
      </c>
      <c r="T41" s="144"/>
    </row>
    <row r="42" spans="1:20" s="140" customFormat="1">
      <c r="A42" s="143"/>
      <c r="B42" s="42"/>
      <c r="C42" s="143"/>
      <c r="D42" s="142"/>
      <c r="E42" s="142"/>
      <c r="F42" s="54"/>
      <c r="G42" s="54"/>
      <c r="H42" s="142"/>
      <c r="I42" s="42"/>
      <c r="J42" s="142"/>
      <c r="K42" s="142"/>
      <c r="L42" s="142"/>
      <c r="M42" s="55"/>
      <c r="N42" s="142"/>
      <c r="O42" s="56"/>
      <c r="P42" s="56"/>
      <c r="Q42" s="42"/>
      <c r="R42" s="18">
        <f t="shared" si="0"/>
        <v>0</v>
      </c>
      <c r="S42" s="18">
        <f t="shared" si="1"/>
        <v>0</v>
      </c>
      <c r="T42" s="144"/>
    </row>
    <row r="43" spans="1:20" s="140" customFormat="1">
      <c r="A43" s="143"/>
      <c r="B43" s="42"/>
      <c r="C43" s="143"/>
      <c r="D43" s="142"/>
      <c r="E43" s="142"/>
      <c r="F43" s="54"/>
      <c r="G43" s="54"/>
      <c r="H43" s="142"/>
      <c r="I43" s="42"/>
      <c r="J43" s="142"/>
      <c r="K43" s="142"/>
      <c r="L43" s="142"/>
      <c r="M43" s="55"/>
      <c r="N43" s="142"/>
      <c r="O43" s="56"/>
      <c r="P43" s="56"/>
      <c r="Q43" s="42"/>
      <c r="R43" s="18">
        <f t="shared" si="0"/>
        <v>0</v>
      </c>
      <c r="S43" s="18">
        <f t="shared" si="1"/>
        <v>0</v>
      </c>
      <c r="T43" s="144"/>
    </row>
    <row r="44" spans="1:20" s="140" customFormat="1">
      <c r="A44" s="143"/>
      <c r="B44" s="42"/>
      <c r="C44" s="143"/>
      <c r="D44" s="142"/>
      <c r="E44" s="142"/>
      <c r="F44" s="54"/>
      <c r="G44" s="54"/>
      <c r="H44" s="142"/>
      <c r="I44" s="42"/>
      <c r="J44" s="142"/>
      <c r="K44" s="142"/>
      <c r="L44" s="142"/>
      <c r="M44" s="55"/>
      <c r="N44" s="142"/>
      <c r="O44" s="56"/>
      <c r="P44" s="56"/>
      <c r="Q44" s="42"/>
      <c r="R44" s="18">
        <f t="shared" si="0"/>
        <v>0</v>
      </c>
      <c r="S44" s="18">
        <f t="shared" si="1"/>
        <v>0</v>
      </c>
      <c r="T44" s="144"/>
    </row>
    <row r="45" spans="1:20" s="140" customFormat="1">
      <c r="A45" s="143"/>
      <c r="B45" s="42"/>
      <c r="C45" s="143"/>
      <c r="D45" s="142"/>
      <c r="E45" s="142"/>
      <c r="F45" s="54"/>
      <c r="G45" s="54"/>
      <c r="H45" s="142"/>
      <c r="I45" s="42"/>
      <c r="J45" s="142"/>
      <c r="K45" s="142"/>
      <c r="L45" s="142"/>
      <c r="M45" s="55"/>
      <c r="N45" s="142"/>
      <c r="O45" s="56"/>
      <c r="P45" s="56"/>
      <c r="Q45" s="42"/>
      <c r="R45" s="18">
        <f t="shared" si="0"/>
        <v>0</v>
      </c>
      <c r="S45" s="18">
        <f t="shared" si="1"/>
        <v>0</v>
      </c>
      <c r="T45" s="144"/>
    </row>
    <row r="46" spans="1:20" s="140" customFormat="1">
      <c r="A46" s="143"/>
      <c r="B46" s="42"/>
      <c r="C46" s="143"/>
      <c r="D46" s="142"/>
      <c r="E46" s="142"/>
      <c r="F46" s="54"/>
      <c r="G46" s="54"/>
      <c r="H46" s="142"/>
      <c r="I46" s="42"/>
      <c r="J46" s="142"/>
      <c r="K46" s="142"/>
      <c r="L46" s="142"/>
      <c r="M46" s="55"/>
      <c r="N46" s="142"/>
      <c r="O46" s="56"/>
      <c r="P46" s="56"/>
      <c r="Q46" s="42"/>
      <c r="R46" s="18">
        <f t="shared" si="0"/>
        <v>0</v>
      </c>
      <c r="S46" s="18">
        <f t="shared" si="1"/>
        <v>0</v>
      </c>
      <c r="T46" s="144"/>
    </row>
    <row r="47" spans="1:20" s="140" customFormat="1">
      <c r="A47" s="143"/>
      <c r="B47" s="42"/>
      <c r="C47" s="143"/>
      <c r="D47" s="142"/>
      <c r="E47" s="142"/>
      <c r="F47" s="54"/>
      <c r="G47" s="54"/>
      <c r="H47" s="142"/>
      <c r="I47" s="42"/>
      <c r="J47" s="142"/>
      <c r="K47" s="142"/>
      <c r="L47" s="142"/>
      <c r="M47" s="55"/>
      <c r="N47" s="142"/>
      <c r="O47" s="56"/>
      <c r="P47" s="56"/>
      <c r="Q47" s="42"/>
      <c r="R47" s="18">
        <f t="shared" si="0"/>
        <v>0</v>
      </c>
      <c r="S47" s="18">
        <f t="shared" si="1"/>
        <v>0</v>
      </c>
      <c r="T47" s="144"/>
    </row>
    <row r="48" spans="1:20" s="140" customFormat="1">
      <c r="A48" s="143"/>
      <c r="B48" s="42"/>
      <c r="C48" s="143"/>
      <c r="D48" s="142"/>
      <c r="E48" s="142"/>
      <c r="F48" s="54"/>
      <c r="G48" s="54"/>
      <c r="H48" s="142"/>
      <c r="I48" s="42"/>
      <c r="J48" s="142"/>
      <c r="K48" s="142"/>
      <c r="L48" s="142"/>
      <c r="M48" s="55"/>
      <c r="N48" s="142"/>
      <c r="O48" s="56"/>
      <c r="P48" s="56"/>
      <c r="Q48" s="42"/>
      <c r="R48" s="18">
        <f t="shared" si="0"/>
        <v>0</v>
      </c>
      <c r="S48" s="18">
        <f t="shared" si="1"/>
        <v>0</v>
      </c>
      <c r="T48" s="144"/>
    </row>
    <row r="49" spans="1:20" s="140" customFormat="1">
      <c r="A49" s="143"/>
      <c r="B49" s="42"/>
      <c r="C49" s="143"/>
      <c r="D49" s="142"/>
      <c r="E49" s="142"/>
      <c r="F49" s="54"/>
      <c r="G49" s="54"/>
      <c r="H49" s="142"/>
      <c r="I49" s="42"/>
      <c r="J49" s="142"/>
      <c r="K49" s="142"/>
      <c r="L49" s="142"/>
      <c r="M49" s="55"/>
      <c r="N49" s="142"/>
      <c r="O49" s="56"/>
      <c r="P49" s="56"/>
      <c r="Q49" s="42"/>
      <c r="R49" s="18">
        <f t="shared" si="0"/>
        <v>0</v>
      </c>
      <c r="S49" s="18">
        <f t="shared" si="1"/>
        <v>0</v>
      </c>
      <c r="T49" s="144"/>
    </row>
    <row r="50" spans="1:20" s="140" customFormat="1">
      <c r="A50" s="143"/>
      <c r="B50" s="42"/>
      <c r="C50" s="143"/>
      <c r="D50" s="142"/>
      <c r="E50" s="142"/>
      <c r="F50" s="54"/>
      <c r="G50" s="54"/>
      <c r="H50" s="142"/>
      <c r="I50" s="42"/>
      <c r="J50" s="142"/>
      <c r="K50" s="142"/>
      <c r="L50" s="142"/>
      <c r="M50" s="55"/>
      <c r="N50" s="142"/>
      <c r="O50" s="56"/>
      <c r="P50" s="56"/>
      <c r="Q50" s="42"/>
      <c r="R50" s="18">
        <f t="shared" si="0"/>
        <v>0</v>
      </c>
      <c r="S50" s="18">
        <f t="shared" si="1"/>
        <v>0</v>
      </c>
      <c r="T50" s="144"/>
    </row>
    <row r="51" spans="1:20" s="140" customFormat="1">
      <c r="A51" s="143"/>
      <c r="B51" s="42"/>
      <c r="C51" s="143"/>
      <c r="D51" s="142"/>
      <c r="E51" s="142"/>
      <c r="F51" s="54"/>
      <c r="G51" s="54"/>
      <c r="H51" s="142"/>
      <c r="I51" s="42"/>
      <c r="J51" s="142"/>
      <c r="K51" s="142"/>
      <c r="L51" s="142"/>
      <c r="M51" s="55"/>
      <c r="N51" s="142"/>
      <c r="O51" s="56"/>
      <c r="P51" s="56"/>
      <c r="Q51" s="42"/>
      <c r="R51" s="18">
        <f t="shared" si="0"/>
        <v>0</v>
      </c>
      <c r="S51" s="18">
        <f t="shared" si="1"/>
        <v>0</v>
      </c>
      <c r="T51" s="144"/>
    </row>
    <row r="52" spans="1:20" s="140" customFormat="1">
      <c r="A52" s="143"/>
      <c r="B52" s="42"/>
      <c r="C52" s="143"/>
      <c r="D52" s="142"/>
      <c r="E52" s="142"/>
      <c r="F52" s="54"/>
      <c r="G52" s="54"/>
      <c r="H52" s="142"/>
      <c r="I52" s="42"/>
      <c r="J52" s="142"/>
      <c r="K52" s="142"/>
      <c r="L52" s="142"/>
      <c r="M52" s="55"/>
      <c r="N52" s="142"/>
      <c r="O52" s="56"/>
      <c r="P52" s="56"/>
      <c r="Q52" s="42"/>
      <c r="R52" s="18">
        <f t="shared" si="0"/>
        <v>0</v>
      </c>
      <c r="S52" s="18">
        <f t="shared" si="1"/>
        <v>0</v>
      </c>
      <c r="T52" s="144"/>
    </row>
    <row r="53" spans="1:20" s="140" customFormat="1">
      <c r="A53" s="143"/>
      <c r="B53" s="42"/>
      <c r="C53" s="143"/>
      <c r="D53" s="142"/>
      <c r="E53" s="142"/>
      <c r="F53" s="54"/>
      <c r="G53" s="54"/>
      <c r="H53" s="142"/>
      <c r="I53" s="42"/>
      <c r="J53" s="142"/>
      <c r="K53" s="142"/>
      <c r="L53" s="142"/>
      <c r="M53" s="55"/>
      <c r="N53" s="142"/>
      <c r="O53" s="56"/>
      <c r="P53" s="56"/>
      <c r="Q53" s="42"/>
      <c r="R53" s="18">
        <f t="shared" si="0"/>
        <v>0</v>
      </c>
      <c r="S53" s="18">
        <f t="shared" si="1"/>
        <v>0</v>
      </c>
      <c r="T53" s="144"/>
    </row>
    <row r="54" spans="1:20" s="140" customFormat="1">
      <c r="A54" s="143"/>
      <c r="B54" s="42"/>
      <c r="C54" s="143"/>
      <c r="D54" s="142"/>
      <c r="E54" s="142"/>
      <c r="F54" s="54"/>
      <c r="G54" s="54"/>
      <c r="H54" s="142"/>
      <c r="I54" s="42"/>
      <c r="J54" s="142"/>
      <c r="K54" s="142"/>
      <c r="L54" s="142"/>
      <c r="M54" s="55"/>
      <c r="N54" s="142"/>
      <c r="O54" s="56"/>
      <c r="P54" s="56"/>
      <c r="Q54" s="42"/>
      <c r="R54" s="18">
        <f t="shared" si="0"/>
        <v>0</v>
      </c>
      <c r="S54" s="18">
        <f t="shared" si="1"/>
        <v>0</v>
      </c>
      <c r="T54" s="144"/>
    </row>
    <row r="55" spans="1:20" s="140" customFormat="1">
      <c r="A55" s="143"/>
      <c r="B55" s="42"/>
      <c r="C55" s="143"/>
      <c r="D55" s="142"/>
      <c r="E55" s="142"/>
      <c r="F55" s="54"/>
      <c r="G55" s="54"/>
      <c r="H55" s="142"/>
      <c r="I55" s="42"/>
      <c r="J55" s="142"/>
      <c r="K55" s="142"/>
      <c r="L55" s="142"/>
      <c r="M55" s="55"/>
      <c r="N55" s="142"/>
      <c r="O55" s="56"/>
      <c r="P55" s="56"/>
      <c r="Q55" s="42"/>
      <c r="R55" s="18">
        <f t="shared" si="0"/>
        <v>0</v>
      </c>
      <c r="S55" s="18">
        <f t="shared" si="1"/>
        <v>0</v>
      </c>
      <c r="T55" s="144"/>
    </row>
    <row r="56" spans="1:20" s="140" customFormat="1">
      <c r="A56" s="143"/>
      <c r="B56" s="42"/>
      <c r="C56" s="143"/>
      <c r="D56" s="142"/>
      <c r="E56" s="142"/>
      <c r="F56" s="54"/>
      <c r="G56" s="54"/>
      <c r="H56" s="142"/>
      <c r="I56" s="42"/>
      <c r="J56" s="142"/>
      <c r="K56" s="142"/>
      <c r="L56" s="142"/>
      <c r="M56" s="55"/>
      <c r="N56" s="142"/>
      <c r="O56" s="56"/>
      <c r="P56" s="56"/>
      <c r="Q56" s="42"/>
      <c r="R56" s="18">
        <f t="shared" si="0"/>
        <v>0</v>
      </c>
      <c r="S56" s="18">
        <f t="shared" si="1"/>
        <v>0</v>
      </c>
      <c r="T56" s="144"/>
    </row>
    <row r="57" spans="1:20" s="140" customFormat="1">
      <c r="A57" s="143"/>
      <c r="B57" s="42"/>
      <c r="C57" s="143"/>
      <c r="D57" s="142"/>
      <c r="E57" s="142"/>
      <c r="F57" s="54"/>
      <c r="G57" s="54"/>
      <c r="H57" s="142"/>
      <c r="I57" s="42"/>
      <c r="J57" s="142"/>
      <c r="K57" s="142"/>
      <c r="L57" s="142"/>
      <c r="M57" s="55"/>
      <c r="N57" s="142"/>
      <c r="O57" s="56"/>
      <c r="P57" s="56"/>
      <c r="Q57" s="42"/>
      <c r="R57" s="18">
        <f t="shared" si="0"/>
        <v>0</v>
      </c>
      <c r="S57" s="18">
        <f t="shared" si="1"/>
        <v>0</v>
      </c>
      <c r="T57" s="144"/>
    </row>
    <row r="58" spans="1:20" s="140" customFormat="1">
      <c r="A58" s="143"/>
      <c r="B58" s="42"/>
      <c r="C58" s="143"/>
      <c r="D58" s="142"/>
      <c r="E58" s="142"/>
      <c r="F58" s="54"/>
      <c r="G58" s="54"/>
      <c r="H58" s="142"/>
      <c r="I58" s="42"/>
      <c r="J58" s="142"/>
      <c r="K58" s="142"/>
      <c r="L58" s="142"/>
      <c r="M58" s="55"/>
      <c r="N58" s="142"/>
      <c r="O58" s="56"/>
      <c r="P58" s="56"/>
      <c r="Q58" s="42"/>
      <c r="R58" s="18">
        <f t="shared" si="0"/>
        <v>0</v>
      </c>
      <c r="S58" s="18">
        <f t="shared" si="1"/>
        <v>0</v>
      </c>
      <c r="T58" s="144"/>
    </row>
    <row r="59" spans="1:20" s="140" customFormat="1">
      <c r="A59" s="143"/>
      <c r="B59" s="42"/>
      <c r="C59" s="143"/>
      <c r="D59" s="142"/>
      <c r="E59" s="142"/>
      <c r="F59" s="54"/>
      <c r="G59" s="54"/>
      <c r="H59" s="142"/>
      <c r="I59" s="42"/>
      <c r="J59" s="142"/>
      <c r="K59" s="142"/>
      <c r="L59" s="142"/>
      <c r="M59" s="55"/>
      <c r="N59" s="142"/>
      <c r="O59" s="56"/>
      <c r="P59" s="56"/>
      <c r="Q59" s="42"/>
      <c r="R59" s="18">
        <f t="shared" si="0"/>
        <v>0</v>
      </c>
      <c r="S59" s="18">
        <f t="shared" si="1"/>
        <v>0</v>
      </c>
      <c r="T59" s="144"/>
    </row>
    <row r="60" spans="1:20" s="140" customFormat="1">
      <c r="A60" s="143"/>
      <c r="B60" s="42"/>
      <c r="C60" s="143"/>
      <c r="D60" s="142"/>
      <c r="E60" s="142"/>
      <c r="F60" s="54"/>
      <c r="G60" s="54"/>
      <c r="H60" s="142"/>
      <c r="I60" s="42"/>
      <c r="J60" s="142"/>
      <c r="K60" s="142"/>
      <c r="L60" s="142"/>
      <c r="M60" s="55"/>
      <c r="N60" s="142"/>
      <c r="O60" s="56"/>
      <c r="P60" s="56"/>
      <c r="Q60" s="42"/>
      <c r="R60" s="18">
        <f t="shared" si="0"/>
        <v>0</v>
      </c>
      <c r="S60" s="18">
        <f t="shared" si="1"/>
        <v>0</v>
      </c>
      <c r="T60" s="144"/>
    </row>
    <row r="61" spans="1:20" s="140" customFormat="1">
      <c r="A61" s="143"/>
      <c r="B61" s="42"/>
      <c r="C61" s="143"/>
      <c r="D61" s="142"/>
      <c r="E61" s="142"/>
      <c r="F61" s="54"/>
      <c r="G61" s="54"/>
      <c r="H61" s="142"/>
      <c r="I61" s="42"/>
      <c r="J61" s="142"/>
      <c r="K61" s="142"/>
      <c r="L61" s="142"/>
      <c r="M61" s="55"/>
      <c r="N61" s="142"/>
      <c r="O61" s="56"/>
      <c r="P61" s="56"/>
      <c r="Q61" s="42"/>
      <c r="R61" s="18">
        <f t="shared" si="0"/>
        <v>0</v>
      </c>
      <c r="S61" s="18">
        <f t="shared" si="1"/>
        <v>0</v>
      </c>
      <c r="T61" s="144"/>
    </row>
    <row r="62" spans="1:20" s="140" customFormat="1">
      <c r="A62" s="143"/>
      <c r="B62" s="42"/>
      <c r="C62" s="143"/>
      <c r="D62" s="142"/>
      <c r="E62" s="142"/>
      <c r="F62" s="54"/>
      <c r="G62" s="54"/>
      <c r="H62" s="142"/>
      <c r="I62" s="42"/>
      <c r="J62" s="142"/>
      <c r="K62" s="142"/>
      <c r="L62" s="142"/>
      <c r="M62" s="55"/>
      <c r="N62" s="142"/>
      <c r="O62" s="56"/>
      <c r="P62" s="56"/>
      <c r="Q62" s="42"/>
      <c r="R62" s="18">
        <f t="shared" si="0"/>
        <v>0</v>
      </c>
      <c r="S62" s="18">
        <f t="shared" si="1"/>
        <v>0</v>
      </c>
      <c r="T62" s="144"/>
    </row>
    <row r="63" spans="1:20" s="140" customFormat="1">
      <c r="A63" s="143"/>
      <c r="B63" s="42"/>
      <c r="C63" s="143"/>
      <c r="D63" s="142"/>
      <c r="E63" s="142"/>
      <c r="F63" s="54"/>
      <c r="G63" s="54"/>
      <c r="H63" s="142"/>
      <c r="I63" s="42"/>
      <c r="J63" s="142"/>
      <c r="K63" s="142"/>
      <c r="L63" s="142"/>
      <c r="M63" s="55"/>
      <c r="N63" s="142"/>
      <c r="O63" s="56"/>
      <c r="P63" s="56"/>
      <c r="Q63" s="42"/>
      <c r="R63" s="18">
        <f t="shared" si="0"/>
        <v>0</v>
      </c>
      <c r="S63" s="18">
        <f t="shared" si="1"/>
        <v>0</v>
      </c>
      <c r="T63" s="144"/>
    </row>
    <row r="64" spans="1:20" s="140" customFormat="1">
      <c r="A64" s="143"/>
      <c r="B64" s="42"/>
      <c r="C64" s="143"/>
      <c r="D64" s="142"/>
      <c r="E64" s="142"/>
      <c r="F64" s="54"/>
      <c r="G64" s="54"/>
      <c r="H64" s="142"/>
      <c r="I64" s="42"/>
      <c r="J64" s="142"/>
      <c r="K64" s="142"/>
      <c r="L64" s="142"/>
      <c r="M64" s="55"/>
      <c r="N64" s="142"/>
      <c r="O64" s="56"/>
      <c r="P64" s="56"/>
      <c r="Q64" s="42"/>
      <c r="R64" s="18">
        <f t="shared" si="0"/>
        <v>0</v>
      </c>
      <c r="S64" s="18">
        <f t="shared" si="1"/>
        <v>0</v>
      </c>
      <c r="T64" s="144"/>
    </row>
    <row r="65" spans="1:20" s="140" customFormat="1">
      <c r="A65" s="143"/>
      <c r="B65" s="42"/>
      <c r="C65" s="143"/>
      <c r="D65" s="142"/>
      <c r="E65" s="142"/>
      <c r="F65" s="54"/>
      <c r="G65" s="54"/>
      <c r="H65" s="142"/>
      <c r="I65" s="42"/>
      <c r="J65" s="142"/>
      <c r="K65" s="142"/>
      <c r="L65" s="142"/>
      <c r="M65" s="55"/>
      <c r="N65" s="142"/>
      <c r="O65" s="56"/>
      <c r="P65" s="56"/>
      <c r="Q65" s="42"/>
      <c r="R65" s="18">
        <f t="shared" si="0"/>
        <v>0</v>
      </c>
      <c r="S65" s="18">
        <f t="shared" si="1"/>
        <v>0</v>
      </c>
      <c r="T65" s="144"/>
    </row>
    <row r="66" spans="1:20" s="140" customFormat="1">
      <c r="A66" s="143"/>
      <c r="B66" s="42"/>
      <c r="C66" s="143"/>
      <c r="D66" s="142"/>
      <c r="E66" s="142"/>
      <c r="F66" s="54"/>
      <c r="G66" s="54"/>
      <c r="H66" s="142"/>
      <c r="I66" s="42"/>
      <c r="J66" s="142"/>
      <c r="K66" s="142"/>
      <c r="L66" s="142"/>
      <c r="M66" s="55"/>
      <c r="N66" s="142"/>
      <c r="O66" s="56"/>
      <c r="P66" s="56"/>
      <c r="Q66" s="42"/>
      <c r="R66" s="18">
        <f t="shared" si="0"/>
        <v>0</v>
      </c>
      <c r="S66" s="18">
        <f t="shared" si="1"/>
        <v>0</v>
      </c>
      <c r="T66" s="144"/>
    </row>
    <row r="67" spans="1:20" s="140" customFormat="1">
      <c r="A67" s="143"/>
      <c r="B67" s="42"/>
      <c r="C67" s="143"/>
      <c r="D67" s="142"/>
      <c r="E67" s="142"/>
      <c r="F67" s="54"/>
      <c r="G67" s="54"/>
      <c r="H67" s="142"/>
      <c r="I67" s="42"/>
      <c r="J67" s="142"/>
      <c r="K67" s="142"/>
      <c r="L67" s="142"/>
      <c r="M67" s="55"/>
      <c r="N67" s="142"/>
      <c r="O67" s="56"/>
      <c r="P67" s="56"/>
      <c r="Q67" s="42"/>
      <c r="R67" s="18">
        <f t="shared" si="0"/>
        <v>0</v>
      </c>
      <c r="S67" s="18">
        <f t="shared" si="1"/>
        <v>0</v>
      </c>
      <c r="T67" s="144"/>
    </row>
    <row r="68" spans="1:20" s="140" customFormat="1">
      <c r="A68" s="143"/>
      <c r="B68" s="42"/>
      <c r="C68" s="143"/>
      <c r="D68" s="142"/>
      <c r="E68" s="142"/>
      <c r="F68" s="54"/>
      <c r="G68" s="54"/>
      <c r="H68" s="142"/>
      <c r="I68" s="42"/>
      <c r="J68" s="142"/>
      <c r="K68" s="142"/>
      <c r="L68" s="142"/>
      <c r="M68" s="55"/>
      <c r="N68" s="142"/>
      <c r="O68" s="56"/>
      <c r="P68" s="56"/>
      <c r="Q68" s="42"/>
      <c r="R68" s="18">
        <f t="shared" si="0"/>
        <v>0</v>
      </c>
      <c r="S68" s="18">
        <f t="shared" si="1"/>
        <v>0</v>
      </c>
      <c r="T68" s="144"/>
    </row>
    <row r="69" spans="1:20" s="140" customFormat="1">
      <c r="A69" s="143"/>
      <c r="B69" s="42"/>
      <c r="C69" s="143"/>
      <c r="D69" s="142"/>
      <c r="E69" s="142"/>
      <c r="F69" s="54"/>
      <c r="G69" s="54"/>
      <c r="H69" s="142"/>
      <c r="I69" s="42"/>
      <c r="J69" s="142"/>
      <c r="K69" s="142"/>
      <c r="L69" s="142"/>
      <c r="M69" s="55"/>
      <c r="N69" s="142"/>
      <c r="O69" s="56"/>
      <c r="P69" s="56"/>
      <c r="Q69" s="42"/>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44"/>
    </row>
    <row r="70" spans="1:20" s="140" customFormat="1">
      <c r="A70" s="143"/>
      <c r="B70" s="42"/>
      <c r="C70" s="143"/>
      <c r="D70" s="142"/>
      <c r="E70" s="142"/>
      <c r="F70" s="54"/>
      <c r="G70" s="54"/>
      <c r="H70" s="142"/>
      <c r="I70" s="42"/>
      <c r="J70" s="142"/>
      <c r="K70" s="142"/>
      <c r="L70" s="142"/>
      <c r="M70" s="55"/>
      <c r="N70" s="142"/>
      <c r="O70" s="56"/>
      <c r="P70" s="56"/>
      <c r="Q70" s="42"/>
      <c r="R70" s="18">
        <f t="shared" si="2"/>
        <v>0</v>
      </c>
      <c r="S70" s="18">
        <f t="shared" si="3"/>
        <v>0</v>
      </c>
      <c r="T70" s="144"/>
    </row>
    <row r="71" spans="1:20" s="140" customFormat="1">
      <c r="A71" s="143"/>
      <c r="B71" s="42"/>
      <c r="C71" s="143"/>
      <c r="D71" s="142"/>
      <c r="E71" s="142"/>
      <c r="F71" s="54"/>
      <c r="G71" s="54"/>
      <c r="H71" s="142"/>
      <c r="I71" s="42"/>
      <c r="J71" s="142"/>
      <c r="K71" s="142"/>
      <c r="L71" s="142"/>
      <c r="M71" s="55"/>
      <c r="N71" s="142"/>
      <c r="O71" s="56"/>
      <c r="P71" s="56"/>
      <c r="Q71" s="42"/>
      <c r="R71" s="18">
        <f t="shared" si="2"/>
        <v>0</v>
      </c>
      <c r="S71" s="18">
        <f t="shared" si="3"/>
        <v>0</v>
      </c>
      <c r="T71" s="144"/>
    </row>
    <row r="72" spans="1:20" s="140" customFormat="1">
      <c r="A72" s="143"/>
      <c r="B72" s="42"/>
      <c r="C72" s="143"/>
      <c r="D72" s="142"/>
      <c r="E72" s="142"/>
      <c r="F72" s="54"/>
      <c r="G72" s="54"/>
      <c r="H72" s="142"/>
      <c r="I72" s="42"/>
      <c r="J72" s="142"/>
      <c r="K72" s="142"/>
      <c r="L72" s="142"/>
      <c r="M72" s="55"/>
      <c r="N72" s="142"/>
      <c r="O72" s="56"/>
      <c r="P72" s="56"/>
      <c r="Q72" s="42"/>
      <c r="R72" s="18">
        <f t="shared" si="2"/>
        <v>0</v>
      </c>
      <c r="S72" s="18">
        <f t="shared" si="3"/>
        <v>0</v>
      </c>
      <c r="T72" s="144"/>
    </row>
    <row r="73" spans="1:20" s="140" customFormat="1">
      <c r="A73" s="143"/>
      <c r="B73" s="42"/>
      <c r="C73" s="143"/>
      <c r="D73" s="142"/>
      <c r="E73" s="142"/>
      <c r="F73" s="54"/>
      <c r="G73" s="54"/>
      <c r="H73" s="142"/>
      <c r="I73" s="42"/>
      <c r="J73" s="142"/>
      <c r="K73" s="142"/>
      <c r="L73" s="142"/>
      <c r="M73" s="55"/>
      <c r="N73" s="142"/>
      <c r="O73" s="56"/>
      <c r="P73" s="56"/>
      <c r="Q73" s="42"/>
      <c r="R73" s="18">
        <f t="shared" si="2"/>
        <v>0</v>
      </c>
      <c r="S73" s="18">
        <f t="shared" si="3"/>
        <v>0</v>
      </c>
      <c r="T73" s="144"/>
    </row>
    <row r="74" spans="1:20" s="140" customFormat="1">
      <c r="A74" s="143"/>
      <c r="B74" s="42"/>
      <c r="C74" s="143"/>
      <c r="D74" s="142"/>
      <c r="E74" s="142"/>
      <c r="F74" s="54"/>
      <c r="G74" s="54"/>
      <c r="H74" s="142"/>
      <c r="I74" s="42"/>
      <c r="J74" s="142"/>
      <c r="K74" s="142"/>
      <c r="L74" s="142"/>
      <c r="M74" s="55"/>
      <c r="N74" s="142"/>
      <c r="O74" s="56"/>
      <c r="P74" s="56"/>
      <c r="Q74" s="42"/>
      <c r="R74" s="18">
        <f t="shared" si="2"/>
        <v>0</v>
      </c>
      <c r="S74" s="18">
        <f t="shared" si="3"/>
        <v>0</v>
      </c>
      <c r="T74" s="144"/>
    </row>
    <row r="75" spans="1:20" s="140" customFormat="1">
      <c r="A75" s="143"/>
      <c r="B75" s="42"/>
      <c r="C75" s="143"/>
      <c r="D75" s="142"/>
      <c r="E75" s="142"/>
      <c r="F75" s="54"/>
      <c r="G75" s="54"/>
      <c r="H75" s="142"/>
      <c r="I75" s="42"/>
      <c r="J75" s="142"/>
      <c r="K75" s="142"/>
      <c r="L75" s="142"/>
      <c r="M75" s="55"/>
      <c r="N75" s="142"/>
      <c r="O75" s="56"/>
      <c r="P75" s="56"/>
      <c r="Q75" s="42"/>
      <c r="R75" s="18">
        <f t="shared" si="2"/>
        <v>0</v>
      </c>
      <c r="S75" s="18">
        <f t="shared" si="3"/>
        <v>0</v>
      </c>
      <c r="T75" s="144"/>
    </row>
    <row r="76" spans="1:20" s="140" customFormat="1">
      <c r="A76" s="143"/>
      <c r="B76" s="42"/>
      <c r="C76" s="143"/>
      <c r="D76" s="142"/>
      <c r="E76" s="142"/>
      <c r="F76" s="54"/>
      <c r="G76" s="54"/>
      <c r="H76" s="142"/>
      <c r="I76" s="42"/>
      <c r="J76" s="142"/>
      <c r="K76" s="142"/>
      <c r="L76" s="142"/>
      <c r="M76" s="55"/>
      <c r="N76" s="142"/>
      <c r="O76" s="56"/>
      <c r="P76" s="56"/>
      <c r="Q76" s="42"/>
      <c r="R76" s="18">
        <f t="shared" si="2"/>
        <v>0</v>
      </c>
      <c r="S76" s="18">
        <f t="shared" si="3"/>
        <v>0</v>
      </c>
      <c r="T76" s="144"/>
    </row>
    <row r="77" spans="1:20" s="140" customFormat="1">
      <c r="A77" s="143"/>
      <c r="B77" s="42"/>
      <c r="C77" s="143"/>
      <c r="D77" s="142"/>
      <c r="E77" s="142"/>
      <c r="F77" s="54"/>
      <c r="G77" s="54"/>
      <c r="H77" s="142"/>
      <c r="I77" s="42"/>
      <c r="J77" s="142"/>
      <c r="K77" s="142"/>
      <c r="L77" s="142"/>
      <c r="M77" s="55"/>
      <c r="N77" s="142"/>
      <c r="O77" s="56"/>
      <c r="P77" s="56"/>
      <c r="Q77" s="42"/>
      <c r="R77" s="18">
        <f t="shared" si="2"/>
        <v>0</v>
      </c>
      <c r="S77" s="18">
        <f t="shared" si="3"/>
        <v>0</v>
      </c>
      <c r="T77" s="144"/>
    </row>
    <row r="78" spans="1:20" s="140" customFormat="1">
      <c r="A78" s="143"/>
      <c r="B78" s="42"/>
      <c r="C78" s="143"/>
      <c r="D78" s="142"/>
      <c r="E78" s="142"/>
      <c r="F78" s="54"/>
      <c r="G78" s="54"/>
      <c r="H78" s="142"/>
      <c r="I78" s="42"/>
      <c r="J78" s="142"/>
      <c r="K78" s="142"/>
      <c r="L78" s="142"/>
      <c r="M78" s="55"/>
      <c r="N78" s="142"/>
      <c r="O78" s="56"/>
      <c r="P78" s="56"/>
      <c r="Q78" s="42"/>
      <c r="R78" s="18">
        <f t="shared" si="2"/>
        <v>0</v>
      </c>
      <c r="S78" s="18">
        <f t="shared" si="3"/>
        <v>0</v>
      </c>
      <c r="T78" s="144"/>
    </row>
    <row r="79" spans="1:20" s="140" customFormat="1">
      <c r="A79" s="143"/>
      <c r="B79" s="42"/>
      <c r="C79" s="143"/>
      <c r="D79" s="142"/>
      <c r="E79" s="142"/>
      <c r="F79" s="54"/>
      <c r="G79" s="54"/>
      <c r="H79" s="142"/>
      <c r="I79" s="42"/>
      <c r="J79" s="142"/>
      <c r="K79" s="142"/>
      <c r="L79" s="142"/>
      <c r="M79" s="55"/>
      <c r="N79" s="142"/>
      <c r="O79" s="56"/>
      <c r="P79" s="56"/>
      <c r="Q79" s="42"/>
      <c r="R79" s="18">
        <f t="shared" si="2"/>
        <v>0</v>
      </c>
      <c r="S79" s="18">
        <f t="shared" si="3"/>
        <v>0</v>
      </c>
      <c r="T79" s="144"/>
    </row>
    <row r="80" spans="1:20" s="140" customFormat="1">
      <c r="A80" s="143"/>
      <c r="B80" s="42"/>
      <c r="C80" s="143"/>
      <c r="D80" s="142"/>
      <c r="E80" s="142"/>
      <c r="F80" s="54"/>
      <c r="G80" s="54"/>
      <c r="H80" s="142"/>
      <c r="I80" s="42"/>
      <c r="J80" s="142"/>
      <c r="K80" s="142"/>
      <c r="L80" s="142"/>
      <c r="M80" s="55"/>
      <c r="N80" s="142"/>
      <c r="O80" s="56"/>
      <c r="P80" s="56"/>
      <c r="Q80" s="42"/>
      <c r="R80" s="18">
        <f t="shared" si="2"/>
        <v>0</v>
      </c>
      <c r="S80" s="18">
        <f t="shared" si="3"/>
        <v>0</v>
      </c>
      <c r="T80" s="144"/>
    </row>
    <row r="81" spans="1:20" s="140" customFormat="1">
      <c r="A81" s="143"/>
      <c r="B81" s="42"/>
      <c r="C81" s="143"/>
      <c r="D81" s="142"/>
      <c r="E81" s="142"/>
      <c r="F81" s="54"/>
      <c r="G81" s="54"/>
      <c r="H81" s="142"/>
      <c r="I81" s="42"/>
      <c r="J81" s="142"/>
      <c r="K81" s="142"/>
      <c r="L81" s="142"/>
      <c r="M81" s="55"/>
      <c r="N81" s="142"/>
      <c r="O81" s="56"/>
      <c r="P81" s="56"/>
      <c r="Q81" s="42"/>
      <c r="R81" s="18">
        <f t="shared" si="2"/>
        <v>0</v>
      </c>
      <c r="S81" s="18">
        <f t="shared" si="3"/>
        <v>0</v>
      </c>
      <c r="T81" s="144"/>
    </row>
    <row r="82" spans="1:20" s="140" customFormat="1">
      <c r="A82" s="143"/>
      <c r="B82" s="42"/>
      <c r="C82" s="143"/>
      <c r="D82" s="142"/>
      <c r="E82" s="142"/>
      <c r="F82" s="54"/>
      <c r="G82" s="54"/>
      <c r="H82" s="142"/>
      <c r="I82" s="42"/>
      <c r="J82" s="142"/>
      <c r="K82" s="142"/>
      <c r="L82" s="142"/>
      <c r="M82" s="55"/>
      <c r="N82" s="142"/>
      <c r="O82" s="56"/>
      <c r="P82" s="56"/>
      <c r="Q82" s="42"/>
      <c r="R82" s="18">
        <f t="shared" si="2"/>
        <v>0</v>
      </c>
      <c r="S82" s="18">
        <f t="shared" si="3"/>
        <v>0</v>
      </c>
      <c r="T82" s="144"/>
    </row>
    <row r="83" spans="1:20" s="140" customFormat="1">
      <c r="A83" s="143"/>
      <c r="B83" s="42"/>
      <c r="C83" s="143"/>
      <c r="D83" s="142"/>
      <c r="E83" s="142"/>
      <c r="F83" s="54"/>
      <c r="G83" s="54"/>
      <c r="H83" s="142"/>
      <c r="I83" s="42"/>
      <c r="J83" s="142"/>
      <c r="K83" s="142"/>
      <c r="L83" s="142"/>
      <c r="M83" s="55"/>
      <c r="N83" s="142"/>
      <c r="O83" s="56"/>
      <c r="P83" s="56"/>
      <c r="Q83" s="42"/>
      <c r="R83" s="18">
        <f t="shared" si="2"/>
        <v>0</v>
      </c>
      <c r="S83" s="18">
        <f t="shared" si="3"/>
        <v>0</v>
      </c>
      <c r="T83" s="144"/>
    </row>
    <row r="84" spans="1:20" s="140" customFormat="1">
      <c r="A84" s="143"/>
      <c r="B84" s="42"/>
      <c r="C84" s="143"/>
      <c r="D84" s="142"/>
      <c r="E84" s="142"/>
      <c r="F84" s="54"/>
      <c r="G84" s="54"/>
      <c r="H84" s="142"/>
      <c r="I84" s="42"/>
      <c r="J84" s="142"/>
      <c r="K84" s="142"/>
      <c r="L84" s="142"/>
      <c r="M84" s="55"/>
      <c r="N84" s="142"/>
      <c r="O84" s="56"/>
      <c r="P84" s="56"/>
      <c r="Q84" s="42"/>
      <c r="R84" s="18">
        <f t="shared" si="2"/>
        <v>0</v>
      </c>
      <c r="S84" s="18">
        <f t="shared" si="3"/>
        <v>0</v>
      </c>
      <c r="T84" s="144"/>
    </row>
    <row r="85" spans="1:20" s="140" customFormat="1">
      <c r="A85" s="143"/>
      <c r="B85" s="42"/>
      <c r="C85" s="143"/>
      <c r="D85" s="142"/>
      <c r="E85" s="142"/>
      <c r="F85" s="54"/>
      <c r="G85" s="54"/>
      <c r="H85" s="142"/>
      <c r="I85" s="42"/>
      <c r="J85" s="142"/>
      <c r="K85" s="142"/>
      <c r="L85" s="142"/>
      <c r="M85" s="55"/>
      <c r="N85" s="142"/>
      <c r="O85" s="56"/>
      <c r="P85" s="56"/>
      <c r="Q85" s="42"/>
      <c r="R85" s="18">
        <f t="shared" si="2"/>
        <v>0</v>
      </c>
      <c r="S85" s="18">
        <f t="shared" si="3"/>
        <v>0</v>
      </c>
      <c r="T85" s="144"/>
    </row>
    <row r="86" spans="1:20" s="140" customFormat="1">
      <c r="A86" s="143"/>
      <c r="B86" s="42"/>
      <c r="C86" s="143"/>
      <c r="D86" s="142"/>
      <c r="E86" s="142"/>
      <c r="F86" s="54"/>
      <c r="G86" s="54"/>
      <c r="H86" s="142"/>
      <c r="I86" s="42"/>
      <c r="J86" s="142"/>
      <c r="K86" s="142"/>
      <c r="L86" s="142"/>
      <c r="M86" s="55"/>
      <c r="N86" s="142"/>
      <c r="O86" s="56"/>
      <c r="P86" s="56"/>
      <c r="Q86" s="42"/>
      <c r="R86" s="18">
        <f t="shared" si="2"/>
        <v>0</v>
      </c>
      <c r="S86" s="18">
        <f t="shared" si="3"/>
        <v>0</v>
      </c>
      <c r="T86" s="144"/>
    </row>
    <row r="87" spans="1:20" s="140" customFormat="1">
      <c r="A87" s="143"/>
      <c r="B87" s="42"/>
      <c r="C87" s="143"/>
      <c r="D87" s="142"/>
      <c r="E87" s="142"/>
      <c r="F87" s="54"/>
      <c r="G87" s="54"/>
      <c r="H87" s="142"/>
      <c r="I87" s="42"/>
      <c r="J87" s="142"/>
      <c r="K87" s="142"/>
      <c r="L87" s="142"/>
      <c r="M87" s="55"/>
      <c r="N87" s="142"/>
      <c r="O87" s="56"/>
      <c r="P87" s="56"/>
      <c r="Q87" s="42"/>
      <c r="R87" s="18">
        <f t="shared" si="2"/>
        <v>0</v>
      </c>
      <c r="S87" s="18">
        <f t="shared" si="3"/>
        <v>0</v>
      </c>
      <c r="T87" s="144"/>
    </row>
    <row r="88" spans="1:20" s="140" customFormat="1">
      <c r="A88" s="143"/>
      <c r="B88" s="42"/>
      <c r="C88" s="143"/>
      <c r="D88" s="142"/>
      <c r="E88" s="142"/>
      <c r="F88" s="54"/>
      <c r="G88" s="54"/>
      <c r="H88" s="142"/>
      <c r="I88" s="42"/>
      <c r="J88" s="142"/>
      <c r="K88" s="142"/>
      <c r="L88" s="142"/>
      <c r="M88" s="55"/>
      <c r="N88" s="142"/>
      <c r="O88" s="56"/>
      <c r="P88" s="56"/>
      <c r="Q88" s="42"/>
      <c r="R88" s="18">
        <f t="shared" si="2"/>
        <v>0</v>
      </c>
      <c r="S88" s="18">
        <f t="shared" si="3"/>
        <v>0</v>
      </c>
      <c r="T88" s="144"/>
    </row>
    <row r="89" spans="1:20" s="140" customFormat="1">
      <c r="A89" s="143"/>
      <c r="B89" s="42"/>
      <c r="C89" s="143"/>
      <c r="D89" s="142"/>
      <c r="E89" s="142"/>
      <c r="F89" s="54"/>
      <c r="G89" s="54"/>
      <c r="H89" s="142"/>
      <c r="I89" s="42"/>
      <c r="J89" s="142"/>
      <c r="K89" s="142"/>
      <c r="L89" s="142"/>
      <c r="M89" s="55"/>
      <c r="N89" s="142"/>
      <c r="O89" s="56"/>
      <c r="P89" s="56"/>
      <c r="Q89" s="42"/>
      <c r="R89" s="18">
        <f t="shared" si="2"/>
        <v>0</v>
      </c>
      <c r="S89" s="18">
        <f t="shared" si="3"/>
        <v>0</v>
      </c>
      <c r="T89" s="144"/>
    </row>
    <row r="90" spans="1:20" s="140" customFormat="1">
      <c r="A90" s="143"/>
      <c r="B90" s="42"/>
      <c r="C90" s="143"/>
      <c r="D90" s="142"/>
      <c r="E90" s="142"/>
      <c r="F90" s="54"/>
      <c r="G90" s="54"/>
      <c r="H90" s="142"/>
      <c r="I90" s="42"/>
      <c r="J90" s="142"/>
      <c r="K90" s="142"/>
      <c r="L90" s="142"/>
      <c r="M90" s="55"/>
      <c r="N90" s="142"/>
      <c r="O90" s="56"/>
      <c r="P90" s="56"/>
      <c r="Q90" s="42"/>
      <c r="R90" s="18">
        <f t="shared" si="2"/>
        <v>0</v>
      </c>
      <c r="S90" s="18">
        <f t="shared" si="3"/>
        <v>0</v>
      </c>
      <c r="T90" s="144"/>
    </row>
    <row r="91" spans="1:20" s="140" customFormat="1">
      <c r="A91" s="143"/>
      <c r="B91" s="42"/>
      <c r="C91" s="143"/>
      <c r="D91" s="142"/>
      <c r="E91" s="142"/>
      <c r="F91" s="54"/>
      <c r="G91" s="54"/>
      <c r="H91" s="142"/>
      <c r="I91" s="42"/>
      <c r="J91" s="142"/>
      <c r="K91" s="142"/>
      <c r="L91" s="142"/>
      <c r="M91" s="55"/>
      <c r="N91" s="142"/>
      <c r="O91" s="56"/>
      <c r="P91" s="56"/>
      <c r="Q91" s="42"/>
      <c r="R91" s="18">
        <f t="shared" si="2"/>
        <v>0</v>
      </c>
      <c r="S91" s="18">
        <f t="shared" si="3"/>
        <v>0</v>
      </c>
      <c r="T91" s="144"/>
    </row>
    <row r="92" spans="1:20" s="140" customFormat="1">
      <c r="A92" s="143"/>
      <c r="B92" s="42"/>
      <c r="C92" s="143"/>
      <c r="D92" s="142"/>
      <c r="E92" s="142"/>
      <c r="F92" s="54"/>
      <c r="G92" s="54"/>
      <c r="H92" s="142"/>
      <c r="I92" s="42"/>
      <c r="J92" s="142"/>
      <c r="K92" s="142"/>
      <c r="L92" s="142"/>
      <c r="M92" s="55"/>
      <c r="N92" s="142"/>
      <c r="O92" s="56"/>
      <c r="P92" s="56"/>
      <c r="Q92" s="42"/>
      <c r="R92" s="18">
        <f t="shared" si="2"/>
        <v>0</v>
      </c>
      <c r="S92" s="18">
        <f t="shared" si="3"/>
        <v>0</v>
      </c>
      <c r="T92" s="144"/>
    </row>
    <row r="93" spans="1:20" s="140" customFormat="1">
      <c r="A93" s="143"/>
      <c r="B93" s="42"/>
      <c r="C93" s="143"/>
      <c r="D93" s="142"/>
      <c r="E93" s="142"/>
      <c r="F93" s="54"/>
      <c r="G93" s="54"/>
      <c r="H93" s="142"/>
      <c r="I93" s="42"/>
      <c r="J93" s="142"/>
      <c r="K93" s="142"/>
      <c r="L93" s="142"/>
      <c r="M93" s="55"/>
      <c r="N93" s="142"/>
      <c r="O93" s="56"/>
      <c r="P93" s="56"/>
      <c r="Q93" s="42"/>
      <c r="R93" s="18">
        <f t="shared" si="2"/>
        <v>0</v>
      </c>
      <c r="S93" s="18">
        <f t="shared" si="3"/>
        <v>0</v>
      </c>
      <c r="T93" s="144"/>
    </row>
    <row r="94" spans="1:20" s="140" customFormat="1">
      <c r="A94" s="143"/>
      <c r="B94" s="42"/>
      <c r="C94" s="143"/>
      <c r="D94" s="142"/>
      <c r="E94" s="142"/>
      <c r="F94" s="54"/>
      <c r="G94" s="54"/>
      <c r="H94" s="142"/>
      <c r="I94" s="42"/>
      <c r="J94" s="142"/>
      <c r="K94" s="142"/>
      <c r="L94" s="142"/>
      <c r="M94" s="55"/>
      <c r="N94" s="142"/>
      <c r="O94" s="56"/>
      <c r="P94" s="56"/>
      <c r="Q94" s="42"/>
      <c r="R94" s="18">
        <f t="shared" si="2"/>
        <v>0</v>
      </c>
      <c r="S94" s="18">
        <f t="shared" si="3"/>
        <v>0</v>
      </c>
      <c r="T94" s="144"/>
    </row>
    <row r="95" spans="1:20" s="140" customFormat="1">
      <c r="A95" s="143"/>
      <c r="B95" s="42"/>
      <c r="C95" s="143"/>
      <c r="D95" s="142"/>
      <c r="E95" s="142"/>
      <c r="F95" s="54"/>
      <c r="G95" s="54"/>
      <c r="H95" s="142"/>
      <c r="I95" s="42"/>
      <c r="J95" s="142"/>
      <c r="K95" s="142"/>
      <c r="L95" s="142"/>
      <c r="M95" s="55"/>
      <c r="N95" s="142"/>
      <c r="O95" s="56"/>
      <c r="P95" s="56"/>
      <c r="Q95" s="42"/>
      <c r="R95" s="18">
        <f t="shared" si="2"/>
        <v>0</v>
      </c>
      <c r="S95" s="18">
        <f t="shared" si="3"/>
        <v>0</v>
      </c>
      <c r="T95" s="144"/>
    </row>
    <row r="96" spans="1:20" s="140" customFormat="1">
      <c r="A96" s="143"/>
      <c r="B96" s="42"/>
      <c r="C96" s="143"/>
      <c r="D96" s="142"/>
      <c r="E96" s="142"/>
      <c r="F96" s="54"/>
      <c r="G96" s="54"/>
      <c r="H96" s="142"/>
      <c r="I96" s="42"/>
      <c r="J96" s="142"/>
      <c r="K96" s="142"/>
      <c r="L96" s="142"/>
      <c r="M96" s="55"/>
      <c r="N96" s="142"/>
      <c r="O96" s="56"/>
      <c r="P96" s="56"/>
      <c r="Q96" s="42"/>
      <c r="R96" s="18">
        <f t="shared" si="2"/>
        <v>0</v>
      </c>
      <c r="S96" s="18">
        <f t="shared" si="3"/>
        <v>0</v>
      </c>
      <c r="T96" s="144"/>
    </row>
    <row r="97" spans="1:20" s="140" customFormat="1">
      <c r="A97" s="143"/>
      <c r="B97" s="42"/>
      <c r="C97" s="143"/>
      <c r="D97" s="142"/>
      <c r="E97" s="142"/>
      <c r="F97" s="54"/>
      <c r="G97" s="54"/>
      <c r="H97" s="142"/>
      <c r="I97" s="42"/>
      <c r="J97" s="142"/>
      <c r="K97" s="142"/>
      <c r="L97" s="142"/>
      <c r="M97" s="55"/>
      <c r="N97" s="142"/>
      <c r="O97" s="56"/>
      <c r="P97" s="56"/>
      <c r="Q97" s="42"/>
      <c r="R97" s="18">
        <f t="shared" si="2"/>
        <v>0</v>
      </c>
      <c r="S97" s="18">
        <f t="shared" si="3"/>
        <v>0</v>
      </c>
      <c r="T97" s="144"/>
    </row>
    <row r="98" spans="1:20" s="140" customFormat="1">
      <c r="A98" s="143"/>
      <c r="B98" s="42"/>
      <c r="C98" s="143"/>
      <c r="D98" s="142"/>
      <c r="E98" s="142"/>
      <c r="F98" s="54"/>
      <c r="G98" s="54"/>
      <c r="H98" s="142"/>
      <c r="I98" s="42"/>
      <c r="J98" s="142"/>
      <c r="K98" s="142"/>
      <c r="L98" s="142"/>
      <c r="M98" s="55"/>
      <c r="N98" s="142"/>
      <c r="O98" s="56"/>
      <c r="P98" s="56"/>
      <c r="Q98" s="42"/>
      <c r="R98" s="18">
        <f t="shared" si="2"/>
        <v>0</v>
      </c>
      <c r="S98" s="18">
        <f t="shared" si="3"/>
        <v>0</v>
      </c>
      <c r="T98" s="144"/>
    </row>
    <row r="99" spans="1:20" s="140" customFormat="1">
      <c r="A99" s="143"/>
      <c r="B99" s="42"/>
      <c r="C99" s="143"/>
      <c r="D99" s="142"/>
      <c r="E99" s="142"/>
      <c r="F99" s="54"/>
      <c r="G99" s="54"/>
      <c r="H99" s="142"/>
      <c r="I99" s="42"/>
      <c r="J99" s="142"/>
      <c r="K99" s="142"/>
      <c r="L99" s="142"/>
      <c r="M99" s="55"/>
      <c r="N99" s="142"/>
      <c r="O99" s="56"/>
      <c r="P99" s="56"/>
      <c r="Q99" s="42"/>
      <c r="R99" s="18">
        <f t="shared" si="2"/>
        <v>0</v>
      </c>
      <c r="S99" s="18">
        <f t="shared" si="3"/>
        <v>0</v>
      </c>
      <c r="T99" s="144"/>
    </row>
    <row r="100" spans="1:20" s="140" customFormat="1">
      <c r="A100" s="143"/>
      <c r="B100" s="42"/>
      <c r="C100" s="143"/>
      <c r="D100" s="142"/>
      <c r="E100" s="142"/>
      <c r="F100" s="54"/>
      <c r="G100" s="54"/>
      <c r="H100" s="142"/>
      <c r="I100" s="42"/>
      <c r="J100" s="142"/>
      <c r="K100" s="142"/>
      <c r="L100" s="142"/>
      <c r="M100" s="55"/>
      <c r="N100" s="142"/>
      <c r="O100" s="56"/>
      <c r="P100" s="56"/>
      <c r="Q100" s="42"/>
      <c r="R100" s="18">
        <f t="shared" si="2"/>
        <v>0</v>
      </c>
      <c r="S100" s="18">
        <f t="shared" si="3"/>
        <v>0</v>
      </c>
      <c r="T100" s="144"/>
    </row>
    <row r="101" spans="1:20" s="140" customFormat="1">
      <c r="A101" s="143"/>
      <c r="B101" s="42"/>
      <c r="C101" s="143"/>
      <c r="D101" s="142"/>
      <c r="E101" s="142"/>
      <c r="F101" s="54"/>
      <c r="G101" s="54"/>
      <c r="H101" s="142"/>
      <c r="I101" s="42"/>
      <c r="J101" s="142"/>
      <c r="K101" s="142"/>
      <c r="L101" s="142"/>
      <c r="M101" s="55"/>
      <c r="N101" s="142"/>
      <c r="O101" s="56"/>
      <c r="P101" s="56"/>
      <c r="Q101" s="42"/>
      <c r="R101" s="18">
        <f t="shared" si="2"/>
        <v>0</v>
      </c>
      <c r="S101" s="18">
        <f t="shared" si="3"/>
        <v>0</v>
      </c>
      <c r="T101" s="144"/>
    </row>
    <row r="102" spans="1:20" s="140" customFormat="1">
      <c r="A102" s="143"/>
      <c r="B102" s="42"/>
      <c r="C102" s="143"/>
      <c r="D102" s="142"/>
      <c r="E102" s="142"/>
      <c r="F102" s="54"/>
      <c r="G102" s="54"/>
      <c r="H102" s="142"/>
      <c r="I102" s="42"/>
      <c r="J102" s="142"/>
      <c r="K102" s="142"/>
      <c r="L102" s="142"/>
      <c r="M102" s="55"/>
      <c r="N102" s="142"/>
      <c r="O102" s="56"/>
      <c r="P102" s="56"/>
      <c r="Q102" s="42"/>
      <c r="R102" s="18">
        <f t="shared" si="2"/>
        <v>0</v>
      </c>
      <c r="S102" s="18">
        <f t="shared" si="3"/>
        <v>0</v>
      </c>
      <c r="T102" s="144"/>
    </row>
    <row r="103" spans="1:20" s="140" customFormat="1">
      <c r="A103" s="143"/>
      <c r="B103" s="42"/>
      <c r="C103" s="143"/>
      <c r="D103" s="142"/>
      <c r="E103" s="142"/>
      <c r="F103" s="54"/>
      <c r="G103" s="54"/>
      <c r="H103" s="142"/>
      <c r="I103" s="42"/>
      <c r="J103" s="142"/>
      <c r="K103" s="142"/>
      <c r="L103" s="142"/>
      <c r="M103" s="55"/>
      <c r="N103" s="142"/>
      <c r="O103" s="56"/>
      <c r="P103" s="56"/>
      <c r="Q103" s="42"/>
      <c r="R103" s="18">
        <f t="shared" si="2"/>
        <v>0</v>
      </c>
      <c r="S103" s="18">
        <f t="shared" si="3"/>
        <v>0</v>
      </c>
      <c r="T103" s="144"/>
    </row>
    <row r="104" spans="1:20" s="140" customFormat="1">
      <c r="A104" s="143"/>
      <c r="B104" s="42"/>
      <c r="C104" s="143"/>
      <c r="D104" s="142"/>
      <c r="E104" s="142"/>
      <c r="F104" s="54"/>
      <c r="G104" s="54"/>
      <c r="H104" s="142"/>
      <c r="I104" s="42"/>
      <c r="J104" s="142"/>
      <c r="K104" s="142"/>
      <c r="L104" s="142"/>
      <c r="M104" s="55"/>
      <c r="N104" s="142"/>
      <c r="O104" s="56"/>
      <c r="P104" s="56"/>
      <c r="Q104" s="42"/>
      <c r="R104" s="18">
        <f t="shared" si="2"/>
        <v>0</v>
      </c>
      <c r="S104" s="18">
        <f t="shared" si="3"/>
        <v>0</v>
      </c>
      <c r="T104" s="144"/>
    </row>
    <row r="105" spans="1:20" s="140" customFormat="1">
      <c r="A105" s="143"/>
      <c r="B105" s="42"/>
      <c r="C105" s="143"/>
      <c r="D105" s="142"/>
      <c r="E105" s="142"/>
      <c r="F105" s="54"/>
      <c r="G105" s="54"/>
      <c r="H105" s="142"/>
      <c r="I105" s="42"/>
      <c r="J105" s="142"/>
      <c r="K105" s="142"/>
      <c r="L105" s="142"/>
      <c r="M105" s="55"/>
      <c r="N105" s="142"/>
      <c r="O105" s="56"/>
      <c r="P105" s="56"/>
      <c r="Q105" s="42"/>
      <c r="R105" s="18">
        <f t="shared" si="2"/>
        <v>0</v>
      </c>
      <c r="S105" s="18">
        <f t="shared" si="3"/>
        <v>0</v>
      </c>
      <c r="T105" s="144"/>
    </row>
    <row r="106" spans="1:20" s="140" customFormat="1">
      <c r="A106" s="143"/>
      <c r="B106" s="42"/>
      <c r="C106" s="143"/>
      <c r="D106" s="142"/>
      <c r="E106" s="142"/>
      <c r="F106" s="54"/>
      <c r="G106" s="54"/>
      <c r="H106" s="142"/>
      <c r="I106" s="42"/>
      <c r="J106" s="142"/>
      <c r="K106" s="142"/>
      <c r="L106" s="142"/>
      <c r="M106" s="55"/>
      <c r="N106" s="142"/>
      <c r="O106" s="56"/>
      <c r="P106" s="56"/>
      <c r="Q106" s="42"/>
      <c r="R106" s="18">
        <f t="shared" si="2"/>
        <v>0</v>
      </c>
      <c r="S106" s="18">
        <f t="shared" si="3"/>
        <v>0</v>
      </c>
      <c r="T106" s="144"/>
    </row>
    <row r="107" spans="1:20" s="140" customFormat="1">
      <c r="A107" s="143"/>
      <c r="B107" s="42"/>
      <c r="C107" s="143"/>
      <c r="D107" s="142"/>
      <c r="E107" s="142"/>
      <c r="F107" s="54"/>
      <c r="G107" s="54"/>
      <c r="H107" s="142"/>
      <c r="I107" s="42"/>
      <c r="J107" s="142"/>
      <c r="K107" s="142"/>
      <c r="L107" s="142"/>
      <c r="M107" s="55"/>
      <c r="N107" s="142"/>
      <c r="O107" s="56"/>
      <c r="P107" s="56"/>
      <c r="Q107" s="42"/>
      <c r="R107" s="18">
        <f t="shared" si="2"/>
        <v>0</v>
      </c>
      <c r="S107" s="18">
        <f t="shared" si="3"/>
        <v>0</v>
      </c>
      <c r="T107" s="144"/>
    </row>
    <row r="108" spans="1:20" s="140" customFormat="1">
      <c r="A108" s="143"/>
      <c r="B108" s="42"/>
      <c r="C108" s="143"/>
      <c r="D108" s="142"/>
      <c r="E108" s="142"/>
      <c r="F108" s="54"/>
      <c r="G108" s="54"/>
      <c r="H108" s="142"/>
      <c r="I108" s="42"/>
      <c r="J108" s="142"/>
      <c r="K108" s="142"/>
      <c r="L108" s="142"/>
      <c r="M108" s="55"/>
      <c r="N108" s="142"/>
      <c r="O108" s="56"/>
      <c r="P108" s="56"/>
      <c r="Q108" s="42"/>
      <c r="R108" s="18">
        <f t="shared" si="2"/>
        <v>0</v>
      </c>
      <c r="S108" s="18">
        <f t="shared" si="3"/>
        <v>0</v>
      </c>
      <c r="T108" s="144"/>
    </row>
    <row r="109" spans="1:20" s="140" customFormat="1">
      <c r="A109" s="143"/>
      <c r="B109" s="42"/>
      <c r="C109" s="143"/>
      <c r="D109" s="142"/>
      <c r="E109" s="142"/>
      <c r="F109" s="54"/>
      <c r="G109" s="54"/>
      <c r="H109" s="142"/>
      <c r="I109" s="42"/>
      <c r="J109" s="142"/>
      <c r="K109" s="142"/>
      <c r="L109" s="142"/>
      <c r="M109" s="55"/>
      <c r="N109" s="142"/>
      <c r="O109" s="56"/>
      <c r="P109" s="56"/>
      <c r="Q109" s="42"/>
      <c r="R109" s="18">
        <f t="shared" si="2"/>
        <v>0</v>
      </c>
      <c r="S109" s="18">
        <f t="shared" si="3"/>
        <v>0</v>
      </c>
      <c r="T109" s="144"/>
    </row>
    <row r="110" spans="1:20" s="140" customFormat="1">
      <c r="A110" s="143"/>
      <c r="B110" s="42"/>
      <c r="C110" s="143"/>
      <c r="D110" s="142"/>
      <c r="E110" s="142"/>
      <c r="F110" s="54"/>
      <c r="G110" s="54"/>
      <c r="H110" s="142"/>
      <c r="I110" s="42"/>
      <c r="J110" s="142"/>
      <c r="K110" s="142"/>
      <c r="L110" s="142"/>
      <c r="M110" s="55"/>
      <c r="N110" s="142"/>
      <c r="O110" s="56"/>
      <c r="P110" s="56"/>
      <c r="Q110" s="42"/>
      <c r="R110" s="18">
        <f t="shared" si="2"/>
        <v>0</v>
      </c>
      <c r="S110" s="18">
        <f t="shared" si="3"/>
        <v>0</v>
      </c>
      <c r="T110" s="144"/>
    </row>
    <row r="111" spans="1:20" s="140" customFormat="1">
      <c r="A111" s="143"/>
      <c r="B111" s="42"/>
      <c r="C111" s="143"/>
      <c r="D111" s="142"/>
      <c r="E111" s="142"/>
      <c r="F111" s="54"/>
      <c r="G111" s="54"/>
      <c r="H111" s="142"/>
      <c r="I111" s="42"/>
      <c r="J111" s="142"/>
      <c r="K111" s="142"/>
      <c r="L111" s="142"/>
      <c r="M111" s="55"/>
      <c r="N111" s="142"/>
      <c r="O111" s="56"/>
      <c r="P111" s="56"/>
      <c r="Q111" s="42"/>
      <c r="R111" s="18">
        <f t="shared" si="2"/>
        <v>0</v>
      </c>
      <c r="S111" s="18">
        <f t="shared" si="3"/>
        <v>0</v>
      </c>
      <c r="T111" s="144"/>
    </row>
    <row r="112" spans="1:20" s="140" customFormat="1">
      <c r="A112" s="143"/>
      <c r="B112" s="42"/>
      <c r="C112" s="143"/>
      <c r="D112" s="142"/>
      <c r="E112" s="142"/>
      <c r="F112" s="54"/>
      <c r="G112" s="54"/>
      <c r="H112" s="142"/>
      <c r="I112" s="42"/>
      <c r="J112" s="142"/>
      <c r="K112" s="142"/>
      <c r="L112" s="142"/>
      <c r="M112" s="55"/>
      <c r="N112" s="142"/>
      <c r="O112" s="56"/>
      <c r="P112" s="56"/>
      <c r="Q112" s="42"/>
      <c r="R112" s="18">
        <f t="shared" si="2"/>
        <v>0</v>
      </c>
      <c r="S112" s="18">
        <f t="shared" si="3"/>
        <v>0</v>
      </c>
      <c r="T112" s="144"/>
    </row>
    <row r="113" spans="1:20" s="140" customFormat="1">
      <c r="A113" s="143"/>
      <c r="B113" s="42"/>
      <c r="C113" s="143"/>
      <c r="D113" s="142"/>
      <c r="E113" s="142"/>
      <c r="F113" s="54"/>
      <c r="G113" s="54"/>
      <c r="H113" s="142"/>
      <c r="I113" s="42"/>
      <c r="J113" s="142"/>
      <c r="K113" s="142"/>
      <c r="L113" s="142"/>
      <c r="M113" s="55"/>
      <c r="N113" s="142"/>
      <c r="O113" s="56"/>
      <c r="P113" s="56"/>
      <c r="Q113" s="42"/>
      <c r="R113" s="18">
        <f t="shared" si="2"/>
        <v>0</v>
      </c>
      <c r="S113" s="18">
        <f t="shared" si="3"/>
        <v>0</v>
      </c>
      <c r="T113" s="144"/>
    </row>
    <row r="114" spans="1:20" s="140" customFormat="1">
      <c r="A114" s="143"/>
      <c r="B114" s="42"/>
      <c r="C114" s="143"/>
      <c r="D114" s="142"/>
      <c r="E114" s="142"/>
      <c r="F114" s="54"/>
      <c r="G114" s="54"/>
      <c r="H114" s="142"/>
      <c r="I114" s="42"/>
      <c r="J114" s="142"/>
      <c r="K114" s="142"/>
      <c r="L114" s="142"/>
      <c r="M114" s="55"/>
      <c r="N114" s="142"/>
      <c r="O114" s="56"/>
      <c r="P114" s="56"/>
      <c r="Q114" s="42"/>
      <c r="R114" s="18">
        <f t="shared" si="2"/>
        <v>0</v>
      </c>
      <c r="S114" s="18">
        <f t="shared" si="3"/>
        <v>0</v>
      </c>
      <c r="T114" s="144"/>
    </row>
    <row r="115" spans="1:20" s="140" customFormat="1">
      <c r="A115" s="143"/>
      <c r="B115" s="42"/>
      <c r="C115" s="143"/>
      <c r="D115" s="142"/>
      <c r="E115" s="142"/>
      <c r="F115" s="54"/>
      <c r="G115" s="54"/>
      <c r="H115" s="142"/>
      <c r="I115" s="42"/>
      <c r="J115" s="142"/>
      <c r="K115" s="142"/>
      <c r="L115" s="142"/>
      <c r="M115" s="55"/>
      <c r="N115" s="142"/>
      <c r="O115" s="56"/>
      <c r="P115" s="56"/>
      <c r="Q115" s="42"/>
      <c r="R115" s="18">
        <f t="shared" si="2"/>
        <v>0</v>
      </c>
      <c r="S115" s="18">
        <f t="shared" si="3"/>
        <v>0</v>
      </c>
      <c r="T115" s="144"/>
    </row>
    <row r="116" spans="1:20" s="140" customFormat="1">
      <c r="A116" s="143"/>
      <c r="B116" s="42"/>
      <c r="C116" s="143"/>
      <c r="D116" s="142"/>
      <c r="E116" s="142"/>
      <c r="F116" s="54"/>
      <c r="G116" s="54"/>
      <c r="H116" s="142"/>
      <c r="I116" s="42"/>
      <c r="J116" s="142"/>
      <c r="K116" s="142"/>
      <c r="L116" s="142"/>
      <c r="M116" s="55"/>
      <c r="N116" s="142"/>
      <c r="O116" s="56"/>
      <c r="P116" s="56"/>
      <c r="Q116" s="42"/>
      <c r="R116" s="18">
        <f t="shared" si="2"/>
        <v>0</v>
      </c>
      <c r="S116" s="18">
        <f t="shared" si="3"/>
        <v>0</v>
      </c>
      <c r="T116" s="144"/>
    </row>
    <row r="117" spans="1:20" s="140" customFormat="1">
      <c r="A117" s="143"/>
      <c r="B117" s="42"/>
      <c r="C117" s="143"/>
      <c r="D117" s="142"/>
      <c r="E117" s="142"/>
      <c r="F117" s="54"/>
      <c r="G117" s="54"/>
      <c r="H117" s="142"/>
      <c r="I117" s="42"/>
      <c r="J117" s="142"/>
      <c r="K117" s="142"/>
      <c r="L117" s="142"/>
      <c r="M117" s="55"/>
      <c r="N117" s="142"/>
      <c r="O117" s="56"/>
      <c r="P117" s="56"/>
      <c r="Q117" s="42"/>
      <c r="R117" s="18">
        <f t="shared" si="2"/>
        <v>0</v>
      </c>
      <c r="S117" s="18">
        <f t="shared" si="3"/>
        <v>0</v>
      </c>
      <c r="T117" s="144"/>
    </row>
    <row r="118" spans="1:20" s="140" customFormat="1">
      <c r="A118" s="143"/>
      <c r="B118" s="42"/>
      <c r="C118" s="143"/>
      <c r="D118" s="142"/>
      <c r="E118" s="142"/>
      <c r="F118" s="54"/>
      <c r="G118" s="54"/>
      <c r="H118" s="142"/>
      <c r="I118" s="42"/>
      <c r="J118" s="142"/>
      <c r="K118" s="142"/>
      <c r="L118" s="142"/>
      <c r="M118" s="55"/>
      <c r="N118" s="142"/>
      <c r="O118" s="56"/>
      <c r="P118" s="56"/>
      <c r="Q118" s="42"/>
      <c r="R118" s="18">
        <f t="shared" si="2"/>
        <v>0</v>
      </c>
      <c r="S118" s="18">
        <f t="shared" si="3"/>
        <v>0</v>
      </c>
      <c r="T118" s="144"/>
    </row>
    <row r="119" spans="1:20" s="140" customFormat="1">
      <c r="A119" s="143"/>
      <c r="B119" s="42"/>
      <c r="C119" s="143"/>
      <c r="D119" s="142"/>
      <c r="E119" s="142"/>
      <c r="F119" s="54"/>
      <c r="G119" s="54"/>
      <c r="H119" s="142"/>
      <c r="I119" s="42"/>
      <c r="J119" s="142"/>
      <c r="K119" s="142"/>
      <c r="L119" s="142"/>
      <c r="M119" s="55"/>
      <c r="N119" s="142"/>
      <c r="O119" s="56"/>
      <c r="P119" s="56"/>
      <c r="Q119" s="42"/>
      <c r="R119" s="18">
        <f t="shared" si="2"/>
        <v>0</v>
      </c>
      <c r="S119" s="18">
        <f t="shared" si="3"/>
        <v>0</v>
      </c>
      <c r="T119" s="144"/>
    </row>
    <row r="120" spans="1:20" s="140" customFormat="1">
      <c r="A120" s="143"/>
      <c r="B120" s="42"/>
      <c r="C120" s="143"/>
      <c r="D120" s="142"/>
      <c r="E120" s="142"/>
      <c r="F120" s="54"/>
      <c r="G120" s="54"/>
      <c r="H120" s="142"/>
      <c r="I120" s="42"/>
      <c r="J120" s="142"/>
      <c r="K120" s="142"/>
      <c r="L120" s="142"/>
      <c r="M120" s="55"/>
      <c r="N120" s="142"/>
      <c r="O120" s="56"/>
      <c r="P120" s="56"/>
      <c r="Q120" s="42"/>
      <c r="R120" s="18">
        <f t="shared" si="2"/>
        <v>0</v>
      </c>
      <c r="S120" s="18">
        <f t="shared" si="3"/>
        <v>0</v>
      </c>
      <c r="T120" s="144"/>
    </row>
    <row r="121" spans="1:20" s="140" customFormat="1">
      <c r="A121" s="143"/>
      <c r="B121" s="42"/>
      <c r="C121" s="143"/>
      <c r="D121" s="142"/>
      <c r="E121" s="142"/>
      <c r="F121" s="54"/>
      <c r="G121" s="54"/>
      <c r="H121" s="142"/>
      <c r="I121" s="42"/>
      <c r="J121" s="142"/>
      <c r="K121" s="142"/>
      <c r="L121" s="142"/>
      <c r="M121" s="55"/>
      <c r="N121" s="142"/>
      <c r="O121" s="56"/>
      <c r="P121" s="56"/>
      <c r="Q121" s="42"/>
      <c r="R121" s="18">
        <f t="shared" si="2"/>
        <v>0</v>
      </c>
      <c r="S121" s="18">
        <f t="shared" si="3"/>
        <v>0</v>
      </c>
      <c r="T121" s="144"/>
    </row>
    <row r="122" spans="1:20" s="140" customFormat="1">
      <c r="A122" s="143"/>
      <c r="B122" s="42"/>
      <c r="C122" s="143"/>
      <c r="D122" s="142"/>
      <c r="E122" s="142"/>
      <c r="F122" s="54"/>
      <c r="G122" s="54"/>
      <c r="H122" s="142"/>
      <c r="I122" s="42"/>
      <c r="J122" s="142"/>
      <c r="K122" s="142"/>
      <c r="L122" s="142"/>
      <c r="M122" s="55"/>
      <c r="N122" s="142"/>
      <c r="O122" s="56"/>
      <c r="P122" s="56"/>
      <c r="Q122" s="42"/>
      <c r="R122" s="18">
        <f t="shared" si="2"/>
        <v>0</v>
      </c>
      <c r="S122" s="18">
        <f t="shared" si="3"/>
        <v>0</v>
      </c>
      <c r="T122" s="144"/>
    </row>
    <row r="123" spans="1:20" s="140" customFormat="1">
      <c r="A123" s="143"/>
      <c r="B123" s="42"/>
      <c r="C123" s="143"/>
      <c r="D123" s="142"/>
      <c r="E123" s="142"/>
      <c r="F123" s="54"/>
      <c r="G123" s="54"/>
      <c r="H123" s="142"/>
      <c r="I123" s="42"/>
      <c r="J123" s="142"/>
      <c r="K123" s="142"/>
      <c r="L123" s="142"/>
      <c r="M123" s="55"/>
      <c r="N123" s="142"/>
      <c r="O123" s="56"/>
      <c r="P123" s="56"/>
      <c r="Q123" s="42"/>
      <c r="R123" s="18">
        <f t="shared" si="2"/>
        <v>0</v>
      </c>
      <c r="S123" s="18">
        <f t="shared" si="3"/>
        <v>0</v>
      </c>
      <c r="T123" s="144"/>
    </row>
    <row r="124" spans="1:20" s="140" customFormat="1">
      <c r="A124" s="143"/>
      <c r="B124" s="42"/>
      <c r="C124" s="143"/>
      <c r="D124" s="142"/>
      <c r="E124" s="142"/>
      <c r="F124" s="54"/>
      <c r="G124" s="54"/>
      <c r="H124" s="142"/>
      <c r="I124" s="42"/>
      <c r="J124" s="142"/>
      <c r="K124" s="142"/>
      <c r="L124" s="142"/>
      <c r="M124" s="55"/>
      <c r="N124" s="142"/>
      <c r="O124" s="56"/>
      <c r="P124" s="56"/>
      <c r="Q124" s="42"/>
      <c r="R124" s="18">
        <f t="shared" si="2"/>
        <v>0</v>
      </c>
      <c r="S124" s="18">
        <f t="shared" si="3"/>
        <v>0</v>
      </c>
      <c r="T124" s="144"/>
    </row>
    <row r="125" spans="1:20" s="140" customFormat="1">
      <c r="A125" s="143"/>
      <c r="B125" s="42"/>
      <c r="C125" s="143"/>
      <c r="D125" s="142"/>
      <c r="E125" s="142"/>
      <c r="F125" s="54"/>
      <c r="G125" s="54"/>
      <c r="H125" s="142"/>
      <c r="I125" s="42"/>
      <c r="J125" s="142"/>
      <c r="K125" s="142"/>
      <c r="L125" s="142"/>
      <c r="M125" s="55"/>
      <c r="N125" s="142"/>
      <c r="O125" s="56"/>
      <c r="P125" s="56"/>
      <c r="Q125" s="42"/>
      <c r="R125" s="18">
        <f t="shared" si="2"/>
        <v>0</v>
      </c>
      <c r="S125" s="18">
        <f t="shared" si="3"/>
        <v>0</v>
      </c>
      <c r="T125" s="144"/>
    </row>
    <row r="126" spans="1:20" s="140" customFormat="1">
      <c r="A126" s="143"/>
      <c r="B126" s="42"/>
      <c r="C126" s="143"/>
      <c r="D126" s="142"/>
      <c r="E126" s="142"/>
      <c r="F126" s="54"/>
      <c r="G126" s="54"/>
      <c r="H126" s="142"/>
      <c r="I126" s="42"/>
      <c r="J126" s="142"/>
      <c r="K126" s="142"/>
      <c r="L126" s="142"/>
      <c r="M126" s="55"/>
      <c r="N126" s="142"/>
      <c r="O126" s="56"/>
      <c r="P126" s="56"/>
      <c r="Q126" s="42"/>
      <c r="R126" s="18">
        <f t="shared" si="2"/>
        <v>0</v>
      </c>
      <c r="S126" s="18">
        <f t="shared" si="3"/>
        <v>0</v>
      </c>
      <c r="T126" s="144"/>
    </row>
    <row r="127" spans="1:20" s="140" customFormat="1">
      <c r="A127" s="143"/>
      <c r="B127" s="42"/>
      <c r="C127" s="143"/>
      <c r="D127" s="142"/>
      <c r="E127" s="142"/>
      <c r="F127" s="54"/>
      <c r="G127" s="54"/>
      <c r="H127" s="142"/>
      <c r="I127" s="42"/>
      <c r="J127" s="142"/>
      <c r="K127" s="142"/>
      <c r="L127" s="142"/>
      <c r="M127" s="55"/>
      <c r="N127" s="142"/>
      <c r="O127" s="56"/>
      <c r="P127" s="56"/>
      <c r="Q127" s="42"/>
      <c r="R127" s="18">
        <f t="shared" si="2"/>
        <v>0</v>
      </c>
      <c r="S127" s="18">
        <f t="shared" si="3"/>
        <v>0</v>
      </c>
      <c r="T127" s="144"/>
    </row>
    <row r="128" spans="1:20" s="140" customFormat="1">
      <c r="A128" s="143"/>
      <c r="B128" s="42"/>
      <c r="C128" s="143"/>
      <c r="D128" s="142"/>
      <c r="E128" s="142"/>
      <c r="F128" s="54"/>
      <c r="G128" s="54"/>
      <c r="H128" s="142"/>
      <c r="I128" s="42"/>
      <c r="J128" s="142"/>
      <c r="K128" s="142"/>
      <c r="L128" s="142"/>
      <c r="M128" s="55"/>
      <c r="N128" s="142"/>
      <c r="O128" s="56"/>
      <c r="P128" s="56"/>
      <c r="Q128" s="42"/>
      <c r="R128" s="18">
        <f t="shared" si="2"/>
        <v>0</v>
      </c>
      <c r="S128" s="18">
        <f t="shared" si="3"/>
        <v>0</v>
      </c>
      <c r="T128" s="144"/>
    </row>
    <row r="129" spans="1:20" s="140" customFormat="1">
      <c r="A129" s="143"/>
      <c r="B129" s="42"/>
      <c r="C129" s="143"/>
      <c r="D129" s="142"/>
      <c r="E129" s="142"/>
      <c r="F129" s="54"/>
      <c r="G129" s="54"/>
      <c r="H129" s="142"/>
      <c r="I129" s="42"/>
      <c r="J129" s="142"/>
      <c r="K129" s="142"/>
      <c r="L129" s="142"/>
      <c r="M129" s="55"/>
      <c r="N129" s="142"/>
      <c r="O129" s="56"/>
      <c r="P129" s="56"/>
      <c r="Q129" s="42"/>
      <c r="R129" s="18">
        <f t="shared" si="2"/>
        <v>0</v>
      </c>
      <c r="S129" s="18">
        <f t="shared" si="3"/>
        <v>0</v>
      </c>
      <c r="T129" s="144"/>
    </row>
    <row r="130" spans="1:20" s="140" customFormat="1">
      <c r="A130" s="143"/>
      <c r="B130" s="42"/>
      <c r="C130" s="143"/>
      <c r="D130" s="142"/>
      <c r="E130" s="142"/>
      <c r="F130" s="54"/>
      <c r="G130" s="54"/>
      <c r="H130" s="142"/>
      <c r="I130" s="42"/>
      <c r="J130" s="142"/>
      <c r="K130" s="142"/>
      <c r="L130" s="142"/>
      <c r="M130" s="55"/>
      <c r="N130" s="142"/>
      <c r="O130" s="56"/>
      <c r="P130" s="56"/>
      <c r="Q130" s="42"/>
      <c r="R130" s="18">
        <f t="shared" si="2"/>
        <v>0</v>
      </c>
      <c r="S130" s="18">
        <f t="shared" si="3"/>
        <v>0</v>
      </c>
      <c r="T130" s="144"/>
    </row>
    <row r="131" spans="1:20" s="140" customFormat="1">
      <c r="A131" s="143"/>
      <c r="B131" s="42"/>
      <c r="C131" s="143"/>
      <c r="D131" s="142"/>
      <c r="E131" s="142"/>
      <c r="F131" s="54"/>
      <c r="G131" s="54"/>
      <c r="H131" s="142"/>
      <c r="I131" s="42"/>
      <c r="J131" s="142"/>
      <c r="K131" s="142"/>
      <c r="L131" s="142"/>
      <c r="M131" s="55"/>
      <c r="N131" s="142"/>
      <c r="O131" s="56"/>
      <c r="P131" s="56"/>
      <c r="Q131" s="42"/>
      <c r="R131" s="18">
        <f t="shared" si="2"/>
        <v>0</v>
      </c>
      <c r="S131" s="18">
        <f t="shared" si="3"/>
        <v>0</v>
      </c>
      <c r="T131" s="144"/>
    </row>
    <row r="132" spans="1:20" s="140" customFormat="1">
      <c r="A132" s="143"/>
      <c r="B132" s="42"/>
      <c r="C132" s="143"/>
      <c r="D132" s="142"/>
      <c r="E132" s="142"/>
      <c r="F132" s="54"/>
      <c r="G132" s="54"/>
      <c r="H132" s="142"/>
      <c r="I132" s="42"/>
      <c r="J132" s="142"/>
      <c r="K132" s="142"/>
      <c r="L132" s="142"/>
      <c r="M132" s="55"/>
      <c r="N132" s="142"/>
      <c r="O132" s="56"/>
      <c r="P132" s="56"/>
      <c r="Q132" s="42"/>
      <c r="R132" s="18">
        <f t="shared" si="2"/>
        <v>0</v>
      </c>
      <c r="S132" s="18">
        <f t="shared" si="3"/>
        <v>0</v>
      </c>
      <c r="T132" s="144"/>
    </row>
    <row r="133" spans="1:20" s="140" customFormat="1">
      <c r="A133" s="143"/>
      <c r="B133" s="42"/>
      <c r="C133" s="143"/>
      <c r="D133" s="142"/>
      <c r="E133" s="142"/>
      <c r="F133" s="54"/>
      <c r="G133" s="54"/>
      <c r="H133" s="142"/>
      <c r="I133" s="42"/>
      <c r="J133" s="142"/>
      <c r="K133" s="142"/>
      <c r="L133" s="142"/>
      <c r="M133" s="55"/>
      <c r="N133" s="142"/>
      <c r="O133" s="56"/>
      <c r="P133" s="56"/>
      <c r="Q133" s="42"/>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44"/>
    </row>
    <row r="134" spans="1:20" s="140" customFormat="1">
      <c r="A134" s="143"/>
      <c r="B134" s="42"/>
      <c r="C134" s="143"/>
      <c r="D134" s="142"/>
      <c r="E134" s="142"/>
      <c r="F134" s="54"/>
      <c r="G134" s="54"/>
      <c r="H134" s="142"/>
      <c r="I134" s="42"/>
      <c r="J134" s="142"/>
      <c r="K134" s="142"/>
      <c r="L134" s="142"/>
      <c r="M134" s="55"/>
      <c r="N134" s="142"/>
      <c r="O134" s="56"/>
      <c r="P134" s="56"/>
      <c r="Q134" s="42"/>
      <c r="R134" s="18">
        <f t="shared" si="4"/>
        <v>0</v>
      </c>
      <c r="S134" s="18">
        <f t="shared" si="5"/>
        <v>0</v>
      </c>
      <c r="T134" s="144"/>
    </row>
    <row r="135" spans="1:20" s="140" customFormat="1">
      <c r="A135" s="143"/>
      <c r="B135" s="42"/>
      <c r="C135" s="143"/>
      <c r="D135" s="142"/>
      <c r="E135" s="142"/>
      <c r="F135" s="54"/>
      <c r="G135" s="54"/>
      <c r="H135" s="142"/>
      <c r="I135" s="42"/>
      <c r="J135" s="142"/>
      <c r="K135" s="142"/>
      <c r="L135" s="142"/>
      <c r="M135" s="55"/>
      <c r="N135" s="142"/>
      <c r="O135" s="56"/>
      <c r="P135" s="56"/>
      <c r="Q135" s="42"/>
      <c r="R135" s="18">
        <f t="shared" si="4"/>
        <v>0</v>
      </c>
      <c r="S135" s="18">
        <f t="shared" si="5"/>
        <v>0</v>
      </c>
      <c r="T135" s="144"/>
    </row>
    <row r="136" spans="1:20" s="140" customFormat="1">
      <c r="A136" s="143"/>
      <c r="B136" s="42"/>
      <c r="C136" s="143"/>
      <c r="D136" s="142"/>
      <c r="E136" s="142"/>
      <c r="F136" s="54"/>
      <c r="G136" s="54"/>
      <c r="H136" s="142"/>
      <c r="I136" s="42"/>
      <c r="J136" s="142"/>
      <c r="K136" s="142"/>
      <c r="L136" s="142"/>
      <c r="M136" s="55"/>
      <c r="N136" s="142"/>
      <c r="O136" s="56"/>
      <c r="P136" s="56"/>
      <c r="Q136" s="42"/>
      <c r="R136" s="18">
        <f t="shared" si="4"/>
        <v>0</v>
      </c>
      <c r="S136" s="18">
        <f t="shared" si="5"/>
        <v>0</v>
      </c>
      <c r="T136" s="144"/>
    </row>
    <row r="137" spans="1:20" s="140" customFormat="1">
      <c r="A137" s="143"/>
      <c r="B137" s="42"/>
      <c r="C137" s="143"/>
      <c r="D137" s="142"/>
      <c r="E137" s="142"/>
      <c r="F137" s="54"/>
      <c r="G137" s="54"/>
      <c r="H137" s="142"/>
      <c r="I137" s="42"/>
      <c r="J137" s="142"/>
      <c r="K137" s="142"/>
      <c r="L137" s="142"/>
      <c r="M137" s="55"/>
      <c r="N137" s="142"/>
      <c r="O137" s="56"/>
      <c r="P137" s="56"/>
      <c r="Q137" s="42"/>
      <c r="R137" s="18">
        <f t="shared" si="4"/>
        <v>0</v>
      </c>
      <c r="S137" s="18">
        <f t="shared" si="5"/>
        <v>0</v>
      </c>
      <c r="T137" s="144"/>
    </row>
    <row r="138" spans="1:20" s="140" customFormat="1">
      <c r="A138" s="143"/>
      <c r="B138" s="42"/>
      <c r="C138" s="143"/>
      <c r="D138" s="142"/>
      <c r="E138" s="142"/>
      <c r="F138" s="54"/>
      <c r="G138" s="54"/>
      <c r="H138" s="142"/>
      <c r="I138" s="42"/>
      <c r="J138" s="142"/>
      <c r="K138" s="142"/>
      <c r="L138" s="142"/>
      <c r="M138" s="55"/>
      <c r="N138" s="142"/>
      <c r="O138" s="56"/>
      <c r="P138" s="56"/>
      <c r="Q138" s="42"/>
      <c r="R138" s="18">
        <f t="shared" si="4"/>
        <v>0</v>
      </c>
      <c r="S138" s="18">
        <f t="shared" si="5"/>
        <v>0</v>
      </c>
      <c r="T138" s="144"/>
    </row>
    <row r="139" spans="1:20" s="140" customFormat="1">
      <c r="A139" s="143"/>
      <c r="B139" s="42"/>
      <c r="C139" s="143"/>
      <c r="D139" s="142"/>
      <c r="E139" s="142"/>
      <c r="F139" s="54"/>
      <c r="G139" s="54"/>
      <c r="H139" s="142"/>
      <c r="I139" s="42"/>
      <c r="J139" s="142"/>
      <c r="K139" s="142"/>
      <c r="L139" s="142"/>
      <c r="M139" s="55"/>
      <c r="N139" s="142"/>
      <c r="O139" s="56"/>
      <c r="P139" s="56"/>
      <c r="Q139" s="42"/>
      <c r="R139" s="18">
        <f t="shared" si="4"/>
        <v>0</v>
      </c>
      <c r="S139" s="18">
        <f t="shared" si="5"/>
        <v>0</v>
      </c>
      <c r="T139" s="144"/>
    </row>
    <row r="140" spans="1:20" s="140" customFormat="1">
      <c r="A140" s="143"/>
      <c r="B140" s="42"/>
      <c r="C140" s="143"/>
      <c r="D140" s="142"/>
      <c r="E140" s="142"/>
      <c r="F140" s="54"/>
      <c r="G140" s="54"/>
      <c r="H140" s="142"/>
      <c r="I140" s="42"/>
      <c r="J140" s="142"/>
      <c r="K140" s="142"/>
      <c r="L140" s="142"/>
      <c r="M140" s="55"/>
      <c r="N140" s="142"/>
      <c r="O140" s="56"/>
      <c r="P140" s="56"/>
      <c r="Q140" s="42"/>
      <c r="R140" s="18">
        <f t="shared" si="4"/>
        <v>0</v>
      </c>
      <c r="S140" s="18">
        <f t="shared" si="5"/>
        <v>0</v>
      </c>
      <c r="T140" s="144"/>
    </row>
    <row r="141" spans="1:20" s="140" customFormat="1">
      <c r="A141" s="143"/>
      <c r="B141" s="42"/>
      <c r="C141" s="143"/>
      <c r="D141" s="142"/>
      <c r="E141" s="142"/>
      <c r="F141" s="54"/>
      <c r="G141" s="54"/>
      <c r="H141" s="142"/>
      <c r="I141" s="42"/>
      <c r="J141" s="142"/>
      <c r="K141" s="142"/>
      <c r="L141" s="142"/>
      <c r="M141" s="55"/>
      <c r="N141" s="142"/>
      <c r="O141" s="56"/>
      <c r="P141" s="56"/>
      <c r="Q141" s="42"/>
      <c r="R141" s="18">
        <f t="shared" si="4"/>
        <v>0</v>
      </c>
      <c r="S141" s="18">
        <f t="shared" si="5"/>
        <v>0</v>
      </c>
      <c r="T141" s="144"/>
    </row>
    <row r="142" spans="1:20" s="140" customFormat="1">
      <c r="A142" s="143"/>
      <c r="B142" s="42"/>
      <c r="C142" s="143"/>
      <c r="D142" s="142"/>
      <c r="E142" s="142"/>
      <c r="F142" s="54"/>
      <c r="G142" s="54"/>
      <c r="H142" s="142"/>
      <c r="I142" s="42"/>
      <c r="J142" s="142"/>
      <c r="K142" s="142"/>
      <c r="L142" s="142"/>
      <c r="M142" s="55"/>
      <c r="N142" s="142"/>
      <c r="O142" s="56"/>
      <c r="P142" s="56"/>
      <c r="Q142" s="42"/>
      <c r="R142" s="18">
        <f t="shared" si="4"/>
        <v>0</v>
      </c>
      <c r="S142" s="18">
        <f t="shared" si="5"/>
        <v>0</v>
      </c>
      <c r="T142" s="144"/>
    </row>
    <row r="143" spans="1:20" s="140" customFormat="1">
      <c r="A143" s="143"/>
      <c r="B143" s="42"/>
      <c r="C143" s="143"/>
      <c r="D143" s="142"/>
      <c r="E143" s="142"/>
      <c r="F143" s="54"/>
      <c r="G143" s="54"/>
      <c r="H143" s="142"/>
      <c r="I143" s="42"/>
      <c r="J143" s="142"/>
      <c r="K143" s="142"/>
      <c r="L143" s="142"/>
      <c r="M143" s="55"/>
      <c r="N143" s="142"/>
      <c r="O143" s="56"/>
      <c r="P143" s="56"/>
      <c r="Q143" s="42"/>
      <c r="R143" s="18">
        <f t="shared" si="4"/>
        <v>0</v>
      </c>
      <c r="S143" s="18">
        <f t="shared" si="5"/>
        <v>0</v>
      </c>
      <c r="T143" s="144"/>
    </row>
    <row r="144" spans="1:20" s="140" customFormat="1">
      <c r="A144" s="143"/>
      <c r="B144" s="42"/>
      <c r="C144" s="143"/>
      <c r="D144" s="142"/>
      <c r="E144" s="142"/>
      <c r="F144" s="54"/>
      <c r="G144" s="54"/>
      <c r="H144" s="142"/>
      <c r="I144" s="42"/>
      <c r="J144" s="142"/>
      <c r="K144" s="142"/>
      <c r="L144" s="142"/>
      <c r="M144" s="55"/>
      <c r="N144" s="142"/>
      <c r="O144" s="56"/>
      <c r="P144" s="56"/>
      <c r="Q144" s="42"/>
      <c r="R144" s="18">
        <f t="shared" si="4"/>
        <v>0</v>
      </c>
      <c r="S144" s="18">
        <f t="shared" si="5"/>
        <v>0</v>
      </c>
      <c r="T144" s="144"/>
    </row>
    <row r="145" spans="1:20" s="140" customFormat="1">
      <c r="A145" s="143"/>
      <c r="B145" s="42"/>
      <c r="C145" s="143"/>
      <c r="D145" s="142"/>
      <c r="E145" s="142"/>
      <c r="F145" s="54"/>
      <c r="G145" s="54"/>
      <c r="H145" s="142"/>
      <c r="I145" s="42"/>
      <c r="J145" s="142"/>
      <c r="K145" s="142"/>
      <c r="L145" s="142"/>
      <c r="M145" s="55"/>
      <c r="N145" s="142"/>
      <c r="O145" s="56"/>
      <c r="P145" s="56"/>
      <c r="Q145" s="42"/>
      <c r="R145" s="18">
        <f t="shared" si="4"/>
        <v>0</v>
      </c>
      <c r="S145" s="18">
        <f t="shared" si="5"/>
        <v>0</v>
      </c>
      <c r="T145" s="144"/>
    </row>
    <row r="146" spans="1:20" s="140" customFormat="1">
      <c r="A146" s="143"/>
      <c r="B146" s="42"/>
      <c r="C146" s="143"/>
      <c r="D146" s="142"/>
      <c r="E146" s="142"/>
      <c r="F146" s="54"/>
      <c r="G146" s="54"/>
      <c r="H146" s="142"/>
      <c r="I146" s="42"/>
      <c r="J146" s="142"/>
      <c r="K146" s="142"/>
      <c r="L146" s="142"/>
      <c r="M146" s="55"/>
      <c r="N146" s="142"/>
      <c r="O146" s="56"/>
      <c r="P146" s="56"/>
      <c r="Q146" s="42"/>
      <c r="R146" s="18">
        <f t="shared" si="4"/>
        <v>0</v>
      </c>
      <c r="S146" s="18">
        <f t="shared" si="5"/>
        <v>0</v>
      </c>
      <c r="T146" s="144"/>
    </row>
    <row r="147" spans="1:20" s="140" customFormat="1">
      <c r="A147" s="143"/>
      <c r="B147" s="42"/>
      <c r="C147" s="143"/>
      <c r="D147" s="142"/>
      <c r="E147" s="142"/>
      <c r="F147" s="54"/>
      <c r="G147" s="54"/>
      <c r="H147" s="142"/>
      <c r="I147" s="42"/>
      <c r="J147" s="142"/>
      <c r="K147" s="142"/>
      <c r="L147" s="142"/>
      <c r="M147" s="55"/>
      <c r="N147" s="142"/>
      <c r="O147" s="56"/>
      <c r="P147" s="56"/>
      <c r="Q147" s="42"/>
      <c r="R147" s="18">
        <f t="shared" si="4"/>
        <v>0</v>
      </c>
      <c r="S147" s="18">
        <f t="shared" si="5"/>
        <v>0</v>
      </c>
      <c r="T147" s="144"/>
    </row>
    <row r="148" spans="1:20" s="140" customFormat="1">
      <c r="A148" s="143"/>
      <c r="B148" s="42"/>
      <c r="C148" s="143"/>
      <c r="D148" s="142"/>
      <c r="E148" s="142"/>
      <c r="F148" s="54"/>
      <c r="G148" s="54"/>
      <c r="H148" s="142"/>
      <c r="I148" s="42"/>
      <c r="J148" s="142"/>
      <c r="K148" s="142"/>
      <c r="L148" s="142"/>
      <c r="M148" s="55"/>
      <c r="N148" s="142"/>
      <c r="O148" s="56"/>
      <c r="P148" s="56"/>
      <c r="Q148" s="42"/>
      <c r="R148" s="18">
        <f t="shared" si="4"/>
        <v>0</v>
      </c>
      <c r="S148" s="18">
        <f t="shared" si="5"/>
        <v>0</v>
      </c>
      <c r="T148" s="144"/>
    </row>
    <row r="149" spans="1:20" s="140" customFormat="1">
      <c r="A149" s="143"/>
      <c r="B149" s="42"/>
      <c r="C149" s="143"/>
      <c r="D149" s="142"/>
      <c r="E149" s="142"/>
      <c r="F149" s="54"/>
      <c r="G149" s="54"/>
      <c r="H149" s="142"/>
      <c r="I149" s="42"/>
      <c r="J149" s="142"/>
      <c r="K149" s="142"/>
      <c r="L149" s="142"/>
      <c r="M149" s="55"/>
      <c r="N149" s="142"/>
      <c r="O149" s="56"/>
      <c r="P149" s="56"/>
      <c r="Q149" s="42"/>
      <c r="R149" s="18">
        <f t="shared" si="4"/>
        <v>0</v>
      </c>
      <c r="S149" s="18">
        <f t="shared" si="5"/>
        <v>0</v>
      </c>
      <c r="T149" s="144"/>
    </row>
    <row r="150" spans="1:20" s="140" customFormat="1">
      <c r="A150" s="143"/>
      <c r="B150" s="42"/>
      <c r="C150" s="143"/>
      <c r="D150" s="142"/>
      <c r="E150" s="142"/>
      <c r="F150" s="54"/>
      <c r="G150" s="54"/>
      <c r="H150" s="142"/>
      <c r="I150" s="42"/>
      <c r="J150" s="142"/>
      <c r="K150" s="142"/>
      <c r="L150" s="142"/>
      <c r="M150" s="55"/>
      <c r="N150" s="142"/>
      <c r="O150" s="56"/>
      <c r="P150" s="56"/>
      <c r="Q150" s="42"/>
      <c r="R150" s="18">
        <f t="shared" si="4"/>
        <v>0</v>
      </c>
      <c r="S150" s="18">
        <f t="shared" si="5"/>
        <v>0</v>
      </c>
      <c r="T150" s="144"/>
    </row>
    <row r="151" spans="1:20" s="140" customFormat="1">
      <c r="A151" s="143"/>
      <c r="B151" s="42"/>
      <c r="C151" s="143"/>
      <c r="D151" s="142"/>
      <c r="E151" s="142"/>
      <c r="F151" s="54"/>
      <c r="G151" s="54"/>
      <c r="H151" s="142"/>
      <c r="I151" s="42"/>
      <c r="J151" s="142"/>
      <c r="K151" s="142"/>
      <c r="L151" s="142"/>
      <c r="M151" s="55"/>
      <c r="N151" s="142"/>
      <c r="O151" s="56"/>
      <c r="P151" s="56"/>
      <c r="Q151" s="42"/>
      <c r="R151" s="18">
        <f t="shared" si="4"/>
        <v>0</v>
      </c>
      <c r="S151" s="18">
        <f t="shared" si="5"/>
        <v>0</v>
      </c>
      <c r="T151" s="144"/>
    </row>
    <row r="152" spans="1:20" s="140" customFormat="1">
      <c r="A152" s="143"/>
      <c r="B152" s="42"/>
      <c r="C152" s="143"/>
      <c r="D152" s="142"/>
      <c r="E152" s="142"/>
      <c r="F152" s="54"/>
      <c r="G152" s="54"/>
      <c r="H152" s="142"/>
      <c r="I152" s="42"/>
      <c r="J152" s="142"/>
      <c r="K152" s="142"/>
      <c r="L152" s="142"/>
      <c r="M152" s="55"/>
      <c r="N152" s="142"/>
      <c r="O152" s="56"/>
      <c r="P152" s="56"/>
      <c r="Q152" s="42"/>
      <c r="R152" s="18">
        <f t="shared" si="4"/>
        <v>0</v>
      </c>
      <c r="S152" s="18">
        <f t="shared" si="5"/>
        <v>0</v>
      </c>
      <c r="T152" s="144"/>
    </row>
    <row r="153" spans="1:20" s="140" customFormat="1">
      <c r="A153" s="143"/>
      <c r="B153" s="42"/>
      <c r="C153" s="143"/>
      <c r="D153" s="142"/>
      <c r="E153" s="142"/>
      <c r="F153" s="54"/>
      <c r="G153" s="54"/>
      <c r="H153" s="142"/>
      <c r="I153" s="42"/>
      <c r="J153" s="142"/>
      <c r="K153" s="142"/>
      <c r="L153" s="142"/>
      <c r="M153" s="55"/>
      <c r="N153" s="142"/>
      <c r="O153" s="56"/>
      <c r="P153" s="56"/>
      <c r="Q153" s="42"/>
      <c r="R153" s="18">
        <f t="shared" si="4"/>
        <v>0</v>
      </c>
      <c r="S153" s="18">
        <f t="shared" si="5"/>
        <v>0</v>
      </c>
      <c r="T153" s="144"/>
    </row>
    <row r="154" spans="1:20" s="140" customFormat="1">
      <c r="A154" s="143"/>
      <c r="B154" s="42"/>
      <c r="C154" s="143"/>
      <c r="D154" s="142"/>
      <c r="E154" s="142"/>
      <c r="F154" s="54"/>
      <c r="G154" s="54"/>
      <c r="H154" s="142"/>
      <c r="I154" s="42"/>
      <c r="J154" s="142"/>
      <c r="K154" s="142"/>
      <c r="L154" s="142"/>
      <c r="M154" s="55"/>
      <c r="N154" s="142"/>
      <c r="O154" s="56"/>
      <c r="P154" s="56"/>
      <c r="Q154" s="42"/>
      <c r="R154" s="18">
        <f t="shared" si="4"/>
        <v>0</v>
      </c>
      <c r="S154" s="18">
        <f t="shared" si="5"/>
        <v>0</v>
      </c>
      <c r="T154" s="144"/>
    </row>
    <row r="155" spans="1:20" s="140" customFormat="1">
      <c r="A155" s="143"/>
      <c r="B155" s="42"/>
      <c r="C155" s="143"/>
      <c r="D155" s="142"/>
      <c r="E155" s="142"/>
      <c r="F155" s="54"/>
      <c r="G155" s="54"/>
      <c r="H155" s="142"/>
      <c r="I155" s="42"/>
      <c r="J155" s="142"/>
      <c r="K155" s="142"/>
      <c r="L155" s="142"/>
      <c r="M155" s="55"/>
      <c r="N155" s="142"/>
      <c r="O155" s="56"/>
      <c r="P155" s="56"/>
      <c r="Q155" s="42"/>
      <c r="R155" s="18">
        <f t="shared" si="4"/>
        <v>0</v>
      </c>
      <c r="S155" s="18">
        <f t="shared" si="5"/>
        <v>0</v>
      </c>
      <c r="T155" s="144"/>
    </row>
    <row r="156" spans="1:20" s="140" customFormat="1">
      <c r="A156" s="143"/>
      <c r="B156" s="42"/>
      <c r="C156" s="143"/>
      <c r="D156" s="142"/>
      <c r="E156" s="142"/>
      <c r="F156" s="54"/>
      <c r="G156" s="54"/>
      <c r="H156" s="142"/>
      <c r="I156" s="42"/>
      <c r="J156" s="142"/>
      <c r="K156" s="142"/>
      <c r="L156" s="142"/>
      <c r="M156" s="55"/>
      <c r="N156" s="142"/>
      <c r="O156" s="56"/>
      <c r="P156" s="56"/>
      <c r="Q156" s="42"/>
      <c r="R156" s="18">
        <f t="shared" si="4"/>
        <v>0</v>
      </c>
      <c r="S156" s="18">
        <f t="shared" si="5"/>
        <v>0</v>
      </c>
      <c r="T156" s="144"/>
    </row>
    <row r="157" spans="1:20" s="140" customFormat="1">
      <c r="A157" s="143"/>
      <c r="B157" s="42"/>
      <c r="C157" s="143"/>
      <c r="D157" s="142"/>
      <c r="E157" s="142"/>
      <c r="F157" s="54"/>
      <c r="G157" s="54"/>
      <c r="H157" s="142"/>
      <c r="I157" s="42"/>
      <c r="J157" s="142"/>
      <c r="K157" s="142"/>
      <c r="L157" s="142"/>
      <c r="M157" s="55"/>
      <c r="N157" s="142"/>
      <c r="O157" s="56"/>
      <c r="P157" s="56"/>
      <c r="Q157" s="42"/>
      <c r="R157" s="18">
        <f t="shared" si="4"/>
        <v>0</v>
      </c>
      <c r="S157" s="18">
        <f t="shared" si="5"/>
        <v>0</v>
      </c>
      <c r="T157" s="144"/>
    </row>
    <row r="158" spans="1:20" s="140" customFormat="1">
      <c r="A158" s="143"/>
      <c r="B158" s="42"/>
      <c r="C158" s="143"/>
      <c r="D158" s="142"/>
      <c r="E158" s="142"/>
      <c r="F158" s="54"/>
      <c r="G158" s="54"/>
      <c r="H158" s="142"/>
      <c r="I158" s="42"/>
      <c r="J158" s="142"/>
      <c r="K158" s="142"/>
      <c r="L158" s="142"/>
      <c r="M158" s="55"/>
      <c r="N158" s="142"/>
      <c r="O158" s="56"/>
      <c r="P158" s="56"/>
      <c r="Q158" s="42"/>
      <c r="R158" s="18">
        <f t="shared" si="4"/>
        <v>0</v>
      </c>
      <c r="S158" s="18">
        <f t="shared" si="5"/>
        <v>0</v>
      </c>
      <c r="T158" s="144"/>
    </row>
    <row r="159" spans="1:20" s="140" customFormat="1">
      <c r="A159" s="143"/>
      <c r="B159" s="42"/>
      <c r="C159" s="143"/>
      <c r="D159" s="142"/>
      <c r="E159" s="142"/>
      <c r="F159" s="54"/>
      <c r="G159" s="54"/>
      <c r="H159" s="142"/>
      <c r="I159" s="42"/>
      <c r="J159" s="142"/>
      <c r="K159" s="142"/>
      <c r="L159" s="142"/>
      <c r="M159" s="55"/>
      <c r="N159" s="142"/>
      <c r="O159" s="56"/>
      <c r="P159" s="56"/>
      <c r="Q159" s="42"/>
      <c r="R159" s="18">
        <f t="shared" si="4"/>
        <v>0</v>
      </c>
      <c r="S159" s="18">
        <f t="shared" si="5"/>
        <v>0</v>
      </c>
      <c r="T159" s="144"/>
    </row>
    <row r="160" spans="1:20" s="140" customFormat="1">
      <c r="A160" s="143"/>
      <c r="B160" s="42"/>
      <c r="C160" s="143"/>
      <c r="D160" s="142"/>
      <c r="E160" s="142"/>
      <c r="F160" s="54"/>
      <c r="G160" s="54"/>
      <c r="H160" s="142"/>
      <c r="I160" s="42"/>
      <c r="J160" s="142"/>
      <c r="K160" s="142"/>
      <c r="L160" s="142"/>
      <c r="M160" s="55"/>
      <c r="N160" s="142"/>
      <c r="O160" s="56"/>
      <c r="P160" s="56"/>
      <c r="Q160" s="42"/>
      <c r="R160" s="18">
        <f t="shared" si="4"/>
        <v>0</v>
      </c>
      <c r="S160" s="18">
        <f t="shared" si="5"/>
        <v>0</v>
      </c>
      <c r="T160" s="144"/>
    </row>
    <row r="161" spans="1:20" s="140" customFormat="1">
      <c r="A161" s="143"/>
      <c r="B161" s="42"/>
      <c r="C161" s="143"/>
      <c r="D161" s="142"/>
      <c r="E161" s="142"/>
      <c r="F161" s="54"/>
      <c r="G161" s="54"/>
      <c r="H161" s="142"/>
      <c r="I161" s="42"/>
      <c r="J161" s="142"/>
      <c r="K161" s="142"/>
      <c r="L161" s="142"/>
      <c r="M161" s="55"/>
      <c r="N161" s="142"/>
      <c r="O161" s="56"/>
      <c r="P161" s="56"/>
      <c r="Q161" s="42"/>
      <c r="R161" s="18">
        <f t="shared" si="4"/>
        <v>0</v>
      </c>
      <c r="S161" s="18">
        <f t="shared" si="5"/>
        <v>0</v>
      </c>
      <c r="T161" s="144"/>
    </row>
    <row r="162" spans="1:20" s="140" customFormat="1">
      <c r="A162" s="143"/>
      <c r="B162" s="42"/>
      <c r="C162" s="143"/>
      <c r="D162" s="142"/>
      <c r="E162" s="142"/>
      <c r="F162" s="54"/>
      <c r="G162" s="54"/>
      <c r="H162" s="142"/>
      <c r="I162" s="42"/>
      <c r="J162" s="142"/>
      <c r="K162" s="142"/>
      <c r="L162" s="142"/>
      <c r="M162" s="55"/>
      <c r="N162" s="142"/>
      <c r="O162" s="56"/>
      <c r="P162" s="56"/>
      <c r="Q162" s="42"/>
      <c r="R162" s="18">
        <f t="shared" si="4"/>
        <v>0</v>
      </c>
      <c r="S162" s="18">
        <f t="shared" si="5"/>
        <v>0</v>
      </c>
      <c r="T162" s="144"/>
    </row>
    <row r="163" spans="1:20" s="140" customFormat="1">
      <c r="A163" s="143"/>
      <c r="B163" s="42"/>
      <c r="C163" s="143"/>
      <c r="D163" s="142"/>
      <c r="E163" s="142"/>
      <c r="F163" s="54"/>
      <c r="G163" s="54"/>
      <c r="H163" s="142"/>
      <c r="I163" s="42"/>
      <c r="J163" s="142"/>
      <c r="K163" s="142"/>
      <c r="L163" s="142"/>
      <c r="M163" s="55"/>
      <c r="N163" s="142"/>
      <c r="O163" s="56"/>
      <c r="P163" s="56"/>
      <c r="Q163" s="42"/>
      <c r="R163" s="18">
        <f t="shared" si="4"/>
        <v>0</v>
      </c>
      <c r="S163" s="18">
        <f t="shared" si="5"/>
        <v>0</v>
      </c>
      <c r="T163" s="144"/>
    </row>
    <row r="164" spans="1:20" s="140" customFormat="1">
      <c r="A164" s="143"/>
      <c r="B164" s="42"/>
      <c r="C164" s="143"/>
      <c r="D164" s="142"/>
      <c r="E164" s="142"/>
      <c r="F164" s="54"/>
      <c r="G164" s="54"/>
      <c r="H164" s="142"/>
      <c r="I164" s="42"/>
      <c r="J164" s="142"/>
      <c r="K164" s="142"/>
      <c r="L164" s="142"/>
      <c r="M164" s="55"/>
      <c r="N164" s="142"/>
      <c r="O164" s="56"/>
      <c r="P164" s="56"/>
      <c r="Q164" s="42"/>
      <c r="R164" s="18">
        <f t="shared" si="4"/>
        <v>0</v>
      </c>
      <c r="S164" s="18">
        <f t="shared" si="5"/>
        <v>0</v>
      </c>
      <c r="T164" s="144"/>
    </row>
    <row r="165" spans="1:20" s="140" customFormat="1">
      <c r="A165" s="143"/>
      <c r="B165" s="42"/>
      <c r="C165" s="143"/>
      <c r="D165" s="142"/>
      <c r="E165" s="142"/>
      <c r="F165" s="54"/>
      <c r="G165" s="54"/>
      <c r="H165" s="142"/>
      <c r="I165" s="42"/>
      <c r="J165" s="142"/>
      <c r="K165" s="142"/>
      <c r="L165" s="142"/>
      <c r="M165" s="55"/>
      <c r="N165" s="142"/>
      <c r="O165" s="56"/>
      <c r="P165" s="56"/>
      <c r="Q165" s="42"/>
      <c r="R165" s="18">
        <f t="shared" si="4"/>
        <v>0</v>
      </c>
      <c r="S165" s="18">
        <f t="shared" si="5"/>
        <v>0</v>
      </c>
      <c r="T165" s="144"/>
    </row>
    <row r="166" spans="1:20" s="140" customFormat="1">
      <c r="A166" s="143"/>
      <c r="B166" s="42"/>
      <c r="C166" s="143"/>
      <c r="D166" s="142"/>
      <c r="E166" s="142"/>
      <c r="F166" s="54"/>
      <c r="G166" s="54"/>
      <c r="H166" s="142"/>
      <c r="I166" s="42"/>
      <c r="J166" s="142"/>
      <c r="K166" s="142"/>
      <c r="L166" s="142"/>
      <c r="M166" s="55"/>
      <c r="N166" s="142"/>
      <c r="O166" s="56"/>
      <c r="P166" s="56"/>
      <c r="Q166" s="42"/>
      <c r="R166" s="18">
        <f t="shared" si="4"/>
        <v>0</v>
      </c>
      <c r="S166" s="18">
        <f t="shared" si="5"/>
        <v>0</v>
      </c>
      <c r="T166" s="144"/>
    </row>
    <row r="167" spans="1:20" s="140" customFormat="1">
      <c r="A167" s="143"/>
      <c r="B167" s="42"/>
      <c r="C167" s="143"/>
      <c r="D167" s="142"/>
      <c r="E167" s="142"/>
      <c r="F167" s="54"/>
      <c r="G167" s="54"/>
      <c r="H167" s="142"/>
      <c r="I167" s="42"/>
      <c r="J167" s="142"/>
      <c r="K167" s="142"/>
      <c r="L167" s="142"/>
      <c r="M167" s="55"/>
      <c r="N167" s="142"/>
      <c r="O167" s="56"/>
      <c r="P167" s="56"/>
      <c r="Q167" s="42"/>
      <c r="R167" s="18">
        <f t="shared" si="4"/>
        <v>0</v>
      </c>
      <c r="S167" s="18">
        <f t="shared" si="5"/>
        <v>0</v>
      </c>
      <c r="T167" s="144"/>
    </row>
    <row r="168" spans="1:20" s="140" customFormat="1">
      <c r="A168" s="143"/>
      <c r="B168" s="42"/>
      <c r="C168" s="143"/>
      <c r="D168" s="142"/>
      <c r="E168" s="142"/>
      <c r="F168" s="54"/>
      <c r="G168" s="54"/>
      <c r="H168" s="142"/>
      <c r="I168" s="42"/>
      <c r="J168" s="142"/>
      <c r="K168" s="142"/>
      <c r="L168" s="142"/>
      <c r="M168" s="55"/>
      <c r="N168" s="142"/>
      <c r="O168" s="56"/>
      <c r="P168" s="56"/>
      <c r="Q168" s="42"/>
      <c r="R168" s="18">
        <f t="shared" si="4"/>
        <v>0</v>
      </c>
      <c r="S168" s="18">
        <f t="shared" si="5"/>
        <v>0</v>
      </c>
      <c r="T168" s="144"/>
    </row>
    <row r="169" spans="1:20" s="140" customFormat="1">
      <c r="A169" s="143"/>
      <c r="B169" s="42"/>
      <c r="C169" s="143"/>
      <c r="D169" s="142"/>
      <c r="E169" s="142"/>
      <c r="F169" s="54"/>
      <c r="G169" s="54"/>
      <c r="H169" s="142"/>
      <c r="I169" s="42"/>
      <c r="J169" s="142"/>
      <c r="K169" s="142"/>
      <c r="L169" s="142"/>
      <c r="M169" s="55"/>
      <c r="N169" s="142"/>
      <c r="O169" s="56"/>
      <c r="P169" s="56"/>
      <c r="Q169" s="42"/>
      <c r="R169" s="18">
        <f t="shared" si="4"/>
        <v>0</v>
      </c>
      <c r="S169" s="18">
        <f t="shared" si="5"/>
        <v>0</v>
      </c>
      <c r="T169" s="144"/>
    </row>
    <row r="170" spans="1:20" s="140" customFormat="1">
      <c r="A170" s="143"/>
      <c r="B170" s="42"/>
      <c r="C170" s="143"/>
      <c r="D170" s="142"/>
      <c r="E170" s="142"/>
      <c r="F170" s="54"/>
      <c r="G170" s="54"/>
      <c r="H170" s="142"/>
      <c r="I170" s="42"/>
      <c r="J170" s="142"/>
      <c r="K170" s="142"/>
      <c r="L170" s="142"/>
      <c r="M170" s="55"/>
      <c r="N170" s="142"/>
      <c r="O170" s="56"/>
      <c r="P170" s="56"/>
      <c r="Q170" s="42"/>
      <c r="R170" s="18">
        <f t="shared" si="4"/>
        <v>0</v>
      </c>
      <c r="S170" s="18">
        <f t="shared" si="5"/>
        <v>0</v>
      </c>
      <c r="T170" s="144"/>
    </row>
    <row r="171" spans="1:20" s="140" customFormat="1">
      <c r="A171" s="143"/>
      <c r="B171" s="42"/>
      <c r="C171" s="143"/>
      <c r="D171" s="142"/>
      <c r="E171" s="142"/>
      <c r="F171" s="54"/>
      <c r="G171" s="54"/>
      <c r="H171" s="142"/>
      <c r="I171" s="42"/>
      <c r="J171" s="142"/>
      <c r="K171" s="142"/>
      <c r="L171" s="142"/>
      <c r="M171" s="55"/>
      <c r="N171" s="142"/>
      <c r="O171" s="56"/>
      <c r="P171" s="56"/>
      <c r="Q171" s="42"/>
      <c r="R171" s="18">
        <f t="shared" si="4"/>
        <v>0</v>
      </c>
      <c r="S171" s="18">
        <f t="shared" si="5"/>
        <v>0</v>
      </c>
      <c r="T171" s="144"/>
    </row>
    <row r="172" spans="1:20" s="140" customFormat="1">
      <c r="A172" s="143"/>
      <c r="B172" s="42"/>
      <c r="C172" s="143"/>
      <c r="D172" s="142"/>
      <c r="E172" s="142"/>
      <c r="F172" s="54"/>
      <c r="G172" s="54"/>
      <c r="H172" s="142"/>
      <c r="I172" s="42"/>
      <c r="J172" s="142"/>
      <c r="K172" s="142"/>
      <c r="L172" s="142"/>
      <c r="M172" s="55"/>
      <c r="N172" s="142"/>
      <c r="O172" s="56"/>
      <c r="P172" s="56"/>
      <c r="Q172" s="42"/>
      <c r="R172" s="18">
        <f t="shared" si="4"/>
        <v>0</v>
      </c>
      <c r="S172" s="18">
        <f t="shared" si="5"/>
        <v>0</v>
      </c>
      <c r="T172" s="144"/>
    </row>
    <row r="173" spans="1:20" s="140" customFormat="1">
      <c r="A173" s="143"/>
      <c r="B173" s="42"/>
      <c r="C173" s="143"/>
      <c r="D173" s="142"/>
      <c r="E173" s="142"/>
      <c r="F173" s="54"/>
      <c r="G173" s="54"/>
      <c r="H173" s="142"/>
      <c r="I173" s="42"/>
      <c r="J173" s="142"/>
      <c r="K173" s="142"/>
      <c r="L173" s="142"/>
      <c r="M173" s="55"/>
      <c r="N173" s="142"/>
      <c r="O173" s="56"/>
      <c r="P173" s="56"/>
      <c r="Q173" s="42"/>
      <c r="R173" s="18">
        <f t="shared" si="4"/>
        <v>0</v>
      </c>
      <c r="S173" s="18">
        <f t="shared" si="5"/>
        <v>0</v>
      </c>
      <c r="T173" s="144"/>
    </row>
    <row r="174" spans="1:20" s="140" customFormat="1">
      <c r="A174" s="143"/>
      <c r="B174" s="42"/>
      <c r="C174" s="143"/>
      <c r="D174" s="142"/>
      <c r="E174" s="142"/>
      <c r="F174" s="54"/>
      <c r="G174" s="54"/>
      <c r="H174" s="142"/>
      <c r="I174" s="42"/>
      <c r="J174" s="142"/>
      <c r="K174" s="142"/>
      <c r="L174" s="142"/>
      <c r="M174" s="55"/>
      <c r="N174" s="142"/>
      <c r="O174" s="56"/>
      <c r="P174" s="56"/>
      <c r="Q174" s="42"/>
      <c r="R174" s="18">
        <f t="shared" si="4"/>
        <v>0</v>
      </c>
      <c r="S174" s="18">
        <f t="shared" si="5"/>
        <v>0</v>
      </c>
      <c r="T174" s="144"/>
    </row>
    <row r="175" spans="1:20" s="140" customFormat="1">
      <c r="A175" s="143"/>
      <c r="B175" s="42"/>
      <c r="C175" s="143"/>
      <c r="D175" s="142"/>
      <c r="E175" s="142"/>
      <c r="F175" s="54"/>
      <c r="G175" s="54"/>
      <c r="H175" s="142"/>
      <c r="I175" s="42"/>
      <c r="J175" s="142"/>
      <c r="K175" s="142"/>
      <c r="L175" s="142"/>
      <c r="M175" s="55"/>
      <c r="N175" s="142"/>
      <c r="O175" s="56"/>
      <c r="P175" s="56"/>
      <c r="Q175" s="42"/>
      <c r="R175" s="18">
        <f t="shared" si="4"/>
        <v>0</v>
      </c>
      <c r="S175" s="18">
        <f t="shared" si="5"/>
        <v>0</v>
      </c>
      <c r="T175" s="144"/>
    </row>
    <row r="176" spans="1:20" s="140" customFormat="1">
      <c r="A176" s="143"/>
      <c r="B176" s="42"/>
      <c r="C176" s="143"/>
      <c r="D176" s="142"/>
      <c r="E176" s="142"/>
      <c r="F176" s="54"/>
      <c r="G176" s="54"/>
      <c r="H176" s="142"/>
      <c r="I176" s="42"/>
      <c r="J176" s="142"/>
      <c r="K176" s="142"/>
      <c r="L176" s="142"/>
      <c r="M176" s="55"/>
      <c r="N176" s="142"/>
      <c r="O176" s="56"/>
      <c r="P176" s="56"/>
      <c r="Q176" s="42"/>
      <c r="R176" s="18">
        <f t="shared" si="4"/>
        <v>0</v>
      </c>
      <c r="S176" s="18">
        <f t="shared" si="5"/>
        <v>0</v>
      </c>
      <c r="T176" s="144"/>
    </row>
    <row r="177" spans="1:20" s="140" customFormat="1">
      <c r="A177" s="143"/>
      <c r="B177" s="42"/>
      <c r="C177" s="143"/>
      <c r="D177" s="142"/>
      <c r="E177" s="142"/>
      <c r="F177" s="54"/>
      <c r="G177" s="54"/>
      <c r="H177" s="142"/>
      <c r="I177" s="42"/>
      <c r="J177" s="142"/>
      <c r="K177" s="142"/>
      <c r="L177" s="142"/>
      <c r="M177" s="55"/>
      <c r="N177" s="142"/>
      <c r="O177" s="56"/>
      <c r="P177" s="56"/>
      <c r="Q177" s="42"/>
      <c r="R177" s="18">
        <f t="shared" si="4"/>
        <v>0</v>
      </c>
      <c r="S177" s="18">
        <f t="shared" si="5"/>
        <v>0</v>
      </c>
      <c r="T177" s="144"/>
    </row>
    <row r="178" spans="1:20" s="140" customFormat="1">
      <c r="A178" s="143"/>
      <c r="B178" s="42"/>
      <c r="C178" s="143"/>
      <c r="D178" s="142"/>
      <c r="E178" s="142"/>
      <c r="F178" s="54"/>
      <c r="G178" s="54"/>
      <c r="H178" s="142"/>
      <c r="I178" s="42"/>
      <c r="J178" s="142"/>
      <c r="K178" s="142"/>
      <c r="L178" s="142"/>
      <c r="M178" s="55"/>
      <c r="N178" s="142"/>
      <c r="O178" s="56"/>
      <c r="P178" s="56"/>
      <c r="Q178" s="42"/>
      <c r="R178" s="18">
        <f t="shared" si="4"/>
        <v>0</v>
      </c>
      <c r="S178" s="18">
        <f t="shared" si="5"/>
        <v>0</v>
      </c>
      <c r="T178" s="144"/>
    </row>
    <row r="179" spans="1:20" s="140" customFormat="1">
      <c r="A179" s="143"/>
      <c r="B179" s="42"/>
      <c r="C179" s="143"/>
      <c r="D179" s="142"/>
      <c r="E179" s="142"/>
      <c r="F179" s="54"/>
      <c r="G179" s="54"/>
      <c r="H179" s="142"/>
      <c r="I179" s="42"/>
      <c r="J179" s="142"/>
      <c r="K179" s="142"/>
      <c r="L179" s="142"/>
      <c r="M179" s="55"/>
      <c r="N179" s="142"/>
      <c r="O179" s="56"/>
      <c r="P179" s="56"/>
      <c r="Q179" s="42"/>
      <c r="R179" s="18">
        <f t="shared" si="4"/>
        <v>0</v>
      </c>
      <c r="S179" s="18">
        <f t="shared" si="5"/>
        <v>0</v>
      </c>
      <c r="T179" s="144"/>
    </row>
    <row r="180" spans="1:20" s="140" customFormat="1">
      <c r="A180" s="143"/>
      <c r="B180" s="42"/>
      <c r="C180" s="143"/>
      <c r="D180" s="142"/>
      <c r="E180" s="142"/>
      <c r="F180" s="54"/>
      <c r="G180" s="54"/>
      <c r="H180" s="142"/>
      <c r="I180" s="42"/>
      <c r="J180" s="142"/>
      <c r="K180" s="142"/>
      <c r="L180" s="142"/>
      <c r="M180" s="55"/>
      <c r="N180" s="142"/>
      <c r="O180" s="56"/>
      <c r="P180" s="56"/>
      <c r="Q180" s="42"/>
      <c r="R180" s="18">
        <f t="shared" si="4"/>
        <v>0</v>
      </c>
      <c r="S180" s="18">
        <f t="shared" si="5"/>
        <v>0</v>
      </c>
      <c r="T180" s="144"/>
    </row>
    <row r="181" spans="1:20" s="140" customFormat="1">
      <c r="A181" s="143"/>
      <c r="B181" s="42"/>
      <c r="C181" s="143"/>
      <c r="D181" s="142"/>
      <c r="E181" s="142"/>
      <c r="F181" s="54"/>
      <c r="G181" s="54"/>
      <c r="H181" s="142"/>
      <c r="I181" s="42"/>
      <c r="J181" s="142"/>
      <c r="K181" s="142"/>
      <c r="L181" s="142"/>
      <c r="M181" s="55"/>
      <c r="N181" s="142"/>
      <c r="O181" s="56"/>
      <c r="P181" s="56"/>
      <c r="Q181" s="42"/>
      <c r="R181" s="18">
        <f t="shared" si="4"/>
        <v>0</v>
      </c>
      <c r="S181" s="18">
        <f t="shared" si="5"/>
        <v>0</v>
      </c>
      <c r="T181" s="144"/>
    </row>
    <row r="182" spans="1:20" s="140" customFormat="1">
      <c r="A182" s="143"/>
      <c r="B182" s="42"/>
      <c r="C182" s="143"/>
      <c r="D182" s="142"/>
      <c r="E182" s="142"/>
      <c r="F182" s="54"/>
      <c r="G182" s="54"/>
      <c r="H182" s="142"/>
      <c r="I182" s="42"/>
      <c r="J182" s="142"/>
      <c r="K182" s="142"/>
      <c r="L182" s="142"/>
      <c r="M182" s="55"/>
      <c r="N182" s="142"/>
      <c r="O182" s="56"/>
      <c r="P182" s="56"/>
      <c r="Q182" s="42"/>
      <c r="R182" s="18">
        <f t="shared" si="4"/>
        <v>0</v>
      </c>
      <c r="S182" s="18">
        <f t="shared" si="5"/>
        <v>0</v>
      </c>
      <c r="T182" s="144"/>
    </row>
    <row r="183" spans="1:20" s="140" customFormat="1">
      <c r="A183" s="143"/>
      <c r="B183" s="42"/>
      <c r="C183" s="143"/>
      <c r="D183" s="142"/>
      <c r="E183" s="142"/>
      <c r="F183" s="54"/>
      <c r="G183" s="54"/>
      <c r="H183" s="142"/>
      <c r="I183" s="42"/>
      <c r="J183" s="142"/>
      <c r="K183" s="142"/>
      <c r="L183" s="142"/>
      <c r="M183" s="55"/>
      <c r="N183" s="142"/>
      <c r="O183" s="56"/>
      <c r="P183" s="56"/>
      <c r="Q183" s="42"/>
      <c r="R183" s="18">
        <f t="shared" si="4"/>
        <v>0</v>
      </c>
      <c r="S183" s="18">
        <f t="shared" si="5"/>
        <v>0</v>
      </c>
      <c r="T183" s="144"/>
    </row>
    <row r="184" spans="1:20" s="140" customFormat="1">
      <c r="A184" s="143"/>
      <c r="B184" s="42"/>
      <c r="C184" s="143"/>
      <c r="D184" s="142"/>
      <c r="E184" s="142"/>
      <c r="F184" s="54"/>
      <c r="G184" s="54"/>
      <c r="H184" s="142"/>
      <c r="I184" s="42"/>
      <c r="J184" s="142"/>
      <c r="K184" s="142"/>
      <c r="L184" s="142"/>
      <c r="M184" s="55"/>
      <c r="N184" s="142"/>
      <c r="O184" s="56"/>
      <c r="P184" s="56"/>
      <c r="Q184" s="42"/>
      <c r="R184" s="18">
        <f t="shared" si="4"/>
        <v>0</v>
      </c>
      <c r="S184" s="18">
        <f t="shared" si="5"/>
        <v>0</v>
      </c>
      <c r="T184" s="144"/>
    </row>
    <row r="185" spans="1:20" s="140" customFormat="1">
      <c r="A185" s="143"/>
      <c r="B185" s="42"/>
      <c r="C185" s="143"/>
      <c r="D185" s="142"/>
      <c r="E185" s="142"/>
      <c r="F185" s="54"/>
      <c r="G185" s="54"/>
      <c r="H185" s="142"/>
      <c r="I185" s="42"/>
      <c r="J185" s="142"/>
      <c r="K185" s="142"/>
      <c r="L185" s="142"/>
      <c r="M185" s="55"/>
      <c r="N185" s="142"/>
      <c r="O185" s="56"/>
      <c r="P185" s="56"/>
      <c r="Q185" s="42"/>
      <c r="R185" s="18">
        <f t="shared" si="4"/>
        <v>0</v>
      </c>
      <c r="S185" s="18">
        <f t="shared" si="5"/>
        <v>0</v>
      </c>
      <c r="T185" s="144"/>
    </row>
    <row r="186" spans="1:20" s="140" customFormat="1">
      <c r="A186" s="143"/>
      <c r="B186" s="42"/>
      <c r="C186" s="143"/>
      <c r="D186" s="142"/>
      <c r="E186" s="142"/>
      <c r="F186" s="54"/>
      <c r="G186" s="54"/>
      <c r="H186" s="142"/>
      <c r="I186" s="42"/>
      <c r="J186" s="142"/>
      <c r="K186" s="142"/>
      <c r="L186" s="142"/>
      <c r="M186" s="55"/>
      <c r="N186" s="142"/>
      <c r="O186" s="56"/>
      <c r="P186" s="56"/>
      <c r="Q186" s="42"/>
      <c r="R186" s="18">
        <f t="shared" si="4"/>
        <v>0</v>
      </c>
      <c r="S186" s="18">
        <f t="shared" si="5"/>
        <v>0</v>
      </c>
      <c r="T186" s="144"/>
    </row>
    <row r="187" spans="1:20" s="140" customFormat="1">
      <c r="A187" s="143"/>
      <c r="B187" s="42"/>
      <c r="C187" s="143"/>
      <c r="D187" s="142"/>
      <c r="E187" s="142"/>
      <c r="F187" s="54"/>
      <c r="G187" s="54"/>
      <c r="H187" s="142"/>
      <c r="I187" s="42"/>
      <c r="J187" s="142"/>
      <c r="K187" s="142"/>
      <c r="L187" s="142"/>
      <c r="M187" s="55"/>
      <c r="N187" s="142"/>
      <c r="O187" s="56"/>
      <c r="P187" s="56"/>
      <c r="Q187" s="42"/>
      <c r="R187" s="18">
        <f t="shared" si="4"/>
        <v>0</v>
      </c>
      <c r="S187" s="18">
        <f t="shared" si="5"/>
        <v>0</v>
      </c>
      <c r="T187" s="144"/>
    </row>
    <row r="188" spans="1:20" s="140" customFormat="1">
      <c r="A188" s="143"/>
      <c r="B188" s="42"/>
      <c r="C188" s="143"/>
      <c r="D188" s="142"/>
      <c r="E188" s="142"/>
      <c r="F188" s="54"/>
      <c r="G188" s="54"/>
      <c r="H188" s="142"/>
      <c r="I188" s="42"/>
      <c r="J188" s="142"/>
      <c r="K188" s="142"/>
      <c r="L188" s="142"/>
      <c r="M188" s="55"/>
      <c r="N188" s="142"/>
      <c r="O188" s="56"/>
      <c r="P188" s="56"/>
      <c r="Q188" s="42"/>
      <c r="R188" s="18">
        <f t="shared" si="4"/>
        <v>0</v>
      </c>
      <c r="S188" s="18">
        <f t="shared" si="5"/>
        <v>0</v>
      </c>
      <c r="T188" s="144"/>
    </row>
    <row r="189" spans="1:20" s="140" customFormat="1">
      <c r="A189" s="143"/>
      <c r="B189" s="42"/>
      <c r="C189" s="143"/>
      <c r="D189" s="142"/>
      <c r="E189" s="142"/>
      <c r="F189" s="54"/>
      <c r="G189" s="54"/>
      <c r="H189" s="142"/>
      <c r="I189" s="42"/>
      <c r="J189" s="142"/>
      <c r="K189" s="142"/>
      <c r="L189" s="142"/>
      <c r="M189" s="55"/>
      <c r="N189" s="142"/>
      <c r="O189" s="56"/>
      <c r="P189" s="56"/>
      <c r="Q189" s="42"/>
      <c r="R189" s="18">
        <f t="shared" si="4"/>
        <v>0</v>
      </c>
      <c r="S189" s="18">
        <f t="shared" si="5"/>
        <v>0</v>
      </c>
      <c r="T189" s="144"/>
    </row>
    <row r="190" spans="1:20" s="140" customFormat="1">
      <c r="A190" s="143"/>
      <c r="B190" s="42"/>
      <c r="C190" s="143"/>
      <c r="D190" s="142"/>
      <c r="E190" s="142"/>
      <c r="F190" s="54"/>
      <c r="G190" s="54"/>
      <c r="H190" s="142"/>
      <c r="I190" s="42"/>
      <c r="J190" s="142"/>
      <c r="K190" s="142"/>
      <c r="L190" s="142"/>
      <c r="M190" s="55"/>
      <c r="N190" s="142"/>
      <c r="O190" s="56"/>
      <c r="P190" s="56"/>
      <c r="Q190" s="42"/>
      <c r="R190" s="18">
        <f t="shared" si="4"/>
        <v>0</v>
      </c>
      <c r="S190" s="18">
        <f t="shared" si="5"/>
        <v>0</v>
      </c>
      <c r="T190" s="144"/>
    </row>
    <row r="191" spans="1:20" s="140" customFormat="1">
      <c r="A191" s="143"/>
      <c r="B191" s="42"/>
      <c r="C191" s="143"/>
      <c r="D191" s="142"/>
      <c r="E191" s="142"/>
      <c r="F191" s="54"/>
      <c r="G191" s="54"/>
      <c r="H191" s="142"/>
      <c r="I191" s="42"/>
      <c r="J191" s="142"/>
      <c r="K191" s="142"/>
      <c r="L191" s="142"/>
      <c r="M191" s="55"/>
      <c r="N191" s="142"/>
      <c r="O191" s="56"/>
      <c r="P191" s="56"/>
      <c r="Q191" s="42"/>
      <c r="R191" s="18">
        <f t="shared" si="4"/>
        <v>0</v>
      </c>
      <c r="S191" s="18">
        <f t="shared" si="5"/>
        <v>0</v>
      </c>
      <c r="T191" s="144"/>
    </row>
    <row r="192" spans="1:20" s="140" customFormat="1">
      <c r="A192" s="143"/>
      <c r="B192" s="42"/>
      <c r="C192" s="143"/>
      <c r="D192" s="142"/>
      <c r="E192" s="142"/>
      <c r="F192" s="54"/>
      <c r="G192" s="54"/>
      <c r="H192" s="142"/>
      <c r="I192" s="42"/>
      <c r="J192" s="142"/>
      <c r="K192" s="142"/>
      <c r="L192" s="142"/>
      <c r="M192" s="55"/>
      <c r="N192" s="142"/>
      <c r="O192" s="56"/>
      <c r="P192" s="56"/>
      <c r="Q192" s="42"/>
      <c r="R192" s="18">
        <f t="shared" si="4"/>
        <v>0</v>
      </c>
      <c r="S192" s="18">
        <f t="shared" si="5"/>
        <v>0</v>
      </c>
      <c r="T192" s="144"/>
    </row>
    <row r="193" spans="1:20" s="140" customFormat="1">
      <c r="A193" s="143"/>
      <c r="B193" s="42"/>
      <c r="C193" s="143"/>
      <c r="D193" s="142"/>
      <c r="E193" s="142"/>
      <c r="F193" s="54"/>
      <c r="G193" s="54"/>
      <c r="H193" s="142"/>
      <c r="I193" s="42"/>
      <c r="J193" s="142"/>
      <c r="K193" s="142"/>
      <c r="L193" s="142"/>
      <c r="M193" s="55"/>
      <c r="N193" s="142"/>
      <c r="O193" s="56"/>
      <c r="P193" s="56"/>
      <c r="Q193" s="42"/>
      <c r="R193" s="18">
        <f t="shared" si="4"/>
        <v>0</v>
      </c>
      <c r="S193" s="18">
        <f t="shared" si="5"/>
        <v>0</v>
      </c>
      <c r="T193" s="144"/>
    </row>
    <row r="194" spans="1:20" s="140" customFormat="1">
      <c r="A194" s="143"/>
      <c r="B194" s="42"/>
      <c r="C194" s="143"/>
      <c r="D194" s="142"/>
      <c r="E194" s="142"/>
      <c r="F194" s="54"/>
      <c r="G194" s="54"/>
      <c r="H194" s="142"/>
      <c r="I194" s="42"/>
      <c r="J194" s="142"/>
      <c r="K194" s="142"/>
      <c r="L194" s="142"/>
      <c r="M194" s="55"/>
      <c r="N194" s="142"/>
      <c r="O194" s="56"/>
      <c r="P194" s="56"/>
      <c r="Q194" s="42"/>
      <c r="R194" s="18">
        <f t="shared" si="4"/>
        <v>0</v>
      </c>
      <c r="S194" s="18">
        <f t="shared" si="5"/>
        <v>0</v>
      </c>
      <c r="T194" s="144"/>
    </row>
    <row r="195" spans="1:20" s="140" customFormat="1">
      <c r="A195" s="143"/>
      <c r="B195" s="42"/>
      <c r="C195" s="143"/>
      <c r="D195" s="142"/>
      <c r="E195" s="142"/>
      <c r="F195" s="54"/>
      <c r="G195" s="54"/>
      <c r="H195" s="142"/>
      <c r="I195" s="42"/>
      <c r="J195" s="142"/>
      <c r="K195" s="142"/>
      <c r="L195" s="142"/>
      <c r="M195" s="55"/>
      <c r="N195" s="142"/>
      <c r="O195" s="56"/>
      <c r="P195" s="56"/>
      <c r="Q195" s="42"/>
      <c r="R195" s="18">
        <f t="shared" si="4"/>
        <v>0</v>
      </c>
      <c r="S195" s="18">
        <f t="shared" si="5"/>
        <v>0</v>
      </c>
      <c r="T195" s="144"/>
    </row>
    <row r="196" spans="1:20" s="140" customFormat="1">
      <c r="A196" s="143"/>
      <c r="B196" s="42"/>
      <c r="C196" s="143"/>
      <c r="D196" s="142"/>
      <c r="E196" s="142"/>
      <c r="F196" s="54"/>
      <c r="G196" s="54"/>
      <c r="H196" s="142"/>
      <c r="I196" s="42"/>
      <c r="J196" s="142"/>
      <c r="K196" s="142"/>
      <c r="L196" s="142"/>
      <c r="M196" s="55"/>
      <c r="N196" s="142"/>
      <c r="O196" s="56"/>
      <c r="P196" s="56"/>
      <c r="Q196" s="42"/>
      <c r="R196" s="18">
        <f t="shared" si="4"/>
        <v>0</v>
      </c>
      <c r="S196" s="18">
        <f t="shared" si="5"/>
        <v>0</v>
      </c>
      <c r="T196" s="144"/>
    </row>
    <row r="197" spans="1:20" s="140" customFormat="1">
      <c r="A197" s="143"/>
      <c r="B197" s="42"/>
      <c r="C197" s="143"/>
      <c r="D197" s="142"/>
      <c r="E197" s="142"/>
      <c r="F197" s="54"/>
      <c r="G197" s="54"/>
      <c r="H197" s="142"/>
      <c r="I197" s="42"/>
      <c r="J197" s="142"/>
      <c r="K197" s="142"/>
      <c r="L197" s="142"/>
      <c r="M197" s="55"/>
      <c r="N197" s="142"/>
      <c r="O197" s="56"/>
      <c r="P197" s="56"/>
      <c r="Q197" s="42"/>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44"/>
    </row>
    <row r="198" spans="1:20" s="140" customFormat="1">
      <c r="A198" s="143"/>
      <c r="B198" s="42"/>
      <c r="C198" s="143"/>
      <c r="D198" s="142"/>
      <c r="E198" s="142"/>
      <c r="F198" s="54"/>
      <c r="G198" s="54"/>
      <c r="H198" s="142"/>
      <c r="I198" s="42"/>
      <c r="J198" s="142"/>
      <c r="K198" s="142"/>
      <c r="L198" s="142"/>
      <c r="M198" s="55"/>
      <c r="N198" s="142"/>
      <c r="O198" s="56"/>
      <c r="P198" s="56"/>
      <c r="Q198" s="42"/>
      <c r="R198" s="18">
        <f t="shared" si="6"/>
        <v>0</v>
      </c>
      <c r="S198" s="18">
        <f t="shared" si="7"/>
        <v>0</v>
      </c>
      <c r="T198" s="144"/>
    </row>
    <row r="199" spans="1:20" s="140" customFormat="1">
      <c r="A199" s="143"/>
      <c r="B199" s="42"/>
      <c r="C199" s="143"/>
      <c r="D199" s="142"/>
      <c r="E199" s="142"/>
      <c r="F199" s="54"/>
      <c r="G199" s="54"/>
      <c r="H199" s="142"/>
      <c r="I199" s="42"/>
      <c r="J199" s="142"/>
      <c r="K199" s="142"/>
      <c r="L199" s="142"/>
      <c r="M199" s="55"/>
      <c r="N199" s="142"/>
      <c r="O199" s="56"/>
      <c r="P199" s="56"/>
      <c r="Q199" s="42"/>
      <c r="R199" s="18">
        <f t="shared" si="6"/>
        <v>0</v>
      </c>
      <c r="S199" s="18">
        <f t="shared" si="7"/>
        <v>0</v>
      </c>
      <c r="T199" s="144"/>
    </row>
    <row r="200" spans="1:20" s="140" customFormat="1">
      <c r="A200" s="143"/>
      <c r="B200" s="42"/>
      <c r="C200" s="143"/>
      <c r="D200" s="142"/>
      <c r="E200" s="142"/>
      <c r="F200" s="54"/>
      <c r="G200" s="54"/>
      <c r="H200" s="142"/>
      <c r="I200" s="42"/>
      <c r="J200" s="142"/>
      <c r="K200" s="142"/>
      <c r="L200" s="142"/>
      <c r="M200" s="55"/>
      <c r="N200" s="142"/>
      <c r="O200" s="56"/>
      <c r="P200" s="56"/>
      <c r="Q200" s="42"/>
      <c r="R200" s="18">
        <f t="shared" si="6"/>
        <v>0</v>
      </c>
      <c r="S200" s="18">
        <f t="shared" si="7"/>
        <v>0</v>
      </c>
      <c r="T200" s="144"/>
    </row>
    <row r="201" spans="1:20" s="140" customFormat="1">
      <c r="A201" s="143"/>
      <c r="B201" s="42"/>
      <c r="C201" s="143"/>
      <c r="D201" s="142"/>
      <c r="E201" s="142"/>
      <c r="F201" s="54"/>
      <c r="G201" s="54"/>
      <c r="H201" s="142"/>
      <c r="I201" s="42"/>
      <c r="J201" s="142"/>
      <c r="K201" s="142"/>
      <c r="L201" s="142"/>
      <c r="M201" s="55"/>
      <c r="N201" s="142"/>
      <c r="O201" s="56"/>
      <c r="P201" s="56"/>
      <c r="Q201" s="42"/>
      <c r="R201" s="18">
        <f t="shared" si="6"/>
        <v>0</v>
      </c>
      <c r="S201" s="18">
        <f t="shared" si="7"/>
        <v>0</v>
      </c>
      <c r="T201" s="144"/>
    </row>
    <row r="202" spans="1:20" s="140" customFormat="1">
      <c r="A202" s="143"/>
      <c r="B202" s="42"/>
      <c r="C202" s="143"/>
      <c r="D202" s="142"/>
      <c r="E202" s="142"/>
      <c r="F202" s="54"/>
      <c r="G202" s="54"/>
      <c r="H202" s="142"/>
      <c r="I202" s="42"/>
      <c r="J202" s="142"/>
      <c r="K202" s="142"/>
      <c r="L202" s="142"/>
      <c r="M202" s="55"/>
      <c r="N202" s="142"/>
      <c r="O202" s="56"/>
      <c r="P202" s="56"/>
      <c r="Q202" s="42"/>
      <c r="R202" s="18">
        <f t="shared" si="6"/>
        <v>0</v>
      </c>
      <c r="S202" s="18">
        <f t="shared" si="7"/>
        <v>0</v>
      </c>
      <c r="T202" s="144"/>
    </row>
    <row r="203" spans="1:20" s="140" customFormat="1">
      <c r="A203" s="143"/>
      <c r="B203" s="42"/>
      <c r="C203" s="143"/>
      <c r="D203" s="142"/>
      <c r="E203" s="142"/>
      <c r="F203" s="54"/>
      <c r="G203" s="54"/>
      <c r="H203" s="142"/>
      <c r="I203" s="42"/>
      <c r="J203" s="142"/>
      <c r="K203" s="142"/>
      <c r="L203" s="142"/>
      <c r="M203" s="55"/>
      <c r="N203" s="142"/>
      <c r="O203" s="56"/>
      <c r="P203" s="56"/>
      <c r="Q203" s="42"/>
      <c r="R203" s="18">
        <f t="shared" si="6"/>
        <v>0</v>
      </c>
      <c r="S203" s="18">
        <f t="shared" si="7"/>
        <v>0</v>
      </c>
      <c r="T203" s="144"/>
    </row>
    <row r="204" spans="1:20" s="140" customFormat="1">
      <c r="A204" s="143"/>
      <c r="B204" s="42"/>
      <c r="C204" s="143"/>
      <c r="D204" s="142"/>
      <c r="E204" s="142"/>
      <c r="F204" s="54"/>
      <c r="G204" s="54"/>
      <c r="H204" s="142"/>
      <c r="I204" s="42"/>
      <c r="J204" s="142"/>
      <c r="K204" s="142"/>
      <c r="L204" s="142"/>
      <c r="M204" s="55"/>
      <c r="N204" s="142"/>
      <c r="O204" s="56"/>
      <c r="P204" s="56"/>
      <c r="Q204" s="42"/>
      <c r="R204" s="18">
        <f t="shared" si="6"/>
        <v>0</v>
      </c>
      <c r="S204" s="18">
        <f t="shared" si="7"/>
        <v>0</v>
      </c>
      <c r="T204" s="144"/>
    </row>
    <row r="205" spans="1:20" s="140" customFormat="1">
      <c r="A205" s="143"/>
      <c r="B205" s="42"/>
      <c r="C205" s="143"/>
      <c r="D205" s="142"/>
      <c r="E205" s="142"/>
      <c r="F205" s="54"/>
      <c r="G205" s="54"/>
      <c r="H205" s="142"/>
      <c r="I205" s="42"/>
      <c r="J205" s="142"/>
      <c r="K205" s="142"/>
      <c r="L205" s="142"/>
      <c r="M205" s="55"/>
      <c r="N205" s="142"/>
      <c r="O205" s="56"/>
      <c r="P205" s="56"/>
      <c r="Q205" s="42"/>
      <c r="R205" s="18">
        <f t="shared" si="6"/>
        <v>0</v>
      </c>
      <c r="S205" s="18">
        <f t="shared" si="7"/>
        <v>0</v>
      </c>
      <c r="T205" s="144"/>
    </row>
    <row r="206" spans="1:20" s="140" customFormat="1">
      <c r="A206" s="143"/>
      <c r="B206" s="42"/>
      <c r="C206" s="143"/>
      <c r="D206" s="142"/>
      <c r="E206" s="142"/>
      <c r="F206" s="54"/>
      <c r="G206" s="54"/>
      <c r="H206" s="142"/>
      <c r="I206" s="42"/>
      <c r="J206" s="142"/>
      <c r="K206" s="142"/>
      <c r="L206" s="142"/>
      <c r="M206" s="55"/>
      <c r="N206" s="142"/>
      <c r="O206" s="56"/>
      <c r="P206" s="56"/>
      <c r="Q206" s="42"/>
      <c r="R206" s="18">
        <f t="shared" si="6"/>
        <v>0</v>
      </c>
      <c r="S206" s="18">
        <f t="shared" si="7"/>
        <v>0</v>
      </c>
      <c r="T206" s="144"/>
    </row>
    <row r="207" spans="1:20" s="140" customFormat="1">
      <c r="A207" s="143"/>
      <c r="B207" s="42"/>
      <c r="C207" s="143"/>
      <c r="D207" s="142"/>
      <c r="E207" s="142"/>
      <c r="F207" s="54"/>
      <c r="G207" s="54"/>
      <c r="H207" s="142"/>
      <c r="I207" s="42"/>
      <c r="J207" s="142"/>
      <c r="K207" s="142"/>
      <c r="L207" s="142"/>
      <c r="M207" s="55"/>
      <c r="N207" s="142"/>
      <c r="O207" s="56"/>
      <c r="P207" s="56"/>
      <c r="Q207" s="42"/>
      <c r="R207" s="18">
        <f t="shared" si="6"/>
        <v>0</v>
      </c>
      <c r="S207" s="18">
        <f t="shared" si="7"/>
        <v>0</v>
      </c>
      <c r="T207" s="144"/>
    </row>
    <row r="208" spans="1:20" s="140" customFormat="1">
      <c r="A208" s="143"/>
      <c r="B208" s="42"/>
      <c r="C208" s="143"/>
      <c r="D208" s="142"/>
      <c r="E208" s="142"/>
      <c r="F208" s="54"/>
      <c r="G208" s="54"/>
      <c r="H208" s="142"/>
      <c r="I208" s="42"/>
      <c r="J208" s="142"/>
      <c r="K208" s="142"/>
      <c r="L208" s="142"/>
      <c r="M208" s="55"/>
      <c r="N208" s="142"/>
      <c r="O208" s="56"/>
      <c r="P208" s="56"/>
      <c r="Q208" s="42"/>
      <c r="R208" s="18">
        <f t="shared" si="6"/>
        <v>0</v>
      </c>
      <c r="S208" s="18">
        <f t="shared" si="7"/>
        <v>0</v>
      </c>
      <c r="T208" s="144"/>
    </row>
    <row r="209" spans="1:20" s="140" customFormat="1">
      <c r="A209" s="143"/>
      <c r="B209" s="42"/>
      <c r="C209" s="143"/>
      <c r="D209" s="142"/>
      <c r="E209" s="142"/>
      <c r="F209" s="54"/>
      <c r="G209" s="54"/>
      <c r="H209" s="142"/>
      <c r="I209" s="42"/>
      <c r="J209" s="142"/>
      <c r="K209" s="142"/>
      <c r="L209" s="142"/>
      <c r="M209" s="55"/>
      <c r="N209" s="142"/>
      <c r="O209" s="56"/>
      <c r="P209" s="56"/>
      <c r="Q209" s="42"/>
      <c r="R209" s="18">
        <f t="shared" si="6"/>
        <v>0</v>
      </c>
      <c r="S209" s="18">
        <f t="shared" si="7"/>
        <v>0</v>
      </c>
      <c r="T209" s="144"/>
    </row>
    <row r="210" spans="1:20" s="140" customFormat="1">
      <c r="A210" s="143"/>
      <c r="B210" s="42"/>
      <c r="C210" s="143"/>
      <c r="D210" s="142"/>
      <c r="E210" s="142"/>
      <c r="F210" s="54"/>
      <c r="G210" s="54"/>
      <c r="H210" s="142"/>
      <c r="I210" s="42"/>
      <c r="J210" s="142"/>
      <c r="K210" s="142"/>
      <c r="L210" s="142"/>
      <c r="M210" s="55"/>
      <c r="N210" s="142"/>
      <c r="O210" s="56"/>
      <c r="P210" s="56"/>
      <c r="Q210" s="42"/>
      <c r="R210" s="18">
        <f t="shared" si="6"/>
        <v>0</v>
      </c>
      <c r="S210" s="18">
        <f t="shared" si="7"/>
        <v>0</v>
      </c>
      <c r="T210" s="144"/>
    </row>
    <row r="211" spans="1:20" s="140" customFormat="1">
      <c r="A211" s="143"/>
      <c r="B211" s="42"/>
      <c r="C211" s="143"/>
      <c r="D211" s="142"/>
      <c r="E211" s="142"/>
      <c r="F211" s="54"/>
      <c r="G211" s="54"/>
      <c r="H211" s="142"/>
      <c r="I211" s="42"/>
      <c r="J211" s="142"/>
      <c r="K211" s="142"/>
      <c r="L211" s="142"/>
      <c r="M211" s="55"/>
      <c r="N211" s="142"/>
      <c r="O211" s="56"/>
      <c r="P211" s="56"/>
      <c r="Q211" s="42"/>
      <c r="R211" s="18">
        <f t="shared" si="6"/>
        <v>0</v>
      </c>
      <c r="S211" s="18">
        <f t="shared" si="7"/>
        <v>0</v>
      </c>
      <c r="T211" s="144"/>
    </row>
    <row r="212" spans="1:20" s="140" customFormat="1">
      <c r="A212" s="143"/>
      <c r="B212" s="42"/>
      <c r="C212" s="143"/>
      <c r="D212" s="142"/>
      <c r="E212" s="142"/>
      <c r="F212" s="54"/>
      <c r="G212" s="54"/>
      <c r="H212" s="142"/>
      <c r="I212" s="42"/>
      <c r="J212" s="142"/>
      <c r="K212" s="142"/>
      <c r="L212" s="142"/>
      <c r="M212" s="55"/>
      <c r="N212" s="142"/>
      <c r="O212" s="56"/>
      <c r="P212" s="56"/>
      <c r="Q212" s="42"/>
      <c r="R212" s="18">
        <f t="shared" si="6"/>
        <v>0</v>
      </c>
      <c r="S212" s="18">
        <f t="shared" si="7"/>
        <v>0</v>
      </c>
      <c r="T212" s="144"/>
    </row>
    <row r="213" spans="1:20" s="140" customFormat="1">
      <c r="A213" s="143"/>
      <c r="B213" s="42"/>
      <c r="C213" s="143"/>
      <c r="D213" s="142"/>
      <c r="E213" s="142"/>
      <c r="F213" s="54"/>
      <c r="G213" s="54"/>
      <c r="H213" s="142"/>
      <c r="I213" s="42"/>
      <c r="J213" s="142"/>
      <c r="K213" s="142"/>
      <c r="L213" s="142"/>
      <c r="M213" s="55"/>
      <c r="N213" s="142"/>
      <c r="O213" s="56"/>
      <c r="P213" s="56"/>
      <c r="Q213" s="42"/>
      <c r="R213" s="18">
        <f t="shared" si="6"/>
        <v>0</v>
      </c>
      <c r="S213" s="18">
        <f t="shared" si="7"/>
        <v>0</v>
      </c>
      <c r="T213" s="144"/>
    </row>
    <row r="214" spans="1:20" s="140" customFormat="1">
      <c r="A214" s="143"/>
      <c r="B214" s="42"/>
      <c r="C214" s="143"/>
      <c r="D214" s="142"/>
      <c r="E214" s="142"/>
      <c r="F214" s="54"/>
      <c r="G214" s="54"/>
      <c r="H214" s="142"/>
      <c r="I214" s="42"/>
      <c r="J214" s="142"/>
      <c r="K214" s="142"/>
      <c r="L214" s="142"/>
      <c r="M214" s="55"/>
      <c r="N214" s="142"/>
      <c r="O214" s="56"/>
      <c r="P214" s="56"/>
      <c r="Q214" s="42"/>
      <c r="R214" s="18">
        <f t="shared" si="6"/>
        <v>0</v>
      </c>
      <c r="S214" s="18">
        <f t="shared" si="7"/>
        <v>0</v>
      </c>
      <c r="T214" s="144"/>
    </row>
    <row r="215" spans="1:20" s="140" customFormat="1">
      <c r="A215" s="143"/>
      <c r="B215" s="42"/>
      <c r="C215" s="143"/>
      <c r="D215" s="142"/>
      <c r="E215" s="142"/>
      <c r="F215" s="54"/>
      <c r="G215" s="54"/>
      <c r="H215" s="142"/>
      <c r="I215" s="42"/>
      <c r="J215" s="142"/>
      <c r="K215" s="142"/>
      <c r="L215" s="142"/>
      <c r="M215" s="55"/>
      <c r="N215" s="142"/>
      <c r="O215" s="56"/>
      <c r="P215" s="56"/>
      <c r="Q215" s="42"/>
      <c r="R215" s="18">
        <f t="shared" si="6"/>
        <v>0</v>
      </c>
      <c r="S215" s="18">
        <f t="shared" si="7"/>
        <v>0</v>
      </c>
      <c r="T215" s="144"/>
    </row>
    <row r="216" spans="1:20" s="140" customFormat="1">
      <c r="A216" s="143"/>
      <c r="B216" s="42"/>
      <c r="C216" s="143"/>
      <c r="D216" s="142"/>
      <c r="E216" s="142"/>
      <c r="F216" s="54"/>
      <c r="G216" s="54"/>
      <c r="H216" s="142"/>
      <c r="I216" s="42"/>
      <c r="J216" s="142"/>
      <c r="K216" s="142"/>
      <c r="L216" s="142"/>
      <c r="M216" s="55"/>
      <c r="N216" s="142"/>
      <c r="O216" s="56"/>
      <c r="P216" s="56"/>
      <c r="Q216" s="42"/>
      <c r="R216" s="18">
        <f t="shared" si="6"/>
        <v>0</v>
      </c>
      <c r="S216" s="18">
        <f t="shared" si="7"/>
        <v>0</v>
      </c>
      <c r="T216" s="144"/>
    </row>
    <row r="217" spans="1:20" s="140" customFormat="1">
      <c r="A217" s="143"/>
      <c r="B217" s="42"/>
      <c r="C217" s="143"/>
      <c r="D217" s="142"/>
      <c r="E217" s="142"/>
      <c r="F217" s="54"/>
      <c r="G217" s="54"/>
      <c r="H217" s="142"/>
      <c r="I217" s="42"/>
      <c r="J217" s="142"/>
      <c r="K217" s="142"/>
      <c r="L217" s="142"/>
      <c r="M217" s="55"/>
      <c r="N217" s="142"/>
      <c r="O217" s="56"/>
      <c r="P217" s="56"/>
      <c r="Q217" s="42"/>
      <c r="R217" s="18">
        <f t="shared" si="6"/>
        <v>0</v>
      </c>
      <c r="S217" s="18">
        <f t="shared" si="7"/>
        <v>0</v>
      </c>
      <c r="T217" s="144"/>
    </row>
    <row r="218" spans="1:20" s="140" customFormat="1">
      <c r="A218" s="143"/>
      <c r="B218" s="42"/>
      <c r="C218" s="143"/>
      <c r="D218" s="142"/>
      <c r="E218" s="142"/>
      <c r="F218" s="54"/>
      <c r="G218" s="54"/>
      <c r="H218" s="142"/>
      <c r="I218" s="42"/>
      <c r="J218" s="142"/>
      <c r="K218" s="142"/>
      <c r="L218" s="142"/>
      <c r="M218" s="55"/>
      <c r="N218" s="142"/>
      <c r="O218" s="56"/>
      <c r="P218" s="56"/>
      <c r="Q218" s="42"/>
      <c r="R218" s="18">
        <f t="shared" si="6"/>
        <v>0</v>
      </c>
      <c r="S218" s="18">
        <f t="shared" si="7"/>
        <v>0</v>
      </c>
      <c r="T218" s="144"/>
    </row>
    <row r="219" spans="1:20" s="140" customFormat="1">
      <c r="A219" s="143"/>
      <c r="B219" s="42"/>
      <c r="C219" s="143"/>
      <c r="D219" s="142"/>
      <c r="E219" s="142"/>
      <c r="F219" s="54"/>
      <c r="G219" s="54"/>
      <c r="H219" s="142"/>
      <c r="I219" s="42"/>
      <c r="J219" s="142"/>
      <c r="K219" s="142"/>
      <c r="L219" s="142"/>
      <c r="M219" s="55"/>
      <c r="N219" s="142"/>
      <c r="O219" s="56"/>
      <c r="P219" s="56"/>
      <c r="Q219" s="42"/>
      <c r="R219" s="18">
        <f t="shared" si="6"/>
        <v>0</v>
      </c>
      <c r="S219" s="18">
        <f t="shared" si="7"/>
        <v>0</v>
      </c>
      <c r="T219" s="144"/>
    </row>
    <row r="220" spans="1:20" s="140" customFormat="1">
      <c r="A220" s="143"/>
      <c r="B220" s="42"/>
      <c r="C220" s="143"/>
      <c r="D220" s="142"/>
      <c r="E220" s="142"/>
      <c r="F220" s="54"/>
      <c r="G220" s="54"/>
      <c r="H220" s="142"/>
      <c r="I220" s="42"/>
      <c r="J220" s="142"/>
      <c r="K220" s="142"/>
      <c r="L220" s="142"/>
      <c r="M220" s="55"/>
      <c r="N220" s="142"/>
      <c r="O220" s="56"/>
      <c r="P220" s="56"/>
      <c r="Q220" s="42"/>
      <c r="R220" s="18">
        <f t="shared" si="6"/>
        <v>0</v>
      </c>
      <c r="S220" s="18">
        <f t="shared" si="7"/>
        <v>0</v>
      </c>
      <c r="T220" s="144"/>
    </row>
    <row r="221" spans="1:20" s="140" customFormat="1">
      <c r="A221" s="143"/>
      <c r="B221" s="42"/>
      <c r="C221" s="143"/>
      <c r="D221" s="142"/>
      <c r="E221" s="142"/>
      <c r="F221" s="54"/>
      <c r="G221" s="54"/>
      <c r="H221" s="142"/>
      <c r="I221" s="42"/>
      <c r="J221" s="142"/>
      <c r="K221" s="142"/>
      <c r="L221" s="142"/>
      <c r="M221" s="55"/>
      <c r="N221" s="142"/>
      <c r="O221" s="56"/>
      <c r="P221" s="56"/>
      <c r="Q221" s="42"/>
      <c r="R221" s="18">
        <f t="shared" si="6"/>
        <v>0</v>
      </c>
      <c r="S221" s="18">
        <f t="shared" si="7"/>
        <v>0</v>
      </c>
      <c r="T221" s="144"/>
    </row>
    <row r="222" spans="1:20" s="140" customFormat="1">
      <c r="A222" s="143"/>
      <c r="B222" s="42"/>
      <c r="C222" s="143"/>
      <c r="D222" s="142"/>
      <c r="E222" s="142"/>
      <c r="F222" s="54"/>
      <c r="G222" s="54"/>
      <c r="H222" s="142"/>
      <c r="I222" s="42"/>
      <c r="J222" s="142"/>
      <c r="K222" s="142"/>
      <c r="L222" s="142"/>
      <c r="M222" s="55"/>
      <c r="N222" s="142"/>
      <c r="O222" s="56"/>
      <c r="P222" s="56"/>
      <c r="Q222" s="42"/>
      <c r="R222" s="18">
        <f t="shared" si="6"/>
        <v>0</v>
      </c>
      <c r="S222" s="18">
        <f t="shared" si="7"/>
        <v>0</v>
      </c>
      <c r="T222" s="144"/>
    </row>
    <row r="223" spans="1:20" s="140" customFormat="1">
      <c r="A223" s="143"/>
      <c r="B223" s="42"/>
      <c r="C223" s="143"/>
      <c r="D223" s="142"/>
      <c r="E223" s="142"/>
      <c r="F223" s="54"/>
      <c r="G223" s="54"/>
      <c r="H223" s="142"/>
      <c r="I223" s="42"/>
      <c r="J223" s="142"/>
      <c r="K223" s="142"/>
      <c r="L223" s="142"/>
      <c r="M223" s="55"/>
      <c r="N223" s="142"/>
      <c r="O223" s="56"/>
      <c r="P223" s="56"/>
      <c r="Q223" s="42"/>
      <c r="R223" s="18">
        <f t="shared" si="6"/>
        <v>0</v>
      </c>
      <c r="S223" s="18">
        <f t="shared" si="7"/>
        <v>0</v>
      </c>
      <c r="T223" s="144"/>
    </row>
    <row r="224" spans="1:20" s="140" customFormat="1">
      <c r="A224" s="143"/>
      <c r="B224" s="42"/>
      <c r="C224" s="143"/>
      <c r="D224" s="142"/>
      <c r="E224" s="142"/>
      <c r="F224" s="54"/>
      <c r="G224" s="54"/>
      <c r="H224" s="142"/>
      <c r="I224" s="42"/>
      <c r="J224" s="142"/>
      <c r="K224" s="142"/>
      <c r="L224" s="142"/>
      <c r="M224" s="55"/>
      <c r="N224" s="142"/>
      <c r="O224" s="56"/>
      <c r="P224" s="56"/>
      <c r="Q224" s="42"/>
      <c r="R224" s="18">
        <f t="shared" si="6"/>
        <v>0</v>
      </c>
      <c r="S224" s="18">
        <f t="shared" si="7"/>
        <v>0</v>
      </c>
      <c r="T224" s="144"/>
    </row>
    <row r="225" spans="1:20" s="140" customFormat="1">
      <c r="A225" s="143"/>
      <c r="B225" s="42"/>
      <c r="C225" s="143"/>
      <c r="D225" s="142"/>
      <c r="E225" s="142"/>
      <c r="F225" s="54"/>
      <c r="G225" s="54"/>
      <c r="H225" s="142"/>
      <c r="I225" s="42"/>
      <c r="J225" s="142"/>
      <c r="K225" s="142"/>
      <c r="L225" s="142"/>
      <c r="M225" s="55"/>
      <c r="N225" s="142"/>
      <c r="O225" s="56"/>
      <c r="P225" s="56"/>
      <c r="Q225" s="42"/>
      <c r="R225" s="18">
        <f t="shared" si="6"/>
        <v>0</v>
      </c>
      <c r="S225" s="18">
        <f t="shared" si="7"/>
        <v>0</v>
      </c>
      <c r="T225" s="144"/>
    </row>
    <row r="226" spans="1:20" s="140" customFormat="1">
      <c r="A226" s="143"/>
      <c r="B226" s="42"/>
      <c r="C226" s="143"/>
      <c r="D226" s="142"/>
      <c r="E226" s="142"/>
      <c r="F226" s="54"/>
      <c r="G226" s="54"/>
      <c r="H226" s="142"/>
      <c r="I226" s="42"/>
      <c r="J226" s="142"/>
      <c r="K226" s="142"/>
      <c r="L226" s="142"/>
      <c r="M226" s="55"/>
      <c r="N226" s="142"/>
      <c r="O226" s="56"/>
      <c r="P226" s="56"/>
      <c r="Q226" s="42"/>
      <c r="R226" s="18">
        <f t="shared" si="6"/>
        <v>0</v>
      </c>
      <c r="S226" s="18">
        <f t="shared" si="7"/>
        <v>0</v>
      </c>
      <c r="T226" s="144"/>
    </row>
    <row r="227" spans="1:20" s="140" customFormat="1">
      <c r="A227" s="143"/>
      <c r="B227" s="42"/>
      <c r="C227" s="143"/>
      <c r="D227" s="142"/>
      <c r="E227" s="142"/>
      <c r="F227" s="54"/>
      <c r="G227" s="54"/>
      <c r="H227" s="142"/>
      <c r="I227" s="42"/>
      <c r="J227" s="142"/>
      <c r="K227" s="142"/>
      <c r="L227" s="142"/>
      <c r="M227" s="55"/>
      <c r="N227" s="142"/>
      <c r="O227" s="56"/>
      <c r="P227" s="56"/>
      <c r="Q227" s="42"/>
      <c r="R227" s="18">
        <f t="shared" si="6"/>
        <v>0</v>
      </c>
      <c r="S227" s="18">
        <f t="shared" si="7"/>
        <v>0</v>
      </c>
      <c r="T227" s="144"/>
    </row>
    <row r="228" spans="1:20" s="140" customFormat="1">
      <c r="A228" s="143"/>
      <c r="B228" s="42"/>
      <c r="C228" s="143"/>
      <c r="D228" s="142"/>
      <c r="E228" s="142"/>
      <c r="F228" s="54"/>
      <c r="G228" s="54"/>
      <c r="H228" s="142"/>
      <c r="I228" s="42"/>
      <c r="J228" s="142"/>
      <c r="K228" s="142"/>
      <c r="L228" s="142"/>
      <c r="M228" s="55"/>
      <c r="N228" s="142"/>
      <c r="O228" s="56"/>
      <c r="P228" s="56"/>
      <c r="Q228" s="42"/>
      <c r="R228" s="18">
        <f t="shared" si="6"/>
        <v>0</v>
      </c>
      <c r="S228" s="18">
        <f t="shared" si="7"/>
        <v>0</v>
      </c>
      <c r="T228" s="144"/>
    </row>
    <row r="229" spans="1:20" s="140" customFormat="1">
      <c r="A229" s="143"/>
      <c r="B229" s="42"/>
      <c r="C229" s="143"/>
      <c r="D229" s="142"/>
      <c r="E229" s="142"/>
      <c r="F229" s="54"/>
      <c r="G229" s="54"/>
      <c r="H229" s="142"/>
      <c r="I229" s="42"/>
      <c r="J229" s="142"/>
      <c r="K229" s="142"/>
      <c r="L229" s="142"/>
      <c r="M229" s="55"/>
      <c r="N229" s="142"/>
      <c r="O229" s="56"/>
      <c r="P229" s="56"/>
      <c r="Q229" s="42"/>
      <c r="R229" s="18">
        <f t="shared" si="6"/>
        <v>0</v>
      </c>
      <c r="S229" s="18">
        <f t="shared" si="7"/>
        <v>0</v>
      </c>
      <c r="T229" s="144"/>
    </row>
    <row r="230" spans="1:20" s="140" customFormat="1">
      <c r="A230" s="143"/>
      <c r="B230" s="42"/>
      <c r="C230" s="143"/>
      <c r="D230" s="142"/>
      <c r="E230" s="142"/>
      <c r="F230" s="54"/>
      <c r="G230" s="54"/>
      <c r="H230" s="142"/>
      <c r="I230" s="42"/>
      <c r="J230" s="142"/>
      <c r="K230" s="142"/>
      <c r="L230" s="142"/>
      <c r="M230" s="55"/>
      <c r="N230" s="142"/>
      <c r="O230" s="56"/>
      <c r="P230" s="56"/>
      <c r="Q230" s="42"/>
      <c r="R230" s="18">
        <f t="shared" si="6"/>
        <v>0</v>
      </c>
      <c r="S230" s="18">
        <f t="shared" si="7"/>
        <v>0</v>
      </c>
      <c r="T230" s="144"/>
    </row>
    <row r="231" spans="1:20" s="140" customFormat="1">
      <c r="A231" s="143"/>
      <c r="B231" s="42"/>
      <c r="C231" s="143"/>
      <c r="D231" s="142"/>
      <c r="E231" s="142"/>
      <c r="F231" s="54"/>
      <c r="G231" s="54"/>
      <c r="H231" s="142"/>
      <c r="I231" s="42"/>
      <c r="J231" s="142"/>
      <c r="K231" s="142"/>
      <c r="L231" s="142"/>
      <c r="M231" s="55"/>
      <c r="N231" s="142"/>
      <c r="O231" s="56"/>
      <c r="P231" s="56"/>
      <c r="Q231" s="42"/>
      <c r="R231" s="18">
        <f t="shared" si="6"/>
        <v>0</v>
      </c>
      <c r="S231" s="18">
        <f t="shared" si="7"/>
        <v>0</v>
      </c>
      <c r="T231" s="144"/>
    </row>
    <row r="232" spans="1:20" s="140" customFormat="1">
      <c r="A232" s="143"/>
      <c r="B232" s="42"/>
      <c r="C232" s="143"/>
      <c r="D232" s="142"/>
      <c r="E232" s="142"/>
      <c r="F232" s="54"/>
      <c r="G232" s="54"/>
      <c r="H232" s="142"/>
      <c r="I232" s="42"/>
      <c r="J232" s="142"/>
      <c r="K232" s="142"/>
      <c r="L232" s="142"/>
      <c r="M232" s="55"/>
      <c r="N232" s="142"/>
      <c r="O232" s="56"/>
      <c r="P232" s="56"/>
      <c r="Q232" s="42"/>
      <c r="R232" s="18">
        <f t="shared" si="6"/>
        <v>0</v>
      </c>
      <c r="S232" s="18">
        <f t="shared" si="7"/>
        <v>0</v>
      </c>
      <c r="T232" s="144"/>
    </row>
    <row r="233" spans="1:20" s="140" customFormat="1">
      <c r="A233" s="143"/>
      <c r="B233" s="42"/>
      <c r="C233" s="143"/>
      <c r="D233" s="142"/>
      <c r="E233" s="142"/>
      <c r="F233" s="54"/>
      <c r="G233" s="54"/>
      <c r="H233" s="142"/>
      <c r="I233" s="42"/>
      <c r="J233" s="142"/>
      <c r="K233" s="142"/>
      <c r="L233" s="142"/>
      <c r="M233" s="55"/>
      <c r="N233" s="142"/>
      <c r="O233" s="56"/>
      <c r="P233" s="56"/>
      <c r="Q233" s="42"/>
      <c r="R233" s="18">
        <f t="shared" si="6"/>
        <v>0</v>
      </c>
      <c r="S233" s="18">
        <f t="shared" si="7"/>
        <v>0</v>
      </c>
      <c r="T233" s="144"/>
    </row>
    <row r="234" spans="1:20" s="140" customFormat="1">
      <c r="A234" s="143"/>
      <c r="B234" s="42"/>
      <c r="C234" s="143"/>
      <c r="D234" s="142"/>
      <c r="E234" s="142"/>
      <c r="F234" s="54"/>
      <c r="G234" s="54"/>
      <c r="H234" s="142"/>
      <c r="I234" s="42"/>
      <c r="J234" s="142"/>
      <c r="K234" s="142"/>
      <c r="L234" s="142"/>
      <c r="M234" s="55"/>
      <c r="N234" s="142"/>
      <c r="O234" s="56"/>
      <c r="P234" s="56"/>
      <c r="Q234" s="42"/>
      <c r="R234" s="18">
        <f t="shared" si="6"/>
        <v>0</v>
      </c>
      <c r="S234" s="18">
        <f t="shared" si="7"/>
        <v>0</v>
      </c>
      <c r="T234" s="144"/>
    </row>
    <row r="235" spans="1:20" s="140" customFormat="1">
      <c r="A235" s="143"/>
      <c r="B235" s="42"/>
      <c r="C235" s="143"/>
      <c r="D235" s="142"/>
      <c r="E235" s="142"/>
      <c r="F235" s="54"/>
      <c r="G235" s="54"/>
      <c r="H235" s="142"/>
      <c r="I235" s="42"/>
      <c r="J235" s="142"/>
      <c r="K235" s="142"/>
      <c r="L235" s="142"/>
      <c r="M235" s="55"/>
      <c r="N235" s="142"/>
      <c r="O235" s="56"/>
      <c r="P235" s="56"/>
      <c r="Q235" s="42"/>
      <c r="R235" s="18">
        <f t="shared" si="6"/>
        <v>0</v>
      </c>
      <c r="S235" s="18">
        <f t="shared" si="7"/>
        <v>0</v>
      </c>
      <c r="T235" s="144"/>
    </row>
    <row r="236" spans="1:20" s="140" customFormat="1">
      <c r="A236" s="143"/>
      <c r="B236" s="42"/>
      <c r="C236" s="143"/>
      <c r="D236" s="142"/>
      <c r="E236" s="142"/>
      <c r="F236" s="54"/>
      <c r="G236" s="54"/>
      <c r="H236" s="142"/>
      <c r="I236" s="42"/>
      <c r="J236" s="142"/>
      <c r="K236" s="142"/>
      <c r="L236" s="142"/>
      <c r="M236" s="55"/>
      <c r="N236" s="142"/>
      <c r="O236" s="56"/>
      <c r="P236" s="56"/>
      <c r="Q236" s="42"/>
      <c r="R236" s="18">
        <f t="shared" si="6"/>
        <v>0</v>
      </c>
      <c r="S236" s="18">
        <f t="shared" si="7"/>
        <v>0</v>
      </c>
      <c r="T236" s="144"/>
    </row>
    <row r="237" spans="1:20" s="140" customFormat="1">
      <c r="A237" s="143"/>
      <c r="B237" s="42"/>
      <c r="C237" s="143"/>
      <c r="D237" s="142"/>
      <c r="E237" s="142"/>
      <c r="F237" s="54"/>
      <c r="G237" s="54"/>
      <c r="H237" s="142"/>
      <c r="I237" s="42"/>
      <c r="J237" s="142"/>
      <c r="K237" s="142"/>
      <c r="L237" s="142"/>
      <c r="M237" s="55"/>
      <c r="N237" s="142"/>
      <c r="O237" s="56"/>
      <c r="P237" s="56"/>
      <c r="Q237" s="42"/>
      <c r="R237" s="18">
        <f t="shared" si="6"/>
        <v>0</v>
      </c>
      <c r="S237" s="18">
        <f t="shared" si="7"/>
        <v>0</v>
      </c>
      <c r="T237" s="144"/>
    </row>
    <row r="238" spans="1:20" s="140" customFormat="1">
      <c r="A238" s="143"/>
      <c r="B238" s="42"/>
      <c r="C238" s="143"/>
      <c r="D238" s="142"/>
      <c r="E238" s="142"/>
      <c r="F238" s="54"/>
      <c r="G238" s="54"/>
      <c r="H238" s="142"/>
      <c r="I238" s="42"/>
      <c r="J238" s="142"/>
      <c r="K238" s="142"/>
      <c r="L238" s="142"/>
      <c r="M238" s="55"/>
      <c r="N238" s="142"/>
      <c r="O238" s="56"/>
      <c r="P238" s="56"/>
      <c r="Q238" s="42"/>
      <c r="R238" s="18">
        <f t="shared" si="6"/>
        <v>0</v>
      </c>
      <c r="S238" s="18">
        <f t="shared" si="7"/>
        <v>0</v>
      </c>
      <c r="T238" s="144"/>
    </row>
    <row r="239" spans="1:20" s="140" customFormat="1">
      <c r="A239" s="143"/>
      <c r="B239" s="42"/>
      <c r="C239" s="143"/>
      <c r="D239" s="142"/>
      <c r="E239" s="142"/>
      <c r="F239" s="54"/>
      <c r="G239" s="54"/>
      <c r="H239" s="142"/>
      <c r="I239" s="42"/>
      <c r="J239" s="142"/>
      <c r="K239" s="142"/>
      <c r="L239" s="142"/>
      <c r="M239" s="55"/>
      <c r="N239" s="142"/>
      <c r="O239" s="56"/>
      <c r="P239" s="56"/>
      <c r="Q239" s="42"/>
      <c r="R239" s="18">
        <f t="shared" si="6"/>
        <v>0</v>
      </c>
      <c r="S239" s="18">
        <f t="shared" si="7"/>
        <v>0</v>
      </c>
      <c r="T239" s="144"/>
    </row>
    <row r="240" spans="1:20" s="140" customFormat="1">
      <c r="A240" s="143"/>
      <c r="B240" s="42"/>
      <c r="C240" s="143"/>
      <c r="D240" s="142"/>
      <c r="E240" s="142"/>
      <c r="F240" s="54"/>
      <c r="G240" s="54"/>
      <c r="H240" s="142"/>
      <c r="I240" s="42"/>
      <c r="J240" s="142"/>
      <c r="K240" s="142"/>
      <c r="L240" s="142"/>
      <c r="M240" s="55"/>
      <c r="N240" s="142"/>
      <c r="O240" s="56"/>
      <c r="P240" s="56"/>
      <c r="Q240" s="42"/>
      <c r="R240" s="18">
        <f t="shared" si="6"/>
        <v>0</v>
      </c>
      <c r="S240" s="18">
        <f t="shared" si="7"/>
        <v>0</v>
      </c>
      <c r="T240" s="144"/>
    </row>
    <row r="241" spans="1:20" s="140" customFormat="1">
      <c r="A241" s="143"/>
      <c r="B241" s="42"/>
      <c r="C241" s="143"/>
      <c r="D241" s="142"/>
      <c r="E241" s="142"/>
      <c r="F241" s="54"/>
      <c r="G241" s="54"/>
      <c r="H241" s="142"/>
      <c r="I241" s="42"/>
      <c r="J241" s="142"/>
      <c r="K241" s="142"/>
      <c r="L241" s="142"/>
      <c r="M241" s="55"/>
      <c r="N241" s="142"/>
      <c r="O241" s="56"/>
      <c r="P241" s="56"/>
      <c r="Q241" s="42"/>
      <c r="R241" s="18">
        <f t="shared" si="6"/>
        <v>0</v>
      </c>
      <c r="S241" s="18">
        <f t="shared" si="7"/>
        <v>0</v>
      </c>
      <c r="T241" s="144"/>
    </row>
    <row r="242" spans="1:20" s="140" customFormat="1">
      <c r="A242" s="143"/>
      <c r="B242" s="42"/>
      <c r="C242" s="143"/>
      <c r="D242" s="142"/>
      <c r="E242" s="142"/>
      <c r="F242" s="54"/>
      <c r="G242" s="54"/>
      <c r="H242" s="142"/>
      <c r="I242" s="42"/>
      <c r="J242" s="142"/>
      <c r="K242" s="142"/>
      <c r="L242" s="142"/>
      <c r="M242" s="55"/>
      <c r="N242" s="142"/>
      <c r="O242" s="56"/>
      <c r="P242" s="56"/>
      <c r="Q242" s="42"/>
      <c r="R242" s="18">
        <f t="shared" si="6"/>
        <v>0</v>
      </c>
      <c r="S242" s="18">
        <f t="shared" si="7"/>
        <v>0</v>
      </c>
      <c r="T242" s="144"/>
    </row>
    <row r="243" spans="1:20" s="140" customFormat="1">
      <c r="A243" s="143"/>
      <c r="B243" s="42"/>
      <c r="C243" s="143"/>
      <c r="D243" s="142"/>
      <c r="E243" s="142"/>
      <c r="F243" s="54"/>
      <c r="G243" s="54"/>
      <c r="H243" s="142"/>
      <c r="I243" s="42"/>
      <c r="J243" s="142"/>
      <c r="K243" s="142"/>
      <c r="L243" s="142"/>
      <c r="M243" s="55"/>
      <c r="N243" s="142"/>
      <c r="O243" s="56"/>
      <c r="P243" s="56"/>
      <c r="Q243" s="42"/>
      <c r="R243" s="18">
        <f t="shared" si="6"/>
        <v>0</v>
      </c>
      <c r="S243" s="18">
        <f t="shared" si="7"/>
        <v>0</v>
      </c>
      <c r="T243" s="144"/>
    </row>
    <row r="244" spans="1:20" s="140" customFormat="1">
      <c r="A244" s="143"/>
      <c r="B244" s="42"/>
      <c r="C244" s="143"/>
      <c r="D244" s="142"/>
      <c r="E244" s="142"/>
      <c r="F244" s="54"/>
      <c r="G244" s="54"/>
      <c r="H244" s="142"/>
      <c r="I244" s="42"/>
      <c r="J244" s="142"/>
      <c r="K244" s="142"/>
      <c r="L244" s="142"/>
      <c r="M244" s="55"/>
      <c r="N244" s="142"/>
      <c r="O244" s="56"/>
      <c r="P244" s="56"/>
      <c r="Q244" s="42"/>
      <c r="R244" s="18">
        <f t="shared" si="6"/>
        <v>0</v>
      </c>
      <c r="S244" s="18">
        <f t="shared" si="7"/>
        <v>0</v>
      </c>
      <c r="T244" s="144"/>
    </row>
    <row r="245" spans="1:20" s="140" customFormat="1">
      <c r="A245" s="143"/>
      <c r="B245" s="42"/>
      <c r="C245" s="143"/>
      <c r="D245" s="142"/>
      <c r="E245" s="142"/>
      <c r="F245" s="54"/>
      <c r="G245" s="54"/>
      <c r="H245" s="142"/>
      <c r="I245" s="42"/>
      <c r="J245" s="142"/>
      <c r="K245" s="142"/>
      <c r="L245" s="142"/>
      <c r="M245" s="55"/>
      <c r="N245" s="142"/>
      <c r="O245" s="56"/>
      <c r="P245" s="56"/>
      <c r="Q245" s="42"/>
      <c r="R245" s="18">
        <f t="shared" si="6"/>
        <v>0</v>
      </c>
      <c r="S245" s="18">
        <f t="shared" si="7"/>
        <v>0</v>
      </c>
      <c r="T245" s="144"/>
    </row>
    <row r="246" spans="1:20" s="140" customFormat="1">
      <c r="A246" s="143"/>
      <c r="B246" s="42"/>
      <c r="C246" s="143"/>
      <c r="D246" s="142"/>
      <c r="E246" s="142"/>
      <c r="F246" s="54"/>
      <c r="G246" s="54"/>
      <c r="H246" s="142"/>
      <c r="I246" s="42"/>
      <c r="J246" s="142"/>
      <c r="K246" s="142"/>
      <c r="L246" s="142"/>
      <c r="M246" s="55"/>
      <c r="N246" s="142"/>
      <c r="O246" s="56"/>
      <c r="P246" s="56"/>
      <c r="Q246" s="42"/>
      <c r="R246" s="18">
        <f t="shared" si="6"/>
        <v>0</v>
      </c>
      <c r="S246" s="18">
        <f t="shared" si="7"/>
        <v>0</v>
      </c>
      <c r="T246" s="144"/>
    </row>
    <row r="247" spans="1:20" s="140" customFormat="1">
      <c r="A247" s="143"/>
      <c r="B247" s="42"/>
      <c r="C247" s="143"/>
      <c r="D247" s="142"/>
      <c r="E247" s="142"/>
      <c r="F247" s="54"/>
      <c r="G247" s="54"/>
      <c r="H247" s="142"/>
      <c r="I247" s="42"/>
      <c r="J247" s="142"/>
      <c r="K247" s="142"/>
      <c r="L247" s="142"/>
      <c r="M247" s="55"/>
      <c r="N247" s="142"/>
      <c r="O247" s="56"/>
      <c r="P247" s="56"/>
      <c r="Q247" s="42"/>
      <c r="R247" s="18">
        <f t="shared" si="6"/>
        <v>0</v>
      </c>
      <c r="S247" s="18">
        <f t="shared" si="7"/>
        <v>0</v>
      </c>
      <c r="T247" s="144"/>
    </row>
    <row r="248" spans="1:20" s="140" customFormat="1">
      <c r="A248" s="143"/>
      <c r="B248" s="42"/>
      <c r="C248" s="143"/>
      <c r="D248" s="142"/>
      <c r="E248" s="142"/>
      <c r="F248" s="54"/>
      <c r="G248" s="54"/>
      <c r="H248" s="142"/>
      <c r="I248" s="42"/>
      <c r="J248" s="142"/>
      <c r="K248" s="142"/>
      <c r="L248" s="142"/>
      <c r="M248" s="55"/>
      <c r="N248" s="142"/>
      <c r="O248" s="56"/>
      <c r="P248" s="56"/>
      <c r="Q248" s="42"/>
      <c r="R248" s="18">
        <f t="shared" si="6"/>
        <v>0</v>
      </c>
      <c r="S248" s="18">
        <f t="shared" si="7"/>
        <v>0</v>
      </c>
      <c r="T248" s="144"/>
    </row>
    <row r="249" spans="1:20" s="140" customFormat="1">
      <c r="A249" s="143"/>
      <c r="B249" s="42"/>
      <c r="C249" s="143"/>
      <c r="D249" s="142"/>
      <c r="E249" s="142"/>
      <c r="F249" s="54"/>
      <c r="G249" s="54"/>
      <c r="H249" s="142"/>
      <c r="I249" s="42"/>
      <c r="J249" s="142"/>
      <c r="K249" s="142"/>
      <c r="L249" s="142"/>
      <c r="M249" s="55"/>
      <c r="N249" s="142"/>
      <c r="O249" s="56"/>
      <c r="P249" s="56"/>
      <c r="Q249" s="42"/>
      <c r="R249" s="18">
        <f t="shared" si="6"/>
        <v>0</v>
      </c>
      <c r="S249" s="18">
        <f t="shared" si="7"/>
        <v>0</v>
      </c>
      <c r="T249" s="144"/>
    </row>
    <row r="250" spans="1:20" s="140" customFormat="1">
      <c r="A250" s="143"/>
      <c r="B250" s="42"/>
      <c r="C250" s="143"/>
      <c r="D250" s="142"/>
      <c r="E250" s="142"/>
      <c r="F250" s="54"/>
      <c r="G250" s="54"/>
      <c r="H250" s="142"/>
      <c r="I250" s="42"/>
      <c r="J250" s="142"/>
      <c r="K250" s="142"/>
      <c r="L250" s="142"/>
      <c r="M250" s="55"/>
      <c r="N250" s="142"/>
      <c r="O250" s="56"/>
      <c r="P250" s="56"/>
      <c r="Q250" s="42"/>
      <c r="R250" s="18">
        <f t="shared" si="6"/>
        <v>0</v>
      </c>
      <c r="S250" s="18">
        <f t="shared" si="7"/>
        <v>0</v>
      </c>
      <c r="T250" s="144"/>
    </row>
    <row r="251" spans="1:20" s="140" customFormat="1">
      <c r="A251" s="143"/>
      <c r="B251" s="42"/>
      <c r="C251" s="143"/>
      <c r="D251" s="142"/>
      <c r="E251" s="142"/>
      <c r="F251" s="54"/>
      <c r="G251" s="54"/>
      <c r="H251" s="142"/>
      <c r="I251" s="42"/>
      <c r="J251" s="142"/>
      <c r="K251" s="142"/>
      <c r="L251" s="142"/>
      <c r="M251" s="55"/>
      <c r="N251" s="142"/>
      <c r="O251" s="56"/>
      <c r="P251" s="56"/>
      <c r="Q251" s="42"/>
      <c r="R251" s="18">
        <f t="shared" si="6"/>
        <v>0</v>
      </c>
      <c r="S251" s="18">
        <f t="shared" si="7"/>
        <v>0</v>
      </c>
      <c r="T251" s="144"/>
    </row>
    <row r="252" spans="1:20" s="140" customFormat="1">
      <c r="A252" s="143"/>
      <c r="B252" s="42"/>
      <c r="C252" s="143"/>
      <c r="D252" s="142"/>
      <c r="E252" s="142"/>
      <c r="F252" s="54"/>
      <c r="G252" s="54"/>
      <c r="H252" s="142"/>
      <c r="I252" s="42"/>
      <c r="J252" s="142"/>
      <c r="K252" s="142"/>
      <c r="L252" s="142"/>
      <c r="M252" s="55"/>
      <c r="N252" s="142"/>
      <c r="O252" s="56"/>
      <c r="P252" s="56"/>
      <c r="Q252" s="42"/>
      <c r="R252" s="18">
        <f t="shared" si="6"/>
        <v>0</v>
      </c>
      <c r="S252" s="18">
        <f t="shared" si="7"/>
        <v>0</v>
      </c>
      <c r="T252" s="144"/>
    </row>
    <row r="253" spans="1:20" s="140" customFormat="1">
      <c r="A253" s="143"/>
      <c r="B253" s="42"/>
      <c r="C253" s="143"/>
      <c r="D253" s="142"/>
      <c r="E253" s="142"/>
      <c r="F253" s="54"/>
      <c r="G253" s="54"/>
      <c r="H253" s="142"/>
      <c r="I253" s="42"/>
      <c r="J253" s="142"/>
      <c r="K253" s="142"/>
      <c r="L253" s="142"/>
      <c r="M253" s="55"/>
      <c r="N253" s="142"/>
      <c r="O253" s="56"/>
      <c r="P253" s="56"/>
      <c r="Q253" s="42"/>
      <c r="R253" s="18">
        <f t="shared" si="6"/>
        <v>0</v>
      </c>
      <c r="S253" s="18">
        <f t="shared" si="7"/>
        <v>0</v>
      </c>
      <c r="T253" s="144"/>
    </row>
    <row r="254" spans="1:20" s="140" customFormat="1">
      <c r="A254" s="143"/>
      <c r="B254" s="42"/>
      <c r="C254" s="143"/>
      <c r="D254" s="142"/>
      <c r="E254" s="142"/>
      <c r="F254" s="54"/>
      <c r="G254" s="54"/>
      <c r="H254" s="142"/>
      <c r="I254" s="42"/>
      <c r="J254" s="142"/>
      <c r="K254" s="142"/>
      <c r="L254" s="142"/>
      <c r="M254" s="55"/>
      <c r="N254" s="142"/>
      <c r="O254" s="56"/>
      <c r="P254" s="56"/>
      <c r="Q254" s="42"/>
      <c r="R254" s="18">
        <f t="shared" si="6"/>
        <v>0</v>
      </c>
      <c r="S254" s="18">
        <f t="shared" si="7"/>
        <v>0</v>
      </c>
      <c r="T254" s="144"/>
    </row>
    <row r="255" spans="1:20" s="140" customFormat="1">
      <c r="A255" s="143"/>
      <c r="B255" s="42"/>
      <c r="C255" s="143"/>
      <c r="D255" s="142"/>
      <c r="E255" s="142"/>
      <c r="F255" s="54"/>
      <c r="G255" s="54"/>
      <c r="H255" s="142"/>
      <c r="I255" s="42"/>
      <c r="J255" s="142"/>
      <c r="K255" s="142"/>
      <c r="L255" s="142"/>
      <c r="M255" s="55"/>
      <c r="N255" s="142"/>
      <c r="O255" s="56"/>
      <c r="P255" s="56"/>
      <c r="Q255" s="42"/>
      <c r="R255" s="18">
        <f t="shared" si="6"/>
        <v>0</v>
      </c>
      <c r="S255" s="18">
        <f t="shared" si="7"/>
        <v>0</v>
      </c>
      <c r="T255" s="144"/>
    </row>
    <row r="256" spans="1:20" s="140" customFormat="1">
      <c r="A256" s="143"/>
      <c r="B256" s="42"/>
      <c r="C256" s="143"/>
      <c r="D256" s="142"/>
      <c r="E256" s="142"/>
      <c r="F256" s="54"/>
      <c r="G256" s="54"/>
      <c r="H256" s="142"/>
      <c r="I256" s="42"/>
      <c r="J256" s="142"/>
      <c r="K256" s="142"/>
      <c r="L256" s="142"/>
      <c r="M256" s="55"/>
      <c r="N256" s="142"/>
      <c r="O256" s="56"/>
      <c r="P256" s="56"/>
      <c r="Q256" s="42"/>
      <c r="R256" s="18">
        <f t="shared" si="6"/>
        <v>0</v>
      </c>
      <c r="S256" s="18">
        <f t="shared" si="7"/>
        <v>0</v>
      </c>
      <c r="T256" s="144"/>
    </row>
    <row r="257" spans="1:20" s="140" customFormat="1">
      <c r="A257" s="143"/>
      <c r="B257" s="42"/>
      <c r="C257" s="143"/>
      <c r="D257" s="142"/>
      <c r="E257" s="142"/>
      <c r="F257" s="54"/>
      <c r="G257" s="54"/>
      <c r="H257" s="142"/>
      <c r="I257" s="42"/>
      <c r="J257" s="142"/>
      <c r="K257" s="142"/>
      <c r="L257" s="142"/>
      <c r="M257" s="55"/>
      <c r="N257" s="142"/>
      <c r="O257" s="56"/>
      <c r="P257" s="56"/>
      <c r="Q257" s="42"/>
      <c r="R257" s="18">
        <f t="shared" si="6"/>
        <v>0</v>
      </c>
      <c r="S257" s="18">
        <f t="shared" si="7"/>
        <v>0</v>
      </c>
      <c r="T257" s="144"/>
    </row>
    <row r="258" spans="1:20" s="140" customFormat="1">
      <c r="A258" s="143"/>
      <c r="B258" s="42"/>
      <c r="C258" s="143"/>
      <c r="D258" s="142"/>
      <c r="E258" s="142"/>
      <c r="F258" s="54"/>
      <c r="G258" s="54"/>
      <c r="H258" s="142"/>
      <c r="I258" s="42"/>
      <c r="J258" s="142"/>
      <c r="K258" s="142"/>
      <c r="L258" s="142"/>
      <c r="M258" s="55"/>
      <c r="N258" s="142"/>
      <c r="O258" s="56"/>
      <c r="P258" s="56"/>
      <c r="Q258" s="42"/>
      <c r="R258" s="18">
        <f t="shared" si="6"/>
        <v>0</v>
      </c>
      <c r="S258" s="18">
        <f t="shared" si="7"/>
        <v>0</v>
      </c>
      <c r="T258" s="144"/>
    </row>
    <row r="259" spans="1:20" s="140" customFormat="1">
      <c r="A259" s="143"/>
      <c r="B259" s="42"/>
      <c r="C259" s="143"/>
      <c r="D259" s="142"/>
      <c r="E259" s="142"/>
      <c r="F259" s="54"/>
      <c r="G259" s="54"/>
      <c r="H259" s="142"/>
      <c r="I259" s="42"/>
      <c r="J259" s="142"/>
      <c r="K259" s="142"/>
      <c r="L259" s="142"/>
      <c r="M259" s="55"/>
      <c r="N259" s="142"/>
      <c r="O259" s="56"/>
      <c r="P259" s="56"/>
      <c r="Q259" s="42"/>
      <c r="R259" s="18">
        <f t="shared" si="6"/>
        <v>0</v>
      </c>
      <c r="S259" s="18">
        <f t="shared" si="7"/>
        <v>0</v>
      </c>
      <c r="T259" s="144"/>
    </row>
    <row r="260" spans="1:20" s="140" customFormat="1">
      <c r="A260" s="143"/>
      <c r="B260" s="42"/>
      <c r="C260" s="143"/>
      <c r="D260" s="142"/>
      <c r="E260" s="142"/>
      <c r="F260" s="54"/>
      <c r="G260" s="54"/>
      <c r="H260" s="142"/>
      <c r="I260" s="42"/>
      <c r="J260" s="142"/>
      <c r="K260" s="142"/>
      <c r="L260" s="142"/>
      <c r="M260" s="55"/>
      <c r="N260" s="142"/>
      <c r="O260" s="56"/>
      <c r="P260" s="56"/>
      <c r="Q260" s="42"/>
      <c r="R260" s="18">
        <f t="shared" si="6"/>
        <v>0</v>
      </c>
      <c r="S260" s="18">
        <f t="shared" si="7"/>
        <v>0</v>
      </c>
      <c r="T260" s="144"/>
    </row>
    <row r="261" spans="1:20" s="140" customFormat="1">
      <c r="A261" s="143"/>
      <c r="B261" s="42"/>
      <c r="C261" s="143"/>
      <c r="D261" s="142"/>
      <c r="E261" s="142"/>
      <c r="F261" s="54"/>
      <c r="G261" s="54"/>
      <c r="H261" s="142"/>
      <c r="I261" s="42"/>
      <c r="J261" s="142"/>
      <c r="K261" s="142"/>
      <c r="L261" s="142"/>
      <c r="M261" s="55"/>
      <c r="N261" s="142"/>
      <c r="O261" s="56"/>
      <c r="P261" s="56"/>
      <c r="Q261" s="42"/>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44"/>
    </row>
    <row r="262" spans="1:20" s="140" customFormat="1">
      <c r="A262" s="143"/>
      <c r="B262" s="42"/>
      <c r="C262" s="143"/>
      <c r="D262" s="142"/>
      <c r="E262" s="142"/>
      <c r="F262" s="54"/>
      <c r="G262" s="54"/>
      <c r="H262" s="142"/>
      <c r="I262" s="42"/>
      <c r="J262" s="142"/>
      <c r="K262" s="142"/>
      <c r="L262" s="142"/>
      <c r="M262" s="55"/>
      <c r="N262" s="142"/>
      <c r="O262" s="56"/>
      <c r="P262" s="56"/>
      <c r="Q262" s="42"/>
      <c r="R262" s="18">
        <f t="shared" si="8"/>
        <v>0</v>
      </c>
      <c r="S262" s="18">
        <f t="shared" si="9"/>
        <v>0</v>
      </c>
      <c r="T262" s="144"/>
    </row>
    <row r="263" spans="1:20" s="140" customFormat="1">
      <c r="A263" s="143"/>
      <c r="B263" s="42"/>
      <c r="C263" s="143"/>
      <c r="D263" s="142"/>
      <c r="E263" s="142"/>
      <c r="F263" s="54"/>
      <c r="G263" s="54"/>
      <c r="H263" s="142"/>
      <c r="I263" s="42"/>
      <c r="J263" s="142"/>
      <c r="K263" s="142"/>
      <c r="L263" s="142"/>
      <c r="M263" s="55"/>
      <c r="N263" s="142"/>
      <c r="O263" s="56"/>
      <c r="P263" s="56"/>
      <c r="Q263" s="42"/>
      <c r="R263" s="18">
        <f t="shared" si="8"/>
        <v>0</v>
      </c>
      <c r="S263" s="18">
        <f t="shared" si="9"/>
        <v>0</v>
      </c>
      <c r="T263" s="144"/>
    </row>
    <row r="264" spans="1:20" s="140" customFormat="1">
      <c r="A264" s="143"/>
      <c r="B264" s="42"/>
      <c r="C264" s="143"/>
      <c r="D264" s="142"/>
      <c r="E264" s="142"/>
      <c r="F264" s="54"/>
      <c r="G264" s="54"/>
      <c r="H264" s="142"/>
      <c r="I264" s="42"/>
      <c r="J264" s="142"/>
      <c r="K264" s="142"/>
      <c r="L264" s="142"/>
      <c r="M264" s="55"/>
      <c r="N264" s="142"/>
      <c r="O264" s="56"/>
      <c r="P264" s="56"/>
      <c r="Q264" s="42"/>
      <c r="R264" s="18">
        <f t="shared" si="8"/>
        <v>0</v>
      </c>
      <c r="S264" s="18">
        <f t="shared" si="9"/>
        <v>0</v>
      </c>
      <c r="T264" s="144"/>
    </row>
    <row r="265" spans="1:20" s="140" customFormat="1">
      <c r="A265" s="143"/>
      <c r="B265" s="42"/>
      <c r="C265" s="143"/>
      <c r="D265" s="142"/>
      <c r="E265" s="142"/>
      <c r="F265" s="54"/>
      <c r="G265" s="54"/>
      <c r="H265" s="142"/>
      <c r="I265" s="42"/>
      <c r="J265" s="142"/>
      <c r="K265" s="142"/>
      <c r="L265" s="142"/>
      <c r="M265" s="55"/>
      <c r="N265" s="142"/>
      <c r="O265" s="56"/>
      <c r="P265" s="56"/>
      <c r="Q265" s="42"/>
      <c r="R265" s="18">
        <f t="shared" si="8"/>
        <v>0</v>
      </c>
      <c r="S265" s="18">
        <f t="shared" si="9"/>
        <v>0</v>
      </c>
      <c r="T265" s="144"/>
    </row>
    <row r="266" spans="1:20" s="140" customFormat="1">
      <c r="A266" s="143"/>
      <c r="B266" s="42"/>
      <c r="C266" s="143"/>
      <c r="D266" s="142"/>
      <c r="E266" s="142"/>
      <c r="F266" s="54"/>
      <c r="G266" s="54"/>
      <c r="H266" s="142"/>
      <c r="I266" s="42"/>
      <c r="J266" s="142"/>
      <c r="K266" s="142"/>
      <c r="L266" s="142"/>
      <c r="M266" s="55"/>
      <c r="N266" s="142"/>
      <c r="O266" s="56"/>
      <c r="P266" s="56"/>
      <c r="Q266" s="42"/>
      <c r="R266" s="18">
        <f t="shared" si="8"/>
        <v>0</v>
      </c>
      <c r="S266" s="18">
        <f t="shared" si="9"/>
        <v>0</v>
      </c>
      <c r="T266" s="144"/>
    </row>
    <row r="267" spans="1:20" s="140" customFormat="1">
      <c r="A267" s="143"/>
      <c r="B267" s="42"/>
      <c r="C267" s="143"/>
      <c r="D267" s="142"/>
      <c r="E267" s="142"/>
      <c r="F267" s="54"/>
      <c r="G267" s="54"/>
      <c r="H267" s="142"/>
      <c r="I267" s="42"/>
      <c r="J267" s="142"/>
      <c r="K267" s="142"/>
      <c r="L267" s="142"/>
      <c r="M267" s="55"/>
      <c r="N267" s="142"/>
      <c r="O267" s="56"/>
      <c r="P267" s="56"/>
      <c r="Q267" s="42"/>
      <c r="R267" s="18">
        <f t="shared" si="8"/>
        <v>0</v>
      </c>
      <c r="S267" s="18">
        <f t="shared" si="9"/>
        <v>0</v>
      </c>
      <c r="T267" s="144"/>
    </row>
    <row r="268" spans="1:20" s="140" customFormat="1">
      <c r="A268" s="143"/>
      <c r="B268" s="42"/>
      <c r="C268" s="143"/>
      <c r="D268" s="142"/>
      <c r="E268" s="142"/>
      <c r="F268" s="54"/>
      <c r="G268" s="54"/>
      <c r="H268" s="142"/>
      <c r="I268" s="42"/>
      <c r="J268" s="142"/>
      <c r="K268" s="142"/>
      <c r="L268" s="142"/>
      <c r="M268" s="55"/>
      <c r="N268" s="142"/>
      <c r="O268" s="56"/>
      <c r="P268" s="56"/>
      <c r="Q268" s="42"/>
      <c r="R268" s="18">
        <f t="shared" si="8"/>
        <v>0</v>
      </c>
      <c r="S268" s="18">
        <f t="shared" si="9"/>
        <v>0</v>
      </c>
      <c r="T268" s="144"/>
    </row>
    <row r="269" spans="1:20" s="140" customFormat="1">
      <c r="A269" s="143"/>
      <c r="B269" s="42"/>
      <c r="C269" s="143"/>
      <c r="D269" s="142"/>
      <c r="E269" s="142"/>
      <c r="F269" s="54"/>
      <c r="G269" s="54"/>
      <c r="H269" s="142"/>
      <c r="I269" s="42"/>
      <c r="J269" s="142"/>
      <c r="K269" s="142"/>
      <c r="L269" s="142"/>
      <c r="M269" s="55"/>
      <c r="N269" s="142"/>
      <c r="O269" s="56"/>
      <c r="P269" s="56"/>
      <c r="Q269" s="42"/>
      <c r="R269" s="18">
        <f t="shared" si="8"/>
        <v>0</v>
      </c>
      <c r="S269" s="18">
        <f t="shared" si="9"/>
        <v>0</v>
      </c>
      <c r="T269" s="144"/>
    </row>
    <row r="270" spans="1:20" s="140" customFormat="1">
      <c r="A270" s="143"/>
      <c r="B270" s="42"/>
      <c r="C270" s="143"/>
      <c r="D270" s="142"/>
      <c r="E270" s="142"/>
      <c r="F270" s="54"/>
      <c r="G270" s="54"/>
      <c r="H270" s="142"/>
      <c r="I270" s="42"/>
      <c r="J270" s="142"/>
      <c r="K270" s="142"/>
      <c r="L270" s="142"/>
      <c r="M270" s="55"/>
      <c r="N270" s="142"/>
      <c r="O270" s="56"/>
      <c r="P270" s="56"/>
      <c r="Q270" s="42"/>
      <c r="R270" s="18">
        <f t="shared" si="8"/>
        <v>0</v>
      </c>
      <c r="S270" s="18">
        <f t="shared" si="9"/>
        <v>0</v>
      </c>
      <c r="T270" s="144"/>
    </row>
    <row r="271" spans="1:20" s="140" customFormat="1">
      <c r="A271" s="143"/>
      <c r="B271" s="42"/>
      <c r="C271" s="143"/>
      <c r="D271" s="142"/>
      <c r="E271" s="142"/>
      <c r="F271" s="54"/>
      <c r="G271" s="54"/>
      <c r="H271" s="142"/>
      <c r="I271" s="42"/>
      <c r="J271" s="142"/>
      <c r="K271" s="142"/>
      <c r="L271" s="142"/>
      <c r="M271" s="55"/>
      <c r="N271" s="142"/>
      <c r="O271" s="56"/>
      <c r="P271" s="56"/>
      <c r="Q271" s="42"/>
      <c r="R271" s="18">
        <f t="shared" si="8"/>
        <v>0</v>
      </c>
      <c r="S271" s="18">
        <f t="shared" si="9"/>
        <v>0</v>
      </c>
      <c r="T271" s="144"/>
    </row>
    <row r="272" spans="1:20" s="140" customFormat="1">
      <c r="A272" s="143"/>
      <c r="B272" s="42"/>
      <c r="C272" s="143"/>
      <c r="D272" s="142"/>
      <c r="E272" s="142"/>
      <c r="F272" s="54"/>
      <c r="G272" s="54"/>
      <c r="H272" s="142"/>
      <c r="I272" s="42"/>
      <c r="J272" s="142"/>
      <c r="K272" s="142"/>
      <c r="L272" s="142"/>
      <c r="M272" s="55"/>
      <c r="N272" s="142"/>
      <c r="O272" s="56"/>
      <c r="P272" s="56"/>
      <c r="Q272" s="42"/>
      <c r="R272" s="18">
        <f t="shared" si="8"/>
        <v>0</v>
      </c>
      <c r="S272" s="18">
        <f t="shared" si="9"/>
        <v>0</v>
      </c>
      <c r="T272" s="144"/>
    </row>
    <row r="273" spans="1:20" s="140" customFormat="1">
      <c r="A273" s="143"/>
      <c r="B273" s="42"/>
      <c r="C273" s="143"/>
      <c r="D273" s="142"/>
      <c r="E273" s="142"/>
      <c r="F273" s="54"/>
      <c r="G273" s="54"/>
      <c r="H273" s="142"/>
      <c r="I273" s="42"/>
      <c r="J273" s="142"/>
      <c r="K273" s="142"/>
      <c r="L273" s="142"/>
      <c r="M273" s="55"/>
      <c r="N273" s="142"/>
      <c r="O273" s="56"/>
      <c r="P273" s="56"/>
      <c r="Q273" s="42"/>
      <c r="R273" s="18">
        <f t="shared" si="8"/>
        <v>0</v>
      </c>
      <c r="S273" s="18">
        <f t="shared" si="9"/>
        <v>0</v>
      </c>
      <c r="T273" s="144"/>
    </row>
    <row r="274" spans="1:20" s="140" customFormat="1">
      <c r="A274" s="143"/>
      <c r="B274" s="42"/>
      <c r="C274" s="143"/>
      <c r="D274" s="142"/>
      <c r="E274" s="142"/>
      <c r="F274" s="54"/>
      <c r="G274" s="54"/>
      <c r="H274" s="142"/>
      <c r="I274" s="42"/>
      <c r="J274" s="142"/>
      <c r="K274" s="142"/>
      <c r="L274" s="142"/>
      <c r="M274" s="55"/>
      <c r="N274" s="142"/>
      <c r="O274" s="56"/>
      <c r="P274" s="56"/>
      <c r="Q274" s="42"/>
      <c r="R274" s="18">
        <f t="shared" si="8"/>
        <v>0</v>
      </c>
      <c r="S274" s="18">
        <f t="shared" si="9"/>
        <v>0</v>
      </c>
      <c r="T274" s="144"/>
    </row>
    <row r="275" spans="1:20" s="140" customFormat="1">
      <c r="A275" s="143"/>
      <c r="B275" s="42"/>
      <c r="C275" s="143"/>
      <c r="D275" s="142"/>
      <c r="E275" s="142"/>
      <c r="F275" s="54"/>
      <c r="G275" s="54"/>
      <c r="H275" s="142"/>
      <c r="I275" s="42"/>
      <c r="J275" s="142"/>
      <c r="K275" s="142"/>
      <c r="L275" s="142"/>
      <c r="M275" s="55"/>
      <c r="N275" s="142"/>
      <c r="O275" s="56"/>
      <c r="P275" s="56"/>
      <c r="Q275" s="42"/>
      <c r="R275" s="18">
        <f t="shared" si="8"/>
        <v>0</v>
      </c>
      <c r="S275" s="18">
        <f t="shared" si="9"/>
        <v>0</v>
      </c>
      <c r="T275" s="144"/>
    </row>
    <row r="276" spans="1:20" s="140" customFormat="1">
      <c r="A276" s="143"/>
      <c r="B276" s="42"/>
      <c r="C276" s="143"/>
      <c r="D276" s="142"/>
      <c r="E276" s="142"/>
      <c r="F276" s="54"/>
      <c r="G276" s="54"/>
      <c r="H276" s="142"/>
      <c r="I276" s="42"/>
      <c r="J276" s="142"/>
      <c r="K276" s="142"/>
      <c r="L276" s="142"/>
      <c r="M276" s="55"/>
      <c r="N276" s="142"/>
      <c r="O276" s="56"/>
      <c r="P276" s="56"/>
      <c r="Q276" s="42"/>
      <c r="R276" s="18">
        <f t="shared" si="8"/>
        <v>0</v>
      </c>
      <c r="S276" s="18">
        <f t="shared" si="9"/>
        <v>0</v>
      </c>
      <c r="T276" s="144"/>
    </row>
    <row r="277" spans="1:20" s="140" customFormat="1">
      <c r="A277" s="143"/>
      <c r="B277" s="42"/>
      <c r="C277" s="143"/>
      <c r="D277" s="142"/>
      <c r="E277" s="142"/>
      <c r="F277" s="54"/>
      <c r="G277" s="54"/>
      <c r="H277" s="142"/>
      <c r="I277" s="42"/>
      <c r="J277" s="142"/>
      <c r="K277" s="142"/>
      <c r="L277" s="142"/>
      <c r="M277" s="55"/>
      <c r="N277" s="142"/>
      <c r="O277" s="56"/>
      <c r="P277" s="56"/>
      <c r="Q277" s="42"/>
      <c r="R277" s="18">
        <f t="shared" si="8"/>
        <v>0</v>
      </c>
      <c r="S277" s="18">
        <f t="shared" si="9"/>
        <v>0</v>
      </c>
      <c r="T277" s="144"/>
    </row>
    <row r="278" spans="1:20" s="140" customFormat="1">
      <c r="A278" s="143"/>
      <c r="B278" s="42"/>
      <c r="C278" s="143"/>
      <c r="D278" s="142"/>
      <c r="E278" s="142"/>
      <c r="F278" s="54"/>
      <c r="G278" s="54"/>
      <c r="H278" s="142"/>
      <c r="I278" s="42"/>
      <c r="J278" s="142"/>
      <c r="K278" s="142"/>
      <c r="L278" s="142"/>
      <c r="M278" s="55"/>
      <c r="N278" s="142"/>
      <c r="O278" s="56"/>
      <c r="P278" s="56"/>
      <c r="Q278" s="42"/>
      <c r="R278" s="18">
        <f t="shared" si="8"/>
        <v>0</v>
      </c>
      <c r="S278" s="18">
        <f t="shared" si="9"/>
        <v>0</v>
      </c>
      <c r="T278" s="144"/>
    </row>
    <row r="279" spans="1:20" s="140" customFormat="1">
      <c r="A279" s="143"/>
      <c r="B279" s="42"/>
      <c r="C279" s="143"/>
      <c r="D279" s="142"/>
      <c r="E279" s="142"/>
      <c r="F279" s="54"/>
      <c r="G279" s="54"/>
      <c r="H279" s="142"/>
      <c r="I279" s="42"/>
      <c r="J279" s="142"/>
      <c r="K279" s="142"/>
      <c r="L279" s="142"/>
      <c r="M279" s="55"/>
      <c r="N279" s="142"/>
      <c r="O279" s="56"/>
      <c r="P279" s="56"/>
      <c r="Q279" s="42"/>
      <c r="R279" s="18">
        <f t="shared" si="8"/>
        <v>0</v>
      </c>
      <c r="S279" s="18">
        <f t="shared" si="9"/>
        <v>0</v>
      </c>
      <c r="T279" s="144"/>
    </row>
    <row r="280" spans="1:20" s="140" customFormat="1">
      <c r="A280" s="143"/>
      <c r="B280" s="42"/>
      <c r="C280" s="143"/>
      <c r="D280" s="142"/>
      <c r="E280" s="142"/>
      <c r="F280" s="54"/>
      <c r="G280" s="54"/>
      <c r="H280" s="142"/>
      <c r="I280" s="42"/>
      <c r="J280" s="142"/>
      <c r="K280" s="142"/>
      <c r="L280" s="142"/>
      <c r="M280" s="55"/>
      <c r="N280" s="142"/>
      <c r="O280" s="56"/>
      <c r="P280" s="56"/>
      <c r="Q280" s="42"/>
      <c r="R280" s="18">
        <f t="shared" si="8"/>
        <v>0</v>
      </c>
      <c r="S280" s="18">
        <f t="shared" si="9"/>
        <v>0</v>
      </c>
      <c r="T280" s="144"/>
    </row>
    <row r="281" spans="1:20" s="140" customFormat="1">
      <c r="A281" s="143"/>
      <c r="B281" s="42"/>
      <c r="C281" s="143"/>
      <c r="D281" s="142"/>
      <c r="E281" s="142"/>
      <c r="F281" s="54"/>
      <c r="G281" s="54"/>
      <c r="H281" s="142"/>
      <c r="I281" s="42"/>
      <c r="J281" s="142"/>
      <c r="K281" s="142"/>
      <c r="L281" s="142"/>
      <c r="M281" s="55"/>
      <c r="N281" s="142"/>
      <c r="O281" s="56"/>
      <c r="P281" s="56"/>
      <c r="Q281" s="42"/>
      <c r="R281" s="18">
        <f t="shared" si="8"/>
        <v>0</v>
      </c>
      <c r="S281" s="18">
        <f t="shared" si="9"/>
        <v>0</v>
      </c>
      <c r="T281" s="144"/>
    </row>
    <row r="282" spans="1:20" s="140" customFormat="1">
      <c r="A282" s="143"/>
      <c r="B282" s="42"/>
      <c r="C282" s="143"/>
      <c r="D282" s="142"/>
      <c r="E282" s="142"/>
      <c r="F282" s="54"/>
      <c r="G282" s="54"/>
      <c r="H282" s="142"/>
      <c r="I282" s="42"/>
      <c r="J282" s="142"/>
      <c r="K282" s="142"/>
      <c r="L282" s="142"/>
      <c r="M282" s="55"/>
      <c r="N282" s="142"/>
      <c r="O282" s="56"/>
      <c r="P282" s="56"/>
      <c r="Q282" s="42"/>
      <c r="R282" s="18">
        <f t="shared" si="8"/>
        <v>0</v>
      </c>
      <c r="S282" s="18">
        <f t="shared" si="9"/>
        <v>0</v>
      </c>
      <c r="T282" s="144"/>
    </row>
    <row r="283" spans="1:20" s="140" customFormat="1">
      <c r="A283" s="143"/>
      <c r="B283" s="42"/>
      <c r="C283" s="143"/>
      <c r="D283" s="142"/>
      <c r="E283" s="142"/>
      <c r="F283" s="54"/>
      <c r="G283" s="54"/>
      <c r="H283" s="142"/>
      <c r="I283" s="42"/>
      <c r="J283" s="142"/>
      <c r="K283" s="142"/>
      <c r="L283" s="142"/>
      <c r="M283" s="55"/>
      <c r="N283" s="142"/>
      <c r="O283" s="56"/>
      <c r="P283" s="56"/>
      <c r="Q283" s="42"/>
      <c r="R283" s="18">
        <f t="shared" si="8"/>
        <v>0</v>
      </c>
      <c r="S283" s="18">
        <f t="shared" si="9"/>
        <v>0</v>
      </c>
      <c r="T283" s="144"/>
    </row>
    <row r="284" spans="1:20" s="140" customFormat="1">
      <c r="A284" s="143"/>
      <c r="B284" s="42"/>
      <c r="C284" s="143"/>
      <c r="D284" s="142"/>
      <c r="E284" s="142"/>
      <c r="F284" s="54"/>
      <c r="G284" s="54"/>
      <c r="H284" s="142"/>
      <c r="I284" s="42"/>
      <c r="J284" s="142"/>
      <c r="K284" s="142"/>
      <c r="L284" s="142"/>
      <c r="M284" s="55"/>
      <c r="N284" s="142"/>
      <c r="O284" s="56"/>
      <c r="P284" s="56"/>
      <c r="Q284" s="42"/>
      <c r="R284" s="18">
        <f t="shared" si="8"/>
        <v>0</v>
      </c>
      <c r="S284" s="18">
        <f t="shared" si="9"/>
        <v>0</v>
      </c>
      <c r="T284" s="144"/>
    </row>
    <row r="285" spans="1:20" s="140" customFormat="1">
      <c r="A285" s="143"/>
      <c r="B285" s="42"/>
      <c r="C285" s="143"/>
      <c r="D285" s="142"/>
      <c r="E285" s="142"/>
      <c r="F285" s="54"/>
      <c r="G285" s="54"/>
      <c r="H285" s="142"/>
      <c r="I285" s="42"/>
      <c r="J285" s="142"/>
      <c r="K285" s="142"/>
      <c r="L285" s="142"/>
      <c r="M285" s="55"/>
      <c r="N285" s="142"/>
      <c r="O285" s="56"/>
      <c r="P285" s="56"/>
      <c r="Q285" s="42"/>
      <c r="R285" s="18">
        <f t="shared" si="8"/>
        <v>0</v>
      </c>
      <c r="S285" s="18">
        <f t="shared" si="9"/>
        <v>0</v>
      </c>
      <c r="T285" s="144"/>
    </row>
    <row r="286" spans="1:20" s="140" customFormat="1">
      <c r="A286" s="143"/>
      <c r="B286" s="42"/>
      <c r="C286" s="143"/>
      <c r="D286" s="142"/>
      <c r="E286" s="142"/>
      <c r="F286" s="54"/>
      <c r="G286" s="54"/>
      <c r="H286" s="142"/>
      <c r="I286" s="42"/>
      <c r="J286" s="142"/>
      <c r="K286" s="142"/>
      <c r="L286" s="142"/>
      <c r="M286" s="55"/>
      <c r="N286" s="142"/>
      <c r="O286" s="56"/>
      <c r="P286" s="56"/>
      <c r="Q286" s="42"/>
      <c r="R286" s="18">
        <f t="shared" si="8"/>
        <v>0</v>
      </c>
      <c r="S286" s="18">
        <f t="shared" si="9"/>
        <v>0</v>
      </c>
      <c r="T286" s="144"/>
    </row>
    <row r="287" spans="1:20" s="140" customFormat="1">
      <c r="A287" s="143"/>
      <c r="B287" s="42"/>
      <c r="C287" s="143"/>
      <c r="D287" s="142"/>
      <c r="E287" s="142"/>
      <c r="F287" s="54"/>
      <c r="G287" s="54"/>
      <c r="H287" s="142"/>
      <c r="I287" s="42"/>
      <c r="J287" s="142"/>
      <c r="K287" s="142"/>
      <c r="L287" s="142"/>
      <c r="M287" s="55"/>
      <c r="N287" s="142"/>
      <c r="O287" s="56"/>
      <c r="P287" s="56"/>
      <c r="Q287" s="42"/>
      <c r="R287" s="18">
        <f t="shared" si="8"/>
        <v>0</v>
      </c>
      <c r="S287" s="18">
        <f t="shared" si="9"/>
        <v>0</v>
      </c>
      <c r="T287" s="144"/>
    </row>
    <row r="288" spans="1:20" s="140" customFormat="1">
      <c r="A288" s="143"/>
      <c r="B288" s="42"/>
      <c r="C288" s="143"/>
      <c r="D288" s="142"/>
      <c r="E288" s="142"/>
      <c r="F288" s="54"/>
      <c r="G288" s="54"/>
      <c r="H288" s="142"/>
      <c r="I288" s="42"/>
      <c r="J288" s="142"/>
      <c r="K288" s="142"/>
      <c r="L288" s="142"/>
      <c r="M288" s="55"/>
      <c r="N288" s="142"/>
      <c r="O288" s="56"/>
      <c r="P288" s="56"/>
      <c r="Q288" s="42"/>
      <c r="R288" s="18">
        <f t="shared" si="8"/>
        <v>0</v>
      </c>
      <c r="S288" s="18">
        <f t="shared" si="9"/>
        <v>0</v>
      </c>
      <c r="T288" s="144"/>
    </row>
    <row r="289" spans="1:20" s="140" customFormat="1">
      <c r="A289" s="143"/>
      <c r="B289" s="42"/>
      <c r="C289" s="143"/>
      <c r="D289" s="142"/>
      <c r="E289" s="142"/>
      <c r="F289" s="54"/>
      <c r="G289" s="54"/>
      <c r="H289" s="142"/>
      <c r="I289" s="42"/>
      <c r="J289" s="142"/>
      <c r="K289" s="142"/>
      <c r="L289" s="142"/>
      <c r="M289" s="55"/>
      <c r="N289" s="142"/>
      <c r="O289" s="56"/>
      <c r="P289" s="56"/>
      <c r="Q289" s="42"/>
      <c r="R289" s="18">
        <f t="shared" si="8"/>
        <v>0</v>
      </c>
      <c r="S289" s="18">
        <f t="shared" si="9"/>
        <v>0</v>
      </c>
      <c r="T289" s="144"/>
    </row>
    <row r="290" spans="1:20" s="140" customFormat="1">
      <c r="A290" s="143"/>
      <c r="B290" s="42"/>
      <c r="C290" s="143"/>
      <c r="D290" s="142"/>
      <c r="E290" s="142"/>
      <c r="F290" s="54"/>
      <c r="G290" s="54"/>
      <c r="H290" s="142"/>
      <c r="I290" s="42"/>
      <c r="J290" s="142"/>
      <c r="K290" s="142"/>
      <c r="L290" s="142"/>
      <c r="M290" s="55"/>
      <c r="N290" s="142"/>
      <c r="O290" s="56"/>
      <c r="P290" s="56"/>
      <c r="Q290" s="42"/>
      <c r="R290" s="18">
        <f t="shared" si="8"/>
        <v>0</v>
      </c>
      <c r="S290" s="18">
        <f t="shared" si="9"/>
        <v>0</v>
      </c>
      <c r="T290" s="144"/>
    </row>
    <row r="291" spans="1:20" s="140" customFormat="1">
      <c r="A291" s="143"/>
      <c r="B291" s="42"/>
      <c r="C291" s="143"/>
      <c r="D291" s="142"/>
      <c r="E291" s="142"/>
      <c r="F291" s="54"/>
      <c r="G291" s="54"/>
      <c r="H291" s="142"/>
      <c r="I291" s="42"/>
      <c r="J291" s="142"/>
      <c r="K291" s="142"/>
      <c r="L291" s="142"/>
      <c r="M291" s="55"/>
      <c r="N291" s="142"/>
      <c r="O291" s="56"/>
      <c r="P291" s="56"/>
      <c r="Q291" s="42"/>
      <c r="R291" s="18">
        <f t="shared" si="8"/>
        <v>0</v>
      </c>
      <c r="S291" s="18">
        <f t="shared" si="9"/>
        <v>0</v>
      </c>
      <c r="T291" s="144"/>
    </row>
    <row r="292" spans="1:20" s="140" customFormat="1">
      <c r="A292" s="143"/>
      <c r="B292" s="42"/>
      <c r="C292" s="143"/>
      <c r="D292" s="142"/>
      <c r="E292" s="142"/>
      <c r="F292" s="54"/>
      <c r="G292" s="54"/>
      <c r="H292" s="142"/>
      <c r="I292" s="42"/>
      <c r="J292" s="142"/>
      <c r="K292" s="142"/>
      <c r="L292" s="142"/>
      <c r="M292" s="55"/>
      <c r="N292" s="142"/>
      <c r="O292" s="56"/>
      <c r="P292" s="56"/>
      <c r="Q292" s="42"/>
      <c r="R292" s="18">
        <f t="shared" si="8"/>
        <v>0</v>
      </c>
      <c r="S292" s="18">
        <f t="shared" si="9"/>
        <v>0</v>
      </c>
      <c r="T292" s="144"/>
    </row>
    <row r="293" spans="1:20" s="140" customFormat="1">
      <c r="A293" s="143"/>
      <c r="B293" s="42"/>
      <c r="C293" s="143"/>
      <c r="D293" s="142"/>
      <c r="E293" s="142"/>
      <c r="F293" s="54"/>
      <c r="G293" s="54"/>
      <c r="H293" s="142"/>
      <c r="I293" s="42"/>
      <c r="J293" s="142"/>
      <c r="K293" s="142"/>
      <c r="L293" s="142"/>
      <c r="M293" s="55"/>
      <c r="N293" s="142"/>
      <c r="O293" s="56"/>
      <c r="P293" s="56"/>
      <c r="Q293" s="42"/>
      <c r="R293" s="18">
        <f t="shared" si="8"/>
        <v>0</v>
      </c>
      <c r="S293" s="18">
        <f t="shared" si="9"/>
        <v>0</v>
      </c>
      <c r="T293" s="144"/>
    </row>
    <row r="294" spans="1:20" s="140" customFormat="1">
      <c r="A294" s="143"/>
      <c r="B294" s="42"/>
      <c r="C294" s="143"/>
      <c r="D294" s="142"/>
      <c r="E294" s="142"/>
      <c r="F294" s="54"/>
      <c r="G294" s="54"/>
      <c r="H294" s="142"/>
      <c r="I294" s="42"/>
      <c r="J294" s="142"/>
      <c r="K294" s="142"/>
      <c r="L294" s="142"/>
      <c r="M294" s="55"/>
      <c r="N294" s="142"/>
      <c r="O294" s="56"/>
      <c r="P294" s="56"/>
      <c r="Q294" s="42"/>
      <c r="R294" s="18">
        <f t="shared" si="8"/>
        <v>0</v>
      </c>
      <c r="S294" s="18">
        <f t="shared" si="9"/>
        <v>0</v>
      </c>
      <c r="T294" s="144"/>
    </row>
    <row r="295" spans="1:20" s="140" customFormat="1">
      <c r="A295" s="143"/>
      <c r="B295" s="42"/>
      <c r="C295" s="143"/>
      <c r="D295" s="142"/>
      <c r="E295" s="142"/>
      <c r="F295" s="54"/>
      <c r="G295" s="54"/>
      <c r="H295" s="142"/>
      <c r="I295" s="42"/>
      <c r="J295" s="142"/>
      <c r="K295" s="142"/>
      <c r="L295" s="142"/>
      <c r="M295" s="55"/>
      <c r="N295" s="142"/>
      <c r="O295" s="56"/>
      <c r="P295" s="56"/>
      <c r="Q295" s="42"/>
      <c r="R295" s="18">
        <f t="shared" si="8"/>
        <v>0</v>
      </c>
      <c r="S295" s="18">
        <f t="shared" si="9"/>
        <v>0</v>
      </c>
      <c r="T295" s="144"/>
    </row>
    <row r="296" spans="1:20" s="140" customFormat="1">
      <c r="A296" s="143"/>
      <c r="B296" s="42"/>
      <c r="C296" s="143"/>
      <c r="D296" s="142"/>
      <c r="E296" s="142"/>
      <c r="F296" s="54"/>
      <c r="G296" s="54"/>
      <c r="H296" s="142"/>
      <c r="I296" s="42"/>
      <c r="J296" s="142"/>
      <c r="K296" s="142"/>
      <c r="L296" s="142"/>
      <c r="M296" s="55"/>
      <c r="N296" s="142"/>
      <c r="O296" s="56"/>
      <c r="P296" s="56"/>
      <c r="Q296" s="42"/>
      <c r="R296" s="18">
        <f t="shared" si="8"/>
        <v>0</v>
      </c>
      <c r="S296" s="18">
        <f t="shared" si="9"/>
        <v>0</v>
      </c>
      <c r="T296" s="144"/>
    </row>
    <row r="297" spans="1:20" s="140" customFormat="1">
      <c r="A297" s="143"/>
      <c r="B297" s="42"/>
      <c r="C297" s="143"/>
      <c r="D297" s="142"/>
      <c r="E297" s="142"/>
      <c r="F297" s="54"/>
      <c r="G297" s="54"/>
      <c r="H297" s="142"/>
      <c r="I297" s="42"/>
      <c r="J297" s="142"/>
      <c r="K297" s="142"/>
      <c r="L297" s="142"/>
      <c r="M297" s="55"/>
      <c r="N297" s="142"/>
      <c r="O297" s="56"/>
      <c r="P297" s="56"/>
      <c r="Q297" s="42"/>
      <c r="R297" s="18">
        <f t="shared" si="8"/>
        <v>0</v>
      </c>
      <c r="S297" s="18">
        <f t="shared" si="9"/>
        <v>0</v>
      </c>
      <c r="T297" s="144"/>
    </row>
    <row r="298" spans="1:20" s="140" customFormat="1">
      <c r="A298" s="143"/>
      <c r="B298" s="42"/>
      <c r="C298" s="143"/>
      <c r="D298" s="142"/>
      <c r="E298" s="142"/>
      <c r="F298" s="54"/>
      <c r="G298" s="54"/>
      <c r="H298" s="142"/>
      <c r="I298" s="42"/>
      <c r="J298" s="142"/>
      <c r="K298" s="142"/>
      <c r="L298" s="142"/>
      <c r="M298" s="55"/>
      <c r="N298" s="142"/>
      <c r="O298" s="56"/>
      <c r="P298" s="56"/>
      <c r="Q298" s="42"/>
      <c r="R298" s="18">
        <f t="shared" si="8"/>
        <v>0</v>
      </c>
      <c r="S298" s="18">
        <f t="shared" si="9"/>
        <v>0</v>
      </c>
      <c r="T298" s="144"/>
    </row>
    <row r="299" spans="1:20" s="140" customFormat="1">
      <c r="A299" s="143"/>
      <c r="B299" s="42"/>
      <c r="C299" s="143"/>
      <c r="D299" s="142"/>
      <c r="E299" s="142"/>
      <c r="F299" s="54"/>
      <c r="G299" s="54"/>
      <c r="H299" s="142"/>
      <c r="I299" s="42"/>
      <c r="J299" s="142"/>
      <c r="K299" s="142"/>
      <c r="L299" s="142"/>
      <c r="M299" s="55"/>
      <c r="N299" s="142"/>
      <c r="O299" s="56"/>
      <c r="P299" s="56"/>
      <c r="Q299" s="42"/>
      <c r="R299" s="18">
        <f t="shared" si="8"/>
        <v>0</v>
      </c>
      <c r="S299" s="18">
        <f t="shared" si="9"/>
        <v>0</v>
      </c>
      <c r="T299" s="144"/>
    </row>
    <row r="300" spans="1:20" s="140" customFormat="1">
      <c r="A300" s="143"/>
      <c r="B300" s="42"/>
      <c r="C300" s="143"/>
      <c r="D300" s="142"/>
      <c r="E300" s="142"/>
      <c r="F300" s="54"/>
      <c r="G300" s="54"/>
      <c r="H300" s="142"/>
      <c r="I300" s="42"/>
      <c r="J300" s="142"/>
      <c r="K300" s="142"/>
      <c r="L300" s="142"/>
      <c r="M300" s="55"/>
      <c r="N300" s="142"/>
      <c r="O300" s="56"/>
      <c r="P300" s="56"/>
      <c r="Q300" s="42"/>
      <c r="R300" s="18">
        <f t="shared" si="8"/>
        <v>0</v>
      </c>
      <c r="S300" s="18">
        <f t="shared" si="9"/>
        <v>0</v>
      </c>
      <c r="T300" s="144"/>
    </row>
    <row r="301" spans="1:20" s="140" customFormat="1">
      <c r="A301" s="143"/>
      <c r="B301" s="42"/>
      <c r="C301" s="143"/>
      <c r="D301" s="142"/>
      <c r="E301" s="142"/>
      <c r="F301" s="54"/>
      <c r="G301" s="54"/>
      <c r="H301" s="142"/>
      <c r="I301" s="42"/>
      <c r="J301" s="142"/>
      <c r="K301" s="142"/>
      <c r="L301" s="142"/>
      <c r="M301" s="55"/>
      <c r="N301" s="142"/>
      <c r="O301" s="56"/>
      <c r="P301" s="56"/>
      <c r="Q301" s="42"/>
      <c r="R301" s="18">
        <f t="shared" si="8"/>
        <v>0</v>
      </c>
      <c r="S301" s="18">
        <f t="shared" si="9"/>
        <v>0</v>
      </c>
      <c r="T301" s="144"/>
    </row>
    <row r="302" spans="1:20" s="140" customFormat="1">
      <c r="A302" s="143"/>
      <c r="B302" s="42"/>
      <c r="C302" s="143"/>
      <c r="D302" s="142"/>
      <c r="E302" s="142"/>
      <c r="F302" s="54"/>
      <c r="G302" s="54"/>
      <c r="H302" s="142"/>
      <c r="I302" s="42"/>
      <c r="J302" s="142"/>
      <c r="K302" s="142"/>
      <c r="L302" s="142"/>
      <c r="M302" s="55"/>
      <c r="N302" s="142"/>
      <c r="O302" s="56"/>
      <c r="P302" s="56"/>
      <c r="Q302" s="42"/>
      <c r="R302" s="18">
        <f t="shared" si="8"/>
        <v>0</v>
      </c>
      <c r="S302" s="18">
        <f t="shared" si="9"/>
        <v>0</v>
      </c>
      <c r="T302" s="144"/>
    </row>
    <row r="303" spans="1:20" s="140" customFormat="1">
      <c r="A303" s="143"/>
      <c r="B303" s="42"/>
      <c r="C303" s="143"/>
      <c r="D303" s="142"/>
      <c r="E303" s="142"/>
      <c r="F303" s="54"/>
      <c r="G303" s="54"/>
      <c r="H303" s="142"/>
      <c r="I303" s="42"/>
      <c r="J303" s="142"/>
      <c r="K303" s="142"/>
      <c r="L303" s="142"/>
      <c r="M303" s="55"/>
      <c r="N303" s="142"/>
      <c r="O303" s="56"/>
      <c r="P303" s="56"/>
      <c r="Q303" s="42"/>
      <c r="R303" s="18">
        <f t="shared" si="8"/>
        <v>0</v>
      </c>
      <c r="S303" s="18">
        <f t="shared" si="9"/>
        <v>0</v>
      </c>
      <c r="T303" s="144"/>
    </row>
    <row r="304" spans="1:20" s="140" customFormat="1">
      <c r="A304" s="143"/>
      <c r="B304" s="42"/>
      <c r="C304" s="143"/>
      <c r="D304" s="142"/>
      <c r="E304" s="142"/>
      <c r="F304" s="54"/>
      <c r="G304" s="54"/>
      <c r="H304" s="142"/>
      <c r="I304" s="42"/>
      <c r="J304" s="142"/>
      <c r="K304" s="142"/>
      <c r="L304" s="142"/>
      <c r="M304" s="55"/>
      <c r="N304" s="142"/>
      <c r="O304" s="56"/>
      <c r="P304" s="56"/>
      <c r="Q304" s="42"/>
      <c r="R304" s="18">
        <f t="shared" si="8"/>
        <v>0</v>
      </c>
      <c r="S304" s="18">
        <f t="shared" si="9"/>
        <v>0</v>
      </c>
      <c r="T304" s="144"/>
    </row>
    <row r="305" spans="1:20" s="140" customFormat="1">
      <c r="A305" s="143"/>
      <c r="B305" s="42"/>
      <c r="C305" s="143"/>
      <c r="D305" s="142"/>
      <c r="E305" s="142"/>
      <c r="F305" s="54"/>
      <c r="G305" s="54"/>
      <c r="H305" s="142"/>
      <c r="I305" s="42"/>
      <c r="J305" s="142"/>
      <c r="K305" s="142"/>
      <c r="L305" s="142"/>
      <c r="M305" s="55"/>
      <c r="N305" s="142"/>
      <c r="O305" s="56"/>
      <c r="P305" s="56"/>
      <c r="Q305" s="42"/>
      <c r="R305" s="18">
        <f t="shared" si="8"/>
        <v>0</v>
      </c>
      <c r="S305" s="18">
        <f t="shared" si="9"/>
        <v>0</v>
      </c>
      <c r="T305" s="144"/>
    </row>
    <row r="306" spans="1:20" s="140" customFormat="1">
      <c r="A306" s="143"/>
      <c r="B306" s="42"/>
      <c r="C306" s="143"/>
      <c r="D306" s="142"/>
      <c r="E306" s="142"/>
      <c r="F306" s="54"/>
      <c r="G306" s="54"/>
      <c r="H306" s="142"/>
      <c r="I306" s="42"/>
      <c r="J306" s="142"/>
      <c r="K306" s="142"/>
      <c r="L306" s="142"/>
      <c r="M306" s="55"/>
      <c r="N306" s="142"/>
      <c r="O306" s="56"/>
      <c r="P306" s="56"/>
      <c r="Q306" s="42"/>
      <c r="R306" s="18">
        <f t="shared" si="8"/>
        <v>0</v>
      </c>
      <c r="S306" s="18">
        <f t="shared" si="9"/>
        <v>0</v>
      </c>
      <c r="T306" s="144"/>
    </row>
    <row r="307" spans="1:20" s="140" customFormat="1">
      <c r="A307" s="143"/>
      <c r="B307" s="42"/>
      <c r="C307" s="143"/>
      <c r="D307" s="142"/>
      <c r="E307" s="142"/>
      <c r="F307" s="54"/>
      <c r="G307" s="54"/>
      <c r="H307" s="142"/>
      <c r="I307" s="42"/>
      <c r="J307" s="142"/>
      <c r="K307" s="142"/>
      <c r="L307" s="142"/>
      <c r="M307" s="55"/>
      <c r="N307" s="142"/>
      <c r="O307" s="56"/>
      <c r="P307" s="56"/>
      <c r="Q307" s="42"/>
      <c r="R307" s="18">
        <f t="shared" si="8"/>
        <v>0</v>
      </c>
      <c r="S307" s="18">
        <f t="shared" si="9"/>
        <v>0</v>
      </c>
      <c r="T307" s="144"/>
    </row>
    <row r="308" spans="1:20" s="140" customFormat="1">
      <c r="A308" s="143"/>
      <c r="B308" s="42"/>
      <c r="C308" s="143"/>
      <c r="D308" s="142"/>
      <c r="E308" s="142"/>
      <c r="F308" s="54"/>
      <c r="G308" s="54"/>
      <c r="H308" s="142"/>
      <c r="I308" s="42"/>
      <c r="J308" s="142"/>
      <c r="K308" s="142"/>
      <c r="L308" s="142"/>
      <c r="M308" s="55"/>
      <c r="N308" s="142"/>
      <c r="O308" s="56"/>
      <c r="P308" s="56"/>
      <c r="Q308" s="42"/>
      <c r="R308" s="18">
        <f t="shared" si="8"/>
        <v>0</v>
      </c>
      <c r="S308" s="18">
        <f t="shared" si="9"/>
        <v>0</v>
      </c>
      <c r="T308" s="144"/>
    </row>
    <row r="309" spans="1:20" s="140" customFormat="1">
      <c r="A309" s="143"/>
      <c r="B309" s="42"/>
      <c r="C309" s="143"/>
      <c r="D309" s="142"/>
      <c r="E309" s="142"/>
      <c r="F309" s="54"/>
      <c r="G309" s="54"/>
      <c r="H309" s="142"/>
      <c r="I309" s="42"/>
      <c r="J309" s="142"/>
      <c r="K309" s="142"/>
      <c r="L309" s="142"/>
      <c r="M309" s="55"/>
      <c r="N309" s="142"/>
      <c r="O309" s="56"/>
      <c r="P309" s="56"/>
      <c r="Q309" s="42"/>
      <c r="R309" s="18">
        <f t="shared" si="8"/>
        <v>0</v>
      </c>
      <c r="S309" s="18">
        <f t="shared" si="9"/>
        <v>0</v>
      </c>
      <c r="T309" s="144"/>
    </row>
    <row r="310" spans="1:20" s="140" customFormat="1">
      <c r="A310" s="143"/>
      <c r="B310" s="42"/>
      <c r="C310" s="143"/>
      <c r="D310" s="142"/>
      <c r="E310" s="142"/>
      <c r="F310" s="54"/>
      <c r="G310" s="54"/>
      <c r="H310" s="142"/>
      <c r="I310" s="42"/>
      <c r="J310" s="142"/>
      <c r="K310" s="142"/>
      <c r="L310" s="142"/>
      <c r="M310" s="55"/>
      <c r="N310" s="142"/>
      <c r="O310" s="56"/>
      <c r="P310" s="56"/>
      <c r="Q310" s="42"/>
      <c r="R310" s="18">
        <f t="shared" si="8"/>
        <v>0</v>
      </c>
      <c r="S310" s="18">
        <f t="shared" si="9"/>
        <v>0</v>
      </c>
      <c r="T310" s="144"/>
    </row>
    <row r="311" spans="1:20" s="140" customFormat="1">
      <c r="A311" s="143"/>
      <c r="B311" s="42"/>
      <c r="C311" s="143"/>
      <c r="D311" s="142"/>
      <c r="E311" s="142"/>
      <c r="F311" s="54"/>
      <c r="G311" s="54"/>
      <c r="H311" s="142"/>
      <c r="I311" s="42"/>
      <c r="J311" s="142"/>
      <c r="K311" s="142"/>
      <c r="L311" s="142"/>
      <c r="M311" s="55"/>
      <c r="N311" s="142"/>
      <c r="O311" s="56"/>
      <c r="P311" s="56"/>
      <c r="Q311" s="42"/>
      <c r="R311" s="18">
        <f t="shared" si="8"/>
        <v>0</v>
      </c>
      <c r="S311" s="18">
        <f t="shared" si="9"/>
        <v>0</v>
      </c>
      <c r="T311" s="144"/>
    </row>
    <row r="312" spans="1:20" s="140" customFormat="1">
      <c r="A312" s="143"/>
      <c r="B312" s="42"/>
      <c r="C312" s="143"/>
      <c r="D312" s="142"/>
      <c r="E312" s="142"/>
      <c r="F312" s="54"/>
      <c r="G312" s="54"/>
      <c r="H312" s="142"/>
      <c r="I312" s="42"/>
      <c r="J312" s="142"/>
      <c r="K312" s="142"/>
      <c r="L312" s="142"/>
      <c r="M312" s="55"/>
      <c r="N312" s="142"/>
      <c r="O312" s="56"/>
      <c r="P312" s="56"/>
      <c r="Q312" s="42"/>
      <c r="R312" s="18">
        <f t="shared" si="8"/>
        <v>0</v>
      </c>
      <c r="S312" s="18">
        <f t="shared" si="9"/>
        <v>0</v>
      </c>
      <c r="T312" s="144"/>
    </row>
    <row r="313" spans="1:20" s="140" customFormat="1">
      <c r="A313" s="143"/>
      <c r="B313" s="42"/>
      <c r="C313" s="143"/>
      <c r="D313" s="142"/>
      <c r="E313" s="142"/>
      <c r="F313" s="54"/>
      <c r="G313" s="54"/>
      <c r="H313" s="142"/>
      <c r="I313" s="42"/>
      <c r="J313" s="142"/>
      <c r="K313" s="142"/>
      <c r="L313" s="142"/>
      <c r="M313" s="55"/>
      <c r="N313" s="142"/>
      <c r="O313" s="56"/>
      <c r="P313" s="56"/>
      <c r="Q313" s="42"/>
      <c r="R313" s="18">
        <f t="shared" si="8"/>
        <v>0</v>
      </c>
      <c r="S313" s="18">
        <f t="shared" si="9"/>
        <v>0</v>
      </c>
      <c r="T313" s="144"/>
    </row>
    <row r="314" spans="1:20" s="140" customFormat="1">
      <c r="A314" s="143"/>
      <c r="B314" s="42"/>
      <c r="C314" s="143"/>
      <c r="D314" s="142"/>
      <c r="E314" s="142"/>
      <c r="F314" s="54"/>
      <c r="G314" s="54"/>
      <c r="H314" s="142"/>
      <c r="I314" s="42"/>
      <c r="J314" s="142"/>
      <c r="K314" s="142"/>
      <c r="L314" s="142"/>
      <c r="M314" s="55"/>
      <c r="N314" s="142"/>
      <c r="O314" s="56"/>
      <c r="P314" s="56"/>
      <c r="Q314" s="42"/>
      <c r="R314" s="18">
        <f t="shared" si="8"/>
        <v>0</v>
      </c>
      <c r="S314" s="18">
        <f t="shared" si="9"/>
        <v>0</v>
      </c>
      <c r="T314" s="144"/>
    </row>
    <row r="315" spans="1:20" s="140" customFormat="1">
      <c r="A315" s="143"/>
      <c r="B315" s="42"/>
      <c r="C315" s="143"/>
      <c r="D315" s="142"/>
      <c r="E315" s="142"/>
      <c r="F315" s="54"/>
      <c r="G315" s="54"/>
      <c r="H315" s="142"/>
      <c r="I315" s="42"/>
      <c r="J315" s="142"/>
      <c r="K315" s="142"/>
      <c r="L315" s="142"/>
      <c r="M315" s="55"/>
      <c r="N315" s="142"/>
      <c r="O315" s="56"/>
      <c r="P315" s="56"/>
      <c r="Q315" s="42"/>
      <c r="R315" s="18">
        <f t="shared" si="8"/>
        <v>0</v>
      </c>
      <c r="S315" s="18">
        <f t="shared" si="9"/>
        <v>0</v>
      </c>
      <c r="T315" s="144"/>
    </row>
    <row r="316" spans="1:20" s="140" customFormat="1">
      <c r="A316" s="143"/>
      <c r="B316" s="42"/>
      <c r="C316" s="143"/>
      <c r="D316" s="142"/>
      <c r="E316" s="142"/>
      <c r="F316" s="54"/>
      <c r="G316" s="54"/>
      <c r="H316" s="142"/>
      <c r="I316" s="42"/>
      <c r="J316" s="142"/>
      <c r="K316" s="142"/>
      <c r="L316" s="142"/>
      <c r="M316" s="55"/>
      <c r="N316" s="142"/>
      <c r="O316" s="56"/>
      <c r="P316" s="56"/>
      <c r="Q316" s="42"/>
      <c r="R316" s="18">
        <f t="shared" si="8"/>
        <v>0</v>
      </c>
      <c r="S316" s="18">
        <f t="shared" si="9"/>
        <v>0</v>
      </c>
      <c r="T316" s="144"/>
    </row>
    <row r="317" spans="1:20" s="140" customFormat="1">
      <c r="A317" s="143"/>
      <c r="B317" s="42"/>
      <c r="C317" s="143"/>
      <c r="D317" s="142"/>
      <c r="E317" s="142"/>
      <c r="F317" s="54"/>
      <c r="G317" s="54"/>
      <c r="H317" s="142"/>
      <c r="I317" s="42"/>
      <c r="J317" s="142"/>
      <c r="K317" s="142"/>
      <c r="L317" s="142"/>
      <c r="M317" s="55"/>
      <c r="N317" s="142"/>
      <c r="O317" s="56"/>
      <c r="P317" s="56"/>
      <c r="Q317" s="42"/>
      <c r="R317" s="18">
        <f t="shared" si="8"/>
        <v>0</v>
      </c>
      <c r="S317" s="18">
        <f t="shared" si="9"/>
        <v>0</v>
      </c>
      <c r="T317" s="144"/>
    </row>
    <row r="318" spans="1:20" s="140" customFormat="1">
      <c r="A318" s="143"/>
      <c r="B318" s="42"/>
      <c r="C318" s="143"/>
      <c r="D318" s="142"/>
      <c r="E318" s="142"/>
      <c r="F318" s="54"/>
      <c r="G318" s="54"/>
      <c r="H318" s="142"/>
      <c r="I318" s="42"/>
      <c r="J318" s="142"/>
      <c r="K318" s="142"/>
      <c r="L318" s="142"/>
      <c r="M318" s="55"/>
      <c r="N318" s="142"/>
      <c r="O318" s="56"/>
      <c r="P318" s="56"/>
      <c r="Q318" s="42"/>
      <c r="R318" s="18">
        <f t="shared" si="8"/>
        <v>0</v>
      </c>
      <c r="S318" s="18">
        <f t="shared" si="9"/>
        <v>0</v>
      </c>
      <c r="T318" s="144"/>
    </row>
    <row r="319" spans="1:20" s="140" customFormat="1">
      <c r="A319" s="143"/>
      <c r="B319" s="42"/>
      <c r="C319" s="143"/>
      <c r="D319" s="142"/>
      <c r="E319" s="142"/>
      <c r="F319" s="54"/>
      <c r="G319" s="54"/>
      <c r="H319" s="142"/>
      <c r="I319" s="42"/>
      <c r="J319" s="142"/>
      <c r="K319" s="142"/>
      <c r="L319" s="142"/>
      <c r="M319" s="55"/>
      <c r="N319" s="142"/>
      <c r="O319" s="56"/>
      <c r="P319" s="56"/>
      <c r="Q319" s="42"/>
      <c r="R319" s="18">
        <f t="shared" si="8"/>
        <v>0</v>
      </c>
      <c r="S319" s="18">
        <f t="shared" si="9"/>
        <v>0</v>
      </c>
      <c r="T319" s="144"/>
    </row>
    <row r="320" spans="1:20" s="140" customFormat="1">
      <c r="A320" s="143"/>
      <c r="B320" s="42"/>
      <c r="C320" s="143"/>
      <c r="D320" s="142"/>
      <c r="E320" s="142"/>
      <c r="F320" s="54"/>
      <c r="G320" s="54"/>
      <c r="H320" s="142"/>
      <c r="I320" s="42"/>
      <c r="J320" s="142"/>
      <c r="K320" s="142"/>
      <c r="L320" s="142"/>
      <c r="M320" s="55"/>
      <c r="N320" s="142"/>
      <c r="O320" s="56"/>
      <c r="P320" s="56"/>
      <c r="Q320" s="42"/>
      <c r="R320" s="18">
        <f t="shared" si="8"/>
        <v>0</v>
      </c>
      <c r="S320" s="18">
        <f t="shared" si="9"/>
        <v>0</v>
      </c>
      <c r="T320" s="144"/>
    </row>
    <row r="321" spans="1:20" s="140" customFormat="1">
      <c r="A321" s="143"/>
      <c r="B321" s="42"/>
      <c r="C321" s="143"/>
      <c r="D321" s="142"/>
      <c r="E321" s="142"/>
      <c r="F321" s="54"/>
      <c r="G321" s="54"/>
      <c r="H321" s="142"/>
      <c r="I321" s="42"/>
      <c r="J321" s="142"/>
      <c r="K321" s="142"/>
      <c r="L321" s="142"/>
      <c r="M321" s="55"/>
      <c r="N321" s="142"/>
      <c r="O321" s="56"/>
      <c r="P321" s="56"/>
      <c r="Q321" s="42"/>
      <c r="R321" s="18">
        <f t="shared" si="8"/>
        <v>0</v>
      </c>
      <c r="S321" s="18">
        <f t="shared" si="9"/>
        <v>0</v>
      </c>
      <c r="T321" s="144"/>
    </row>
    <row r="322" spans="1:20" s="140" customFormat="1">
      <c r="A322" s="143"/>
      <c r="B322" s="42"/>
      <c r="C322" s="143"/>
      <c r="D322" s="142"/>
      <c r="E322" s="142"/>
      <c r="F322" s="54"/>
      <c r="G322" s="54"/>
      <c r="H322" s="142"/>
      <c r="I322" s="42"/>
      <c r="J322" s="142"/>
      <c r="K322" s="142"/>
      <c r="L322" s="142"/>
      <c r="M322" s="55"/>
      <c r="N322" s="142"/>
      <c r="O322" s="56"/>
      <c r="P322" s="56"/>
      <c r="Q322" s="42"/>
      <c r="R322" s="18">
        <f t="shared" si="8"/>
        <v>0</v>
      </c>
      <c r="S322" s="18">
        <f t="shared" si="9"/>
        <v>0</v>
      </c>
      <c r="T322" s="144"/>
    </row>
    <row r="323" spans="1:20" s="140" customFormat="1">
      <c r="A323" s="143"/>
      <c r="B323" s="42"/>
      <c r="C323" s="143"/>
      <c r="D323" s="142"/>
      <c r="E323" s="142"/>
      <c r="F323" s="54"/>
      <c r="G323" s="54"/>
      <c r="H323" s="142"/>
      <c r="I323" s="42"/>
      <c r="J323" s="142"/>
      <c r="K323" s="142"/>
      <c r="L323" s="142"/>
      <c r="M323" s="55"/>
      <c r="N323" s="142"/>
      <c r="O323" s="56"/>
      <c r="P323" s="56"/>
      <c r="Q323" s="42"/>
      <c r="R323" s="18">
        <f t="shared" si="8"/>
        <v>0</v>
      </c>
      <c r="S323" s="18">
        <f t="shared" si="9"/>
        <v>0</v>
      </c>
      <c r="T323" s="144"/>
    </row>
    <row r="324" spans="1:20" s="140" customFormat="1">
      <c r="A324" s="143"/>
      <c r="B324" s="42"/>
      <c r="C324" s="143"/>
      <c r="D324" s="142"/>
      <c r="E324" s="142"/>
      <c r="F324" s="54"/>
      <c r="G324" s="54"/>
      <c r="H324" s="142"/>
      <c r="I324" s="42"/>
      <c r="J324" s="142"/>
      <c r="K324" s="142"/>
      <c r="L324" s="142"/>
      <c r="M324" s="55"/>
      <c r="N324" s="142"/>
      <c r="O324" s="56"/>
      <c r="P324" s="56"/>
      <c r="Q324" s="42"/>
      <c r="R324" s="18">
        <f t="shared" si="8"/>
        <v>0</v>
      </c>
      <c r="S324" s="18">
        <f t="shared" si="9"/>
        <v>0</v>
      </c>
      <c r="T324" s="144"/>
    </row>
    <row r="325" spans="1:20" s="140" customFormat="1">
      <c r="A325" s="143"/>
      <c r="B325" s="42"/>
      <c r="C325" s="143"/>
      <c r="D325" s="142"/>
      <c r="E325" s="142"/>
      <c r="F325" s="54"/>
      <c r="G325" s="54"/>
      <c r="H325" s="142"/>
      <c r="I325" s="42"/>
      <c r="J325" s="142"/>
      <c r="K325" s="142"/>
      <c r="L325" s="142"/>
      <c r="M325" s="55"/>
      <c r="N325" s="142"/>
      <c r="O325" s="56"/>
      <c r="P325" s="56"/>
      <c r="Q325" s="42"/>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44"/>
    </row>
    <row r="326" spans="1:20" s="140" customFormat="1">
      <c r="A326" s="143"/>
      <c r="B326" s="42"/>
      <c r="C326" s="143"/>
      <c r="D326" s="142"/>
      <c r="E326" s="142"/>
      <c r="F326" s="54"/>
      <c r="G326" s="54"/>
      <c r="H326" s="142"/>
      <c r="I326" s="42"/>
      <c r="J326" s="142"/>
      <c r="K326" s="142"/>
      <c r="L326" s="142"/>
      <c r="M326" s="55"/>
      <c r="N326" s="142"/>
      <c r="O326" s="56"/>
      <c r="P326" s="56"/>
      <c r="Q326" s="42"/>
      <c r="R326" s="18">
        <f t="shared" si="10"/>
        <v>0</v>
      </c>
      <c r="S326" s="18">
        <f t="shared" si="11"/>
        <v>0</v>
      </c>
      <c r="T326" s="144"/>
    </row>
    <row r="327" spans="1:20" s="140" customFormat="1">
      <c r="A327" s="143"/>
      <c r="B327" s="42"/>
      <c r="C327" s="143"/>
      <c r="D327" s="142"/>
      <c r="E327" s="142"/>
      <c r="F327" s="54"/>
      <c r="G327" s="54"/>
      <c r="H327" s="142"/>
      <c r="I327" s="42"/>
      <c r="J327" s="142"/>
      <c r="K327" s="142"/>
      <c r="L327" s="142"/>
      <c r="M327" s="55"/>
      <c r="N327" s="142"/>
      <c r="O327" s="56"/>
      <c r="P327" s="56"/>
      <c r="Q327" s="42"/>
      <c r="R327" s="18">
        <f t="shared" si="10"/>
        <v>0</v>
      </c>
      <c r="S327" s="18">
        <f t="shared" si="11"/>
        <v>0</v>
      </c>
      <c r="T327" s="144"/>
    </row>
    <row r="328" spans="1:20" s="140" customFormat="1">
      <c r="A328" s="143"/>
      <c r="B328" s="42"/>
      <c r="C328" s="143"/>
      <c r="D328" s="142"/>
      <c r="E328" s="142"/>
      <c r="F328" s="54"/>
      <c r="G328" s="54"/>
      <c r="H328" s="142"/>
      <c r="I328" s="42"/>
      <c r="J328" s="142"/>
      <c r="K328" s="142"/>
      <c r="L328" s="142"/>
      <c r="M328" s="55"/>
      <c r="N328" s="142"/>
      <c r="O328" s="56"/>
      <c r="P328" s="56"/>
      <c r="Q328" s="42"/>
      <c r="R328" s="18">
        <f t="shared" si="10"/>
        <v>0</v>
      </c>
      <c r="S328" s="18">
        <f t="shared" si="11"/>
        <v>0</v>
      </c>
      <c r="T328" s="144"/>
    </row>
    <row r="329" spans="1:20" s="140" customFormat="1">
      <c r="A329" s="143"/>
      <c r="B329" s="42"/>
      <c r="C329" s="143"/>
      <c r="D329" s="142"/>
      <c r="E329" s="142"/>
      <c r="F329" s="54"/>
      <c r="G329" s="54"/>
      <c r="H329" s="142"/>
      <c r="I329" s="42"/>
      <c r="J329" s="142"/>
      <c r="K329" s="142"/>
      <c r="L329" s="142"/>
      <c r="M329" s="55"/>
      <c r="N329" s="142"/>
      <c r="O329" s="56"/>
      <c r="P329" s="56"/>
      <c r="Q329" s="42"/>
      <c r="R329" s="18">
        <f t="shared" si="10"/>
        <v>0</v>
      </c>
      <c r="S329" s="18">
        <f t="shared" si="11"/>
        <v>0</v>
      </c>
      <c r="T329" s="144"/>
    </row>
    <row r="330" spans="1:20" s="140" customFormat="1">
      <c r="A330" s="143"/>
      <c r="B330" s="42"/>
      <c r="C330" s="143"/>
      <c r="D330" s="142"/>
      <c r="E330" s="142"/>
      <c r="F330" s="54"/>
      <c r="G330" s="54"/>
      <c r="H330" s="142"/>
      <c r="I330" s="42"/>
      <c r="J330" s="142"/>
      <c r="K330" s="142"/>
      <c r="L330" s="142"/>
      <c r="M330" s="55"/>
      <c r="N330" s="142"/>
      <c r="O330" s="56"/>
      <c r="P330" s="56"/>
      <c r="Q330" s="42"/>
      <c r="R330" s="18">
        <f t="shared" si="10"/>
        <v>0</v>
      </c>
      <c r="S330" s="18">
        <f t="shared" si="11"/>
        <v>0</v>
      </c>
      <c r="T330" s="144"/>
    </row>
    <row r="331" spans="1:20" s="140" customFormat="1">
      <c r="A331" s="143"/>
      <c r="B331" s="42"/>
      <c r="C331" s="143"/>
      <c r="D331" s="142"/>
      <c r="E331" s="142"/>
      <c r="F331" s="54"/>
      <c r="G331" s="54"/>
      <c r="H331" s="142"/>
      <c r="I331" s="42"/>
      <c r="J331" s="142"/>
      <c r="K331" s="142"/>
      <c r="L331" s="142"/>
      <c r="M331" s="55"/>
      <c r="N331" s="142"/>
      <c r="O331" s="56"/>
      <c r="P331" s="56"/>
      <c r="Q331" s="42"/>
      <c r="R331" s="18">
        <f t="shared" si="10"/>
        <v>0</v>
      </c>
      <c r="S331" s="18">
        <f t="shared" si="11"/>
        <v>0</v>
      </c>
      <c r="T331" s="144"/>
    </row>
    <row r="332" spans="1:20" s="140" customFormat="1">
      <c r="A332" s="143"/>
      <c r="B332" s="42"/>
      <c r="C332" s="143"/>
      <c r="D332" s="142"/>
      <c r="E332" s="142"/>
      <c r="F332" s="54"/>
      <c r="G332" s="54"/>
      <c r="H332" s="142"/>
      <c r="I332" s="42"/>
      <c r="J332" s="142"/>
      <c r="K332" s="142"/>
      <c r="L332" s="142"/>
      <c r="M332" s="55"/>
      <c r="N332" s="142"/>
      <c r="O332" s="56"/>
      <c r="P332" s="56"/>
      <c r="Q332" s="42"/>
      <c r="R332" s="18">
        <f t="shared" si="10"/>
        <v>0</v>
      </c>
      <c r="S332" s="18">
        <f t="shared" si="11"/>
        <v>0</v>
      </c>
      <c r="T332" s="144"/>
    </row>
    <row r="333" spans="1:20" s="140" customFormat="1">
      <c r="A333" s="143"/>
      <c r="B333" s="42"/>
      <c r="C333" s="143"/>
      <c r="D333" s="142"/>
      <c r="E333" s="142"/>
      <c r="F333" s="54"/>
      <c r="G333" s="54"/>
      <c r="H333" s="142"/>
      <c r="I333" s="42"/>
      <c r="J333" s="142"/>
      <c r="K333" s="142"/>
      <c r="L333" s="142"/>
      <c r="M333" s="55"/>
      <c r="N333" s="142"/>
      <c r="O333" s="56"/>
      <c r="P333" s="56"/>
      <c r="Q333" s="42"/>
      <c r="R333" s="18">
        <f t="shared" si="10"/>
        <v>0</v>
      </c>
      <c r="S333" s="18">
        <f t="shared" si="11"/>
        <v>0</v>
      </c>
      <c r="T333" s="144"/>
    </row>
    <row r="334" spans="1:20" s="140" customFormat="1">
      <c r="A334" s="143"/>
      <c r="B334" s="42"/>
      <c r="C334" s="143"/>
      <c r="D334" s="142"/>
      <c r="E334" s="142"/>
      <c r="F334" s="54"/>
      <c r="G334" s="54"/>
      <c r="H334" s="142"/>
      <c r="I334" s="42"/>
      <c r="J334" s="142"/>
      <c r="K334" s="142"/>
      <c r="L334" s="142"/>
      <c r="M334" s="55"/>
      <c r="N334" s="142"/>
      <c r="O334" s="56"/>
      <c r="P334" s="56"/>
      <c r="Q334" s="42"/>
      <c r="R334" s="18">
        <f t="shared" si="10"/>
        <v>0</v>
      </c>
      <c r="S334" s="18">
        <f t="shared" si="11"/>
        <v>0</v>
      </c>
      <c r="T334" s="144"/>
    </row>
    <row r="335" spans="1:20" s="140" customFormat="1">
      <c r="A335" s="143"/>
      <c r="B335" s="42"/>
      <c r="C335" s="143"/>
      <c r="D335" s="142"/>
      <c r="E335" s="142"/>
      <c r="F335" s="54"/>
      <c r="G335" s="54"/>
      <c r="H335" s="142"/>
      <c r="I335" s="42"/>
      <c r="J335" s="142"/>
      <c r="K335" s="142"/>
      <c r="L335" s="142"/>
      <c r="M335" s="55"/>
      <c r="N335" s="142"/>
      <c r="O335" s="56"/>
      <c r="P335" s="56"/>
      <c r="Q335" s="42"/>
      <c r="R335" s="18">
        <f t="shared" si="10"/>
        <v>0</v>
      </c>
      <c r="S335" s="18">
        <f t="shared" si="11"/>
        <v>0</v>
      </c>
      <c r="T335" s="144"/>
    </row>
    <row r="336" spans="1:20" s="140" customFormat="1">
      <c r="A336" s="143"/>
      <c r="B336" s="42"/>
      <c r="C336" s="143"/>
      <c r="D336" s="142"/>
      <c r="E336" s="142"/>
      <c r="F336" s="54"/>
      <c r="G336" s="54"/>
      <c r="H336" s="142"/>
      <c r="I336" s="42"/>
      <c r="J336" s="142"/>
      <c r="K336" s="142"/>
      <c r="L336" s="142"/>
      <c r="M336" s="55"/>
      <c r="N336" s="142"/>
      <c r="O336" s="56"/>
      <c r="P336" s="56"/>
      <c r="Q336" s="42"/>
      <c r="R336" s="18">
        <f t="shared" si="10"/>
        <v>0</v>
      </c>
      <c r="S336" s="18">
        <f t="shared" si="11"/>
        <v>0</v>
      </c>
      <c r="T336" s="144"/>
    </row>
    <row r="337" spans="1:20" s="140" customFormat="1">
      <c r="A337" s="143"/>
      <c r="B337" s="42"/>
      <c r="C337" s="143"/>
      <c r="D337" s="142"/>
      <c r="E337" s="142"/>
      <c r="F337" s="54"/>
      <c r="G337" s="54"/>
      <c r="H337" s="142"/>
      <c r="I337" s="42"/>
      <c r="J337" s="142"/>
      <c r="K337" s="142"/>
      <c r="L337" s="142"/>
      <c r="M337" s="55"/>
      <c r="N337" s="142"/>
      <c r="O337" s="56"/>
      <c r="P337" s="56"/>
      <c r="Q337" s="42"/>
      <c r="R337" s="18">
        <f t="shared" si="10"/>
        <v>0</v>
      </c>
      <c r="S337" s="18">
        <f t="shared" si="11"/>
        <v>0</v>
      </c>
      <c r="T337" s="144"/>
    </row>
    <row r="338" spans="1:20" s="140" customFormat="1">
      <c r="A338" s="143"/>
      <c r="B338" s="42"/>
      <c r="C338" s="143"/>
      <c r="D338" s="142"/>
      <c r="E338" s="142"/>
      <c r="F338" s="54"/>
      <c r="G338" s="54"/>
      <c r="H338" s="142"/>
      <c r="I338" s="42"/>
      <c r="J338" s="142"/>
      <c r="K338" s="142"/>
      <c r="L338" s="142"/>
      <c r="M338" s="55"/>
      <c r="N338" s="142"/>
      <c r="O338" s="56"/>
      <c r="P338" s="56"/>
      <c r="Q338" s="42"/>
      <c r="R338" s="18">
        <f t="shared" si="10"/>
        <v>0</v>
      </c>
      <c r="S338" s="18">
        <f t="shared" si="11"/>
        <v>0</v>
      </c>
      <c r="T338" s="144"/>
    </row>
    <row r="339" spans="1:20" s="140" customFormat="1">
      <c r="A339" s="143"/>
      <c r="B339" s="42"/>
      <c r="C339" s="143"/>
      <c r="D339" s="142"/>
      <c r="E339" s="142"/>
      <c r="F339" s="54"/>
      <c r="G339" s="54"/>
      <c r="H339" s="142"/>
      <c r="I339" s="42"/>
      <c r="J339" s="142"/>
      <c r="K339" s="142"/>
      <c r="L339" s="142"/>
      <c r="M339" s="55"/>
      <c r="N339" s="142"/>
      <c r="O339" s="56"/>
      <c r="P339" s="56"/>
      <c r="Q339" s="42"/>
      <c r="R339" s="18">
        <f t="shared" si="10"/>
        <v>0</v>
      </c>
      <c r="S339" s="18">
        <f t="shared" si="11"/>
        <v>0</v>
      </c>
      <c r="T339" s="144"/>
    </row>
    <row r="340" spans="1:20" s="140" customFormat="1">
      <c r="A340" s="143"/>
      <c r="B340" s="42"/>
      <c r="C340" s="143"/>
      <c r="D340" s="142"/>
      <c r="E340" s="142"/>
      <c r="F340" s="54"/>
      <c r="G340" s="54"/>
      <c r="H340" s="142"/>
      <c r="I340" s="42"/>
      <c r="J340" s="142"/>
      <c r="K340" s="142"/>
      <c r="L340" s="142"/>
      <c r="M340" s="55"/>
      <c r="N340" s="142"/>
      <c r="O340" s="56"/>
      <c r="P340" s="56"/>
      <c r="Q340" s="42"/>
      <c r="R340" s="18">
        <f t="shared" si="10"/>
        <v>0</v>
      </c>
      <c r="S340" s="18">
        <f t="shared" si="11"/>
        <v>0</v>
      </c>
      <c r="T340" s="144"/>
    </row>
    <row r="341" spans="1:20" s="140" customFormat="1">
      <c r="A341" s="143"/>
      <c r="B341" s="42"/>
      <c r="C341" s="143"/>
      <c r="D341" s="142"/>
      <c r="E341" s="142"/>
      <c r="F341" s="54"/>
      <c r="G341" s="54"/>
      <c r="H341" s="142"/>
      <c r="I341" s="42"/>
      <c r="J341" s="142"/>
      <c r="K341" s="142"/>
      <c r="L341" s="142"/>
      <c r="M341" s="55"/>
      <c r="N341" s="142"/>
      <c r="O341" s="56"/>
      <c r="P341" s="56"/>
      <c r="Q341" s="42"/>
      <c r="R341" s="18">
        <f t="shared" si="10"/>
        <v>0</v>
      </c>
      <c r="S341" s="18">
        <f t="shared" si="11"/>
        <v>0</v>
      </c>
      <c r="T341" s="144"/>
    </row>
    <row r="342" spans="1:20" s="140" customFormat="1">
      <c r="A342" s="143"/>
      <c r="B342" s="42"/>
      <c r="C342" s="143"/>
      <c r="D342" s="142"/>
      <c r="E342" s="142"/>
      <c r="F342" s="54"/>
      <c r="G342" s="54"/>
      <c r="H342" s="142"/>
      <c r="I342" s="42"/>
      <c r="J342" s="142"/>
      <c r="K342" s="142"/>
      <c r="L342" s="142"/>
      <c r="M342" s="55"/>
      <c r="N342" s="142"/>
      <c r="O342" s="56"/>
      <c r="P342" s="56"/>
      <c r="Q342" s="42"/>
      <c r="R342" s="18">
        <f t="shared" si="10"/>
        <v>0</v>
      </c>
      <c r="S342" s="18">
        <f t="shared" si="11"/>
        <v>0</v>
      </c>
      <c r="T342" s="144"/>
    </row>
    <row r="343" spans="1:20" s="140" customFormat="1">
      <c r="A343" s="143"/>
      <c r="B343" s="42"/>
      <c r="C343" s="143"/>
      <c r="D343" s="142"/>
      <c r="E343" s="142"/>
      <c r="F343" s="54"/>
      <c r="G343" s="54"/>
      <c r="H343" s="142"/>
      <c r="I343" s="42"/>
      <c r="J343" s="142"/>
      <c r="K343" s="142"/>
      <c r="L343" s="142"/>
      <c r="M343" s="55"/>
      <c r="N343" s="142"/>
      <c r="O343" s="56"/>
      <c r="P343" s="56"/>
      <c r="Q343" s="42"/>
      <c r="R343" s="18">
        <f t="shared" si="10"/>
        <v>0</v>
      </c>
      <c r="S343" s="18">
        <f t="shared" si="11"/>
        <v>0</v>
      </c>
      <c r="T343" s="144"/>
    </row>
    <row r="344" spans="1:20" s="140" customFormat="1">
      <c r="A344" s="143"/>
      <c r="B344" s="42"/>
      <c r="C344" s="143"/>
      <c r="D344" s="142"/>
      <c r="E344" s="142"/>
      <c r="F344" s="54"/>
      <c r="G344" s="54"/>
      <c r="H344" s="142"/>
      <c r="I344" s="42"/>
      <c r="J344" s="142"/>
      <c r="K344" s="142"/>
      <c r="L344" s="142"/>
      <c r="M344" s="55"/>
      <c r="N344" s="142"/>
      <c r="O344" s="56"/>
      <c r="P344" s="56"/>
      <c r="Q344" s="42"/>
      <c r="R344" s="18">
        <f t="shared" si="10"/>
        <v>0</v>
      </c>
      <c r="S344" s="18">
        <f t="shared" si="11"/>
        <v>0</v>
      </c>
      <c r="T344" s="144"/>
    </row>
    <row r="345" spans="1:20" s="140" customFormat="1">
      <c r="A345" s="143"/>
      <c r="B345" s="42"/>
      <c r="C345" s="143"/>
      <c r="D345" s="142"/>
      <c r="E345" s="142"/>
      <c r="F345" s="54"/>
      <c r="G345" s="54"/>
      <c r="H345" s="142"/>
      <c r="I345" s="42"/>
      <c r="J345" s="142"/>
      <c r="K345" s="142"/>
      <c r="L345" s="142"/>
      <c r="M345" s="55"/>
      <c r="N345" s="142"/>
      <c r="O345" s="56"/>
      <c r="P345" s="56"/>
      <c r="Q345" s="42"/>
      <c r="R345" s="18">
        <f t="shared" si="10"/>
        <v>0</v>
      </c>
      <c r="S345" s="18">
        <f t="shared" si="11"/>
        <v>0</v>
      </c>
      <c r="T345" s="144"/>
    </row>
    <row r="346" spans="1:20" s="140" customFormat="1">
      <c r="A346" s="143"/>
      <c r="B346" s="42"/>
      <c r="C346" s="143"/>
      <c r="D346" s="142"/>
      <c r="E346" s="142"/>
      <c r="F346" s="54"/>
      <c r="G346" s="54"/>
      <c r="H346" s="142"/>
      <c r="I346" s="42"/>
      <c r="J346" s="142"/>
      <c r="K346" s="142"/>
      <c r="L346" s="142"/>
      <c r="M346" s="55"/>
      <c r="N346" s="142"/>
      <c r="O346" s="56"/>
      <c r="P346" s="56"/>
      <c r="Q346" s="42"/>
      <c r="R346" s="18">
        <f t="shared" si="10"/>
        <v>0</v>
      </c>
      <c r="S346" s="18">
        <f t="shared" si="11"/>
        <v>0</v>
      </c>
      <c r="T346" s="144"/>
    </row>
    <row r="347" spans="1:20" s="140" customFormat="1">
      <c r="A347" s="143"/>
      <c r="B347" s="42"/>
      <c r="C347" s="143"/>
      <c r="D347" s="142"/>
      <c r="E347" s="142"/>
      <c r="F347" s="54"/>
      <c r="G347" s="54"/>
      <c r="H347" s="142"/>
      <c r="I347" s="42"/>
      <c r="J347" s="142"/>
      <c r="K347" s="142"/>
      <c r="L347" s="142"/>
      <c r="M347" s="55"/>
      <c r="N347" s="142"/>
      <c r="O347" s="56"/>
      <c r="P347" s="56"/>
      <c r="Q347" s="42"/>
      <c r="R347" s="18">
        <f t="shared" si="10"/>
        <v>0</v>
      </c>
      <c r="S347" s="18">
        <f t="shared" si="11"/>
        <v>0</v>
      </c>
      <c r="T347" s="144"/>
    </row>
    <row r="348" spans="1:20" s="140" customFormat="1">
      <c r="A348" s="143"/>
      <c r="B348" s="42"/>
      <c r="C348" s="143"/>
      <c r="D348" s="142"/>
      <c r="E348" s="142"/>
      <c r="F348" s="54"/>
      <c r="G348" s="54"/>
      <c r="H348" s="142"/>
      <c r="I348" s="42"/>
      <c r="J348" s="142"/>
      <c r="K348" s="142"/>
      <c r="L348" s="142"/>
      <c r="M348" s="55"/>
      <c r="N348" s="142"/>
      <c r="O348" s="56"/>
      <c r="P348" s="56"/>
      <c r="Q348" s="42"/>
      <c r="R348" s="18">
        <f t="shared" si="10"/>
        <v>0</v>
      </c>
      <c r="S348" s="18">
        <f t="shared" si="11"/>
        <v>0</v>
      </c>
      <c r="T348" s="144"/>
    </row>
    <row r="349" spans="1:20" s="140" customFormat="1">
      <c r="A349" s="143"/>
      <c r="B349" s="42"/>
      <c r="C349" s="143"/>
      <c r="D349" s="142"/>
      <c r="E349" s="142"/>
      <c r="F349" s="54"/>
      <c r="G349" s="54"/>
      <c r="H349" s="142"/>
      <c r="I349" s="42"/>
      <c r="J349" s="142"/>
      <c r="K349" s="142"/>
      <c r="L349" s="142"/>
      <c r="M349" s="55"/>
      <c r="N349" s="142"/>
      <c r="O349" s="56"/>
      <c r="P349" s="56"/>
      <c r="Q349" s="42"/>
      <c r="R349" s="18">
        <f t="shared" si="10"/>
        <v>0</v>
      </c>
      <c r="S349" s="18">
        <f t="shared" si="11"/>
        <v>0</v>
      </c>
      <c r="T349" s="144"/>
    </row>
    <row r="350" spans="1:20" s="140" customFormat="1">
      <c r="A350" s="143"/>
      <c r="B350" s="42"/>
      <c r="C350" s="143"/>
      <c r="D350" s="142"/>
      <c r="E350" s="142"/>
      <c r="F350" s="54"/>
      <c r="G350" s="54"/>
      <c r="H350" s="142"/>
      <c r="I350" s="42"/>
      <c r="J350" s="142"/>
      <c r="K350" s="142"/>
      <c r="L350" s="142"/>
      <c r="M350" s="55"/>
      <c r="N350" s="142"/>
      <c r="O350" s="56"/>
      <c r="P350" s="56"/>
      <c r="Q350" s="42"/>
      <c r="R350" s="18">
        <f t="shared" si="10"/>
        <v>0</v>
      </c>
      <c r="S350" s="18">
        <f t="shared" si="11"/>
        <v>0</v>
      </c>
      <c r="T350" s="144"/>
    </row>
    <row r="351" spans="1:20" s="140" customFormat="1">
      <c r="A351" s="143"/>
      <c r="B351" s="42"/>
      <c r="C351" s="143"/>
      <c r="D351" s="142"/>
      <c r="E351" s="142"/>
      <c r="F351" s="54"/>
      <c r="G351" s="54"/>
      <c r="H351" s="142"/>
      <c r="I351" s="42"/>
      <c r="J351" s="142"/>
      <c r="K351" s="142"/>
      <c r="L351" s="142"/>
      <c r="M351" s="55"/>
      <c r="N351" s="142"/>
      <c r="O351" s="56"/>
      <c r="P351" s="56"/>
      <c r="Q351" s="42"/>
      <c r="R351" s="18">
        <f t="shared" si="10"/>
        <v>0</v>
      </c>
      <c r="S351" s="18">
        <f t="shared" si="11"/>
        <v>0</v>
      </c>
      <c r="T351" s="144"/>
    </row>
    <row r="352" spans="1:20" s="140" customFormat="1">
      <c r="A352" s="143"/>
      <c r="B352" s="42"/>
      <c r="C352" s="143"/>
      <c r="D352" s="142"/>
      <c r="E352" s="142"/>
      <c r="F352" s="54"/>
      <c r="G352" s="54"/>
      <c r="H352" s="142"/>
      <c r="I352" s="42"/>
      <c r="J352" s="142"/>
      <c r="K352" s="142"/>
      <c r="L352" s="142"/>
      <c r="M352" s="55"/>
      <c r="N352" s="142"/>
      <c r="O352" s="56"/>
      <c r="P352" s="56"/>
      <c r="Q352" s="42"/>
      <c r="R352" s="18">
        <f t="shared" si="10"/>
        <v>0</v>
      </c>
      <c r="S352" s="18">
        <f t="shared" si="11"/>
        <v>0</v>
      </c>
      <c r="T352" s="144"/>
    </row>
    <row r="353" spans="1:20" s="140" customFormat="1">
      <c r="A353" s="143"/>
      <c r="B353" s="42"/>
      <c r="C353" s="143"/>
      <c r="D353" s="142"/>
      <c r="E353" s="142"/>
      <c r="F353" s="54"/>
      <c r="G353" s="54"/>
      <c r="H353" s="142"/>
      <c r="I353" s="42"/>
      <c r="J353" s="142"/>
      <c r="K353" s="142"/>
      <c r="L353" s="142"/>
      <c r="M353" s="55"/>
      <c r="N353" s="142"/>
      <c r="O353" s="56"/>
      <c r="P353" s="56"/>
      <c r="Q353" s="42"/>
      <c r="R353" s="18">
        <f t="shared" si="10"/>
        <v>0</v>
      </c>
      <c r="S353" s="18">
        <f t="shared" si="11"/>
        <v>0</v>
      </c>
      <c r="T353" s="144"/>
    </row>
    <row r="354" spans="1:20" s="140" customFormat="1">
      <c r="A354" s="143"/>
      <c r="B354" s="42"/>
      <c r="C354" s="143"/>
      <c r="D354" s="142"/>
      <c r="E354" s="142"/>
      <c r="F354" s="54"/>
      <c r="G354" s="54"/>
      <c r="H354" s="142"/>
      <c r="I354" s="42"/>
      <c r="J354" s="142"/>
      <c r="K354" s="142"/>
      <c r="L354" s="142"/>
      <c r="M354" s="55"/>
      <c r="N354" s="142"/>
      <c r="O354" s="56"/>
      <c r="P354" s="56"/>
      <c r="Q354" s="42"/>
      <c r="R354" s="18">
        <f t="shared" si="10"/>
        <v>0</v>
      </c>
      <c r="S354" s="18">
        <f t="shared" si="11"/>
        <v>0</v>
      </c>
      <c r="T354" s="144"/>
    </row>
    <row r="355" spans="1:20" s="140" customFormat="1">
      <c r="A355" s="143"/>
      <c r="B355" s="42"/>
      <c r="C355" s="143"/>
      <c r="D355" s="142"/>
      <c r="E355" s="142"/>
      <c r="F355" s="54"/>
      <c r="G355" s="54"/>
      <c r="H355" s="142"/>
      <c r="I355" s="42"/>
      <c r="J355" s="142"/>
      <c r="K355" s="142"/>
      <c r="L355" s="142"/>
      <c r="M355" s="55"/>
      <c r="N355" s="142"/>
      <c r="O355" s="56"/>
      <c r="P355" s="56"/>
      <c r="Q355" s="42"/>
      <c r="R355" s="18">
        <f t="shared" si="10"/>
        <v>0</v>
      </c>
      <c r="S355" s="18">
        <f t="shared" si="11"/>
        <v>0</v>
      </c>
      <c r="T355" s="144"/>
    </row>
    <row r="356" spans="1:20" s="140" customFormat="1">
      <c r="A356" s="143"/>
      <c r="B356" s="42"/>
      <c r="C356" s="143"/>
      <c r="D356" s="142"/>
      <c r="E356" s="142"/>
      <c r="F356" s="54"/>
      <c r="G356" s="54"/>
      <c r="H356" s="142"/>
      <c r="I356" s="42"/>
      <c r="J356" s="142"/>
      <c r="K356" s="142"/>
      <c r="L356" s="142"/>
      <c r="M356" s="55"/>
      <c r="N356" s="142"/>
      <c r="O356" s="56"/>
      <c r="P356" s="56"/>
      <c r="Q356" s="42"/>
      <c r="R356" s="18">
        <f t="shared" si="10"/>
        <v>0</v>
      </c>
      <c r="S356" s="18">
        <f t="shared" si="11"/>
        <v>0</v>
      </c>
      <c r="T356" s="144"/>
    </row>
    <row r="357" spans="1:20" s="140" customFormat="1">
      <c r="A357" s="143"/>
      <c r="B357" s="42"/>
      <c r="C357" s="143"/>
      <c r="D357" s="142"/>
      <c r="E357" s="142"/>
      <c r="F357" s="54"/>
      <c r="G357" s="54"/>
      <c r="H357" s="142"/>
      <c r="I357" s="42"/>
      <c r="J357" s="142"/>
      <c r="K357" s="142"/>
      <c r="L357" s="142"/>
      <c r="M357" s="55"/>
      <c r="N357" s="142"/>
      <c r="O357" s="56"/>
      <c r="P357" s="56"/>
      <c r="Q357" s="42"/>
      <c r="R357" s="18">
        <f t="shared" si="10"/>
        <v>0</v>
      </c>
      <c r="S357" s="18">
        <f t="shared" si="11"/>
        <v>0</v>
      </c>
      <c r="T357" s="144"/>
    </row>
    <row r="358" spans="1:20" s="140" customFormat="1">
      <c r="A358" s="143"/>
      <c r="B358" s="42"/>
      <c r="C358" s="143"/>
      <c r="D358" s="142"/>
      <c r="E358" s="142"/>
      <c r="F358" s="54"/>
      <c r="G358" s="54"/>
      <c r="H358" s="142"/>
      <c r="I358" s="42"/>
      <c r="J358" s="142"/>
      <c r="K358" s="142"/>
      <c r="L358" s="142"/>
      <c r="M358" s="55"/>
      <c r="N358" s="142"/>
      <c r="O358" s="56"/>
      <c r="P358" s="56"/>
      <c r="Q358" s="42"/>
      <c r="R358" s="18">
        <f t="shared" si="10"/>
        <v>0</v>
      </c>
      <c r="S358" s="18">
        <f t="shared" si="11"/>
        <v>0</v>
      </c>
      <c r="T358" s="144"/>
    </row>
    <row r="359" spans="1:20" s="140" customFormat="1">
      <c r="A359" s="143"/>
      <c r="B359" s="42"/>
      <c r="C359" s="143"/>
      <c r="D359" s="142"/>
      <c r="E359" s="142"/>
      <c r="F359" s="54"/>
      <c r="G359" s="54"/>
      <c r="H359" s="142"/>
      <c r="I359" s="42"/>
      <c r="J359" s="142"/>
      <c r="K359" s="142"/>
      <c r="L359" s="142"/>
      <c r="M359" s="55"/>
      <c r="N359" s="142"/>
      <c r="O359" s="56"/>
      <c r="P359" s="56"/>
      <c r="Q359" s="42"/>
      <c r="R359" s="18">
        <f t="shared" si="10"/>
        <v>0</v>
      </c>
      <c r="S359" s="18">
        <f t="shared" si="11"/>
        <v>0</v>
      </c>
      <c r="T359" s="144"/>
    </row>
    <row r="360" spans="1:20" s="140" customFormat="1">
      <c r="A360" s="143"/>
      <c r="B360" s="42"/>
      <c r="C360" s="143"/>
      <c r="D360" s="142"/>
      <c r="E360" s="142"/>
      <c r="F360" s="54"/>
      <c r="G360" s="54"/>
      <c r="H360" s="142"/>
      <c r="I360" s="42"/>
      <c r="J360" s="142"/>
      <c r="K360" s="142"/>
      <c r="L360" s="142"/>
      <c r="M360" s="55"/>
      <c r="N360" s="142"/>
      <c r="O360" s="56"/>
      <c r="P360" s="56"/>
      <c r="Q360" s="42"/>
      <c r="R360" s="18">
        <f t="shared" si="10"/>
        <v>0</v>
      </c>
      <c r="S360" s="18">
        <f t="shared" si="11"/>
        <v>0</v>
      </c>
      <c r="T360" s="144"/>
    </row>
    <row r="361" spans="1:20" s="140" customFormat="1">
      <c r="A361" s="143"/>
      <c r="B361" s="42"/>
      <c r="C361" s="143"/>
      <c r="D361" s="142"/>
      <c r="E361" s="142"/>
      <c r="F361" s="54"/>
      <c r="G361" s="54"/>
      <c r="H361" s="142"/>
      <c r="I361" s="42"/>
      <c r="J361" s="142"/>
      <c r="K361" s="142"/>
      <c r="L361" s="142"/>
      <c r="M361" s="55"/>
      <c r="N361" s="142"/>
      <c r="O361" s="56"/>
      <c r="P361" s="56"/>
      <c r="Q361" s="42"/>
      <c r="R361" s="18">
        <f t="shared" si="10"/>
        <v>0</v>
      </c>
      <c r="S361" s="18">
        <f t="shared" si="11"/>
        <v>0</v>
      </c>
      <c r="T361" s="144"/>
    </row>
    <row r="362" spans="1:20" s="140" customFormat="1">
      <c r="A362" s="143"/>
      <c r="B362" s="42"/>
      <c r="C362" s="143"/>
      <c r="D362" s="142"/>
      <c r="E362" s="142"/>
      <c r="F362" s="54"/>
      <c r="G362" s="54"/>
      <c r="H362" s="142"/>
      <c r="I362" s="42"/>
      <c r="J362" s="142"/>
      <c r="K362" s="142"/>
      <c r="L362" s="142"/>
      <c r="M362" s="55"/>
      <c r="N362" s="142"/>
      <c r="O362" s="56"/>
      <c r="P362" s="56"/>
      <c r="Q362" s="42"/>
      <c r="R362" s="18">
        <f t="shared" si="10"/>
        <v>0</v>
      </c>
      <c r="S362" s="18">
        <f t="shared" si="11"/>
        <v>0</v>
      </c>
      <c r="T362" s="144"/>
    </row>
    <row r="363" spans="1:20" s="140" customFormat="1">
      <c r="A363" s="143"/>
      <c r="B363" s="42"/>
      <c r="C363" s="143"/>
      <c r="D363" s="142"/>
      <c r="E363" s="142"/>
      <c r="F363" s="54"/>
      <c r="G363" s="54"/>
      <c r="H363" s="142"/>
      <c r="I363" s="42"/>
      <c r="J363" s="142"/>
      <c r="K363" s="142"/>
      <c r="L363" s="142"/>
      <c r="M363" s="55"/>
      <c r="N363" s="142"/>
      <c r="O363" s="56"/>
      <c r="P363" s="56"/>
      <c r="Q363" s="42"/>
      <c r="R363" s="18">
        <f t="shared" si="10"/>
        <v>0</v>
      </c>
      <c r="S363" s="18">
        <f t="shared" si="11"/>
        <v>0</v>
      </c>
      <c r="T363" s="144"/>
    </row>
    <row r="364" spans="1:20" s="140" customFormat="1">
      <c r="A364" s="143"/>
      <c r="B364" s="42"/>
      <c r="C364" s="143"/>
      <c r="D364" s="142"/>
      <c r="E364" s="142"/>
      <c r="F364" s="54"/>
      <c r="G364" s="54"/>
      <c r="H364" s="142"/>
      <c r="I364" s="42"/>
      <c r="J364" s="142"/>
      <c r="K364" s="142"/>
      <c r="L364" s="142"/>
      <c r="M364" s="55"/>
      <c r="N364" s="142"/>
      <c r="O364" s="56"/>
      <c r="P364" s="56"/>
      <c r="Q364" s="42"/>
      <c r="R364" s="18">
        <f t="shared" si="10"/>
        <v>0</v>
      </c>
      <c r="S364" s="18">
        <f t="shared" si="11"/>
        <v>0</v>
      </c>
      <c r="T364" s="144"/>
    </row>
    <row r="365" spans="1:20" s="140" customFormat="1">
      <c r="A365" s="143"/>
      <c r="B365" s="42"/>
      <c r="C365" s="143"/>
      <c r="D365" s="142"/>
      <c r="E365" s="142"/>
      <c r="F365" s="54"/>
      <c r="G365" s="54"/>
      <c r="H365" s="142"/>
      <c r="I365" s="42"/>
      <c r="J365" s="142"/>
      <c r="K365" s="142"/>
      <c r="L365" s="142"/>
      <c r="M365" s="55"/>
      <c r="N365" s="142"/>
      <c r="O365" s="56"/>
      <c r="P365" s="56"/>
      <c r="Q365" s="42"/>
      <c r="R365" s="18">
        <f t="shared" si="10"/>
        <v>0</v>
      </c>
      <c r="S365" s="18">
        <f t="shared" si="11"/>
        <v>0</v>
      </c>
      <c r="T365" s="144"/>
    </row>
    <row r="366" spans="1:20" s="140" customFormat="1">
      <c r="A366" s="143"/>
      <c r="B366" s="42"/>
      <c r="C366" s="143"/>
      <c r="D366" s="142"/>
      <c r="E366" s="142"/>
      <c r="F366" s="54"/>
      <c r="G366" s="54"/>
      <c r="H366" s="142"/>
      <c r="I366" s="42"/>
      <c r="J366" s="142"/>
      <c r="K366" s="142"/>
      <c r="L366" s="142"/>
      <c r="M366" s="55"/>
      <c r="N366" s="142"/>
      <c r="O366" s="56"/>
      <c r="P366" s="56"/>
      <c r="Q366" s="42"/>
      <c r="R366" s="18">
        <f t="shared" si="10"/>
        <v>0</v>
      </c>
      <c r="S366" s="18">
        <f t="shared" si="11"/>
        <v>0</v>
      </c>
      <c r="T366" s="144"/>
    </row>
    <row r="367" spans="1:20" s="140" customFormat="1">
      <c r="A367" s="143"/>
      <c r="B367" s="42"/>
      <c r="C367" s="143"/>
      <c r="D367" s="142"/>
      <c r="E367" s="142"/>
      <c r="F367" s="54"/>
      <c r="G367" s="54"/>
      <c r="H367" s="142"/>
      <c r="I367" s="42"/>
      <c r="J367" s="142"/>
      <c r="K367" s="142"/>
      <c r="L367" s="142"/>
      <c r="M367" s="55"/>
      <c r="N367" s="142"/>
      <c r="O367" s="56"/>
      <c r="P367" s="56"/>
      <c r="Q367" s="42"/>
      <c r="R367" s="18">
        <f t="shared" si="10"/>
        <v>0</v>
      </c>
      <c r="S367" s="18">
        <f t="shared" si="11"/>
        <v>0</v>
      </c>
      <c r="T367" s="144"/>
    </row>
    <row r="368" spans="1:20" s="140" customFormat="1">
      <c r="A368" s="143"/>
      <c r="B368" s="42"/>
      <c r="C368" s="143"/>
      <c r="D368" s="142"/>
      <c r="E368" s="142"/>
      <c r="F368" s="54"/>
      <c r="G368" s="54"/>
      <c r="H368" s="142"/>
      <c r="I368" s="42"/>
      <c r="J368" s="142"/>
      <c r="K368" s="142"/>
      <c r="L368" s="142"/>
      <c r="M368" s="55"/>
      <c r="N368" s="142"/>
      <c r="O368" s="56"/>
      <c r="P368" s="56"/>
      <c r="Q368" s="42"/>
      <c r="R368" s="18">
        <f t="shared" si="10"/>
        <v>0</v>
      </c>
      <c r="S368" s="18">
        <f t="shared" si="11"/>
        <v>0</v>
      </c>
      <c r="T368" s="144"/>
    </row>
    <row r="369" spans="1:20" s="140" customFormat="1">
      <c r="A369" s="143"/>
      <c r="B369" s="42"/>
      <c r="C369" s="143"/>
      <c r="D369" s="142"/>
      <c r="E369" s="142"/>
      <c r="F369" s="54"/>
      <c r="G369" s="54"/>
      <c r="H369" s="142"/>
      <c r="I369" s="42"/>
      <c r="J369" s="142"/>
      <c r="K369" s="142"/>
      <c r="L369" s="142"/>
      <c r="M369" s="55"/>
      <c r="N369" s="142"/>
      <c r="O369" s="56"/>
      <c r="P369" s="56"/>
      <c r="Q369" s="42"/>
      <c r="R369" s="18">
        <f t="shared" si="10"/>
        <v>0</v>
      </c>
      <c r="S369" s="18">
        <f t="shared" si="11"/>
        <v>0</v>
      </c>
      <c r="T369" s="144"/>
    </row>
    <row r="370" spans="1:20" s="140" customFormat="1">
      <c r="A370" s="143"/>
      <c r="B370" s="42"/>
      <c r="C370" s="143"/>
      <c r="D370" s="142"/>
      <c r="E370" s="142"/>
      <c r="F370" s="54"/>
      <c r="G370" s="54"/>
      <c r="H370" s="142"/>
      <c r="I370" s="42"/>
      <c r="J370" s="142"/>
      <c r="K370" s="142"/>
      <c r="L370" s="142"/>
      <c r="M370" s="55"/>
      <c r="N370" s="142"/>
      <c r="O370" s="56"/>
      <c r="P370" s="56"/>
      <c r="Q370" s="42"/>
      <c r="R370" s="18">
        <f t="shared" si="10"/>
        <v>0</v>
      </c>
      <c r="S370" s="18">
        <f t="shared" si="11"/>
        <v>0</v>
      </c>
      <c r="T370" s="144"/>
    </row>
    <row r="371" spans="1:20" s="140" customFormat="1">
      <c r="A371" s="143"/>
      <c r="B371" s="42"/>
      <c r="C371" s="143"/>
      <c r="D371" s="142"/>
      <c r="E371" s="142"/>
      <c r="F371" s="54"/>
      <c r="G371" s="54"/>
      <c r="H371" s="142"/>
      <c r="I371" s="42"/>
      <c r="J371" s="142"/>
      <c r="K371" s="142"/>
      <c r="L371" s="142"/>
      <c r="M371" s="55"/>
      <c r="N371" s="142"/>
      <c r="O371" s="56"/>
      <c r="P371" s="56"/>
      <c r="Q371" s="42"/>
      <c r="R371" s="18">
        <f t="shared" si="10"/>
        <v>0</v>
      </c>
      <c r="S371" s="18">
        <f t="shared" si="11"/>
        <v>0</v>
      </c>
      <c r="T371" s="144"/>
    </row>
    <row r="372" spans="1:20" s="140" customFormat="1">
      <c r="A372" s="143"/>
      <c r="B372" s="42"/>
      <c r="C372" s="143"/>
      <c r="D372" s="142"/>
      <c r="E372" s="142"/>
      <c r="F372" s="54"/>
      <c r="G372" s="54"/>
      <c r="H372" s="142"/>
      <c r="I372" s="42"/>
      <c r="J372" s="142"/>
      <c r="K372" s="142"/>
      <c r="L372" s="142"/>
      <c r="M372" s="55"/>
      <c r="N372" s="142"/>
      <c r="O372" s="56"/>
      <c r="P372" s="56"/>
      <c r="Q372" s="42"/>
      <c r="R372" s="18">
        <f t="shared" si="10"/>
        <v>0</v>
      </c>
      <c r="S372" s="18">
        <f t="shared" si="11"/>
        <v>0</v>
      </c>
      <c r="T372" s="144"/>
    </row>
    <row r="373" spans="1:20" s="140" customFormat="1">
      <c r="A373" s="143"/>
      <c r="B373" s="42"/>
      <c r="C373" s="143"/>
      <c r="D373" s="142"/>
      <c r="E373" s="142"/>
      <c r="F373" s="54"/>
      <c r="G373" s="54"/>
      <c r="H373" s="142"/>
      <c r="I373" s="42"/>
      <c r="J373" s="142"/>
      <c r="K373" s="142"/>
      <c r="L373" s="142"/>
      <c r="M373" s="55"/>
      <c r="N373" s="142"/>
      <c r="O373" s="56"/>
      <c r="P373" s="56"/>
      <c r="Q373" s="42"/>
      <c r="R373" s="18">
        <f t="shared" si="10"/>
        <v>0</v>
      </c>
      <c r="S373" s="18">
        <f t="shared" si="11"/>
        <v>0</v>
      </c>
      <c r="T373" s="144"/>
    </row>
    <row r="374" spans="1:20" s="140" customFormat="1">
      <c r="A374" s="143"/>
      <c r="B374" s="42"/>
      <c r="C374" s="143"/>
      <c r="D374" s="142"/>
      <c r="E374" s="142"/>
      <c r="F374" s="54"/>
      <c r="G374" s="54"/>
      <c r="H374" s="142"/>
      <c r="I374" s="42"/>
      <c r="J374" s="142"/>
      <c r="K374" s="142"/>
      <c r="L374" s="142"/>
      <c r="M374" s="55"/>
      <c r="N374" s="142"/>
      <c r="O374" s="56"/>
      <c r="P374" s="56"/>
      <c r="Q374" s="42"/>
      <c r="R374" s="18">
        <f t="shared" si="10"/>
        <v>0</v>
      </c>
      <c r="S374" s="18">
        <f t="shared" si="11"/>
        <v>0</v>
      </c>
      <c r="T374" s="144"/>
    </row>
    <row r="375" spans="1:20" s="140" customFormat="1">
      <c r="A375" s="143"/>
      <c r="B375" s="42"/>
      <c r="C375" s="143"/>
      <c r="D375" s="142"/>
      <c r="E375" s="142"/>
      <c r="F375" s="54"/>
      <c r="G375" s="54"/>
      <c r="H375" s="142"/>
      <c r="I375" s="42"/>
      <c r="J375" s="142"/>
      <c r="K375" s="142"/>
      <c r="L375" s="142"/>
      <c r="M375" s="55"/>
      <c r="N375" s="142"/>
      <c r="O375" s="56"/>
      <c r="P375" s="56"/>
      <c r="Q375" s="42"/>
      <c r="R375" s="18">
        <f t="shared" si="10"/>
        <v>0</v>
      </c>
      <c r="S375" s="18">
        <f t="shared" si="11"/>
        <v>0</v>
      </c>
      <c r="T375" s="144"/>
    </row>
    <row r="376" spans="1:20" s="140" customFormat="1">
      <c r="A376" s="143"/>
      <c r="B376" s="42"/>
      <c r="C376" s="143"/>
      <c r="D376" s="142"/>
      <c r="E376" s="142"/>
      <c r="F376" s="54"/>
      <c r="G376" s="54"/>
      <c r="H376" s="142"/>
      <c r="I376" s="42"/>
      <c r="J376" s="142"/>
      <c r="K376" s="142"/>
      <c r="L376" s="142"/>
      <c r="M376" s="55"/>
      <c r="N376" s="142"/>
      <c r="O376" s="56"/>
      <c r="P376" s="56"/>
      <c r="Q376" s="42"/>
      <c r="R376" s="18">
        <f t="shared" si="10"/>
        <v>0</v>
      </c>
      <c r="S376" s="18">
        <f t="shared" si="11"/>
        <v>0</v>
      </c>
      <c r="T376" s="144"/>
    </row>
    <row r="377" spans="1:20" s="140" customFormat="1">
      <c r="A377" s="143"/>
      <c r="B377" s="42"/>
      <c r="C377" s="143"/>
      <c r="D377" s="142"/>
      <c r="E377" s="142"/>
      <c r="F377" s="54"/>
      <c r="G377" s="54"/>
      <c r="H377" s="142"/>
      <c r="I377" s="42"/>
      <c r="J377" s="142"/>
      <c r="K377" s="142"/>
      <c r="L377" s="142"/>
      <c r="M377" s="55"/>
      <c r="N377" s="142"/>
      <c r="O377" s="56"/>
      <c r="P377" s="56"/>
      <c r="Q377" s="42"/>
      <c r="R377" s="18">
        <f t="shared" si="10"/>
        <v>0</v>
      </c>
      <c r="S377" s="18">
        <f t="shared" si="11"/>
        <v>0</v>
      </c>
      <c r="T377" s="144"/>
    </row>
    <row r="378" spans="1:20" s="140" customFormat="1">
      <c r="A378" s="143"/>
      <c r="B378" s="42"/>
      <c r="C378" s="143"/>
      <c r="D378" s="142"/>
      <c r="E378" s="142"/>
      <c r="F378" s="54"/>
      <c r="G378" s="54"/>
      <c r="H378" s="142"/>
      <c r="I378" s="42"/>
      <c r="J378" s="142"/>
      <c r="K378" s="142"/>
      <c r="L378" s="142"/>
      <c r="M378" s="55"/>
      <c r="N378" s="142"/>
      <c r="O378" s="56"/>
      <c r="P378" s="56"/>
      <c r="Q378" s="42"/>
      <c r="R378" s="18">
        <f t="shared" si="10"/>
        <v>0</v>
      </c>
      <c r="S378" s="18">
        <f t="shared" si="11"/>
        <v>0</v>
      </c>
      <c r="T378" s="144"/>
    </row>
    <row r="379" spans="1:20" s="140" customFormat="1">
      <c r="A379" s="143"/>
      <c r="B379" s="42"/>
      <c r="C379" s="143"/>
      <c r="D379" s="142"/>
      <c r="E379" s="142"/>
      <c r="F379" s="54"/>
      <c r="G379" s="54"/>
      <c r="H379" s="142"/>
      <c r="I379" s="42"/>
      <c r="J379" s="142"/>
      <c r="K379" s="142"/>
      <c r="L379" s="142"/>
      <c r="M379" s="55"/>
      <c r="N379" s="142"/>
      <c r="O379" s="56"/>
      <c r="P379" s="56"/>
      <c r="Q379" s="42"/>
      <c r="R379" s="18">
        <f t="shared" si="10"/>
        <v>0</v>
      </c>
      <c r="S379" s="18">
        <f t="shared" si="11"/>
        <v>0</v>
      </c>
      <c r="T379" s="144"/>
    </row>
    <row r="380" spans="1:20" s="140" customFormat="1">
      <c r="A380" s="143"/>
      <c r="B380" s="42"/>
      <c r="C380" s="143"/>
      <c r="D380" s="142"/>
      <c r="E380" s="142"/>
      <c r="F380" s="54"/>
      <c r="G380" s="54"/>
      <c r="H380" s="142"/>
      <c r="I380" s="42"/>
      <c r="J380" s="142"/>
      <c r="K380" s="142"/>
      <c r="L380" s="142"/>
      <c r="M380" s="55"/>
      <c r="N380" s="142"/>
      <c r="O380" s="56"/>
      <c r="P380" s="56"/>
      <c r="Q380" s="42"/>
      <c r="R380" s="18">
        <f t="shared" si="10"/>
        <v>0</v>
      </c>
      <c r="S380" s="18">
        <f t="shared" si="11"/>
        <v>0</v>
      </c>
      <c r="T380" s="144"/>
    </row>
    <row r="381" spans="1:20" s="140" customFormat="1">
      <c r="A381" s="143"/>
      <c r="B381" s="42"/>
      <c r="C381" s="143"/>
      <c r="D381" s="142"/>
      <c r="E381" s="142"/>
      <c r="F381" s="54"/>
      <c r="G381" s="54"/>
      <c r="H381" s="142"/>
      <c r="I381" s="42"/>
      <c r="J381" s="142"/>
      <c r="K381" s="142"/>
      <c r="L381" s="142"/>
      <c r="M381" s="55"/>
      <c r="N381" s="142"/>
      <c r="O381" s="56"/>
      <c r="P381" s="56"/>
      <c r="Q381" s="42"/>
      <c r="R381" s="18">
        <f t="shared" si="10"/>
        <v>0</v>
      </c>
      <c r="S381" s="18">
        <f t="shared" si="11"/>
        <v>0</v>
      </c>
      <c r="T381" s="144"/>
    </row>
    <row r="382" spans="1:20" s="140" customFormat="1">
      <c r="A382" s="143"/>
      <c r="B382" s="42"/>
      <c r="C382" s="143"/>
      <c r="D382" s="142"/>
      <c r="E382" s="142"/>
      <c r="F382" s="54"/>
      <c r="G382" s="54"/>
      <c r="H382" s="142"/>
      <c r="I382" s="42"/>
      <c r="J382" s="142"/>
      <c r="K382" s="142"/>
      <c r="L382" s="142"/>
      <c r="M382" s="55"/>
      <c r="N382" s="142"/>
      <c r="O382" s="56"/>
      <c r="P382" s="56"/>
      <c r="Q382" s="42"/>
      <c r="R382" s="18">
        <f t="shared" si="10"/>
        <v>0</v>
      </c>
      <c r="S382" s="18">
        <f t="shared" si="11"/>
        <v>0</v>
      </c>
      <c r="T382" s="144"/>
    </row>
    <row r="383" spans="1:20" s="140" customFormat="1">
      <c r="A383" s="143"/>
      <c r="B383" s="42"/>
      <c r="C383" s="143"/>
      <c r="D383" s="142"/>
      <c r="E383" s="142"/>
      <c r="F383" s="54"/>
      <c r="G383" s="54"/>
      <c r="H383" s="142"/>
      <c r="I383" s="42"/>
      <c r="J383" s="142"/>
      <c r="K383" s="142"/>
      <c r="L383" s="142"/>
      <c r="M383" s="55"/>
      <c r="N383" s="142"/>
      <c r="O383" s="56"/>
      <c r="P383" s="56"/>
      <c r="Q383" s="42"/>
      <c r="R383" s="18">
        <f t="shared" si="10"/>
        <v>0</v>
      </c>
      <c r="S383" s="18">
        <f t="shared" si="11"/>
        <v>0</v>
      </c>
      <c r="T383" s="144"/>
    </row>
    <row r="384" spans="1:20" s="140" customFormat="1">
      <c r="A384" s="143"/>
      <c r="B384" s="42"/>
      <c r="C384" s="143"/>
      <c r="D384" s="142"/>
      <c r="E384" s="142"/>
      <c r="F384" s="54"/>
      <c r="G384" s="54"/>
      <c r="H384" s="142"/>
      <c r="I384" s="42"/>
      <c r="J384" s="142"/>
      <c r="K384" s="142"/>
      <c r="L384" s="142"/>
      <c r="M384" s="55"/>
      <c r="N384" s="142"/>
      <c r="O384" s="56"/>
      <c r="P384" s="56"/>
      <c r="Q384" s="42"/>
      <c r="R384" s="18">
        <f t="shared" si="10"/>
        <v>0</v>
      </c>
      <c r="S384" s="18">
        <f t="shared" si="11"/>
        <v>0</v>
      </c>
      <c r="T384" s="144"/>
    </row>
    <row r="385" spans="1:20" s="140" customFormat="1">
      <c r="A385" s="143"/>
      <c r="B385" s="42"/>
      <c r="C385" s="143"/>
      <c r="D385" s="142"/>
      <c r="E385" s="142"/>
      <c r="F385" s="54"/>
      <c r="G385" s="54"/>
      <c r="H385" s="142"/>
      <c r="I385" s="42"/>
      <c r="J385" s="142"/>
      <c r="K385" s="142"/>
      <c r="L385" s="142"/>
      <c r="M385" s="55"/>
      <c r="N385" s="142"/>
      <c r="O385" s="56"/>
      <c r="P385" s="56"/>
      <c r="Q385" s="42"/>
      <c r="R385" s="18">
        <f t="shared" si="10"/>
        <v>0</v>
      </c>
      <c r="S385" s="18">
        <f t="shared" si="11"/>
        <v>0</v>
      </c>
      <c r="T385" s="144"/>
    </row>
    <row r="386" spans="1:20" s="140" customFormat="1">
      <c r="A386" s="143"/>
      <c r="B386" s="42"/>
      <c r="C386" s="143"/>
      <c r="D386" s="142"/>
      <c r="E386" s="142"/>
      <c r="F386" s="54"/>
      <c r="G386" s="54"/>
      <c r="H386" s="142"/>
      <c r="I386" s="42"/>
      <c r="J386" s="142"/>
      <c r="K386" s="142"/>
      <c r="L386" s="142"/>
      <c r="M386" s="55"/>
      <c r="N386" s="142"/>
      <c r="O386" s="56"/>
      <c r="P386" s="56"/>
      <c r="Q386" s="42"/>
      <c r="R386" s="18">
        <f t="shared" si="10"/>
        <v>0</v>
      </c>
      <c r="S386" s="18">
        <f t="shared" si="11"/>
        <v>0</v>
      </c>
      <c r="T386" s="144"/>
    </row>
    <row r="387" spans="1:20" s="140" customFormat="1">
      <c r="A387" s="143"/>
      <c r="B387" s="42"/>
      <c r="C387" s="143"/>
      <c r="D387" s="142"/>
      <c r="E387" s="142"/>
      <c r="F387" s="54"/>
      <c r="G387" s="54"/>
      <c r="H387" s="142"/>
      <c r="I387" s="42"/>
      <c r="J387" s="142"/>
      <c r="K387" s="142"/>
      <c r="L387" s="142"/>
      <c r="M387" s="55"/>
      <c r="N387" s="142"/>
      <c r="O387" s="56"/>
      <c r="P387" s="56"/>
      <c r="Q387" s="42"/>
      <c r="R387" s="18">
        <f t="shared" si="10"/>
        <v>0</v>
      </c>
      <c r="S387" s="18">
        <f t="shared" si="11"/>
        <v>0</v>
      </c>
      <c r="T387" s="144"/>
    </row>
    <row r="388" spans="1:20" s="140" customFormat="1">
      <c r="A388" s="143"/>
      <c r="B388" s="42"/>
      <c r="C388" s="143"/>
      <c r="D388" s="142"/>
      <c r="E388" s="142"/>
      <c r="F388" s="54"/>
      <c r="G388" s="54"/>
      <c r="H388" s="142"/>
      <c r="I388" s="42"/>
      <c r="J388" s="142"/>
      <c r="K388" s="142"/>
      <c r="L388" s="142"/>
      <c r="M388" s="55"/>
      <c r="N388" s="142"/>
      <c r="O388" s="56"/>
      <c r="P388" s="56"/>
      <c r="Q388" s="42"/>
      <c r="R388" s="18">
        <f t="shared" si="10"/>
        <v>0</v>
      </c>
      <c r="S388" s="18">
        <f t="shared" si="11"/>
        <v>0</v>
      </c>
      <c r="T388" s="144"/>
    </row>
    <row r="389" spans="1:20" s="140" customFormat="1">
      <c r="A389" s="143"/>
      <c r="B389" s="42"/>
      <c r="C389" s="143"/>
      <c r="D389" s="142"/>
      <c r="E389" s="142"/>
      <c r="F389" s="54"/>
      <c r="G389" s="54"/>
      <c r="H389" s="142"/>
      <c r="I389" s="42"/>
      <c r="J389" s="142"/>
      <c r="K389" s="142"/>
      <c r="L389" s="142"/>
      <c r="M389" s="55"/>
      <c r="N389" s="142"/>
      <c r="O389" s="56"/>
      <c r="P389" s="56"/>
      <c r="Q389" s="42"/>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44"/>
    </row>
    <row r="390" spans="1:20" s="140" customFormat="1">
      <c r="A390" s="143"/>
      <c r="B390" s="42"/>
      <c r="C390" s="143"/>
      <c r="D390" s="142"/>
      <c r="E390" s="142"/>
      <c r="F390" s="54"/>
      <c r="G390" s="54"/>
      <c r="H390" s="142"/>
      <c r="I390" s="42"/>
      <c r="J390" s="142"/>
      <c r="K390" s="142"/>
      <c r="L390" s="142"/>
      <c r="M390" s="55"/>
      <c r="N390" s="142"/>
      <c r="O390" s="56"/>
      <c r="P390" s="56"/>
      <c r="Q390" s="42"/>
      <c r="R390" s="18">
        <f t="shared" si="12"/>
        <v>0</v>
      </c>
      <c r="S390" s="18">
        <f t="shared" si="13"/>
        <v>0</v>
      </c>
      <c r="T390" s="144"/>
    </row>
    <row r="391" spans="1:20" s="140" customFormat="1">
      <c r="A391" s="143"/>
      <c r="B391" s="42"/>
      <c r="C391" s="143"/>
      <c r="D391" s="142"/>
      <c r="E391" s="142"/>
      <c r="F391" s="54"/>
      <c r="G391" s="54"/>
      <c r="H391" s="142"/>
      <c r="I391" s="42"/>
      <c r="J391" s="142"/>
      <c r="K391" s="142"/>
      <c r="L391" s="142"/>
      <c r="M391" s="55"/>
      <c r="N391" s="142"/>
      <c r="O391" s="56"/>
      <c r="P391" s="56"/>
      <c r="Q391" s="42"/>
      <c r="R391" s="18">
        <f t="shared" si="12"/>
        <v>0</v>
      </c>
      <c r="S391" s="18">
        <f t="shared" si="13"/>
        <v>0</v>
      </c>
      <c r="T391" s="144"/>
    </row>
    <row r="392" spans="1:20" s="140" customFormat="1">
      <c r="A392" s="143"/>
      <c r="B392" s="42"/>
      <c r="C392" s="143"/>
      <c r="D392" s="142"/>
      <c r="E392" s="142"/>
      <c r="F392" s="54"/>
      <c r="G392" s="54"/>
      <c r="H392" s="142"/>
      <c r="I392" s="42"/>
      <c r="J392" s="142"/>
      <c r="K392" s="142"/>
      <c r="L392" s="142"/>
      <c r="M392" s="55"/>
      <c r="N392" s="142"/>
      <c r="O392" s="56"/>
      <c r="P392" s="56"/>
      <c r="Q392" s="42"/>
      <c r="R392" s="18">
        <f t="shared" si="12"/>
        <v>0</v>
      </c>
      <c r="S392" s="18">
        <f t="shared" si="13"/>
        <v>0</v>
      </c>
      <c r="T392" s="144"/>
    </row>
    <row r="393" spans="1:20" s="140" customFormat="1">
      <c r="A393" s="143"/>
      <c r="B393" s="42"/>
      <c r="C393" s="143"/>
      <c r="D393" s="142"/>
      <c r="E393" s="142"/>
      <c r="F393" s="54"/>
      <c r="G393" s="54"/>
      <c r="H393" s="142"/>
      <c r="I393" s="42"/>
      <c r="J393" s="142"/>
      <c r="K393" s="142"/>
      <c r="L393" s="142"/>
      <c r="M393" s="55"/>
      <c r="N393" s="142"/>
      <c r="O393" s="56"/>
      <c r="P393" s="56"/>
      <c r="Q393" s="42"/>
      <c r="R393" s="18">
        <f t="shared" si="12"/>
        <v>0</v>
      </c>
      <c r="S393" s="18">
        <f t="shared" si="13"/>
        <v>0</v>
      </c>
      <c r="T393" s="144"/>
    </row>
    <row r="394" spans="1:20" s="140" customFormat="1">
      <c r="A394" s="143"/>
      <c r="B394" s="42"/>
      <c r="C394" s="143"/>
      <c r="D394" s="142"/>
      <c r="E394" s="142"/>
      <c r="F394" s="54"/>
      <c r="G394" s="54"/>
      <c r="H394" s="142"/>
      <c r="I394" s="42"/>
      <c r="J394" s="142"/>
      <c r="K394" s="142"/>
      <c r="L394" s="142"/>
      <c r="M394" s="55"/>
      <c r="N394" s="142"/>
      <c r="O394" s="56"/>
      <c r="P394" s="56"/>
      <c r="Q394" s="42"/>
      <c r="R394" s="18">
        <f t="shared" si="12"/>
        <v>0</v>
      </c>
      <c r="S394" s="18">
        <f t="shared" si="13"/>
        <v>0</v>
      </c>
      <c r="T394" s="144"/>
    </row>
    <row r="395" spans="1:20" s="140" customFormat="1">
      <c r="A395" s="143"/>
      <c r="B395" s="42"/>
      <c r="C395" s="143"/>
      <c r="D395" s="142"/>
      <c r="E395" s="142"/>
      <c r="F395" s="54"/>
      <c r="G395" s="54"/>
      <c r="H395" s="142"/>
      <c r="I395" s="42"/>
      <c r="J395" s="142"/>
      <c r="K395" s="142"/>
      <c r="L395" s="142"/>
      <c r="M395" s="55"/>
      <c r="N395" s="142"/>
      <c r="O395" s="56"/>
      <c r="P395" s="56"/>
      <c r="Q395" s="42"/>
      <c r="R395" s="18">
        <f t="shared" si="12"/>
        <v>0</v>
      </c>
      <c r="S395" s="18">
        <f t="shared" si="13"/>
        <v>0</v>
      </c>
      <c r="T395" s="144"/>
    </row>
    <row r="396" spans="1:20" s="140" customFormat="1">
      <c r="A396" s="143"/>
      <c r="B396" s="42"/>
      <c r="C396" s="143"/>
      <c r="D396" s="142"/>
      <c r="E396" s="142"/>
      <c r="F396" s="54"/>
      <c r="G396" s="54"/>
      <c r="H396" s="142"/>
      <c r="I396" s="42"/>
      <c r="J396" s="142"/>
      <c r="K396" s="142"/>
      <c r="L396" s="142"/>
      <c r="M396" s="55"/>
      <c r="N396" s="142"/>
      <c r="O396" s="56"/>
      <c r="P396" s="56"/>
      <c r="Q396" s="42"/>
      <c r="R396" s="18">
        <f t="shared" si="12"/>
        <v>0</v>
      </c>
      <c r="S396" s="18">
        <f t="shared" si="13"/>
        <v>0</v>
      </c>
      <c r="T396" s="144"/>
    </row>
    <row r="397" spans="1:20" s="140" customFormat="1">
      <c r="A397" s="143"/>
      <c r="B397" s="42"/>
      <c r="C397" s="143"/>
      <c r="D397" s="142"/>
      <c r="E397" s="142"/>
      <c r="F397" s="54"/>
      <c r="G397" s="54"/>
      <c r="H397" s="142"/>
      <c r="I397" s="42"/>
      <c r="J397" s="142"/>
      <c r="K397" s="142"/>
      <c r="L397" s="142"/>
      <c r="M397" s="55"/>
      <c r="N397" s="142"/>
      <c r="O397" s="56"/>
      <c r="P397" s="56"/>
      <c r="Q397" s="42"/>
      <c r="R397" s="18">
        <f t="shared" si="12"/>
        <v>0</v>
      </c>
      <c r="S397" s="18">
        <f t="shared" si="13"/>
        <v>0</v>
      </c>
      <c r="T397" s="144"/>
    </row>
    <row r="398" spans="1:20" s="140" customFormat="1">
      <c r="A398" s="143"/>
      <c r="B398" s="42"/>
      <c r="C398" s="143"/>
      <c r="D398" s="142"/>
      <c r="E398" s="142"/>
      <c r="F398" s="54"/>
      <c r="G398" s="54"/>
      <c r="H398" s="142"/>
      <c r="I398" s="42"/>
      <c r="J398" s="142"/>
      <c r="K398" s="142"/>
      <c r="L398" s="142"/>
      <c r="M398" s="55"/>
      <c r="N398" s="142"/>
      <c r="O398" s="56"/>
      <c r="P398" s="56"/>
      <c r="Q398" s="42"/>
      <c r="R398" s="18">
        <f t="shared" si="12"/>
        <v>0</v>
      </c>
      <c r="S398" s="18">
        <f t="shared" si="13"/>
        <v>0</v>
      </c>
      <c r="T398" s="144"/>
    </row>
    <row r="399" spans="1:20" s="140" customFormat="1">
      <c r="A399" s="143"/>
      <c r="B399" s="42"/>
      <c r="C399" s="143"/>
      <c r="D399" s="142"/>
      <c r="E399" s="142"/>
      <c r="F399" s="54"/>
      <c r="G399" s="54"/>
      <c r="H399" s="142"/>
      <c r="I399" s="42"/>
      <c r="J399" s="142"/>
      <c r="K399" s="142"/>
      <c r="L399" s="142"/>
      <c r="M399" s="55"/>
      <c r="N399" s="142"/>
      <c r="O399" s="56"/>
      <c r="P399" s="56"/>
      <c r="Q399" s="42"/>
      <c r="R399" s="18">
        <f t="shared" si="12"/>
        <v>0</v>
      </c>
      <c r="S399" s="18">
        <f t="shared" si="13"/>
        <v>0</v>
      </c>
      <c r="T399" s="144"/>
    </row>
    <row r="400" spans="1:20" s="140" customFormat="1">
      <c r="A400" s="143"/>
      <c r="B400" s="42"/>
      <c r="C400" s="143"/>
      <c r="D400" s="142"/>
      <c r="E400" s="142"/>
      <c r="F400" s="54"/>
      <c r="G400" s="54"/>
      <c r="H400" s="142"/>
      <c r="I400" s="42"/>
      <c r="J400" s="142"/>
      <c r="K400" s="142"/>
      <c r="L400" s="142"/>
      <c r="M400" s="55"/>
      <c r="N400" s="142"/>
      <c r="O400" s="56"/>
      <c r="P400" s="56"/>
      <c r="Q400" s="42"/>
      <c r="R400" s="18">
        <f t="shared" si="12"/>
        <v>0</v>
      </c>
      <c r="S400" s="18">
        <f t="shared" si="13"/>
        <v>0</v>
      </c>
      <c r="T400" s="144"/>
    </row>
    <row r="401" spans="1:20" s="140" customFormat="1">
      <c r="A401" s="143"/>
      <c r="B401" s="42"/>
      <c r="C401" s="143"/>
      <c r="D401" s="142"/>
      <c r="E401" s="142"/>
      <c r="F401" s="54"/>
      <c r="G401" s="54"/>
      <c r="H401" s="142"/>
      <c r="I401" s="42"/>
      <c r="J401" s="142"/>
      <c r="K401" s="142"/>
      <c r="L401" s="142"/>
      <c r="M401" s="55"/>
      <c r="N401" s="142"/>
      <c r="O401" s="56"/>
      <c r="P401" s="56"/>
      <c r="Q401" s="42"/>
      <c r="R401" s="18">
        <f t="shared" si="12"/>
        <v>0</v>
      </c>
      <c r="S401" s="18">
        <f t="shared" si="13"/>
        <v>0</v>
      </c>
      <c r="T401" s="144"/>
    </row>
    <row r="402" spans="1:20" s="140" customFormat="1">
      <c r="A402" s="143"/>
      <c r="B402" s="42"/>
      <c r="C402" s="143"/>
      <c r="D402" s="142"/>
      <c r="E402" s="142"/>
      <c r="F402" s="54"/>
      <c r="G402" s="54"/>
      <c r="H402" s="142"/>
      <c r="I402" s="42"/>
      <c r="J402" s="142"/>
      <c r="K402" s="142"/>
      <c r="L402" s="142"/>
      <c r="M402" s="55"/>
      <c r="N402" s="142"/>
      <c r="O402" s="56"/>
      <c r="P402" s="56"/>
      <c r="Q402" s="42"/>
      <c r="R402" s="18">
        <f t="shared" si="12"/>
        <v>0</v>
      </c>
      <c r="S402" s="18">
        <f t="shared" si="13"/>
        <v>0</v>
      </c>
      <c r="T402" s="144"/>
    </row>
    <row r="403" spans="1:20" s="140" customFormat="1">
      <c r="A403" s="143"/>
      <c r="B403" s="42"/>
      <c r="C403" s="143"/>
      <c r="D403" s="142"/>
      <c r="E403" s="142"/>
      <c r="F403" s="54"/>
      <c r="G403" s="54"/>
      <c r="H403" s="142"/>
      <c r="I403" s="42"/>
      <c r="J403" s="142"/>
      <c r="K403" s="142"/>
      <c r="L403" s="142"/>
      <c r="M403" s="55"/>
      <c r="N403" s="142"/>
      <c r="O403" s="56"/>
      <c r="P403" s="56"/>
      <c r="Q403" s="42"/>
      <c r="R403" s="18">
        <f t="shared" si="12"/>
        <v>0</v>
      </c>
      <c r="S403" s="18">
        <f t="shared" si="13"/>
        <v>0</v>
      </c>
      <c r="T403" s="144"/>
    </row>
    <row r="404" spans="1:20" s="140" customFormat="1">
      <c r="A404" s="143"/>
      <c r="B404" s="42"/>
      <c r="C404" s="143"/>
      <c r="D404" s="142"/>
      <c r="E404" s="142"/>
      <c r="F404" s="54"/>
      <c r="G404" s="54"/>
      <c r="H404" s="142"/>
      <c r="I404" s="42"/>
      <c r="J404" s="142"/>
      <c r="K404" s="142"/>
      <c r="L404" s="142"/>
      <c r="M404" s="55"/>
      <c r="N404" s="142"/>
      <c r="O404" s="56"/>
      <c r="P404" s="56"/>
      <c r="Q404" s="42"/>
      <c r="R404" s="18">
        <f t="shared" si="12"/>
        <v>0</v>
      </c>
      <c r="S404" s="18">
        <f t="shared" si="13"/>
        <v>0</v>
      </c>
      <c r="T404" s="144"/>
    </row>
    <row r="405" spans="1:20" s="140" customFormat="1">
      <c r="A405" s="143"/>
      <c r="B405" s="42"/>
      <c r="C405" s="143"/>
      <c r="D405" s="142"/>
      <c r="E405" s="142"/>
      <c r="F405" s="54"/>
      <c r="G405" s="54"/>
      <c r="H405" s="142"/>
      <c r="I405" s="42"/>
      <c r="J405" s="142"/>
      <c r="K405" s="142"/>
      <c r="L405" s="142"/>
      <c r="M405" s="55"/>
      <c r="N405" s="142"/>
      <c r="O405" s="56"/>
      <c r="P405" s="56"/>
      <c r="Q405" s="42"/>
      <c r="R405" s="18">
        <f t="shared" si="12"/>
        <v>0</v>
      </c>
      <c r="S405" s="18">
        <f t="shared" si="13"/>
        <v>0</v>
      </c>
      <c r="T405" s="144"/>
    </row>
    <row r="406" spans="1:20" s="140" customFormat="1">
      <c r="A406" s="143"/>
      <c r="B406" s="42"/>
      <c r="C406" s="143"/>
      <c r="D406" s="142"/>
      <c r="E406" s="142"/>
      <c r="F406" s="54"/>
      <c r="G406" s="54"/>
      <c r="H406" s="142"/>
      <c r="I406" s="42"/>
      <c r="J406" s="142"/>
      <c r="K406" s="142"/>
      <c r="L406" s="142"/>
      <c r="M406" s="55"/>
      <c r="N406" s="142"/>
      <c r="O406" s="56"/>
      <c r="P406" s="56"/>
      <c r="Q406" s="42"/>
      <c r="R406" s="18">
        <f t="shared" si="12"/>
        <v>0</v>
      </c>
      <c r="S406" s="18">
        <f t="shared" si="13"/>
        <v>0</v>
      </c>
      <c r="T406" s="144"/>
    </row>
    <row r="407" spans="1:20" s="140" customFormat="1">
      <c r="A407" s="143"/>
      <c r="B407" s="42"/>
      <c r="C407" s="143"/>
      <c r="D407" s="142"/>
      <c r="E407" s="142"/>
      <c r="F407" s="54"/>
      <c r="G407" s="54"/>
      <c r="H407" s="142"/>
      <c r="I407" s="42"/>
      <c r="J407" s="142"/>
      <c r="K407" s="142"/>
      <c r="L407" s="142"/>
      <c r="M407" s="55"/>
      <c r="N407" s="142"/>
      <c r="O407" s="56"/>
      <c r="P407" s="56"/>
      <c r="Q407" s="42"/>
      <c r="R407" s="18">
        <f t="shared" si="12"/>
        <v>0</v>
      </c>
      <c r="S407" s="18">
        <f t="shared" si="13"/>
        <v>0</v>
      </c>
      <c r="T407" s="144"/>
    </row>
    <row r="408" spans="1:20" s="140" customFormat="1">
      <c r="A408" s="143"/>
      <c r="B408" s="42"/>
      <c r="C408" s="143"/>
      <c r="D408" s="142"/>
      <c r="E408" s="142"/>
      <c r="F408" s="54"/>
      <c r="G408" s="54"/>
      <c r="H408" s="142"/>
      <c r="I408" s="42"/>
      <c r="J408" s="142"/>
      <c r="K408" s="142"/>
      <c r="L408" s="142"/>
      <c r="M408" s="55"/>
      <c r="N408" s="142"/>
      <c r="O408" s="56"/>
      <c r="P408" s="56"/>
      <c r="Q408" s="42"/>
      <c r="R408" s="18">
        <f t="shared" si="12"/>
        <v>0</v>
      </c>
      <c r="S408" s="18">
        <f t="shared" si="13"/>
        <v>0</v>
      </c>
      <c r="T408" s="144"/>
    </row>
    <row r="409" spans="1:20" s="140" customFormat="1">
      <c r="A409" s="143"/>
      <c r="B409" s="42"/>
      <c r="C409" s="143"/>
      <c r="D409" s="142"/>
      <c r="E409" s="142"/>
      <c r="F409" s="54"/>
      <c r="G409" s="54"/>
      <c r="H409" s="142"/>
      <c r="I409" s="42"/>
      <c r="J409" s="142"/>
      <c r="K409" s="142"/>
      <c r="L409" s="142"/>
      <c r="M409" s="55"/>
      <c r="N409" s="142"/>
      <c r="O409" s="56"/>
      <c r="P409" s="56"/>
      <c r="Q409" s="42"/>
      <c r="R409" s="18">
        <f t="shared" si="12"/>
        <v>0</v>
      </c>
      <c r="S409" s="18">
        <f t="shared" si="13"/>
        <v>0</v>
      </c>
      <c r="T409" s="144"/>
    </row>
    <row r="410" spans="1:20" s="140" customFormat="1">
      <c r="A410" s="143"/>
      <c r="B410" s="42"/>
      <c r="C410" s="143"/>
      <c r="D410" s="142"/>
      <c r="E410" s="142"/>
      <c r="F410" s="54"/>
      <c r="G410" s="54"/>
      <c r="H410" s="142"/>
      <c r="I410" s="42"/>
      <c r="J410" s="142"/>
      <c r="K410" s="142"/>
      <c r="L410" s="142"/>
      <c r="M410" s="55"/>
      <c r="N410" s="142"/>
      <c r="O410" s="56"/>
      <c r="P410" s="56"/>
      <c r="Q410" s="42"/>
      <c r="R410" s="18">
        <f t="shared" si="12"/>
        <v>0</v>
      </c>
      <c r="S410" s="18">
        <f t="shared" si="13"/>
        <v>0</v>
      </c>
      <c r="T410" s="144"/>
    </row>
    <row r="411" spans="1:20" s="140" customFormat="1">
      <c r="A411" s="143"/>
      <c r="B411" s="42"/>
      <c r="C411" s="143"/>
      <c r="D411" s="142"/>
      <c r="E411" s="142"/>
      <c r="F411" s="54"/>
      <c r="G411" s="54"/>
      <c r="H411" s="142"/>
      <c r="I411" s="42"/>
      <c r="J411" s="142"/>
      <c r="K411" s="142"/>
      <c r="L411" s="142"/>
      <c r="M411" s="55"/>
      <c r="N411" s="142"/>
      <c r="O411" s="56"/>
      <c r="P411" s="56"/>
      <c r="Q411" s="42"/>
      <c r="R411" s="18">
        <f t="shared" si="12"/>
        <v>0</v>
      </c>
      <c r="S411" s="18">
        <f t="shared" si="13"/>
        <v>0</v>
      </c>
      <c r="T411" s="144"/>
    </row>
    <row r="412" spans="1:20" s="140" customFormat="1">
      <c r="A412" s="143"/>
      <c r="B412" s="42"/>
      <c r="C412" s="143"/>
      <c r="D412" s="142"/>
      <c r="E412" s="142"/>
      <c r="F412" s="54"/>
      <c r="G412" s="54"/>
      <c r="H412" s="142"/>
      <c r="I412" s="42"/>
      <c r="J412" s="142"/>
      <c r="K412" s="142"/>
      <c r="L412" s="142"/>
      <c r="M412" s="55"/>
      <c r="N412" s="142"/>
      <c r="O412" s="56"/>
      <c r="P412" s="56"/>
      <c r="Q412" s="42"/>
      <c r="R412" s="18">
        <f t="shared" si="12"/>
        <v>0</v>
      </c>
      <c r="S412" s="18">
        <f t="shared" si="13"/>
        <v>0</v>
      </c>
      <c r="T412" s="144"/>
    </row>
    <row r="413" spans="1:20" s="140" customFormat="1">
      <c r="A413" s="143"/>
      <c r="B413" s="42"/>
      <c r="C413" s="143"/>
      <c r="D413" s="142"/>
      <c r="E413" s="142"/>
      <c r="F413" s="54"/>
      <c r="G413" s="54"/>
      <c r="H413" s="142"/>
      <c r="I413" s="42"/>
      <c r="J413" s="142"/>
      <c r="K413" s="142"/>
      <c r="L413" s="142"/>
      <c r="M413" s="55"/>
      <c r="N413" s="142"/>
      <c r="O413" s="56"/>
      <c r="P413" s="56"/>
      <c r="Q413" s="42"/>
      <c r="R413" s="18">
        <f t="shared" si="12"/>
        <v>0</v>
      </c>
      <c r="S413" s="18">
        <f t="shared" si="13"/>
        <v>0</v>
      </c>
      <c r="T413" s="144"/>
    </row>
    <row r="414" spans="1:20" s="140" customFormat="1">
      <c r="A414" s="143"/>
      <c r="B414" s="42"/>
      <c r="C414" s="143"/>
      <c r="D414" s="142"/>
      <c r="E414" s="142"/>
      <c r="F414" s="54"/>
      <c r="G414" s="54"/>
      <c r="H414" s="142"/>
      <c r="I414" s="42"/>
      <c r="J414" s="142"/>
      <c r="K414" s="142"/>
      <c r="L414" s="142"/>
      <c r="M414" s="55"/>
      <c r="N414" s="142"/>
      <c r="O414" s="56"/>
      <c r="P414" s="56"/>
      <c r="Q414" s="42"/>
      <c r="R414" s="18">
        <f t="shared" si="12"/>
        <v>0</v>
      </c>
      <c r="S414" s="18">
        <f t="shared" si="13"/>
        <v>0</v>
      </c>
      <c r="T414" s="144"/>
    </row>
    <row r="415" spans="1:20" s="140" customFormat="1">
      <c r="A415" s="143"/>
      <c r="B415" s="42"/>
      <c r="C415" s="143"/>
      <c r="D415" s="142"/>
      <c r="E415" s="142"/>
      <c r="F415" s="54"/>
      <c r="G415" s="54"/>
      <c r="H415" s="142"/>
      <c r="I415" s="42"/>
      <c r="J415" s="142"/>
      <c r="K415" s="142"/>
      <c r="L415" s="142"/>
      <c r="M415" s="55"/>
      <c r="N415" s="142"/>
      <c r="O415" s="56"/>
      <c r="P415" s="56"/>
      <c r="Q415" s="42"/>
      <c r="R415" s="18">
        <f t="shared" si="12"/>
        <v>0</v>
      </c>
      <c r="S415" s="18">
        <f t="shared" si="13"/>
        <v>0</v>
      </c>
      <c r="T415" s="144"/>
    </row>
    <row r="416" spans="1:20" s="140" customFormat="1">
      <c r="A416" s="143"/>
      <c r="B416" s="42"/>
      <c r="C416" s="143"/>
      <c r="D416" s="142"/>
      <c r="E416" s="142"/>
      <c r="F416" s="54"/>
      <c r="G416" s="54"/>
      <c r="H416" s="142"/>
      <c r="I416" s="42"/>
      <c r="J416" s="142"/>
      <c r="K416" s="142"/>
      <c r="L416" s="142"/>
      <c r="M416" s="55"/>
      <c r="N416" s="142"/>
      <c r="O416" s="56"/>
      <c r="P416" s="56"/>
      <c r="Q416" s="42"/>
      <c r="R416" s="18">
        <f t="shared" si="12"/>
        <v>0</v>
      </c>
      <c r="S416" s="18">
        <f t="shared" si="13"/>
        <v>0</v>
      </c>
      <c r="T416" s="144"/>
    </row>
    <row r="417" spans="1:20" s="140" customFormat="1">
      <c r="A417" s="143"/>
      <c r="B417" s="42"/>
      <c r="C417" s="143"/>
      <c r="D417" s="142"/>
      <c r="E417" s="142"/>
      <c r="F417" s="54"/>
      <c r="G417" s="54"/>
      <c r="H417" s="142"/>
      <c r="I417" s="42"/>
      <c r="J417" s="142"/>
      <c r="K417" s="142"/>
      <c r="L417" s="142"/>
      <c r="M417" s="55"/>
      <c r="N417" s="142"/>
      <c r="O417" s="56"/>
      <c r="P417" s="56"/>
      <c r="Q417" s="42"/>
      <c r="R417" s="18">
        <f t="shared" si="12"/>
        <v>0</v>
      </c>
      <c r="S417" s="18">
        <f t="shared" si="13"/>
        <v>0</v>
      </c>
      <c r="T417" s="144"/>
    </row>
    <row r="418" spans="1:20" s="140" customFormat="1">
      <c r="A418" s="143"/>
      <c r="B418" s="42"/>
      <c r="C418" s="143"/>
      <c r="D418" s="142"/>
      <c r="E418" s="142"/>
      <c r="F418" s="54"/>
      <c r="G418" s="54"/>
      <c r="H418" s="142"/>
      <c r="I418" s="42"/>
      <c r="J418" s="142"/>
      <c r="K418" s="142"/>
      <c r="L418" s="142"/>
      <c r="M418" s="55"/>
      <c r="N418" s="142"/>
      <c r="O418" s="56"/>
      <c r="P418" s="56"/>
      <c r="Q418" s="42"/>
      <c r="R418" s="18">
        <f t="shared" si="12"/>
        <v>0</v>
      </c>
      <c r="S418" s="18">
        <f t="shared" si="13"/>
        <v>0</v>
      </c>
      <c r="T418" s="144"/>
    </row>
    <row r="419" spans="1:20" s="140" customFormat="1">
      <c r="A419" s="143"/>
      <c r="B419" s="42"/>
      <c r="C419" s="143"/>
      <c r="D419" s="142"/>
      <c r="E419" s="142"/>
      <c r="F419" s="54"/>
      <c r="G419" s="54"/>
      <c r="H419" s="142"/>
      <c r="I419" s="42"/>
      <c r="J419" s="142"/>
      <c r="K419" s="142"/>
      <c r="L419" s="142"/>
      <c r="M419" s="55"/>
      <c r="N419" s="142"/>
      <c r="O419" s="56"/>
      <c r="P419" s="56"/>
      <c r="Q419" s="42"/>
      <c r="R419" s="18">
        <f t="shared" si="12"/>
        <v>0</v>
      </c>
      <c r="S419" s="18">
        <f t="shared" si="13"/>
        <v>0</v>
      </c>
      <c r="T419" s="144"/>
    </row>
    <row r="420" spans="1:20" s="140" customFormat="1">
      <c r="A420" s="143"/>
      <c r="B420" s="42"/>
      <c r="C420" s="143"/>
      <c r="D420" s="142"/>
      <c r="E420" s="142"/>
      <c r="F420" s="54"/>
      <c r="G420" s="54"/>
      <c r="H420" s="142"/>
      <c r="I420" s="42"/>
      <c r="J420" s="142"/>
      <c r="K420" s="142"/>
      <c r="L420" s="142"/>
      <c r="M420" s="55"/>
      <c r="N420" s="142"/>
      <c r="O420" s="56"/>
      <c r="P420" s="56"/>
      <c r="Q420" s="42"/>
      <c r="R420" s="18">
        <f t="shared" si="12"/>
        <v>0</v>
      </c>
      <c r="S420" s="18">
        <f t="shared" si="13"/>
        <v>0</v>
      </c>
      <c r="T420" s="144"/>
    </row>
    <row r="421" spans="1:20" s="140" customFormat="1">
      <c r="A421" s="143"/>
      <c r="B421" s="42"/>
      <c r="C421" s="143"/>
      <c r="D421" s="142"/>
      <c r="E421" s="142"/>
      <c r="F421" s="54"/>
      <c r="G421" s="54"/>
      <c r="H421" s="142"/>
      <c r="I421" s="42"/>
      <c r="J421" s="142"/>
      <c r="K421" s="142"/>
      <c r="L421" s="142"/>
      <c r="M421" s="55"/>
      <c r="N421" s="142"/>
      <c r="O421" s="56"/>
      <c r="P421" s="56"/>
      <c r="Q421" s="42"/>
      <c r="R421" s="18">
        <f t="shared" si="12"/>
        <v>0</v>
      </c>
      <c r="S421" s="18">
        <f t="shared" si="13"/>
        <v>0</v>
      </c>
      <c r="T421" s="144"/>
    </row>
    <row r="422" spans="1:20" s="140" customFormat="1">
      <c r="A422" s="143"/>
      <c r="B422" s="42"/>
      <c r="C422" s="143"/>
      <c r="D422" s="142"/>
      <c r="E422" s="142"/>
      <c r="F422" s="54"/>
      <c r="G422" s="54"/>
      <c r="H422" s="142"/>
      <c r="I422" s="42"/>
      <c r="J422" s="142"/>
      <c r="K422" s="142"/>
      <c r="L422" s="142"/>
      <c r="M422" s="55"/>
      <c r="N422" s="142"/>
      <c r="O422" s="56"/>
      <c r="P422" s="56"/>
      <c r="Q422" s="42"/>
      <c r="R422" s="18">
        <f t="shared" si="12"/>
        <v>0</v>
      </c>
      <c r="S422" s="18">
        <f t="shared" si="13"/>
        <v>0</v>
      </c>
      <c r="T422" s="144"/>
    </row>
    <row r="423" spans="1:20" s="140" customFormat="1">
      <c r="A423" s="143"/>
      <c r="B423" s="42"/>
      <c r="C423" s="143"/>
      <c r="D423" s="142"/>
      <c r="E423" s="142"/>
      <c r="F423" s="54"/>
      <c r="G423" s="54"/>
      <c r="H423" s="142"/>
      <c r="I423" s="42"/>
      <c r="J423" s="142"/>
      <c r="K423" s="142"/>
      <c r="L423" s="142"/>
      <c r="M423" s="55"/>
      <c r="N423" s="142"/>
      <c r="O423" s="56"/>
      <c r="P423" s="56"/>
      <c r="Q423" s="42"/>
      <c r="R423" s="18">
        <f t="shared" si="12"/>
        <v>0</v>
      </c>
      <c r="S423" s="18">
        <f t="shared" si="13"/>
        <v>0</v>
      </c>
      <c r="T423" s="144"/>
    </row>
    <row r="424" spans="1:20" s="140" customFormat="1">
      <c r="A424" s="143"/>
      <c r="B424" s="42"/>
      <c r="C424" s="143"/>
      <c r="D424" s="142"/>
      <c r="E424" s="142"/>
      <c r="F424" s="54"/>
      <c r="G424" s="54"/>
      <c r="H424" s="142"/>
      <c r="I424" s="42"/>
      <c r="J424" s="142"/>
      <c r="K424" s="142"/>
      <c r="L424" s="142"/>
      <c r="M424" s="55"/>
      <c r="N424" s="142"/>
      <c r="O424" s="56"/>
      <c r="P424" s="56"/>
      <c r="Q424" s="42"/>
      <c r="R424" s="18">
        <f t="shared" si="12"/>
        <v>0</v>
      </c>
      <c r="S424" s="18">
        <f t="shared" si="13"/>
        <v>0</v>
      </c>
      <c r="T424" s="144"/>
    </row>
    <row r="425" spans="1:20" s="140" customFormat="1">
      <c r="A425" s="143"/>
      <c r="B425" s="42"/>
      <c r="C425" s="143"/>
      <c r="D425" s="142"/>
      <c r="E425" s="142"/>
      <c r="F425" s="54"/>
      <c r="G425" s="54"/>
      <c r="H425" s="142"/>
      <c r="I425" s="42"/>
      <c r="J425" s="142"/>
      <c r="K425" s="142"/>
      <c r="L425" s="142"/>
      <c r="M425" s="55"/>
      <c r="N425" s="142"/>
      <c r="O425" s="56"/>
      <c r="P425" s="56"/>
      <c r="Q425" s="42"/>
      <c r="R425" s="18">
        <f t="shared" si="12"/>
        <v>0</v>
      </c>
      <c r="S425" s="18">
        <f t="shared" si="13"/>
        <v>0</v>
      </c>
      <c r="T425" s="144"/>
    </row>
    <row r="426" spans="1:20" s="140" customFormat="1">
      <c r="A426" s="143"/>
      <c r="B426" s="42"/>
      <c r="C426" s="143"/>
      <c r="D426" s="142"/>
      <c r="E426" s="142"/>
      <c r="F426" s="54"/>
      <c r="G426" s="54"/>
      <c r="H426" s="142"/>
      <c r="I426" s="42"/>
      <c r="J426" s="142"/>
      <c r="K426" s="142"/>
      <c r="L426" s="142"/>
      <c r="M426" s="55"/>
      <c r="N426" s="142"/>
      <c r="O426" s="56"/>
      <c r="P426" s="56"/>
      <c r="Q426" s="42"/>
      <c r="R426" s="18">
        <f t="shared" si="12"/>
        <v>0</v>
      </c>
      <c r="S426" s="18">
        <f t="shared" si="13"/>
        <v>0</v>
      </c>
      <c r="T426" s="144"/>
    </row>
    <row r="427" spans="1:20" s="140" customFormat="1">
      <c r="A427" s="143"/>
      <c r="B427" s="42"/>
      <c r="C427" s="143"/>
      <c r="D427" s="142"/>
      <c r="E427" s="142"/>
      <c r="F427" s="54"/>
      <c r="G427" s="54"/>
      <c r="H427" s="142"/>
      <c r="I427" s="42"/>
      <c r="J427" s="142"/>
      <c r="K427" s="142"/>
      <c r="L427" s="142"/>
      <c r="M427" s="55"/>
      <c r="N427" s="142"/>
      <c r="O427" s="56"/>
      <c r="P427" s="56"/>
      <c r="Q427" s="42"/>
      <c r="R427" s="18">
        <f t="shared" si="12"/>
        <v>0</v>
      </c>
      <c r="S427" s="18">
        <f t="shared" si="13"/>
        <v>0</v>
      </c>
      <c r="T427" s="144"/>
    </row>
    <row r="428" spans="1:20" s="140" customFormat="1">
      <c r="A428" s="143"/>
      <c r="B428" s="42"/>
      <c r="C428" s="143"/>
      <c r="D428" s="142"/>
      <c r="E428" s="142"/>
      <c r="F428" s="54"/>
      <c r="G428" s="54"/>
      <c r="H428" s="142"/>
      <c r="I428" s="42"/>
      <c r="J428" s="142"/>
      <c r="K428" s="142"/>
      <c r="L428" s="142"/>
      <c r="M428" s="55"/>
      <c r="N428" s="142"/>
      <c r="O428" s="56"/>
      <c r="P428" s="56"/>
      <c r="Q428" s="42"/>
      <c r="R428" s="18">
        <f t="shared" si="12"/>
        <v>0</v>
      </c>
      <c r="S428" s="18">
        <f t="shared" si="13"/>
        <v>0</v>
      </c>
      <c r="T428" s="144"/>
    </row>
    <row r="429" spans="1:20" s="140" customFormat="1">
      <c r="A429" s="143"/>
      <c r="B429" s="42"/>
      <c r="C429" s="143"/>
      <c r="D429" s="142"/>
      <c r="E429" s="142"/>
      <c r="F429" s="54"/>
      <c r="G429" s="54"/>
      <c r="H429" s="142"/>
      <c r="I429" s="42"/>
      <c r="J429" s="142"/>
      <c r="K429" s="142"/>
      <c r="L429" s="142"/>
      <c r="M429" s="55"/>
      <c r="N429" s="142"/>
      <c r="O429" s="56"/>
      <c r="P429" s="56"/>
      <c r="Q429" s="42"/>
      <c r="R429" s="18">
        <f t="shared" si="12"/>
        <v>0</v>
      </c>
      <c r="S429" s="18">
        <f t="shared" si="13"/>
        <v>0</v>
      </c>
      <c r="T429" s="144"/>
    </row>
    <row r="430" spans="1:20" s="140" customFormat="1">
      <c r="A430" s="143"/>
      <c r="B430" s="42"/>
      <c r="C430" s="143"/>
      <c r="D430" s="142"/>
      <c r="E430" s="142"/>
      <c r="F430" s="54"/>
      <c r="G430" s="54"/>
      <c r="H430" s="142"/>
      <c r="I430" s="42"/>
      <c r="J430" s="142"/>
      <c r="K430" s="142"/>
      <c r="L430" s="142"/>
      <c r="M430" s="55"/>
      <c r="N430" s="142"/>
      <c r="O430" s="56"/>
      <c r="P430" s="56"/>
      <c r="Q430" s="42"/>
      <c r="R430" s="18">
        <f t="shared" si="12"/>
        <v>0</v>
      </c>
      <c r="S430" s="18">
        <f t="shared" si="13"/>
        <v>0</v>
      </c>
      <c r="T430" s="144"/>
    </row>
    <row r="431" spans="1:20" s="140" customFormat="1">
      <c r="A431" s="143"/>
      <c r="B431" s="42"/>
      <c r="C431" s="143"/>
      <c r="D431" s="142"/>
      <c r="E431" s="142"/>
      <c r="F431" s="54"/>
      <c r="G431" s="54"/>
      <c r="H431" s="142"/>
      <c r="I431" s="42"/>
      <c r="J431" s="142"/>
      <c r="K431" s="142"/>
      <c r="L431" s="142"/>
      <c r="M431" s="55"/>
      <c r="N431" s="142"/>
      <c r="O431" s="56"/>
      <c r="P431" s="56"/>
      <c r="Q431" s="42"/>
      <c r="R431" s="18">
        <f t="shared" si="12"/>
        <v>0</v>
      </c>
      <c r="S431" s="18">
        <f t="shared" si="13"/>
        <v>0</v>
      </c>
      <c r="T431" s="144"/>
    </row>
    <row r="432" spans="1:20" s="140" customFormat="1">
      <c r="A432" s="143"/>
      <c r="B432" s="42"/>
      <c r="C432" s="143"/>
      <c r="D432" s="142"/>
      <c r="E432" s="142"/>
      <c r="F432" s="54"/>
      <c r="G432" s="54"/>
      <c r="H432" s="142"/>
      <c r="I432" s="42"/>
      <c r="J432" s="142"/>
      <c r="K432" s="142"/>
      <c r="L432" s="142"/>
      <c r="M432" s="55"/>
      <c r="N432" s="142"/>
      <c r="O432" s="56"/>
      <c r="P432" s="56"/>
      <c r="Q432" s="42"/>
      <c r="R432" s="18">
        <f t="shared" si="12"/>
        <v>0</v>
      </c>
      <c r="S432" s="18">
        <f t="shared" si="13"/>
        <v>0</v>
      </c>
      <c r="T432" s="144"/>
    </row>
    <row r="433" spans="1:20" s="140" customFormat="1">
      <c r="A433" s="143"/>
      <c r="B433" s="42"/>
      <c r="C433" s="143"/>
      <c r="D433" s="142"/>
      <c r="E433" s="142"/>
      <c r="F433" s="54"/>
      <c r="G433" s="54"/>
      <c r="H433" s="142"/>
      <c r="I433" s="42"/>
      <c r="J433" s="142"/>
      <c r="K433" s="142"/>
      <c r="L433" s="142"/>
      <c r="M433" s="55"/>
      <c r="N433" s="142"/>
      <c r="O433" s="56"/>
      <c r="P433" s="56"/>
      <c r="Q433" s="42"/>
      <c r="R433" s="18">
        <f t="shared" si="12"/>
        <v>0</v>
      </c>
      <c r="S433" s="18">
        <f t="shared" si="13"/>
        <v>0</v>
      </c>
      <c r="T433" s="144"/>
    </row>
    <row r="434" spans="1:20" s="140" customFormat="1">
      <c r="A434" s="143"/>
      <c r="B434" s="42"/>
      <c r="C434" s="143"/>
      <c r="D434" s="142"/>
      <c r="E434" s="142"/>
      <c r="F434" s="54"/>
      <c r="G434" s="54"/>
      <c r="H434" s="142"/>
      <c r="I434" s="42"/>
      <c r="J434" s="142"/>
      <c r="K434" s="142"/>
      <c r="L434" s="142"/>
      <c r="M434" s="55"/>
      <c r="N434" s="142"/>
      <c r="O434" s="56"/>
      <c r="P434" s="56"/>
      <c r="Q434" s="42"/>
      <c r="R434" s="18">
        <f t="shared" si="12"/>
        <v>0</v>
      </c>
      <c r="S434" s="18">
        <f t="shared" si="13"/>
        <v>0</v>
      </c>
      <c r="T434" s="144"/>
    </row>
    <row r="435" spans="1:20" s="140" customFormat="1">
      <c r="A435" s="143"/>
      <c r="B435" s="42"/>
      <c r="C435" s="143"/>
      <c r="D435" s="142"/>
      <c r="E435" s="142"/>
      <c r="F435" s="54"/>
      <c r="G435" s="54"/>
      <c r="H435" s="142"/>
      <c r="I435" s="42"/>
      <c r="J435" s="142"/>
      <c r="K435" s="142"/>
      <c r="L435" s="142"/>
      <c r="M435" s="55"/>
      <c r="N435" s="142"/>
      <c r="O435" s="56"/>
      <c r="P435" s="56"/>
      <c r="Q435" s="42"/>
      <c r="R435" s="18">
        <f t="shared" si="12"/>
        <v>0</v>
      </c>
      <c r="S435" s="18">
        <f t="shared" si="13"/>
        <v>0</v>
      </c>
      <c r="T435" s="144"/>
    </row>
    <row r="436" spans="1:20" s="140" customFormat="1">
      <c r="A436" s="143"/>
      <c r="B436" s="42"/>
      <c r="C436" s="143"/>
      <c r="D436" s="142"/>
      <c r="E436" s="142"/>
      <c r="F436" s="54"/>
      <c r="G436" s="54"/>
      <c r="H436" s="142"/>
      <c r="I436" s="42"/>
      <c r="J436" s="142"/>
      <c r="K436" s="142"/>
      <c r="L436" s="142"/>
      <c r="M436" s="55"/>
      <c r="N436" s="142"/>
      <c r="O436" s="56"/>
      <c r="P436" s="56"/>
      <c r="Q436" s="42"/>
      <c r="R436" s="18">
        <f t="shared" si="12"/>
        <v>0</v>
      </c>
      <c r="S436" s="18">
        <f t="shared" si="13"/>
        <v>0</v>
      </c>
      <c r="T436" s="144"/>
    </row>
    <row r="437" spans="1:20" s="140" customFormat="1">
      <c r="A437" s="143"/>
      <c r="B437" s="42"/>
      <c r="C437" s="143"/>
      <c r="D437" s="142"/>
      <c r="E437" s="142"/>
      <c r="F437" s="54"/>
      <c r="G437" s="54"/>
      <c r="H437" s="142"/>
      <c r="I437" s="42"/>
      <c r="J437" s="142"/>
      <c r="K437" s="142"/>
      <c r="L437" s="142"/>
      <c r="M437" s="55"/>
      <c r="N437" s="142"/>
      <c r="O437" s="56"/>
      <c r="P437" s="56"/>
      <c r="Q437" s="42"/>
      <c r="R437" s="18">
        <f t="shared" si="12"/>
        <v>0</v>
      </c>
      <c r="S437" s="18">
        <f t="shared" si="13"/>
        <v>0</v>
      </c>
      <c r="T437" s="144"/>
    </row>
    <row r="438" spans="1:20" s="140" customFormat="1">
      <c r="A438" s="143"/>
      <c r="B438" s="42"/>
      <c r="C438" s="143"/>
      <c r="D438" s="142"/>
      <c r="E438" s="142"/>
      <c r="F438" s="54"/>
      <c r="G438" s="54"/>
      <c r="H438" s="142"/>
      <c r="I438" s="42"/>
      <c r="J438" s="142"/>
      <c r="K438" s="142"/>
      <c r="L438" s="142"/>
      <c r="M438" s="55"/>
      <c r="N438" s="142"/>
      <c r="O438" s="56"/>
      <c r="P438" s="56"/>
      <c r="Q438" s="42"/>
      <c r="R438" s="18">
        <f t="shared" si="12"/>
        <v>0</v>
      </c>
      <c r="S438" s="18">
        <f t="shared" si="13"/>
        <v>0</v>
      </c>
      <c r="T438" s="144"/>
    </row>
    <row r="439" spans="1:20" s="140" customFormat="1">
      <c r="A439" s="143"/>
      <c r="B439" s="42"/>
      <c r="C439" s="143"/>
      <c r="D439" s="142"/>
      <c r="E439" s="142"/>
      <c r="F439" s="54"/>
      <c r="G439" s="54"/>
      <c r="H439" s="142"/>
      <c r="I439" s="42"/>
      <c r="J439" s="142"/>
      <c r="K439" s="142"/>
      <c r="L439" s="142"/>
      <c r="M439" s="55"/>
      <c r="N439" s="142"/>
      <c r="O439" s="56"/>
      <c r="P439" s="56"/>
      <c r="Q439" s="42"/>
      <c r="R439" s="18">
        <f t="shared" si="12"/>
        <v>0</v>
      </c>
      <c r="S439" s="18">
        <f t="shared" si="13"/>
        <v>0</v>
      </c>
      <c r="T439" s="144"/>
    </row>
    <row r="440" spans="1:20" s="140" customFormat="1">
      <c r="A440" s="143"/>
      <c r="B440" s="42"/>
      <c r="C440" s="143"/>
      <c r="D440" s="142"/>
      <c r="E440" s="142"/>
      <c r="F440" s="54"/>
      <c r="G440" s="54"/>
      <c r="H440" s="142"/>
      <c r="I440" s="42"/>
      <c r="J440" s="142"/>
      <c r="K440" s="142"/>
      <c r="L440" s="142"/>
      <c r="M440" s="55"/>
      <c r="N440" s="142"/>
      <c r="O440" s="56"/>
      <c r="P440" s="56"/>
      <c r="Q440" s="42"/>
      <c r="R440" s="18">
        <f t="shared" si="12"/>
        <v>0</v>
      </c>
      <c r="S440" s="18">
        <f t="shared" si="13"/>
        <v>0</v>
      </c>
      <c r="T440" s="144"/>
    </row>
    <row r="441" spans="1:20" s="140" customFormat="1">
      <c r="A441" s="143"/>
      <c r="B441" s="42"/>
      <c r="C441" s="143"/>
      <c r="D441" s="142"/>
      <c r="E441" s="142"/>
      <c r="F441" s="54"/>
      <c r="G441" s="54"/>
      <c r="H441" s="142"/>
      <c r="I441" s="42"/>
      <c r="J441" s="142"/>
      <c r="K441" s="142"/>
      <c r="L441" s="142"/>
      <c r="M441" s="55"/>
      <c r="N441" s="142"/>
      <c r="O441" s="56"/>
      <c r="P441" s="56"/>
      <c r="Q441" s="42"/>
      <c r="R441" s="18">
        <f t="shared" si="12"/>
        <v>0</v>
      </c>
      <c r="S441" s="18">
        <f t="shared" si="13"/>
        <v>0</v>
      </c>
      <c r="T441" s="144"/>
    </row>
    <row r="442" spans="1:20" s="140" customFormat="1">
      <c r="A442" s="143"/>
      <c r="B442" s="42"/>
      <c r="C442" s="143"/>
      <c r="D442" s="142"/>
      <c r="E442" s="142"/>
      <c r="F442" s="54"/>
      <c r="G442" s="54"/>
      <c r="H442" s="142"/>
      <c r="I442" s="42"/>
      <c r="J442" s="142"/>
      <c r="K442" s="142"/>
      <c r="L442" s="142"/>
      <c r="M442" s="55"/>
      <c r="N442" s="142"/>
      <c r="O442" s="56"/>
      <c r="P442" s="56"/>
      <c r="Q442" s="42"/>
      <c r="R442" s="18">
        <f t="shared" si="12"/>
        <v>0</v>
      </c>
      <c r="S442" s="18">
        <f t="shared" si="13"/>
        <v>0</v>
      </c>
      <c r="T442" s="144"/>
    </row>
    <row r="443" spans="1:20" s="140" customFormat="1">
      <c r="A443" s="143"/>
      <c r="B443" s="42"/>
      <c r="C443" s="143"/>
      <c r="D443" s="142"/>
      <c r="E443" s="142"/>
      <c r="F443" s="54"/>
      <c r="G443" s="54"/>
      <c r="H443" s="142"/>
      <c r="I443" s="42"/>
      <c r="J443" s="142"/>
      <c r="K443" s="142"/>
      <c r="L443" s="142"/>
      <c r="M443" s="55"/>
      <c r="N443" s="142"/>
      <c r="O443" s="56"/>
      <c r="P443" s="56"/>
      <c r="Q443" s="42"/>
      <c r="R443" s="18">
        <f t="shared" si="12"/>
        <v>0</v>
      </c>
      <c r="S443" s="18">
        <f t="shared" si="13"/>
        <v>0</v>
      </c>
      <c r="T443" s="144"/>
    </row>
    <row r="444" spans="1:20" s="140" customFormat="1">
      <c r="A444" s="143"/>
      <c r="B444" s="42"/>
      <c r="C444" s="143"/>
      <c r="D444" s="142"/>
      <c r="E444" s="142"/>
      <c r="F444" s="54"/>
      <c r="G444" s="54"/>
      <c r="H444" s="142"/>
      <c r="I444" s="42"/>
      <c r="J444" s="142"/>
      <c r="K444" s="142"/>
      <c r="L444" s="142"/>
      <c r="M444" s="55"/>
      <c r="N444" s="142"/>
      <c r="O444" s="56"/>
      <c r="P444" s="56"/>
      <c r="Q444" s="42"/>
      <c r="R444" s="18">
        <f t="shared" si="12"/>
        <v>0</v>
      </c>
      <c r="S444" s="18">
        <f t="shared" si="13"/>
        <v>0</v>
      </c>
      <c r="T444" s="144"/>
    </row>
    <row r="445" spans="1:20" s="140" customFormat="1">
      <c r="A445" s="143"/>
      <c r="B445" s="42"/>
      <c r="C445" s="143"/>
      <c r="D445" s="142"/>
      <c r="E445" s="142"/>
      <c r="F445" s="54"/>
      <c r="G445" s="54"/>
      <c r="H445" s="142"/>
      <c r="I445" s="42"/>
      <c r="J445" s="142"/>
      <c r="K445" s="142"/>
      <c r="L445" s="142"/>
      <c r="M445" s="55"/>
      <c r="N445" s="142"/>
      <c r="O445" s="56"/>
      <c r="P445" s="56"/>
      <c r="Q445" s="42"/>
      <c r="R445" s="18">
        <f t="shared" si="12"/>
        <v>0</v>
      </c>
      <c r="S445" s="18">
        <f t="shared" si="13"/>
        <v>0</v>
      </c>
      <c r="T445" s="144"/>
    </row>
    <row r="446" spans="1:20" s="140" customFormat="1">
      <c r="A446" s="143"/>
      <c r="B446" s="42"/>
      <c r="C446" s="143"/>
      <c r="D446" s="142"/>
      <c r="E446" s="142"/>
      <c r="F446" s="54"/>
      <c r="G446" s="54"/>
      <c r="H446" s="142"/>
      <c r="I446" s="42"/>
      <c r="J446" s="142"/>
      <c r="K446" s="142"/>
      <c r="L446" s="142"/>
      <c r="M446" s="55"/>
      <c r="N446" s="142"/>
      <c r="O446" s="56"/>
      <c r="P446" s="56"/>
      <c r="Q446" s="42"/>
      <c r="R446" s="18">
        <f t="shared" si="12"/>
        <v>0</v>
      </c>
      <c r="S446" s="18">
        <f t="shared" si="13"/>
        <v>0</v>
      </c>
      <c r="T446" s="144"/>
    </row>
    <row r="447" spans="1:20" s="140" customFormat="1">
      <c r="A447" s="143"/>
      <c r="B447" s="42"/>
      <c r="C447" s="143"/>
      <c r="D447" s="142"/>
      <c r="E447" s="142"/>
      <c r="F447" s="54"/>
      <c r="G447" s="54"/>
      <c r="H447" s="142"/>
      <c r="I447" s="42"/>
      <c r="J447" s="142"/>
      <c r="K447" s="142"/>
      <c r="L447" s="142"/>
      <c r="M447" s="55"/>
      <c r="N447" s="142"/>
      <c r="O447" s="56"/>
      <c r="P447" s="56"/>
      <c r="Q447" s="42"/>
      <c r="R447" s="18">
        <f t="shared" si="12"/>
        <v>0</v>
      </c>
      <c r="S447" s="18">
        <f t="shared" si="13"/>
        <v>0</v>
      </c>
      <c r="T447" s="144"/>
    </row>
    <row r="448" spans="1:20" s="140" customFormat="1">
      <c r="A448" s="143"/>
      <c r="B448" s="42"/>
      <c r="C448" s="143"/>
      <c r="D448" s="142"/>
      <c r="E448" s="142"/>
      <c r="F448" s="54"/>
      <c r="G448" s="54"/>
      <c r="H448" s="142"/>
      <c r="I448" s="42"/>
      <c r="J448" s="142"/>
      <c r="K448" s="142"/>
      <c r="L448" s="142"/>
      <c r="M448" s="55"/>
      <c r="N448" s="142"/>
      <c r="O448" s="56"/>
      <c r="P448" s="56"/>
      <c r="Q448" s="42"/>
      <c r="R448" s="18">
        <f t="shared" si="12"/>
        <v>0</v>
      </c>
      <c r="S448" s="18">
        <f t="shared" si="13"/>
        <v>0</v>
      </c>
      <c r="T448" s="144"/>
    </row>
    <row r="449" spans="1:20" s="140" customFormat="1">
      <c r="A449" s="143"/>
      <c r="B449" s="42"/>
      <c r="C449" s="143"/>
      <c r="D449" s="142"/>
      <c r="E449" s="142"/>
      <c r="F449" s="54"/>
      <c r="G449" s="54"/>
      <c r="H449" s="142"/>
      <c r="I449" s="42"/>
      <c r="J449" s="142"/>
      <c r="K449" s="142"/>
      <c r="L449" s="142"/>
      <c r="M449" s="55"/>
      <c r="N449" s="142"/>
      <c r="O449" s="56"/>
      <c r="P449" s="56"/>
      <c r="Q449" s="42"/>
      <c r="R449" s="18">
        <f t="shared" si="12"/>
        <v>0</v>
      </c>
      <c r="S449" s="18">
        <f t="shared" si="13"/>
        <v>0</v>
      </c>
      <c r="T449" s="144"/>
    </row>
    <row r="450" spans="1:20" s="140" customFormat="1">
      <c r="A450" s="143"/>
      <c r="B450" s="42"/>
      <c r="C450" s="143"/>
      <c r="D450" s="142"/>
      <c r="E450" s="142"/>
      <c r="F450" s="54"/>
      <c r="G450" s="54"/>
      <c r="H450" s="142"/>
      <c r="I450" s="42"/>
      <c r="J450" s="142"/>
      <c r="K450" s="142"/>
      <c r="L450" s="142"/>
      <c r="M450" s="55"/>
      <c r="N450" s="142"/>
      <c r="O450" s="56"/>
      <c r="P450" s="56"/>
      <c r="Q450" s="42"/>
      <c r="R450" s="18">
        <f t="shared" si="12"/>
        <v>0</v>
      </c>
      <c r="S450" s="18">
        <f t="shared" si="13"/>
        <v>0</v>
      </c>
      <c r="T450" s="144"/>
    </row>
    <row r="451" spans="1:20" s="140" customFormat="1">
      <c r="A451" s="143"/>
      <c r="B451" s="42"/>
      <c r="C451" s="143"/>
      <c r="D451" s="142"/>
      <c r="E451" s="142"/>
      <c r="F451" s="54"/>
      <c r="G451" s="54"/>
      <c r="H451" s="142"/>
      <c r="I451" s="42"/>
      <c r="J451" s="142"/>
      <c r="K451" s="142"/>
      <c r="L451" s="142"/>
      <c r="M451" s="55"/>
      <c r="N451" s="142"/>
      <c r="O451" s="56"/>
      <c r="P451" s="56"/>
      <c r="Q451" s="42"/>
      <c r="R451" s="18">
        <f t="shared" si="12"/>
        <v>0</v>
      </c>
      <c r="S451" s="18">
        <f t="shared" si="13"/>
        <v>0</v>
      </c>
      <c r="T451" s="144"/>
    </row>
    <row r="452" spans="1:20" s="140" customFormat="1">
      <c r="A452" s="143"/>
      <c r="B452" s="42"/>
      <c r="C452" s="143"/>
      <c r="D452" s="142"/>
      <c r="E452" s="142"/>
      <c r="F452" s="54"/>
      <c r="G452" s="54"/>
      <c r="H452" s="142"/>
      <c r="I452" s="42"/>
      <c r="J452" s="142"/>
      <c r="K452" s="142"/>
      <c r="L452" s="142"/>
      <c r="M452" s="55"/>
      <c r="N452" s="142"/>
      <c r="O452" s="56"/>
      <c r="P452" s="56"/>
      <c r="Q452" s="42"/>
      <c r="R452" s="18">
        <f t="shared" si="12"/>
        <v>0</v>
      </c>
      <c r="S452" s="18">
        <f t="shared" si="13"/>
        <v>0</v>
      </c>
      <c r="T452" s="144"/>
    </row>
    <row r="453" spans="1:20" s="140" customFormat="1">
      <c r="A453" s="143"/>
      <c r="B453" s="42"/>
      <c r="C453" s="143"/>
      <c r="D453" s="142"/>
      <c r="E453" s="142"/>
      <c r="F453" s="54"/>
      <c r="G453" s="54"/>
      <c r="H453" s="142"/>
      <c r="I453" s="42"/>
      <c r="J453" s="142"/>
      <c r="K453" s="142"/>
      <c r="L453" s="142"/>
      <c r="M453" s="55"/>
      <c r="N453" s="142"/>
      <c r="O453" s="56"/>
      <c r="P453" s="56"/>
      <c r="Q453" s="42"/>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44"/>
    </row>
    <row r="454" spans="1:20" s="140" customFormat="1">
      <c r="A454" s="143"/>
      <c r="B454" s="42"/>
      <c r="C454" s="143"/>
      <c r="D454" s="142"/>
      <c r="E454" s="142"/>
      <c r="F454" s="54"/>
      <c r="G454" s="54"/>
      <c r="H454" s="142"/>
      <c r="I454" s="42"/>
      <c r="J454" s="142"/>
      <c r="K454" s="142"/>
      <c r="L454" s="142"/>
      <c r="M454" s="55"/>
      <c r="N454" s="142"/>
      <c r="O454" s="56"/>
      <c r="P454" s="56"/>
      <c r="Q454" s="42"/>
      <c r="R454" s="18">
        <f t="shared" si="14"/>
        <v>0</v>
      </c>
      <c r="S454" s="18">
        <f t="shared" si="15"/>
        <v>0</v>
      </c>
      <c r="T454" s="144"/>
    </row>
    <row r="455" spans="1:20" s="140" customFormat="1">
      <c r="A455" s="143"/>
      <c r="B455" s="42"/>
      <c r="C455" s="143"/>
      <c r="D455" s="142"/>
      <c r="E455" s="142"/>
      <c r="F455" s="54"/>
      <c r="G455" s="54"/>
      <c r="H455" s="142"/>
      <c r="I455" s="42"/>
      <c r="J455" s="142"/>
      <c r="K455" s="142"/>
      <c r="L455" s="142"/>
      <c r="M455" s="55"/>
      <c r="N455" s="142"/>
      <c r="O455" s="56"/>
      <c r="P455" s="56"/>
      <c r="Q455" s="42"/>
      <c r="R455" s="18">
        <f t="shared" si="14"/>
        <v>0</v>
      </c>
      <c r="S455" s="18">
        <f t="shared" si="15"/>
        <v>0</v>
      </c>
      <c r="T455" s="144"/>
    </row>
    <row r="456" spans="1:20" s="140" customFormat="1">
      <c r="A456" s="143"/>
      <c r="B456" s="42"/>
      <c r="C456" s="143"/>
      <c r="D456" s="142"/>
      <c r="E456" s="142"/>
      <c r="F456" s="54"/>
      <c r="G456" s="54"/>
      <c r="H456" s="142"/>
      <c r="I456" s="42"/>
      <c r="J456" s="142"/>
      <c r="K456" s="142"/>
      <c r="L456" s="142"/>
      <c r="M456" s="55"/>
      <c r="N456" s="142"/>
      <c r="O456" s="56"/>
      <c r="P456" s="56"/>
      <c r="Q456" s="42"/>
      <c r="R456" s="18">
        <f t="shared" si="14"/>
        <v>0</v>
      </c>
      <c r="S456" s="18">
        <f t="shared" si="15"/>
        <v>0</v>
      </c>
      <c r="T456" s="144"/>
    </row>
    <row r="457" spans="1:20" s="140" customFormat="1">
      <c r="A457" s="143"/>
      <c r="B457" s="42"/>
      <c r="C457" s="143"/>
      <c r="D457" s="142"/>
      <c r="E457" s="142"/>
      <c r="F457" s="54"/>
      <c r="G457" s="54"/>
      <c r="H457" s="142"/>
      <c r="I457" s="42"/>
      <c r="J457" s="142"/>
      <c r="K457" s="142"/>
      <c r="L457" s="142"/>
      <c r="M457" s="55"/>
      <c r="N457" s="142"/>
      <c r="O457" s="56"/>
      <c r="P457" s="56"/>
      <c r="Q457" s="42"/>
      <c r="R457" s="18">
        <f t="shared" si="14"/>
        <v>0</v>
      </c>
      <c r="S457" s="18">
        <f t="shared" si="15"/>
        <v>0</v>
      </c>
      <c r="T457" s="144"/>
    </row>
    <row r="458" spans="1:20" s="140" customFormat="1">
      <c r="A458" s="143"/>
      <c r="B458" s="42"/>
      <c r="C458" s="143"/>
      <c r="D458" s="142"/>
      <c r="E458" s="142"/>
      <c r="F458" s="54"/>
      <c r="G458" s="54"/>
      <c r="H458" s="142"/>
      <c r="I458" s="42"/>
      <c r="J458" s="142"/>
      <c r="K458" s="142"/>
      <c r="L458" s="142"/>
      <c r="M458" s="55"/>
      <c r="N458" s="142"/>
      <c r="O458" s="56"/>
      <c r="P458" s="56"/>
      <c r="Q458" s="42"/>
      <c r="R458" s="18">
        <f t="shared" si="14"/>
        <v>0</v>
      </c>
      <c r="S458" s="18">
        <f t="shared" si="15"/>
        <v>0</v>
      </c>
      <c r="T458" s="144"/>
    </row>
    <row r="459" spans="1:20" s="140" customFormat="1">
      <c r="A459" s="143"/>
      <c r="B459" s="42"/>
      <c r="C459" s="143"/>
      <c r="D459" s="142"/>
      <c r="E459" s="142"/>
      <c r="F459" s="54"/>
      <c r="G459" s="54"/>
      <c r="H459" s="142"/>
      <c r="I459" s="42"/>
      <c r="J459" s="142"/>
      <c r="K459" s="142"/>
      <c r="L459" s="142"/>
      <c r="M459" s="55"/>
      <c r="N459" s="142"/>
      <c r="O459" s="56"/>
      <c r="P459" s="56"/>
      <c r="Q459" s="42"/>
      <c r="R459" s="18">
        <f t="shared" si="14"/>
        <v>0</v>
      </c>
      <c r="S459" s="18">
        <f t="shared" si="15"/>
        <v>0</v>
      </c>
      <c r="T459" s="144"/>
    </row>
    <row r="460" spans="1:20" s="140" customFormat="1">
      <c r="A460" s="143"/>
      <c r="B460" s="42"/>
      <c r="C460" s="143"/>
      <c r="D460" s="142"/>
      <c r="E460" s="142"/>
      <c r="F460" s="54"/>
      <c r="G460" s="54"/>
      <c r="H460" s="142"/>
      <c r="I460" s="42"/>
      <c r="J460" s="142"/>
      <c r="K460" s="142"/>
      <c r="L460" s="142"/>
      <c r="M460" s="55"/>
      <c r="N460" s="142"/>
      <c r="O460" s="56"/>
      <c r="P460" s="56"/>
      <c r="Q460" s="42"/>
      <c r="R460" s="18">
        <f t="shared" si="14"/>
        <v>0</v>
      </c>
      <c r="S460" s="18">
        <f t="shared" si="15"/>
        <v>0</v>
      </c>
      <c r="T460" s="144"/>
    </row>
    <row r="461" spans="1:20" s="140" customFormat="1">
      <c r="A461" s="143"/>
      <c r="B461" s="42"/>
      <c r="C461" s="143"/>
      <c r="D461" s="142"/>
      <c r="E461" s="142"/>
      <c r="F461" s="54"/>
      <c r="G461" s="54"/>
      <c r="H461" s="142"/>
      <c r="I461" s="42"/>
      <c r="J461" s="142"/>
      <c r="K461" s="142"/>
      <c r="L461" s="142"/>
      <c r="M461" s="55"/>
      <c r="N461" s="142"/>
      <c r="O461" s="56"/>
      <c r="P461" s="56"/>
      <c r="Q461" s="42"/>
      <c r="R461" s="18">
        <f t="shared" si="14"/>
        <v>0</v>
      </c>
      <c r="S461" s="18">
        <f t="shared" si="15"/>
        <v>0</v>
      </c>
      <c r="T461" s="144"/>
    </row>
    <row r="462" spans="1:20" s="140" customFormat="1">
      <c r="A462" s="143"/>
      <c r="B462" s="42"/>
      <c r="C462" s="143"/>
      <c r="D462" s="142"/>
      <c r="E462" s="142"/>
      <c r="F462" s="54"/>
      <c r="G462" s="54"/>
      <c r="H462" s="142"/>
      <c r="I462" s="42"/>
      <c r="J462" s="142"/>
      <c r="K462" s="142"/>
      <c r="L462" s="142"/>
      <c r="M462" s="55"/>
      <c r="N462" s="142"/>
      <c r="O462" s="56"/>
      <c r="P462" s="56"/>
      <c r="Q462" s="42"/>
      <c r="R462" s="18">
        <f t="shared" si="14"/>
        <v>0</v>
      </c>
      <c r="S462" s="18">
        <f t="shared" si="15"/>
        <v>0</v>
      </c>
      <c r="T462" s="144"/>
    </row>
    <row r="463" spans="1:20" s="140" customFormat="1">
      <c r="A463" s="143"/>
      <c r="B463" s="42"/>
      <c r="C463" s="143"/>
      <c r="D463" s="142"/>
      <c r="E463" s="142"/>
      <c r="F463" s="54"/>
      <c r="G463" s="54"/>
      <c r="H463" s="142"/>
      <c r="I463" s="42"/>
      <c r="J463" s="142"/>
      <c r="K463" s="142"/>
      <c r="L463" s="142"/>
      <c r="M463" s="55"/>
      <c r="N463" s="142"/>
      <c r="O463" s="56"/>
      <c r="P463" s="56"/>
      <c r="Q463" s="42"/>
      <c r="R463" s="18">
        <f t="shared" si="14"/>
        <v>0</v>
      </c>
      <c r="S463" s="18">
        <f t="shared" si="15"/>
        <v>0</v>
      </c>
      <c r="T463" s="144"/>
    </row>
    <row r="464" spans="1:20" s="140" customFormat="1">
      <c r="A464" s="143"/>
      <c r="B464" s="42"/>
      <c r="C464" s="143"/>
      <c r="D464" s="142"/>
      <c r="E464" s="142"/>
      <c r="F464" s="54"/>
      <c r="G464" s="54"/>
      <c r="H464" s="142"/>
      <c r="I464" s="42"/>
      <c r="J464" s="142"/>
      <c r="K464" s="142"/>
      <c r="L464" s="142"/>
      <c r="M464" s="55"/>
      <c r="N464" s="142"/>
      <c r="O464" s="56"/>
      <c r="P464" s="56"/>
      <c r="Q464" s="42"/>
      <c r="R464" s="18">
        <f t="shared" si="14"/>
        <v>0</v>
      </c>
      <c r="S464" s="18">
        <f t="shared" si="15"/>
        <v>0</v>
      </c>
      <c r="T464" s="144"/>
    </row>
    <row r="465" spans="1:20" s="140" customFormat="1">
      <c r="A465" s="143"/>
      <c r="B465" s="42"/>
      <c r="C465" s="143"/>
      <c r="D465" s="142"/>
      <c r="E465" s="142"/>
      <c r="F465" s="54"/>
      <c r="G465" s="54"/>
      <c r="H465" s="142"/>
      <c r="I465" s="42"/>
      <c r="J465" s="142"/>
      <c r="K465" s="142"/>
      <c r="L465" s="142"/>
      <c r="M465" s="55"/>
      <c r="N465" s="142"/>
      <c r="O465" s="56"/>
      <c r="P465" s="56"/>
      <c r="Q465" s="42"/>
      <c r="R465" s="18">
        <f t="shared" si="14"/>
        <v>0</v>
      </c>
      <c r="S465" s="18">
        <f t="shared" si="15"/>
        <v>0</v>
      </c>
      <c r="T465" s="144"/>
    </row>
    <row r="466" spans="1:20" s="140" customFormat="1">
      <c r="A466" s="143"/>
      <c r="B466" s="42"/>
      <c r="C466" s="143"/>
      <c r="D466" s="142"/>
      <c r="E466" s="142"/>
      <c r="F466" s="54"/>
      <c r="G466" s="54"/>
      <c r="H466" s="142"/>
      <c r="I466" s="42"/>
      <c r="J466" s="142"/>
      <c r="K466" s="142"/>
      <c r="L466" s="142"/>
      <c r="M466" s="55"/>
      <c r="N466" s="142"/>
      <c r="O466" s="56"/>
      <c r="P466" s="56"/>
      <c r="Q466" s="42"/>
      <c r="R466" s="18">
        <f t="shared" si="14"/>
        <v>0</v>
      </c>
      <c r="S466" s="18">
        <f t="shared" si="15"/>
        <v>0</v>
      </c>
      <c r="T466" s="144"/>
    </row>
    <row r="467" spans="1:20" s="140" customFormat="1">
      <c r="A467" s="143"/>
      <c r="B467" s="42"/>
      <c r="C467" s="143"/>
      <c r="D467" s="142"/>
      <c r="E467" s="142"/>
      <c r="F467" s="54"/>
      <c r="G467" s="54"/>
      <c r="H467" s="142"/>
      <c r="I467" s="42"/>
      <c r="J467" s="142"/>
      <c r="K467" s="142"/>
      <c r="L467" s="142"/>
      <c r="M467" s="55"/>
      <c r="N467" s="142"/>
      <c r="O467" s="56"/>
      <c r="P467" s="56"/>
      <c r="Q467" s="42"/>
      <c r="R467" s="18">
        <f t="shared" si="14"/>
        <v>0</v>
      </c>
      <c r="S467" s="18">
        <f t="shared" si="15"/>
        <v>0</v>
      </c>
      <c r="T467" s="144"/>
    </row>
    <row r="468" spans="1:20" s="140" customFormat="1">
      <c r="A468" s="143"/>
      <c r="B468" s="42"/>
      <c r="C468" s="143"/>
      <c r="D468" s="142"/>
      <c r="E468" s="142"/>
      <c r="F468" s="54"/>
      <c r="G468" s="54"/>
      <c r="H468" s="142"/>
      <c r="I468" s="42"/>
      <c r="J468" s="142"/>
      <c r="K468" s="142"/>
      <c r="L468" s="142"/>
      <c r="M468" s="55"/>
      <c r="N468" s="142"/>
      <c r="O468" s="56"/>
      <c r="P468" s="56"/>
      <c r="Q468" s="42"/>
      <c r="R468" s="18">
        <f t="shared" si="14"/>
        <v>0</v>
      </c>
      <c r="S468" s="18">
        <f t="shared" si="15"/>
        <v>0</v>
      </c>
      <c r="T468" s="144"/>
    </row>
    <row r="469" spans="1:20" s="140" customFormat="1">
      <c r="A469" s="143"/>
      <c r="B469" s="42"/>
      <c r="C469" s="143"/>
      <c r="D469" s="142"/>
      <c r="E469" s="142"/>
      <c r="F469" s="54"/>
      <c r="G469" s="54"/>
      <c r="H469" s="142"/>
      <c r="I469" s="42"/>
      <c r="J469" s="142"/>
      <c r="K469" s="142"/>
      <c r="L469" s="142"/>
      <c r="M469" s="55"/>
      <c r="N469" s="142"/>
      <c r="O469" s="56"/>
      <c r="P469" s="56"/>
      <c r="Q469" s="42"/>
      <c r="R469" s="18">
        <f t="shared" si="14"/>
        <v>0</v>
      </c>
      <c r="S469" s="18">
        <f t="shared" si="15"/>
        <v>0</v>
      </c>
      <c r="T469" s="144"/>
    </row>
    <row r="470" spans="1:20" s="140" customFormat="1">
      <c r="A470" s="143"/>
      <c r="B470" s="42"/>
      <c r="C470" s="143"/>
      <c r="D470" s="142"/>
      <c r="E470" s="142"/>
      <c r="F470" s="54"/>
      <c r="G470" s="54"/>
      <c r="H470" s="142"/>
      <c r="I470" s="42"/>
      <c r="J470" s="142"/>
      <c r="K470" s="142"/>
      <c r="L470" s="142"/>
      <c r="M470" s="55"/>
      <c r="N470" s="142"/>
      <c r="O470" s="56"/>
      <c r="P470" s="56"/>
      <c r="Q470" s="42"/>
      <c r="R470" s="18">
        <f t="shared" si="14"/>
        <v>0</v>
      </c>
      <c r="S470" s="18">
        <f t="shared" si="15"/>
        <v>0</v>
      </c>
      <c r="T470" s="144"/>
    </row>
    <row r="471" spans="1:20" s="140" customFormat="1">
      <c r="A471" s="143"/>
      <c r="B471" s="42"/>
      <c r="C471" s="143"/>
      <c r="D471" s="142"/>
      <c r="E471" s="142"/>
      <c r="F471" s="54"/>
      <c r="G471" s="54"/>
      <c r="H471" s="142"/>
      <c r="I471" s="42"/>
      <c r="J471" s="142"/>
      <c r="K471" s="142"/>
      <c r="L471" s="142"/>
      <c r="M471" s="55"/>
      <c r="N471" s="142"/>
      <c r="O471" s="56"/>
      <c r="P471" s="56"/>
      <c r="Q471" s="42"/>
      <c r="R471" s="18">
        <f t="shared" si="14"/>
        <v>0</v>
      </c>
      <c r="S471" s="18">
        <f t="shared" si="15"/>
        <v>0</v>
      </c>
      <c r="T471" s="144"/>
    </row>
    <row r="472" spans="1:20" s="140" customFormat="1">
      <c r="A472" s="143"/>
      <c r="B472" s="42"/>
      <c r="C472" s="143"/>
      <c r="D472" s="142"/>
      <c r="E472" s="142"/>
      <c r="F472" s="54"/>
      <c r="G472" s="54"/>
      <c r="H472" s="142"/>
      <c r="I472" s="42"/>
      <c r="J472" s="142"/>
      <c r="K472" s="142"/>
      <c r="L472" s="142"/>
      <c r="M472" s="55"/>
      <c r="N472" s="142"/>
      <c r="O472" s="56"/>
      <c r="P472" s="56"/>
      <c r="Q472" s="42"/>
      <c r="R472" s="18">
        <f t="shared" si="14"/>
        <v>0</v>
      </c>
      <c r="S472" s="18">
        <f t="shared" si="15"/>
        <v>0</v>
      </c>
      <c r="T472" s="144"/>
    </row>
    <row r="473" spans="1:20" s="140" customFormat="1">
      <c r="A473" s="143"/>
      <c r="B473" s="42"/>
      <c r="C473" s="143"/>
      <c r="D473" s="142"/>
      <c r="E473" s="142"/>
      <c r="F473" s="54"/>
      <c r="G473" s="54"/>
      <c r="H473" s="142"/>
      <c r="I473" s="42"/>
      <c r="J473" s="142"/>
      <c r="K473" s="142"/>
      <c r="L473" s="142"/>
      <c r="M473" s="55"/>
      <c r="N473" s="142"/>
      <c r="O473" s="56"/>
      <c r="P473" s="56"/>
      <c r="Q473" s="42"/>
      <c r="R473" s="18">
        <f t="shared" si="14"/>
        <v>0</v>
      </c>
      <c r="S473" s="18">
        <f t="shared" si="15"/>
        <v>0</v>
      </c>
      <c r="T473" s="144"/>
    </row>
    <row r="474" spans="1:20" s="140" customFormat="1">
      <c r="A474" s="143"/>
      <c r="B474" s="42"/>
      <c r="C474" s="143"/>
      <c r="D474" s="142"/>
      <c r="E474" s="142"/>
      <c r="F474" s="54"/>
      <c r="G474" s="54"/>
      <c r="H474" s="142"/>
      <c r="I474" s="42"/>
      <c r="J474" s="142"/>
      <c r="K474" s="142"/>
      <c r="L474" s="142"/>
      <c r="M474" s="55"/>
      <c r="N474" s="142"/>
      <c r="O474" s="56"/>
      <c r="P474" s="56"/>
      <c r="Q474" s="42"/>
      <c r="R474" s="18">
        <f t="shared" si="14"/>
        <v>0</v>
      </c>
      <c r="S474" s="18">
        <f t="shared" si="15"/>
        <v>0</v>
      </c>
      <c r="T474" s="144"/>
    </row>
    <row r="475" spans="1:20" s="140" customFormat="1">
      <c r="A475" s="143"/>
      <c r="B475" s="42"/>
      <c r="C475" s="143"/>
      <c r="D475" s="142"/>
      <c r="E475" s="142"/>
      <c r="F475" s="54"/>
      <c r="G475" s="54"/>
      <c r="H475" s="142"/>
      <c r="I475" s="42"/>
      <c r="J475" s="142"/>
      <c r="K475" s="142"/>
      <c r="L475" s="142"/>
      <c r="M475" s="55"/>
      <c r="N475" s="142"/>
      <c r="O475" s="56"/>
      <c r="P475" s="56"/>
      <c r="Q475" s="42"/>
      <c r="R475" s="18">
        <f t="shared" si="14"/>
        <v>0</v>
      </c>
      <c r="S475" s="18">
        <f t="shared" si="15"/>
        <v>0</v>
      </c>
      <c r="T475" s="144"/>
    </row>
    <row r="476" spans="1:20" s="140" customFormat="1">
      <c r="A476" s="143"/>
      <c r="B476" s="42"/>
      <c r="C476" s="143"/>
      <c r="D476" s="142"/>
      <c r="E476" s="142"/>
      <c r="F476" s="54"/>
      <c r="G476" s="54"/>
      <c r="H476" s="142"/>
      <c r="I476" s="42"/>
      <c r="J476" s="142"/>
      <c r="K476" s="142"/>
      <c r="L476" s="142"/>
      <c r="M476" s="55"/>
      <c r="N476" s="142"/>
      <c r="O476" s="56"/>
      <c r="P476" s="56"/>
      <c r="Q476" s="42"/>
      <c r="R476" s="18">
        <f t="shared" si="14"/>
        <v>0</v>
      </c>
      <c r="S476" s="18">
        <f t="shared" si="15"/>
        <v>0</v>
      </c>
      <c r="T476" s="144"/>
    </row>
    <row r="477" spans="1:20" s="140" customFormat="1">
      <c r="A477" s="143"/>
      <c r="B477" s="42"/>
      <c r="C477" s="143"/>
      <c r="D477" s="142"/>
      <c r="E477" s="142"/>
      <c r="F477" s="54"/>
      <c r="G477" s="54"/>
      <c r="H477" s="142"/>
      <c r="I477" s="42"/>
      <c r="J477" s="142"/>
      <c r="K477" s="142"/>
      <c r="L477" s="142"/>
      <c r="M477" s="55"/>
      <c r="N477" s="142"/>
      <c r="O477" s="56"/>
      <c r="P477" s="56"/>
      <c r="Q477" s="42"/>
      <c r="R477" s="18">
        <f t="shared" si="14"/>
        <v>0</v>
      </c>
      <c r="S477" s="18">
        <f t="shared" si="15"/>
        <v>0</v>
      </c>
      <c r="T477" s="144"/>
    </row>
    <row r="478" spans="1:20" s="140" customFormat="1">
      <c r="A478" s="143"/>
      <c r="B478" s="42"/>
      <c r="C478" s="143"/>
      <c r="D478" s="142"/>
      <c r="E478" s="142"/>
      <c r="F478" s="54"/>
      <c r="G478" s="54"/>
      <c r="H478" s="142"/>
      <c r="I478" s="42"/>
      <c r="J478" s="142"/>
      <c r="K478" s="142"/>
      <c r="L478" s="142"/>
      <c r="M478" s="55"/>
      <c r="N478" s="142"/>
      <c r="O478" s="56"/>
      <c r="P478" s="56"/>
      <c r="Q478" s="42"/>
      <c r="R478" s="18">
        <f t="shared" si="14"/>
        <v>0</v>
      </c>
      <c r="S478" s="18">
        <f t="shared" si="15"/>
        <v>0</v>
      </c>
      <c r="T478" s="144"/>
    </row>
    <row r="479" spans="1:20" s="140" customFormat="1">
      <c r="A479" s="143"/>
      <c r="B479" s="42"/>
      <c r="C479" s="143"/>
      <c r="D479" s="142"/>
      <c r="E479" s="142"/>
      <c r="F479" s="54"/>
      <c r="G479" s="54"/>
      <c r="H479" s="142"/>
      <c r="I479" s="42"/>
      <c r="J479" s="142"/>
      <c r="K479" s="142"/>
      <c r="L479" s="142"/>
      <c r="M479" s="55"/>
      <c r="N479" s="142"/>
      <c r="O479" s="56"/>
      <c r="P479" s="56"/>
      <c r="Q479" s="42"/>
      <c r="R479" s="18">
        <f t="shared" si="14"/>
        <v>0</v>
      </c>
      <c r="S479" s="18">
        <f t="shared" si="15"/>
        <v>0</v>
      </c>
      <c r="T479" s="144"/>
    </row>
    <row r="480" spans="1:20" s="140" customFormat="1">
      <c r="A480" s="143"/>
      <c r="B480" s="42"/>
      <c r="C480" s="143"/>
      <c r="D480" s="142"/>
      <c r="E480" s="142"/>
      <c r="F480" s="54"/>
      <c r="G480" s="54"/>
      <c r="H480" s="142"/>
      <c r="I480" s="42"/>
      <c r="J480" s="142"/>
      <c r="K480" s="142"/>
      <c r="L480" s="142"/>
      <c r="M480" s="55"/>
      <c r="N480" s="142"/>
      <c r="O480" s="56"/>
      <c r="P480" s="56"/>
      <c r="Q480" s="42"/>
      <c r="R480" s="18">
        <f t="shared" si="14"/>
        <v>0</v>
      </c>
      <c r="S480" s="18">
        <f t="shared" si="15"/>
        <v>0</v>
      </c>
      <c r="T480" s="144"/>
    </row>
    <row r="481" spans="1:20" s="140" customFormat="1">
      <c r="A481" s="143"/>
      <c r="B481" s="42"/>
      <c r="C481" s="143"/>
      <c r="D481" s="142"/>
      <c r="E481" s="142"/>
      <c r="F481" s="54"/>
      <c r="G481" s="54"/>
      <c r="H481" s="142"/>
      <c r="I481" s="42"/>
      <c r="J481" s="142"/>
      <c r="K481" s="142"/>
      <c r="L481" s="142"/>
      <c r="M481" s="55"/>
      <c r="N481" s="142"/>
      <c r="O481" s="56"/>
      <c r="P481" s="56"/>
      <c r="Q481" s="42"/>
      <c r="R481" s="18">
        <f t="shared" si="14"/>
        <v>0</v>
      </c>
      <c r="S481" s="18">
        <f t="shared" si="15"/>
        <v>0</v>
      </c>
      <c r="T481" s="144"/>
    </row>
    <row r="482" spans="1:20" s="140" customFormat="1">
      <c r="A482" s="143"/>
      <c r="B482" s="42"/>
      <c r="C482" s="143"/>
      <c r="D482" s="142"/>
      <c r="E482" s="142"/>
      <c r="F482" s="54"/>
      <c r="G482" s="54"/>
      <c r="H482" s="142"/>
      <c r="I482" s="42"/>
      <c r="J482" s="142"/>
      <c r="K482" s="142"/>
      <c r="L482" s="142"/>
      <c r="M482" s="55"/>
      <c r="N482" s="142"/>
      <c r="O482" s="56"/>
      <c r="P482" s="56"/>
      <c r="Q482" s="42"/>
      <c r="R482" s="18">
        <f t="shared" si="14"/>
        <v>0</v>
      </c>
      <c r="S482" s="18">
        <f t="shared" si="15"/>
        <v>0</v>
      </c>
      <c r="T482" s="144"/>
    </row>
    <row r="483" spans="1:20" s="140" customFormat="1">
      <c r="A483" s="143"/>
      <c r="B483" s="42"/>
      <c r="C483" s="143"/>
      <c r="D483" s="142"/>
      <c r="E483" s="142"/>
      <c r="F483" s="54"/>
      <c r="G483" s="54"/>
      <c r="H483" s="142"/>
      <c r="I483" s="42"/>
      <c r="J483" s="142"/>
      <c r="K483" s="142"/>
      <c r="L483" s="142"/>
      <c r="M483" s="55"/>
      <c r="N483" s="142"/>
      <c r="O483" s="56"/>
      <c r="P483" s="56"/>
      <c r="Q483" s="42"/>
      <c r="R483" s="18">
        <f t="shared" si="14"/>
        <v>0</v>
      </c>
      <c r="S483" s="18">
        <f t="shared" si="15"/>
        <v>0</v>
      </c>
      <c r="T483" s="144"/>
    </row>
    <row r="484" spans="1:20" s="140" customFormat="1">
      <c r="A484" s="143"/>
      <c r="B484" s="42"/>
      <c r="C484" s="143"/>
      <c r="D484" s="142"/>
      <c r="E484" s="142"/>
      <c r="F484" s="54"/>
      <c r="G484" s="54"/>
      <c r="H484" s="142"/>
      <c r="I484" s="42"/>
      <c r="J484" s="142"/>
      <c r="K484" s="142"/>
      <c r="L484" s="142"/>
      <c r="M484" s="55"/>
      <c r="N484" s="142"/>
      <c r="O484" s="56"/>
      <c r="P484" s="56"/>
      <c r="Q484" s="42"/>
      <c r="R484" s="18">
        <f t="shared" si="14"/>
        <v>0</v>
      </c>
      <c r="S484" s="18">
        <f t="shared" si="15"/>
        <v>0</v>
      </c>
      <c r="T484" s="144"/>
    </row>
    <row r="485" spans="1:20" s="140" customFormat="1">
      <c r="A485" s="143"/>
      <c r="B485" s="42"/>
      <c r="C485" s="143"/>
      <c r="D485" s="142"/>
      <c r="E485" s="142"/>
      <c r="F485" s="54"/>
      <c r="G485" s="54"/>
      <c r="H485" s="142"/>
      <c r="I485" s="42"/>
      <c r="J485" s="142"/>
      <c r="K485" s="142"/>
      <c r="L485" s="142"/>
      <c r="M485" s="55"/>
      <c r="N485" s="142"/>
      <c r="O485" s="56"/>
      <c r="P485" s="56"/>
      <c r="Q485" s="42"/>
      <c r="R485" s="18">
        <f t="shared" si="14"/>
        <v>0</v>
      </c>
      <c r="S485" s="18">
        <f t="shared" si="15"/>
        <v>0</v>
      </c>
      <c r="T485" s="144"/>
    </row>
    <row r="486" spans="1:20" s="140" customFormat="1">
      <c r="A486" s="143"/>
      <c r="B486" s="42"/>
      <c r="C486" s="143"/>
      <c r="D486" s="142"/>
      <c r="E486" s="142"/>
      <c r="F486" s="54"/>
      <c r="G486" s="54"/>
      <c r="H486" s="142"/>
      <c r="I486" s="42"/>
      <c r="J486" s="142"/>
      <c r="K486" s="142"/>
      <c r="L486" s="142"/>
      <c r="M486" s="55"/>
      <c r="N486" s="142"/>
      <c r="O486" s="56"/>
      <c r="P486" s="56"/>
      <c r="Q486" s="42"/>
      <c r="R486" s="18">
        <f t="shared" si="14"/>
        <v>0</v>
      </c>
      <c r="S486" s="18">
        <f t="shared" si="15"/>
        <v>0</v>
      </c>
      <c r="T486" s="144"/>
    </row>
    <row r="487" spans="1:20" s="140" customFormat="1">
      <c r="A487" s="143"/>
      <c r="B487" s="42"/>
      <c r="C487" s="143"/>
      <c r="D487" s="142"/>
      <c r="E487" s="142"/>
      <c r="F487" s="54"/>
      <c r="G487" s="54"/>
      <c r="H487" s="142"/>
      <c r="I487" s="42"/>
      <c r="J487" s="142"/>
      <c r="K487" s="142"/>
      <c r="L487" s="142"/>
      <c r="M487" s="55"/>
      <c r="N487" s="142"/>
      <c r="O487" s="56"/>
      <c r="P487" s="56"/>
      <c r="Q487" s="42"/>
      <c r="R487" s="18">
        <f t="shared" si="14"/>
        <v>0</v>
      </c>
      <c r="S487" s="18">
        <f t="shared" si="15"/>
        <v>0</v>
      </c>
      <c r="T487" s="144"/>
    </row>
    <row r="488" spans="1:20" s="140" customFormat="1">
      <c r="A488" s="143"/>
      <c r="B488" s="42"/>
      <c r="C488" s="143"/>
      <c r="D488" s="142"/>
      <c r="E488" s="142"/>
      <c r="F488" s="54"/>
      <c r="G488" s="54"/>
      <c r="H488" s="142"/>
      <c r="I488" s="42"/>
      <c r="J488" s="142"/>
      <c r="K488" s="142"/>
      <c r="L488" s="142"/>
      <c r="M488" s="55"/>
      <c r="N488" s="142"/>
      <c r="O488" s="56"/>
      <c r="P488" s="56"/>
      <c r="Q488" s="42"/>
      <c r="R488" s="18">
        <f t="shared" si="14"/>
        <v>0</v>
      </c>
      <c r="S488" s="18">
        <f t="shared" si="15"/>
        <v>0</v>
      </c>
      <c r="T488" s="144"/>
    </row>
    <row r="489" spans="1:20" s="140" customFormat="1">
      <c r="A489" s="143"/>
      <c r="B489" s="42"/>
      <c r="C489" s="143"/>
      <c r="D489" s="142"/>
      <c r="E489" s="142"/>
      <c r="F489" s="54"/>
      <c r="G489" s="54"/>
      <c r="H489" s="142"/>
      <c r="I489" s="42"/>
      <c r="J489" s="142"/>
      <c r="K489" s="142"/>
      <c r="L489" s="142"/>
      <c r="M489" s="55"/>
      <c r="N489" s="142"/>
      <c r="O489" s="56"/>
      <c r="P489" s="56"/>
      <c r="Q489" s="42"/>
      <c r="R489" s="18">
        <f t="shared" si="14"/>
        <v>0</v>
      </c>
      <c r="S489" s="18">
        <f t="shared" si="15"/>
        <v>0</v>
      </c>
      <c r="T489" s="144"/>
    </row>
    <row r="490" spans="1:20" s="140" customFormat="1">
      <c r="A490" s="143"/>
      <c r="B490" s="42"/>
      <c r="C490" s="143"/>
      <c r="D490" s="142"/>
      <c r="E490" s="142"/>
      <c r="F490" s="54"/>
      <c r="G490" s="54"/>
      <c r="H490" s="142"/>
      <c r="I490" s="42"/>
      <c r="J490" s="142"/>
      <c r="K490" s="142"/>
      <c r="L490" s="142"/>
      <c r="M490" s="55"/>
      <c r="N490" s="142"/>
      <c r="O490" s="56"/>
      <c r="P490" s="56"/>
      <c r="Q490" s="42"/>
      <c r="R490" s="18">
        <f t="shared" si="14"/>
        <v>0</v>
      </c>
      <c r="S490" s="18">
        <f t="shared" si="15"/>
        <v>0</v>
      </c>
      <c r="T490" s="144"/>
    </row>
    <row r="491" spans="1:20" s="140" customFormat="1">
      <c r="A491" s="143"/>
      <c r="B491" s="42"/>
      <c r="C491" s="143"/>
      <c r="D491" s="142"/>
      <c r="E491" s="142"/>
      <c r="F491" s="54"/>
      <c r="G491" s="54"/>
      <c r="H491" s="142"/>
      <c r="I491" s="42"/>
      <c r="J491" s="142"/>
      <c r="K491" s="142"/>
      <c r="L491" s="142"/>
      <c r="M491" s="55"/>
      <c r="N491" s="142"/>
      <c r="O491" s="56"/>
      <c r="P491" s="56"/>
      <c r="Q491" s="42"/>
      <c r="R491" s="18">
        <f t="shared" si="14"/>
        <v>0</v>
      </c>
      <c r="S491" s="18">
        <f t="shared" si="15"/>
        <v>0</v>
      </c>
      <c r="T491" s="144"/>
    </row>
    <row r="492" spans="1:20" s="140" customFormat="1">
      <c r="A492" s="143"/>
      <c r="B492" s="42"/>
      <c r="C492" s="143"/>
      <c r="D492" s="142"/>
      <c r="E492" s="142"/>
      <c r="F492" s="54"/>
      <c r="G492" s="54"/>
      <c r="H492" s="142"/>
      <c r="I492" s="42"/>
      <c r="J492" s="142"/>
      <c r="K492" s="142"/>
      <c r="L492" s="142"/>
      <c r="M492" s="55"/>
      <c r="N492" s="142"/>
      <c r="O492" s="56"/>
      <c r="P492" s="56"/>
      <c r="Q492" s="42"/>
      <c r="R492" s="18">
        <f t="shared" si="14"/>
        <v>0</v>
      </c>
      <c r="S492" s="18">
        <f t="shared" si="15"/>
        <v>0</v>
      </c>
      <c r="T492" s="144"/>
    </row>
    <row r="493" spans="1:20" s="140" customFormat="1">
      <c r="A493" s="143"/>
      <c r="B493" s="42"/>
      <c r="C493" s="143"/>
      <c r="D493" s="142"/>
      <c r="E493" s="142"/>
      <c r="F493" s="54"/>
      <c r="G493" s="54"/>
      <c r="H493" s="142"/>
      <c r="I493" s="42"/>
      <c r="J493" s="142"/>
      <c r="K493" s="142"/>
      <c r="L493" s="142"/>
      <c r="M493" s="55"/>
      <c r="N493" s="142"/>
      <c r="O493" s="56"/>
      <c r="P493" s="56"/>
      <c r="Q493" s="42"/>
      <c r="R493" s="18">
        <f t="shared" si="14"/>
        <v>0</v>
      </c>
      <c r="S493" s="18">
        <f t="shared" si="15"/>
        <v>0</v>
      </c>
      <c r="T493" s="144"/>
    </row>
    <row r="494" spans="1:20" s="140" customFormat="1">
      <c r="A494" s="143"/>
      <c r="B494" s="42"/>
      <c r="C494" s="143"/>
      <c r="D494" s="142"/>
      <c r="E494" s="142"/>
      <c r="F494" s="54"/>
      <c r="G494" s="54"/>
      <c r="H494" s="142"/>
      <c r="I494" s="42"/>
      <c r="J494" s="142"/>
      <c r="K494" s="142"/>
      <c r="L494" s="142"/>
      <c r="M494" s="55"/>
      <c r="N494" s="142"/>
      <c r="O494" s="56"/>
      <c r="P494" s="56"/>
      <c r="Q494" s="42"/>
      <c r="R494" s="18">
        <f t="shared" si="14"/>
        <v>0</v>
      </c>
      <c r="S494" s="18">
        <f t="shared" si="15"/>
        <v>0</v>
      </c>
      <c r="T494" s="144"/>
    </row>
    <row r="495" spans="1:20" s="140" customFormat="1">
      <c r="A495" s="143"/>
      <c r="B495" s="42"/>
      <c r="C495" s="143"/>
      <c r="D495" s="142"/>
      <c r="E495" s="142"/>
      <c r="F495" s="54"/>
      <c r="G495" s="54"/>
      <c r="H495" s="142"/>
      <c r="I495" s="42"/>
      <c r="J495" s="142"/>
      <c r="K495" s="142"/>
      <c r="L495" s="142"/>
      <c r="M495" s="55"/>
      <c r="N495" s="142"/>
      <c r="O495" s="56"/>
      <c r="P495" s="56"/>
      <c r="Q495" s="42"/>
      <c r="R495" s="18">
        <f t="shared" si="14"/>
        <v>0</v>
      </c>
      <c r="S495" s="18">
        <f t="shared" si="15"/>
        <v>0</v>
      </c>
      <c r="T495" s="144"/>
    </row>
    <row r="496" spans="1:20" s="140" customFormat="1">
      <c r="A496" s="143"/>
      <c r="B496" s="42"/>
      <c r="C496" s="143"/>
      <c r="D496" s="142"/>
      <c r="E496" s="142"/>
      <c r="F496" s="54"/>
      <c r="G496" s="54"/>
      <c r="H496" s="142"/>
      <c r="I496" s="42"/>
      <c r="J496" s="142"/>
      <c r="K496" s="142"/>
      <c r="L496" s="142"/>
      <c r="M496" s="55"/>
      <c r="N496" s="142"/>
      <c r="O496" s="56"/>
      <c r="P496" s="56"/>
      <c r="Q496" s="42"/>
      <c r="R496" s="18">
        <f t="shared" si="14"/>
        <v>0</v>
      </c>
      <c r="S496" s="18">
        <f t="shared" si="15"/>
        <v>0</v>
      </c>
      <c r="T496" s="144"/>
    </row>
    <row r="497" spans="1:20" s="140" customFormat="1">
      <c r="A497" s="143"/>
      <c r="B497" s="42"/>
      <c r="C497" s="143"/>
      <c r="D497" s="142"/>
      <c r="E497" s="142"/>
      <c r="F497" s="54"/>
      <c r="G497" s="54"/>
      <c r="H497" s="142"/>
      <c r="I497" s="42"/>
      <c r="J497" s="142"/>
      <c r="K497" s="142"/>
      <c r="L497" s="142"/>
      <c r="M497" s="55"/>
      <c r="N497" s="142"/>
      <c r="O497" s="56"/>
      <c r="P497" s="56"/>
      <c r="Q497" s="42"/>
      <c r="R497" s="18">
        <f t="shared" si="14"/>
        <v>0</v>
      </c>
      <c r="S497" s="18">
        <f t="shared" si="15"/>
        <v>0</v>
      </c>
      <c r="T497" s="144"/>
    </row>
    <row r="498" spans="1:20" s="140" customFormat="1">
      <c r="A498" s="143"/>
      <c r="B498" s="42"/>
      <c r="C498" s="143"/>
      <c r="D498" s="142"/>
      <c r="E498" s="142"/>
      <c r="F498" s="54"/>
      <c r="G498" s="54"/>
      <c r="H498" s="142"/>
      <c r="I498" s="42"/>
      <c r="J498" s="142"/>
      <c r="K498" s="142"/>
      <c r="L498" s="142"/>
      <c r="M498" s="55"/>
      <c r="N498" s="142"/>
      <c r="O498" s="56"/>
      <c r="P498" s="56"/>
      <c r="Q498" s="42"/>
      <c r="R498" s="18">
        <f t="shared" si="14"/>
        <v>0</v>
      </c>
      <c r="S498" s="18">
        <f t="shared" si="15"/>
        <v>0</v>
      </c>
      <c r="T498" s="144"/>
    </row>
    <row r="499" spans="1:20" s="140" customFormat="1">
      <c r="A499" s="143"/>
      <c r="B499" s="42"/>
      <c r="C499" s="143"/>
      <c r="D499" s="142"/>
      <c r="E499" s="142"/>
      <c r="F499" s="54"/>
      <c r="G499" s="54"/>
      <c r="H499" s="142"/>
      <c r="I499" s="42"/>
      <c r="J499" s="142"/>
      <c r="K499" s="142"/>
      <c r="L499" s="142"/>
      <c r="M499" s="55"/>
      <c r="N499" s="142"/>
      <c r="O499" s="56"/>
      <c r="P499" s="56"/>
      <c r="Q499" s="42"/>
      <c r="R499" s="18">
        <f t="shared" si="14"/>
        <v>0</v>
      </c>
      <c r="S499" s="18">
        <f t="shared" si="15"/>
        <v>0</v>
      </c>
      <c r="T499" s="144"/>
    </row>
    <row r="500" spans="1:20" s="140" customFormat="1">
      <c r="A500" s="143"/>
      <c r="B500" s="42"/>
      <c r="C500" s="143"/>
      <c r="D500" s="142"/>
      <c r="E500" s="142"/>
      <c r="F500" s="54"/>
      <c r="G500" s="54"/>
      <c r="H500" s="142"/>
      <c r="I500" s="42"/>
      <c r="J500" s="142"/>
      <c r="K500" s="142"/>
      <c r="L500" s="142"/>
      <c r="M500" s="55"/>
      <c r="N500" s="142"/>
      <c r="O500" s="56"/>
      <c r="P500" s="56"/>
      <c r="Q500" s="42"/>
      <c r="R500" s="18">
        <f t="shared" si="14"/>
        <v>0</v>
      </c>
      <c r="S500" s="18">
        <f t="shared" si="15"/>
        <v>0</v>
      </c>
      <c r="T500" s="144"/>
    </row>
    <row r="501" spans="1:20" s="140" customFormat="1">
      <c r="A501" s="143"/>
      <c r="B501" s="42"/>
      <c r="C501" s="143"/>
      <c r="D501" s="142"/>
      <c r="E501" s="142"/>
      <c r="F501" s="54"/>
      <c r="G501" s="54"/>
      <c r="H501" s="142"/>
      <c r="I501" s="42"/>
      <c r="J501" s="142"/>
      <c r="K501" s="142"/>
      <c r="L501" s="142"/>
      <c r="M501" s="55"/>
      <c r="N501" s="142"/>
      <c r="O501" s="56"/>
      <c r="P501" s="56"/>
      <c r="Q501" s="42"/>
      <c r="R501" s="18">
        <f t="shared" si="14"/>
        <v>0</v>
      </c>
      <c r="S501" s="18">
        <f t="shared" si="15"/>
        <v>0</v>
      </c>
      <c r="T501" s="144"/>
    </row>
    <row r="502" spans="1:20" s="140" customFormat="1">
      <c r="A502" s="143"/>
      <c r="B502" s="42"/>
      <c r="C502" s="143"/>
      <c r="D502" s="142"/>
      <c r="E502" s="142"/>
      <c r="F502" s="54"/>
      <c r="G502" s="54"/>
      <c r="H502" s="142"/>
      <c r="I502" s="42"/>
      <c r="J502" s="142"/>
      <c r="K502" s="142"/>
      <c r="L502" s="142"/>
      <c r="M502" s="55"/>
      <c r="N502" s="142"/>
      <c r="O502" s="56"/>
      <c r="P502" s="56"/>
      <c r="Q502" s="42"/>
      <c r="R502" s="18">
        <f t="shared" si="14"/>
        <v>0</v>
      </c>
      <c r="S502" s="18">
        <f t="shared" si="15"/>
        <v>0</v>
      </c>
      <c r="T502" s="144"/>
    </row>
    <row r="503" spans="1:20" s="140" customFormat="1">
      <c r="A503" s="143"/>
      <c r="B503" s="42"/>
      <c r="C503" s="143"/>
      <c r="D503" s="142"/>
      <c r="E503" s="142"/>
      <c r="F503" s="54"/>
      <c r="G503" s="54"/>
      <c r="H503" s="142"/>
      <c r="I503" s="42"/>
      <c r="J503" s="142"/>
      <c r="K503" s="142"/>
      <c r="L503" s="142"/>
      <c r="M503" s="55"/>
      <c r="N503" s="142"/>
      <c r="O503" s="56"/>
      <c r="P503" s="56"/>
      <c r="Q503" s="42"/>
      <c r="R503" s="18">
        <f t="shared" si="14"/>
        <v>0</v>
      </c>
      <c r="S503" s="18">
        <f t="shared" si="15"/>
        <v>0</v>
      </c>
      <c r="T503" s="144"/>
    </row>
    <row r="504" spans="1:20" s="140" customFormat="1">
      <c r="A504" s="143"/>
      <c r="B504" s="42"/>
      <c r="C504" s="143"/>
      <c r="D504" s="142"/>
      <c r="E504" s="142"/>
      <c r="F504" s="54"/>
      <c r="G504" s="54"/>
      <c r="H504" s="142"/>
      <c r="I504" s="42"/>
      <c r="J504" s="142"/>
      <c r="K504" s="142"/>
      <c r="L504" s="142"/>
      <c r="M504" s="55"/>
      <c r="N504" s="142"/>
      <c r="O504" s="56"/>
      <c r="P504" s="56"/>
      <c r="Q504" s="42"/>
      <c r="R504" s="18">
        <f t="shared" si="14"/>
        <v>0</v>
      </c>
      <c r="S504" s="18">
        <f t="shared" si="15"/>
        <v>0</v>
      </c>
      <c r="T504" s="144"/>
    </row>
    <row r="505" spans="1:20" s="140" customFormat="1">
      <c r="A505" s="143"/>
      <c r="B505" s="42"/>
      <c r="C505" s="143"/>
      <c r="D505" s="142"/>
      <c r="E505" s="142"/>
      <c r="F505" s="54"/>
      <c r="G505" s="54"/>
      <c r="H505" s="142"/>
      <c r="I505" s="42"/>
      <c r="J505" s="142"/>
      <c r="K505" s="142"/>
      <c r="L505" s="142"/>
      <c r="M505" s="55"/>
      <c r="N505" s="142"/>
      <c r="O505" s="56"/>
      <c r="P505" s="56"/>
      <c r="Q505" s="42"/>
      <c r="R505" s="18">
        <f t="shared" si="14"/>
        <v>0</v>
      </c>
      <c r="S505" s="18">
        <f t="shared" si="15"/>
        <v>0</v>
      </c>
      <c r="T505" s="144"/>
    </row>
    <row r="506" spans="1:20" s="140" customFormat="1">
      <c r="A506" s="143"/>
      <c r="B506" s="42"/>
      <c r="C506" s="143"/>
      <c r="D506" s="142"/>
      <c r="E506" s="142"/>
      <c r="F506" s="54"/>
      <c r="G506" s="54"/>
      <c r="H506" s="142"/>
      <c r="I506" s="42"/>
      <c r="J506" s="142"/>
      <c r="K506" s="142"/>
      <c r="L506" s="142"/>
      <c r="M506" s="55"/>
      <c r="N506" s="142"/>
      <c r="O506" s="56"/>
      <c r="P506" s="56"/>
      <c r="Q506" s="42"/>
      <c r="R506" s="18">
        <f t="shared" si="14"/>
        <v>0</v>
      </c>
      <c r="S506" s="18">
        <f t="shared" si="15"/>
        <v>0</v>
      </c>
      <c r="T506" s="144"/>
    </row>
    <row r="507" spans="1:20" s="140" customFormat="1">
      <c r="A507" s="143"/>
      <c r="B507" s="42"/>
      <c r="C507" s="143"/>
      <c r="D507" s="142"/>
      <c r="E507" s="142"/>
      <c r="F507" s="54"/>
      <c r="G507" s="54"/>
      <c r="H507" s="142"/>
      <c r="I507" s="42"/>
      <c r="J507" s="142"/>
      <c r="K507" s="142"/>
      <c r="L507" s="142"/>
      <c r="M507" s="55"/>
      <c r="N507" s="142"/>
      <c r="O507" s="56"/>
      <c r="P507" s="56"/>
      <c r="Q507" s="42"/>
      <c r="R507" s="18">
        <f t="shared" si="14"/>
        <v>0</v>
      </c>
      <c r="S507" s="18">
        <f t="shared" si="15"/>
        <v>0</v>
      </c>
      <c r="T507" s="144"/>
    </row>
    <row r="508" spans="1:20" s="140" customFormat="1">
      <c r="A508" s="143"/>
      <c r="B508" s="42"/>
      <c r="C508" s="143"/>
      <c r="D508" s="142"/>
      <c r="E508" s="142"/>
      <c r="F508" s="54"/>
      <c r="G508" s="54"/>
      <c r="H508" s="142"/>
      <c r="I508" s="42"/>
      <c r="J508" s="142"/>
      <c r="K508" s="142"/>
      <c r="L508" s="142"/>
      <c r="M508" s="55"/>
      <c r="N508" s="142"/>
      <c r="O508" s="56"/>
      <c r="P508" s="56"/>
      <c r="Q508" s="42"/>
      <c r="R508" s="18">
        <f t="shared" si="14"/>
        <v>0</v>
      </c>
      <c r="S508" s="18">
        <f t="shared" si="15"/>
        <v>0</v>
      </c>
      <c r="T508" s="144"/>
    </row>
    <row r="509" spans="1:20" s="140" customFormat="1">
      <c r="A509" s="143"/>
      <c r="B509" s="42"/>
      <c r="C509" s="143"/>
      <c r="D509" s="142"/>
      <c r="E509" s="142"/>
      <c r="F509" s="54"/>
      <c r="G509" s="54"/>
      <c r="H509" s="142"/>
      <c r="I509" s="42"/>
      <c r="J509" s="142"/>
      <c r="K509" s="142"/>
      <c r="L509" s="142"/>
      <c r="M509" s="55"/>
      <c r="N509" s="142"/>
      <c r="O509" s="56"/>
      <c r="P509" s="56"/>
      <c r="Q509" s="42"/>
      <c r="R509" s="18">
        <f t="shared" si="14"/>
        <v>0</v>
      </c>
      <c r="S509" s="18">
        <f t="shared" si="15"/>
        <v>0</v>
      </c>
      <c r="T509" s="144"/>
    </row>
    <row r="510" spans="1:20" s="140" customFormat="1">
      <c r="A510" s="143"/>
      <c r="B510" s="42"/>
      <c r="C510" s="143"/>
      <c r="D510" s="142"/>
      <c r="E510" s="142"/>
      <c r="F510" s="54"/>
      <c r="G510" s="54"/>
      <c r="H510" s="142"/>
      <c r="I510" s="42"/>
      <c r="J510" s="142"/>
      <c r="K510" s="142"/>
      <c r="L510" s="142"/>
      <c r="M510" s="55"/>
      <c r="N510" s="142"/>
      <c r="O510" s="56"/>
      <c r="P510" s="56"/>
      <c r="Q510" s="42"/>
      <c r="R510" s="18">
        <f t="shared" si="14"/>
        <v>0</v>
      </c>
      <c r="S510" s="18">
        <f t="shared" si="15"/>
        <v>0</v>
      </c>
      <c r="T510" s="144"/>
    </row>
    <row r="511" spans="1:20" s="140" customFormat="1">
      <c r="A511" s="143"/>
      <c r="B511" s="42"/>
      <c r="C511" s="143"/>
      <c r="D511" s="142"/>
      <c r="E511" s="142"/>
      <c r="F511" s="54"/>
      <c r="G511" s="54"/>
      <c r="H511" s="142"/>
      <c r="I511" s="42"/>
      <c r="J511" s="142"/>
      <c r="K511" s="142"/>
      <c r="L511" s="142"/>
      <c r="M511" s="55"/>
      <c r="N511" s="142"/>
      <c r="O511" s="56"/>
      <c r="P511" s="56"/>
      <c r="Q511" s="42"/>
      <c r="R511" s="18">
        <f t="shared" si="14"/>
        <v>0</v>
      </c>
      <c r="S511" s="18">
        <f t="shared" si="15"/>
        <v>0</v>
      </c>
      <c r="T511" s="144"/>
    </row>
    <row r="512" spans="1:20" s="140" customFormat="1">
      <c r="A512" s="143"/>
      <c r="B512" s="42"/>
      <c r="C512" s="143"/>
      <c r="D512" s="142"/>
      <c r="E512" s="142"/>
      <c r="F512" s="54"/>
      <c r="G512" s="54"/>
      <c r="H512" s="142"/>
      <c r="I512" s="42"/>
      <c r="J512" s="142"/>
      <c r="K512" s="142"/>
      <c r="L512" s="142"/>
      <c r="M512" s="55"/>
      <c r="N512" s="142"/>
      <c r="O512" s="56"/>
      <c r="P512" s="56"/>
      <c r="Q512" s="42"/>
      <c r="R512" s="18">
        <f t="shared" si="14"/>
        <v>0</v>
      </c>
      <c r="S512" s="18">
        <f t="shared" si="15"/>
        <v>0</v>
      </c>
      <c r="T512" s="144"/>
    </row>
    <row r="513" spans="1:20" s="140" customFormat="1">
      <c r="A513" s="143"/>
      <c r="B513" s="42"/>
      <c r="C513" s="143"/>
      <c r="D513" s="142"/>
      <c r="E513" s="142"/>
      <c r="F513" s="54"/>
      <c r="G513" s="54"/>
      <c r="H513" s="142"/>
      <c r="I513" s="42"/>
      <c r="J513" s="142"/>
      <c r="K513" s="142"/>
      <c r="L513" s="142"/>
      <c r="M513" s="55"/>
      <c r="N513" s="142"/>
      <c r="O513" s="56"/>
      <c r="P513" s="56"/>
      <c r="Q513" s="42"/>
      <c r="R513" s="18">
        <f t="shared" si="14"/>
        <v>0</v>
      </c>
      <c r="S513" s="18">
        <f t="shared" si="15"/>
        <v>0</v>
      </c>
      <c r="T513" s="144"/>
    </row>
    <row r="514" spans="1:20" s="140" customFormat="1">
      <c r="A514" s="143"/>
      <c r="B514" s="42"/>
      <c r="C514" s="143"/>
      <c r="D514" s="142"/>
      <c r="E514" s="142"/>
      <c r="F514" s="54"/>
      <c r="G514" s="54"/>
      <c r="H514" s="142"/>
      <c r="I514" s="42"/>
      <c r="J514" s="142"/>
      <c r="K514" s="142"/>
      <c r="L514" s="142"/>
      <c r="M514" s="55"/>
      <c r="N514" s="142"/>
      <c r="O514" s="56"/>
      <c r="P514" s="56"/>
      <c r="Q514" s="42"/>
      <c r="R514" s="18">
        <f t="shared" si="14"/>
        <v>0</v>
      </c>
      <c r="S514" s="18">
        <f t="shared" si="15"/>
        <v>0</v>
      </c>
      <c r="T514" s="144"/>
    </row>
    <row r="515" spans="1:20" s="140" customFormat="1">
      <c r="A515" s="143"/>
      <c r="B515" s="42"/>
      <c r="C515" s="143"/>
      <c r="D515" s="142"/>
      <c r="E515" s="142"/>
      <c r="F515" s="54"/>
      <c r="G515" s="54"/>
      <c r="H515" s="142"/>
      <c r="I515" s="42"/>
      <c r="J515" s="142"/>
      <c r="K515" s="142"/>
      <c r="L515" s="142"/>
      <c r="M515" s="55"/>
      <c r="N515" s="142"/>
      <c r="O515" s="56"/>
      <c r="P515" s="56"/>
      <c r="Q515" s="42"/>
      <c r="R515" s="18">
        <f t="shared" si="14"/>
        <v>0</v>
      </c>
      <c r="S515" s="18">
        <f t="shared" si="15"/>
        <v>0</v>
      </c>
      <c r="T515" s="144"/>
    </row>
    <row r="516" spans="1:20" s="140" customFormat="1">
      <c r="A516" s="143"/>
      <c r="B516" s="42"/>
      <c r="C516" s="143"/>
      <c r="D516" s="142"/>
      <c r="E516" s="142"/>
      <c r="F516" s="54"/>
      <c r="G516" s="54"/>
      <c r="H516" s="142"/>
      <c r="I516" s="42"/>
      <c r="J516" s="142"/>
      <c r="K516" s="142"/>
      <c r="L516" s="142"/>
      <c r="M516" s="55"/>
      <c r="N516" s="142"/>
      <c r="O516" s="56"/>
      <c r="P516" s="56"/>
      <c r="Q516" s="42"/>
      <c r="R516" s="18">
        <f t="shared" si="14"/>
        <v>0</v>
      </c>
      <c r="S516" s="18">
        <f t="shared" si="15"/>
        <v>0</v>
      </c>
      <c r="T516" s="144"/>
    </row>
    <row r="517" spans="1:20" s="140" customFormat="1">
      <c r="A517" s="143"/>
      <c r="B517" s="42"/>
      <c r="C517" s="143"/>
      <c r="D517" s="142"/>
      <c r="E517" s="142"/>
      <c r="F517" s="54"/>
      <c r="G517" s="54"/>
      <c r="H517" s="142"/>
      <c r="I517" s="42"/>
      <c r="J517" s="142"/>
      <c r="K517" s="142"/>
      <c r="L517" s="142"/>
      <c r="M517" s="55"/>
      <c r="N517" s="142"/>
      <c r="O517" s="56"/>
      <c r="P517" s="56"/>
      <c r="Q517" s="42"/>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44"/>
    </row>
    <row r="518" spans="1:20" s="140" customFormat="1">
      <c r="A518" s="143"/>
      <c r="B518" s="42"/>
      <c r="C518" s="143"/>
      <c r="D518" s="142"/>
      <c r="E518" s="142"/>
      <c r="F518" s="54"/>
      <c r="G518" s="54"/>
      <c r="H518" s="142"/>
      <c r="I518" s="42"/>
      <c r="J518" s="142"/>
      <c r="K518" s="142"/>
      <c r="L518" s="142"/>
      <c r="M518" s="55"/>
      <c r="N518" s="142"/>
      <c r="O518" s="56"/>
      <c r="P518" s="56"/>
      <c r="Q518" s="42"/>
      <c r="R518" s="18">
        <f t="shared" si="16"/>
        <v>0</v>
      </c>
      <c r="S518" s="18">
        <f t="shared" si="17"/>
        <v>0</v>
      </c>
      <c r="T518" s="144"/>
    </row>
    <row r="519" spans="1:20" s="140" customFormat="1">
      <c r="A519" s="143"/>
      <c r="B519" s="42"/>
      <c r="C519" s="143"/>
      <c r="D519" s="142"/>
      <c r="E519" s="142"/>
      <c r="F519" s="54"/>
      <c r="G519" s="54"/>
      <c r="H519" s="142"/>
      <c r="I519" s="42"/>
      <c r="J519" s="142"/>
      <c r="K519" s="142"/>
      <c r="L519" s="142"/>
      <c r="M519" s="55"/>
      <c r="N519" s="142"/>
      <c r="O519" s="56"/>
      <c r="P519" s="56"/>
      <c r="Q519" s="42"/>
      <c r="R519" s="18">
        <f t="shared" si="16"/>
        <v>0</v>
      </c>
      <c r="S519" s="18">
        <f t="shared" si="17"/>
        <v>0</v>
      </c>
      <c r="T519" s="144"/>
    </row>
    <row r="520" spans="1:20" s="140" customFormat="1">
      <c r="A520" s="143"/>
      <c r="B520" s="42"/>
      <c r="C520" s="143"/>
      <c r="D520" s="142"/>
      <c r="E520" s="142"/>
      <c r="F520" s="54"/>
      <c r="G520" s="54"/>
      <c r="H520" s="142"/>
      <c r="I520" s="42"/>
      <c r="J520" s="142"/>
      <c r="K520" s="142"/>
      <c r="L520" s="142"/>
      <c r="M520" s="55"/>
      <c r="N520" s="142"/>
      <c r="O520" s="56"/>
      <c r="P520" s="56"/>
      <c r="Q520" s="42"/>
      <c r="R520" s="18">
        <f t="shared" si="16"/>
        <v>0</v>
      </c>
      <c r="S520" s="18">
        <f t="shared" si="17"/>
        <v>0</v>
      </c>
      <c r="T520" s="144"/>
    </row>
    <row r="521" spans="1:20" s="140" customFormat="1">
      <c r="A521" s="143"/>
      <c r="B521" s="42"/>
      <c r="C521" s="143"/>
      <c r="D521" s="142"/>
      <c r="E521" s="142"/>
      <c r="F521" s="54"/>
      <c r="G521" s="54"/>
      <c r="H521" s="142"/>
      <c r="I521" s="42"/>
      <c r="J521" s="142"/>
      <c r="K521" s="142"/>
      <c r="L521" s="142"/>
      <c r="M521" s="55"/>
      <c r="N521" s="142"/>
      <c r="O521" s="56"/>
      <c r="P521" s="56"/>
      <c r="Q521" s="42"/>
      <c r="R521" s="18">
        <f t="shared" si="16"/>
        <v>0</v>
      </c>
      <c r="S521" s="18">
        <f t="shared" si="17"/>
        <v>0</v>
      </c>
      <c r="T521" s="144"/>
    </row>
    <row r="522" spans="1:20" s="140" customFormat="1">
      <c r="A522" s="143"/>
      <c r="B522" s="42"/>
      <c r="C522" s="143"/>
      <c r="D522" s="142"/>
      <c r="E522" s="142"/>
      <c r="F522" s="54"/>
      <c r="G522" s="54"/>
      <c r="H522" s="142"/>
      <c r="I522" s="42"/>
      <c r="J522" s="142"/>
      <c r="K522" s="142"/>
      <c r="L522" s="142"/>
      <c r="M522" s="55"/>
      <c r="N522" s="142"/>
      <c r="O522" s="56"/>
      <c r="P522" s="56"/>
      <c r="Q522" s="42"/>
      <c r="R522" s="18">
        <f t="shared" si="16"/>
        <v>0</v>
      </c>
      <c r="S522" s="18">
        <f t="shared" si="17"/>
        <v>0</v>
      </c>
      <c r="T522" s="144"/>
    </row>
    <row r="523" spans="1:20" s="140" customFormat="1">
      <c r="A523" s="143"/>
      <c r="B523" s="42"/>
      <c r="C523" s="143"/>
      <c r="D523" s="142"/>
      <c r="E523" s="142"/>
      <c r="F523" s="54"/>
      <c r="G523" s="54"/>
      <c r="H523" s="142"/>
      <c r="I523" s="42"/>
      <c r="J523" s="142"/>
      <c r="K523" s="142"/>
      <c r="L523" s="142"/>
      <c r="M523" s="55"/>
      <c r="N523" s="142"/>
      <c r="O523" s="56"/>
      <c r="P523" s="56"/>
      <c r="Q523" s="42"/>
      <c r="R523" s="18">
        <f t="shared" si="16"/>
        <v>0</v>
      </c>
      <c r="S523" s="18">
        <f t="shared" si="17"/>
        <v>0</v>
      </c>
      <c r="T523" s="144"/>
    </row>
    <row r="524" spans="1:20" s="140" customFormat="1">
      <c r="A524" s="143"/>
      <c r="B524" s="42"/>
      <c r="C524" s="143"/>
      <c r="D524" s="142"/>
      <c r="E524" s="142"/>
      <c r="F524" s="54"/>
      <c r="G524" s="54"/>
      <c r="H524" s="142"/>
      <c r="I524" s="42"/>
      <c r="J524" s="142"/>
      <c r="K524" s="142"/>
      <c r="L524" s="142"/>
      <c r="M524" s="55"/>
      <c r="N524" s="142"/>
      <c r="O524" s="56"/>
      <c r="P524" s="56"/>
      <c r="Q524" s="42"/>
      <c r="R524" s="18">
        <f t="shared" si="16"/>
        <v>0</v>
      </c>
      <c r="S524" s="18">
        <f t="shared" si="17"/>
        <v>0</v>
      </c>
      <c r="T524" s="144"/>
    </row>
    <row r="525" spans="1:20" s="140" customFormat="1">
      <c r="A525" s="143"/>
      <c r="B525" s="42"/>
      <c r="C525" s="143"/>
      <c r="D525" s="142"/>
      <c r="E525" s="142"/>
      <c r="F525" s="54"/>
      <c r="G525" s="54"/>
      <c r="H525" s="142"/>
      <c r="I525" s="42"/>
      <c r="J525" s="142"/>
      <c r="K525" s="142"/>
      <c r="L525" s="142"/>
      <c r="M525" s="55"/>
      <c r="N525" s="142"/>
      <c r="O525" s="56"/>
      <c r="P525" s="56"/>
      <c r="Q525" s="42"/>
      <c r="R525" s="18">
        <f t="shared" si="16"/>
        <v>0</v>
      </c>
      <c r="S525" s="18">
        <f t="shared" si="17"/>
        <v>0</v>
      </c>
      <c r="T525" s="144"/>
    </row>
    <row r="526" spans="1:20" s="140" customFormat="1">
      <c r="A526" s="143"/>
      <c r="B526" s="42"/>
      <c r="C526" s="143"/>
      <c r="D526" s="142"/>
      <c r="E526" s="142"/>
      <c r="F526" s="54"/>
      <c r="G526" s="54"/>
      <c r="H526" s="142"/>
      <c r="I526" s="42"/>
      <c r="J526" s="142"/>
      <c r="K526" s="142"/>
      <c r="L526" s="142"/>
      <c r="M526" s="55"/>
      <c r="N526" s="142"/>
      <c r="O526" s="56"/>
      <c r="P526" s="56"/>
      <c r="Q526" s="42"/>
      <c r="R526" s="18">
        <f t="shared" si="16"/>
        <v>0</v>
      </c>
      <c r="S526" s="18">
        <f t="shared" si="17"/>
        <v>0</v>
      </c>
      <c r="T526" s="144"/>
    </row>
    <row r="527" spans="1:20" s="140" customFormat="1">
      <c r="A527" s="143"/>
      <c r="B527" s="42"/>
      <c r="C527" s="143"/>
      <c r="D527" s="142"/>
      <c r="E527" s="142"/>
      <c r="F527" s="54"/>
      <c r="G527" s="54"/>
      <c r="H527" s="142"/>
      <c r="I527" s="42"/>
      <c r="J527" s="142"/>
      <c r="K527" s="142"/>
      <c r="L527" s="142"/>
      <c r="M527" s="55"/>
      <c r="N527" s="142"/>
      <c r="O527" s="56"/>
      <c r="P527" s="56"/>
      <c r="Q527" s="42"/>
      <c r="R527" s="18">
        <f t="shared" si="16"/>
        <v>0</v>
      </c>
      <c r="S527" s="18">
        <f t="shared" si="17"/>
        <v>0</v>
      </c>
      <c r="T527" s="144"/>
    </row>
    <row r="528" spans="1:20" s="140" customFormat="1">
      <c r="A528" s="143"/>
      <c r="B528" s="42"/>
      <c r="C528" s="143"/>
      <c r="D528" s="142"/>
      <c r="E528" s="142"/>
      <c r="F528" s="54"/>
      <c r="G528" s="54"/>
      <c r="H528" s="142"/>
      <c r="I528" s="42"/>
      <c r="J528" s="142"/>
      <c r="K528" s="142"/>
      <c r="L528" s="142"/>
      <c r="M528" s="55"/>
      <c r="N528" s="142"/>
      <c r="O528" s="56"/>
      <c r="P528" s="56"/>
      <c r="Q528" s="42"/>
      <c r="R528" s="18">
        <f t="shared" si="16"/>
        <v>0</v>
      </c>
      <c r="S528" s="18">
        <f t="shared" si="17"/>
        <v>0</v>
      </c>
      <c r="T528" s="144"/>
    </row>
    <row r="529" spans="1:20" s="140" customFormat="1">
      <c r="A529" s="143"/>
      <c r="B529" s="42"/>
      <c r="C529" s="143"/>
      <c r="D529" s="142"/>
      <c r="E529" s="142"/>
      <c r="F529" s="54"/>
      <c r="G529" s="54"/>
      <c r="H529" s="142"/>
      <c r="I529" s="42"/>
      <c r="J529" s="142"/>
      <c r="K529" s="142"/>
      <c r="L529" s="142"/>
      <c r="M529" s="55"/>
      <c r="N529" s="142"/>
      <c r="O529" s="56"/>
      <c r="P529" s="56"/>
      <c r="Q529" s="42"/>
      <c r="R529" s="18">
        <f t="shared" si="16"/>
        <v>0</v>
      </c>
      <c r="S529" s="18">
        <f t="shared" si="17"/>
        <v>0</v>
      </c>
      <c r="T529" s="144"/>
    </row>
    <row r="530" spans="1:20" s="140" customFormat="1">
      <c r="A530" s="143"/>
      <c r="B530" s="42"/>
      <c r="C530" s="143"/>
      <c r="D530" s="142"/>
      <c r="E530" s="142"/>
      <c r="F530" s="54"/>
      <c r="G530" s="54"/>
      <c r="H530" s="142"/>
      <c r="I530" s="42"/>
      <c r="J530" s="142"/>
      <c r="K530" s="142"/>
      <c r="L530" s="142"/>
      <c r="M530" s="55"/>
      <c r="N530" s="142"/>
      <c r="O530" s="56"/>
      <c r="P530" s="56"/>
      <c r="Q530" s="42"/>
      <c r="R530" s="18">
        <f t="shared" si="16"/>
        <v>0</v>
      </c>
      <c r="S530" s="18">
        <f t="shared" si="17"/>
        <v>0</v>
      </c>
      <c r="T530" s="144"/>
    </row>
    <row r="531" spans="1:20" s="140" customFormat="1">
      <c r="A531" s="143"/>
      <c r="B531" s="42"/>
      <c r="C531" s="143"/>
      <c r="D531" s="142"/>
      <c r="E531" s="142"/>
      <c r="F531" s="54"/>
      <c r="G531" s="54"/>
      <c r="H531" s="142"/>
      <c r="I531" s="42"/>
      <c r="J531" s="142"/>
      <c r="K531" s="142"/>
      <c r="L531" s="142"/>
      <c r="M531" s="55"/>
      <c r="N531" s="142"/>
      <c r="O531" s="56"/>
      <c r="P531" s="56"/>
      <c r="Q531" s="42"/>
      <c r="R531" s="18">
        <f t="shared" si="16"/>
        <v>0</v>
      </c>
      <c r="S531" s="18">
        <f t="shared" si="17"/>
        <v>0</v>
      </c>
      <c r="T531" s="144"/>
    </row>
    <row r="532" spans="1:20" s="140" customFormat="1">
      <c r="A532" s="143"/>
      <c r="B532" s="42"/>
      <c r="C532" s="143"/>
      <c r="D532" s="142"/>
      <c r="E532" s="142"/>
      <c r="F532" s="54"/>
      <c r="G532" s="54"/>
      <c r="H532" s="142"/>
      <c r="I532" s="42"/>
      <c r="J532" s="142"/>
      <c r="K532" s="142"/>
      <c r="L532" s="142"/>
      <c r="M532" s="55"/>
      <c r="N532" s="142"/>
      <c r="O532" s="56"/>
      <c r="P532" s="56"/>
      <c r="Q532" s="42"/>
      <c r="R532" s="18">
        <f t="shared" si="16"/>
        <v>0</v>
      </c>
      <c r="S532" s="18">
        <f t="shared" si="17"/>
        <v>0</v>
      </c>
      <c r="T532" s="144"/>
    </row>
    <row r="533" spans="1:20" s="140" customFormat="1">
      <c r="A533" s="143"/>
      <c r="B533" s="42"/>
      <c r="C533" s="143"/>
      <c r="D533" s="142"/>
      <c r="E533" s="142"/>
      <c r="F533" s="54"/>
      <c r="G533" s="54"/>
      <c r="H533" s="142"/>
      <c r="I533" s="42"/>
      <c r="J533" s="142"/>
      <c r="K533" s="142"/>
      <c r="L533" s="142"/>
      <c r="M533" s="55"/>
      <c r="N533" s="142"/>
      <c r="O533" s="56"/>
      <c r="P533" s="56"/>
      <c r="Q533" s="42"/>
      <c r="R533" s="18">
        <f t="shared" si="16"/>
        <v>0</v>
      </c>
      <c r="S533" s="18">
        <f t="shared" si="17"/>
        <v>0</v>
      </c>
      <c r="T533" s="144"/>
    </row>
    <row r="534" spans="1:20" s="140" customFormat="1">
      <c r="A534" s="143"/>
      <c r="B534" s="42"/>
      <c r="C534" s="143"/>
      <c r="D534" s="142"/>
      <c r="E534" s="142"/>
      <c r="F534" s="54"/>
      <c r="G534" s="54"/>
      <c r="H534" s="142"/>
      <c r="I534" s="42"/>
      <c r="J534" s="142"/>
      <c r="K534" s="142"/>
      <c r="L534" s="142"/>
      <c r="M534" s="55"/>
      <c r="N534" s="142"/>
      <c r="O534" s="56"/>
      <c r="P534" s="56"/>
      <c r="Q534" s="42"/>
      <c r="R534" s="18">
        <f t="shared" si="16"/>
        <v>0</v>
      </c>
      <c r="S534" s="18">
        <f t="shared" si="17"/>
        <v>0</v>
      </c>
      <c r="T534" s="144"/>
    </row>
    <row r="535" spans="1:20" s="140" customFormat="1">
      <c r="A535" s="143"/>
      <c r="B535" s="42"/>
      <c r="C535" s="143"/>
      <c r="D535" s="142"/>
      <c r="E535" s="142"/>
      <c r="F535" s="54"/>
      <c r="G535" s="54"/>
      <c r="H535" s="142"/>
      <c r="I535" s="42"/>
      <c r="J535" s="142"/>
      <c r="K535" s="142"/>
      <c r="L535" s="142"/>
      <c r="M535" s="55"/>
      <c r="N535" s="142"/>
      <c r="O535" s="56"/>
      <c r="P535" s="56"/>
      <c r="Q535" s="42"/>
      <c r="R535" s="18">
        <f t="shared" si="16"/>
        <v>0</v>
      </c>
      <c r="S535" s="18">
        <f t="shared" si="17"/>
        <v>0</v>
      </c>
      <c r="T535" s="144"/>
    </row>
    <row r="536" spans="1:20" s="140" customFormat="1">
      <c r="A536" s="143"/>
      <c r="B536" s="42"/>
      <c r="C536" s="143"/>
      <c r="D536" s="142"/>
      <c r="E536" s="142"/>
      <c r="F536" s="54"/>
      <c r="G536" s="54"/>
      <c r="H536" s="142"/>
      <c r="I536" s="42"/>
      <c r="J536" s="142"/>
      <c r="K536" s="142"/>
      <c r="L536" s="142"/>
      <c r="M536" s="55"/>
      <c r="N536" s="142"/>
      <c r="O536" s="56"/>
      <c r="P536" s="56"/>
      <c r="Q536" s="42"/>
      <c r="R536" s="18">
        <f t="shared" si="16"/>
        <v>0</v>
      </c>
      <c r="S536" s="18">
        <f t="shared" si="17"/>
        <v>0</v>
      </c>
      <c r="T536" s="144"/>
    </row>
    <row r="537" spans="1:20" s="140" customFormat="1">
      <c r="A537" s="143"/>
      <c r="B537" s="42"/>
      <c r="C537" s="143"/>
      <c r="D537" s="142"/>
      <c r="E537" s="142"/>
      <c r="F537" s="54"/>
      <c r="G537" s="54"/>
      <c r="H537" s="142"/>
      <c r="I537" s="42"/>
      <c r="J537" s="142"/>
      <c r="K537" s="142"/>
      <c r="L537" s="142"/>
      <c r="M537" s="55"/>
      <c r="N537" s="142"/>
      <c r="O537" s="56"/>
      <c r="P537" s="56"/>
      <c r="Q537" s="42"/>
      <c r="R537" s="18">
        <f t="shared" si="16"/>
        <v>0</v>
      </c>
      <c r="S537" s="18">
        <f t="shared" si="17"/>
        <v>0</v>
      </c>
      <c r="T537" s="144"/>
    </row>
    <row r="538" spans="1:20" s="140" customFormat="1">
      <c r="A538" s="143"/>
      <c r="B538" s="42"/>
      <c r="C538" s="143"/>
      <c r="D538" s="142"/>
      <c r="E538" s="142"/>
      <c r="F538" s="54"/>
      <c r="G538" s="54"/>
      <c r="H538" s="142"/>
      <c r="I538" s="42"/>
      <c r="J538" s="142"/>
      <c r="K538" s="142"/>
      <c r="L538" s="142"/>
      <c r="M538" s="55"/>
      <c r="N538" s="142"/>
      <c r="O538" s="56"/>
      <c r="P538" s="56"/>
      <c r="Q538" s="42"/>
      <c r="R538" s="18">
        <f t="shared" si="16"/>
        <v>0</v>
      </c>
      <c r="S538" s="18">
        <f t="shared" si="17"/>
        <v>0</v>
      </c>
      <c r="T538" s="144"/>
    </row>
    <row r="539" spans="1:20" s="140" customFormat="1">
      <c r="A539" s="143"/>
      <c r="B539" s="42"/>
      <c r="C539" s="143"/>
      <c r="D539" s="142"/>
      <c r="E539" s="142"/>
      <c r="F539" s="54"/>
      <c r="G539" s="54"/>
      <c r="H539" s="142"/>
      <c r="I539" s="42"/>
      <c r="J539" s="142"/>
      <c r="K539" s="142"/>
      <c r="L539" s="142"/>
      <c r="M539" s="55"/>
      <c r="N539" s="142"/>
      <c r="O539" s="56"/>
      <c r="P539" s="56"/>
      <c r="Q539" s="42"/>
      <c r="R539" s="18">
        <f t="shared" si="16"/>
        <v>0</v>
      </c>
      <c r="S539" s="18">
        <f t="shared" si="17"/>
        <v>0</v>
      </c>
      <c r="T539" s="144"/>
    </row>
    <row r="540" spans="1:20" s="140" customFormat="1">
      <c r="A540" s="143"/>
      <c r="B540" s="42"/>
      <c r="C540" s="143"/>
      <c r="D540" s="142"/>
      <c r="E540" s="142"/>
      <c r="F540" s="54"/>
      <c r="G540" s="54"/>
      <c r="H540" s="142"/>
      <c r="I540" s="42"/>
      <c r="J540" s="142"/>
      <c r="K540" s="142"/>
      <c r="L540" s="142"/>
      <c r="M540" s="55"/>
      <c r="N540" s="142"/>
      <c r="O540" s="56"/>
      <c r="P540" s="56"/>
      <c r="Q540" s="42"/>
      <c r="R540" s="18">
        <f t="shared" si="16"/>
        <v>0</v>
      </c>
      <c r="S540" s="18">
        <f t="shared" si="17"/>
        <v>0</v>
      </c>
      <c r="T540" s="144"/>
    </row>
    <row r="541" spans="1:20" s="140" customFormat="1">
      <c r="A541" s="143"/>
      <c r="B541" s="42"/>
      <c r="C541" s="143"/>
      <c r="D541" s="142"/>
      <c r="E541" s="142"/>
      <c r="F541" s="54"/>
      <c r="G541" s="54"/>
      <c r="H541" s="142"/>
      <c r="I541" s="42"/>
      <c r="J541" s="142"/>
      <c r="K541" s="142"/>
      <c r="L541" s="142"/>
      <c r="M541" s="55"/>
      <c r="N541" s="142"/>
      <c r="O541" s="56"/>
      <c r="P541" s="56"/>
      <c r="Q541" s="42"/>
      <c r="R541" s="18">
        <f t="shared" si="16"/>
        <v>0</v>
      </c>
      <c r="S541" s="18">
        <f t="shared" si="17"/>
        <v>0</v>
      </c>
      <c r="T541" s="144"/>
    </row>
    <row r="542" spans="1:20" s="140" customFormat="1">
      <c r="A542" s="143"/>
      <c r="B542" s="42"/>
      <c r="C542" s="143"/>
      <c r="D542" s="142"/>
      <c r="E542" s="142"/>
      <c r="F542" s="54"/>
      <c r="G542" s="54"/>
      <c r="H542" s="142"/>
      <c r="I542" s="42"/>
      <c r="J542" s="142"/>
      <c r="K542" s="142"/>
      <c r="L542" s="142"/>
      <c r="M542" s="55"/>
      <c r="N542" s="142"/>
      <c r="O542" s="56"/>
      <c r="P542" s="56"/>
      <c r="Q542" s="42"/>
      <c r="R542" s="18">
        <f t="shared" si="16"/>
        <v>0</v>
      </c>
      <c r="S542" s="18">
        <f t="shared" si="17"/>
        <v>0</v>
      </c>
      <c r="T542" s="144"/>
    </row>
    <row r="543" spans="1:20" s="140" customFormat="1">
      <c r="A543" s="143"/>
      <c r="B543" s="42"/>
      <c r="C543" s="143"/>
      <c r="D543" s="142"/>
      <c r="E543" s="142"/>
      <c r="F543" s="54"/>
      <c r="G543" s="54"/>
      <c r="H543" s="142"/>
      <c r="I543" s="42"/>
      <c r="J543" s="142"/>
      <c r="K543" s="142"/>
      <c r="L543" s="142"/>
      <c r="M543" s="55"/>
      <c r="N543" s="142"/>
      <c r="O543" s="56"/>
      <c r="P543" s="56"/>
      <c r="Q543" s="42"/>
      <c r="R543" s="18">
        <f t="shared" si="16"/>
        <v>0</v>
      </c>
      <c r="S543" s="18">
        <f t="shared" si="17"/>
        <v>0</v>
      </c>
      <c r="T543" s="144"/>
    </row>
    <row r="544" spans="1:20" s="140" customFormat="1">
      <c r="A544" s="143"/>
      <c r="B544" s="42"/>
      <c r="C544" s="143"/>
      <c r="D544" s="142"/>
      <c r="E544" s="142"/>
      <c r="F544" s="54"/>
      <c r="G544" s="54"/>
      <c r="H544" s="142"/>
      <c r="I544" s="42"/>
      <c r="J544" s="142"/>
      <c r="K544" s="142"/>
      <c r="L544" s="142"/>
      <c r="M544" s="55"/>
      <c r="N544" s="142"/>
      <c r="O544" s="56"/>
      <c r="P544" s="56"/>
      <c r="Q544" s="42"/>
      <c r="R544" s="18">
        <f t="shared" si="16"/>
        <v>0</v>
      </c>
      <c r="S544" s="18">
        <f t="shared" si="17"/>
        <v>0</v>
      </c>
      <c r="T544" s="144"/>
    </row>
    <row r="545" spans="1:20" s="140" customFormat="1">
      <c r="A545" s="143"/>
      <c r="B545" s="42"/>
      <c r="C545" s="143"/>
      <c r="D545" s="142"/>
      <c r="E545" s="142"/>
      <c r="F545" s="54"/>
      <c r="G545" s="54"/>
      <c r="H545" s="142"/>
      <c r="I545" s="42"/>
      <c r="J545" s="142"/>
      <c r="K545" s="142"/>
      <c r="L545" s="142"/>
      <c r="M545" s="55"/>
      <c r="N545" s="142"/>
      <c r="O545" s="56"/>
      <c r="P545" s="56"/>
      <c r="Q545" s="42"/>
      <c r="R545" s="18">
        <f t="shared" si="16"/>
        <v>0</v>
      </c>
      <c r="S545" s="18">
        <f t="shared" si="17"/>
        <v>0</v>
      </c>
      <c r="T545" s="144"/>
    </row>
    <row r="546" spans="1:20" s="140" customFormat="1">
      <c r="A546" s="143"/>
      <c r="B546" s="42"/>
      <c r="C546" s="143"/>
      <c r="D546" s="142"/>
      <c r="E546" s="142"/>
      <c r="F546" s="54"/>
      <c r="G546" s="54"/>
      <c r="H546" s="142"/>
      <c r="I546" s="42"/>
      <c r="J546" s="142"/>
      <c r="K546" s="142"/>
      <c r="L546" s="142"/>
      <c r="M546" s="55"/>
      <c r="N546" s="142"/>
      <c r="O546" s="56"/>
      <c r="P546" s="56"/>
      <c r="Q546" s="42"/>
      <c r="R546" s="18">
        <f t="shared" si="16"/>
        <v>0</v>
      </c>
      <c r="S546" s="18">
        <f t="shared" si="17"/>
        <v>0</v>
      </c>
      <c r="T546" s="144"/>
    </row>
    <row r="547" spans="1:20" s="140" customFormat="1">
      <c r="A547" s="143"/>
      <c r="B547" s="42"/>
      <c r="C547" s="143"/>
      <c r="D547" s="142"/>
      <c r="E547" s="142"/>
      <c r="F547" s="54"/>
      <c r="G547" s="54"/>
      <c r="H547" s="142"/>
      <c r="I547" s="42"/>
      <c r="J547" s="142"/>
      <c r="K547" s="142"/>
      <c r="L547" s="142"/>
      <c r="M547" s="55"/>
      <c r="N547" s="142"/>
      <c r="O547" s="56"/>
      <c r="P547" s="56"/>
      <c r="Q547" s="42"/>
      <c r="R547" s="18">
        <f t="shared" si="16"/>
        <v>0</v>
      </c>
      <c r="S547" s="18">
        <f t="shared" si="17"/>
        <v>0</v>
      </c>
      <c r="T547" s="144"/>
    </row>
    <row r="548" spans="1:20" s="140" customFormat="1">
      <c r="A548" s="143"/>
      <c r="B548" s="42"/>
      <c r="C548" s="143"/>
      <c r="D548" s="142"/>
      <c r="E548" s="142"/>
      <c r="F548" s="54"/>
      <c r="G548" s="54"/>
      <c r="H548" s="142"/>
      <c r="I548" s="42"/>
      <c r="J548" s="142"/>
      <c r="K548" s="142"/>
      <c r="L548" s="142"/>
      <c r="M548" s="55"/>
      <c r="N548" s="142"/>
      <c r="O548" s="56"/>
      <c r="P548" s="56"/>
      <c r="Q548" s="42"/>
      <c r="R548" s="18">
        <f t="shared" si="16"/>
        <v>0</v>
      </c>
      <c r="S548" s="18">
        <f t="shared" si="17"/>
        <v>0</v>
      </c>
      <c r="T548" s="144"/>
    </row>
    <row r="549" spans="1:20" s="140" customFormat="1">
      <c r="A549" s="143"/>
      <c r="B549" s="42"/>
      <c r="C549" s="143"/>
      <c r="D549" s="142"/>
      <c r="E549" s="142"/>
      <c r="F549" s="54"/>
      <c r="G549" s="54"/>
      <c r="H549" s="142"/>
      <c r="I549" s="42"/>
      <c r="J549" s="142"/>
      <c r="K549" s="142"/>
      <c r="L549" s="142"/>
      <c r="M549" s="55"/>
      <c r="N549" s="142"/>
      <c r="O549" s="56"/>
      <c r="P549" s="56"/>
      <c r="Q549" s="42"/>
      <c r="R549" s="18">
        <f t="shared" si="16"/>
        <v>0</v>
      </c>
      <c r="S549" s="18">
        <f t="shared" si="17"/>
        <v>0</v>
      </c>
      <c r="T549" s="144"/>
    </row>
    <row r="550" spans="1:20" s="140" customFormat="1">
      <c r="A550" s="143"/>
      <c r="B550" s="42"/>
      <c r="C550" s="143"/>
      <c r="D550" s="142"/>
      <c r="E550" s="142"/>
      <c r="F550" s="54"/>
      <c r="G550" s="54"/>
      <c r="H550" s="142"/>
      <c r="I550" s="42"/>
      <c r="J550" s="142"/>
      <c r="K550" s="142"/>
      <c r="L550" s="142"/>
      <c r="M550" s="55"/>
      <c r="N550" s="142"/>
      <c r="O550" s="56"/>
      <c r="P550" s="56"/>
      <c r="Q550" s="42"/>
      <c r="R550" s="18">
        <f t="shared" si="16"/>
        <v>0</v>
      </c>
      <c r="S550" s="18">
        <f t="shared" si="17"/>
        <v>0</v>
      </c>
      <c r="T550" s="144"/>
    </row>
    <row r="551" spans="1:20" s="140" customFormat="1">
      <c r="A551" s="143"/>
      <c r="B551" s="42"/>
      <c r="C551" s="143"/>
      <c r="D551" s="142"/>
      <c r="E551" s="142"/>
      <c r="F551" s="54"/>
      <c r="G551" s="54"/>
      <c r="H551" s="142"/>
      <c r="I551" s="42"/>
      <c r="J551" s="142"/>
      <c r="K551" s="142"/>
      <c r="L551" s="142"/>
      <c r="M551" s="55"/>
      <c r="N551" s="142"/>
      <c r="O551" s="56"/>
      <c r="P551" s="56"/>
      <c r="Q551" s="42"/>
      <c r="R551" s="18">
        <f t="shared" si="16"/>
        <v>0</v>
      </c>
      <c r="S551" s="18">
        <f t="shared" si="17"/>
        <v>0</v>
      </c>
      <c r="T551" s="144"/>
    </row>
    <row r="552" spans="1:20" s="140" customFormat="1">
      <c r="A552" s="143"/>
      <c r="B552" s="42"/>
      <c r="C552" s="143"/>
      <c r="D552" s="142"/>
      <c r="E552" s="142"/>
      <c r="F552" s="54"/>
      <c r="G552" s="54"/>
      <c r="H552" s="142"/>
      <c r="I552" s="42"/>
      <c r="J552" s="142"/>
      <c r="K552" s="142"/>
      <c r="L552" s="142"/>
      <c r="M552" s="55"/>
      <c r="N552" s="142"/>
      <c r="O552" s="56"/>
      <c r="P552" s="56"/>
      <c r="Q552" s="42"/>
      <c r="R552" s="18">
        <f t="shared" si="16"/>
        <v>0</v>
      </c>
      <c r="S552" s="18">
        <f t="shared" si="17"/>
        <v>0</v>
      </c>
      <c r="T552" s="144"/>
    </row>
    <row r="553" spans="1:20" s="140" customFormat="1">
      <c r="A553" s="143"/>
      <c r="B553" s="42"/>
      <c r="C553" s="143"/>
      <c r="D553" s="142"/>
      <c r="E553" s="142"/>
      <c r="F553" s="54"/>
      <c r="G553" s="54"/>
      <c r="H553" s="142"/>
      <c r="I553" s="42"/>
      <c r="J553" s="142"/>
      <c r="K553" s="142"/>
      <c r="L553" s="142"/>
      <c r="M553" s="55"/>
      <c r="N553" s="142"/>
      <c r="O553" s="56"/>
      <c r="P553" s="56"/>
      <c r="Q553" s="42"/>
      <c r="R553" s="18">
        <f t="shared" si="16"/>
        <v>0</v>
      </c>
      <c r="S553" s="18">
        <f t="shared" si="17"/>
        <v>0</v>
      </c>
      <c r="T553" s="144"/>
    </row>
    <row r="554" spans="1:20" s="140" customFormat="1">
      <c r="A554" s="143"/>
      <c r="B554" s="42"/>
      <c r="C554" s="143"/>
      <c r="D554" s="142"/>
      <c r="E554" s="142"/>
      <c r="F554" s="54"/>
      <c r="G554" s="54"/>
      <c r="H554" s="142"/>
      <c r="I554" s="42"/>
      <c r="J554" s="142"/>
      <c r="K554" s="142"/>
      <c r="L554" s="142"/>
      <c r="M554" s="55"/>
      <c r="N554" s="142"/>
      <c r="O554" s="56"/>
      <c r="P554" s="56"/>
      <c r="Q554" s="42"/>
      <c r="R554" s="18">
        <f t="shared" si="16"/>
        <v>0</v>
      </c>
      <c r="S554" s="18">
        <f t="shared" si="17"/>
        <v>0</v>
      </c>
      <c r="T554" s="144"/>
    </row>
    <row r="555" spans="1:20" s="140" customFormat="1">
      <c r="A555" s="143"/>
      <c r="B555" s="42"/>
      <c r="C555" s="143"/>
      <c r="D555" s="142"/>
      <c r="E555" s="142"/>
      <c r="F555" s="54"/>
      <c r="G555" s="54"/>
      <c r="H555" s="142"/>
      <c r="I555" s="42"/>
      <c r="J555" s="142"/>
      <c r="K555" s="142"/>
      <c r="L555" s="142"/>
      <c r="M555" s="55"/>
      <c r="N555" s="142"/>
      <c r="O555" s="56"/>
      <c r="P555" s="56"/>
      <c r="Q555" s="42"/>
      <c r="R555" s="18">
        <f t="shared" si="16"/>
        <v>0</v>
      </c>
      <c r="S555" s="18">
        <f t="shared" si="17"/>
        <v>0</v>
      </c>
      <c r="T555" s="144"/>
    </row>
    <row r="556" spans="1:20" s="140" customFormat="1">
      <c r="A556" s="143"/>
      <c r="B556" s="42"/>
      <c r="C556" s="143"/>
      <c r="D556" s="142"/>
      <c r="E556" s="142"/>
      <c r="F556" s="54"/>
      <c r="G556" s="54"/>
      <c r="H556" s="142"/>
      <c r="I556" s="42"/>
      <c r="J556" s="142"/>
      <c r="K556" s="142"/>
      <c r="L556" s="142"/>
      <c r="M556" s="55"/>
      <c r="N556" s="142"/>
      <c r="O556" s="56"/>
      <c r="P556" s="56"/>
      <c r="Q556" s="42"/>
      <c r="R556" s="18">
        <f t="shared" si="16"/>
        <v>0</v>
      </c>
      <c r="S556" s="18">
        <f t="shared" si="17"/>
        <v>0</v>
      </c>
      <c r="T556" s="144"/>
    </row>
    <row r="557" spans="1:20" s="140" customFormat="1">
      <c r="A557" s="143"/>
      <c r="B557" s="42"/>
      <c r="C557" s="143"/>
      <c r="D557" s="142"/>
      <c r="E557" s="142"/>
      <c r="F557" s="54"/>
      <c r="G557" s="54"/>
      <c r="H557" s="142"/>
      <c r="I557" s="42"/>
      <c r="J557" s="142"/>
      <c r="K557" s="142"/>
      <c r="L557" s="142"/>
      <c r="M557" s="55"/>
      <c r="N557" s="142"/>
      <c r="O557" s="56"/>
      <c r="P557" s="56"/>
      <c r="Q557" s="42"/>
      <c r="R557" s="18">
        <f t="shared" si="16"/>
        <v>0</v>
      </c>
      <c r="S557" s="18">
        <f t="shared" si="17"/>
        <v>0</v>
      </c>
      <c r="T557" s="144"/>
    </row>
    <row r="558" spans="1:20" s="140" customFormat="1">
      <c r="A558" s="143"/>
      <c r="B558" s="42"/>
      <c r="C558" s="143"/>
      <c r="D558" s="142"/>
      <c r="E558" s="142"/>
      <c r="F558" s="54"/>
      <c r="G558" s="54"/>
      <c r="H558" s="142"/>
      <c r="I558" s="42"/>
      <c r="J558" s="142"/>
      <c r="K558" s="142"/>
      <c r="L558" s="142"/>
      <c r="M558" s="55"/>
      <c r="N558" s="142"/>
      <c r="O558" s="56"/>
      <c r="P558" s="56"/>
      <c r="Q558" s="42"/>
      <c r="R558" s="18">
        <f t="shared" si="16"/>
        <v>0</v>
      </c>
      <c r="S558" s="18">
        <f t="shared" si="17"/>
        <v>0</v>
      </c>
      <c r="T558" s="144"/>
    </row>
    <row r="559" spans="1:20" s="140" customFormat="1">
      <c r="A559" s="143"/>
      <c r="B559" s="42"/>
      <c r="C559" s="143"/>
      <c r="D559" s="142"/>
      <c r="E559" s="142"/>
      <c r="F559" s="54"/>
      <c r="G559" s="54"/>
      <c r="H559" s="142"/>
      <c r="I559" s="42"/>
      <c r="J559" s="142"/>
      <c r="K559" s="142"/>
      <c r="L559" s="142"/>
      <c r="M559" s="55"/>
      <c r="N559" s="142"/>
      <c r="O559" s="56"/>
      <c r="P559" s="56"/>
      <c r="Q559" s="42"/>
      <c r="R559" s="18">
        <f t="shared" si="16"/>
        <v>0</v>
      </c>
      <c r="S559" s="18">
        <f t="shared" si="17"/>
        <v>0</v>
      </c>
      <c r="T559" s="144"/>
    </row>
    <row r="560" spans="1:20" s="140" customFormat="1">
      <c r="A560" s="143"/>
      <c r="B560" s="42"/>
      <c r="C560" s="143"/>
      <c r="D560" s="142"/>
      <c r="E560" s="142"/>
      <c r="F560" s="54"/>
      <c r="G560" s="54"/>
      <c r="H560" s="142"/>
      <c r="I560" s="42"/>
      <c r="J560" s="142"/>
      <c r="K560" s="142"/>
      <c r="L560" s="142"/>
      <c r="M560" s="55"/>
      <c r="N560" s="142"/>
      <c r="O560" s="56"/>
      <c r="P560" s="56"/>
      <c r="Q560" s="42"/>
      <c r="R560" s="18">
        <f t="shared" si="16"/>
        <v>0</v>
      </c>
      <c r="S560" s="18">
        <f t="shared" si="17"/>
        <v>0</v>
      </c>
      <c r="T560" s="144"/>
    </row>
    <row r="561" spans="1:20" s="140" customFormat="1">
      <c r="A561" s="143"/>
      <c r="B561" s="42"/>
      <c r="C561" s="143"/>
      <c r="D561" s="142"/>
      <c r="E561" s="142"/>
      <c r="F561" s="54"/>
      <c r="G561" s="54"/>
      <c r="H561" s="142"/>
      <c r="I561" s="42"/>
      <c r="J561" s="142"/>
      <c r="K561" s="142"/>
      <c r="L561" s="142"/>
      <c r="M561" s="55"/>
      <c r="N561" s="142"/>
      <c r="O561" s="56"/>
      <c r="P561" s="56"/>
      <c r="Q561" s="42"/>
      <c r="R561" s="18">
        <f t="shared" si="16"/>
        <v>0</v>
      </c>
      <c r="S561" s="18">
        <f t="shared" si="17"/>
        <v>0</v>
      </c>
      <c r="T561" s="144"/>
    </row>
    <row r="562" spans="1:20" s="140" customFormat="1">
      <c r="A562" s="143"/>
      <c r="B562" s="42"/>
      <c r="C562" s="143"/>
      <c r="D562" s="142"/>
      <c r="E562" s="142"/>
      <c r="F562" s="54"/>
      <c r="G562" s="54"/>
      <c r="H562" s="142"/>
      <c r="I562" s="42"/>
      <c r="J562" s="142"/>
      <c r="K562" s="142"/>
      <c r="L562" s="142"/>
      <c r="M562" s="55"/>
      <c r="N562" s="142"/>
      <c r="O562" s="56"/>
      <c r="P562" s="56"/>
      <c r="Q562" s="42"/>
      <c r="R562" s="18">
        <f t="shared" si="16"/>
        <v>0</v>
      </c>
      <c r="S562" s="18">
        <f t="shared" si="17"/>
        <v>0</v>
      </c>
      <c r="T562" s="144"/>
    </row>
    <row r="563" spans="1:20" s="140" customFormat="1">
      <c r="A563" s="143"/>
      <c r="B563" s="42"/>
      <c r="C563" s="143"/>
      <c r="D563" s="142"/>
      <c r="E563" s="142"/>
      <c r="F563" s="54"/>
      <c r="G563" s="54"/>
      <c r="H563" s="142"/>
      <c r="I563" s="42"/>
      <c r="J563" s="142"/>
      <c r="K563" s="142"/>
      <c r="L563" s="142"/>
      <c r="M563" s="55"/>
      <c r="N563" s="142"/>
      <c r="O563" s="56"/>
      <c r="P563" s="56"/>
      <c r="Q563" s="42"/>
      <c r="R563" s="18">
        <f t="shared" si="16"/>
        <v>0</v>
      </c>
      <c r="S563" s="18">
        <f t="shared" si="17"/>
        <v>0</v>
      </c>
      <c r="T563" s="144"/>
    </row>
    <row r="564" spans="1:20" s="140" customFormat="1">
      <c r="A564" s="143"/>
      <c r="B564" s="42"/>
      <c r="C564" s="143"/>
      <c r="D564" s="142"/>
      <c r="E564" s="142"/>
      <c r="F564" s="54"/>
      <c r="G564" s="54"/>
      <c r="H564" s="142"/>
      <c r="I564" s="42"/>
      <c r="J564" s="142"/>
      <c r="K564" s="142"/>
      <c r="L564" s="142"/>
      <c r="M564" s="55"/>
      <c r="N564" s="142"/>
      <c r="O564" s="56"/>
      <c r="P564" s="56"/>
      <c r="Q564" s="42"/>
      <c r="R564" s="18">
        <f t="shared" si="16"/>
        <v>0</v>
      </c>
      <c r="S564" s="18">
        <f t="shared" si="17"/>
        <v>0</v>
      </c>
      <c r="T564" s="144"/>
    </row>
    <row r="565" spans="1:20" s="140" customFormat="1">
      <c r="A565" s="143"/>
      <c r="B565" s="42"/>
      <c r="C565" s="143"/>
      <c r="D565" s="142"/>
      <c r="E565" s="142"/>
      <c r="F565" s="54"/>
      <c r="G565" s="54"/>
      <c r="H565" s="142"/>
      <c r="I565" s="42"/>
      <c r="J565" s="142"/>
      <c r="K565" s="142"/>
      <c r="L565" s="142"/>
      <c r="M565" s="55"/>
      <c r="N565" s="142"/>
      <c r="O565" s="56"/>
      <c r="P565" s="56"/>
      <c r="Q565" s="42"/>
      <c r="R565" s="18">
        <f t="shared" si="16"/>
        <v>0</v>
      </c>
      <c r="S565" s="18">
        <f t="shared" si="17"/>
        <v>0</v>
      </c>
      <c r="T565" s="144"/>
    </row>
    <row r="566" spans="1:20" s="140" customFormat="1">
      <c r="A566" s="143"/>
      <c r="B566" s="42"/>
      <c r="C566" s="143"/>
      <c r="D566" s="142"/>
      <c r="E566" s="142"/>
      <c r="F566" s="54"/>
      <c r="G566" s="54"/>
      <c r="H566" s="142"/>
      <c r="I566" s="42"/>
      <c r="J566" s="142"/>
      <c r="K566" s="142"/>
      <c r="L566" s="142"/>
      <c r="M566" s="55"/>
      <c r="N566" s="142"/>
      <c r="O566" s="56"/>
      <c r="P566" s="56"/>
      <c r="Q566" s="42"/>
      <c r="R566" s="18">
        <f t="shared" si="16"/>
        <v>0</v>
      </c>
      <c r="S566" s="18">
        <f t="shared" si="17"/>
        <v>0</v>
      </c>
      <c r="T566" s="144"/>
    </row>
    <row r="567" spans="1:20" s="140" customFormat="1">
      <c r="A567" s="143"/>
      <c r="B567" s="42"/>
      <c r="C567" s="143"/>
      <c r="D567" s="142"/>
      <c r="E567" s="142"/>
      <c r="F567" s="54"/>
      <c r="G567" s="54"/>
      <c r="H567" s="142"/>
      <c r="I567" s="42"/>
      <c r="J567" s="142"/>
      <c r="K567" s="142"/>
      <c r="L567" s="142"/>
      <c r="M567" s="55"/>
      <c r="N567" s="142"/>
      <c r="O567" s="56"/>
      <c r="P567" s="56"/>
      <c r="Q567" s="42"/>
      <c r="R567" s="18">
        <f t="shared" si="16"/>
        <v>0</v>
      </c>
      <c r="S567" s="18">
        <f t="shared" si="17"/>
        <v>0</v>
      </c>
      <c r="T567" s="144"/>
    </row>
    <row r="568" spans="1:20" s="140" customFormat="1">
      <c r="A568" s="143"/>
      <c r="B568" s="42"/>
      <c r="C568" s="143"/>
      <c r="D568" s="142"/>
      <c r="E568" s="142"/>
      <c r="F568" s="54"/>
      <c r="G568" s="54"/>
      <c r="H568" s="142"/>
      <c r="I568" s="42"/>
      <c r="J568" s="142"/>
      <c r="K568" s="142"/>
      <c r="L568" s="142"/>
      <c r="M568" s="55"/>
      <c r="N568" s="142"/>
      <c r="O568" s="56"/>
      <c r="P568" s="56"/>
      <c r="Q568" s="42"/>
      <c r="R568" s="18">
        <f t="shared" si="16"/>
        <v>0</v>
      </c>
      <c r="S568" s="18">
        <f t="shared" si="17"/>
        <v>0</v>
      </c>
      <c r="T568" s="144"/>
    </row>
    <row r="569" spans="1:20" s="140" customFormat="1">
      <c r="A569" s="143"/>
      <c r="B569" s="42"/>
      <c r="C569" s="143"/>
      <c r="D569" s="142"/>
      <c r="E569" s="142"/>
      <c r="F569" s="54"/>
      <c r="G569" s="54"/>
      <c r="H569" s="142"/>
      <c r="I569" s="42"/>
      <c r="J569" s="142"/>
      <c r="K569" s="142"/>
      <c r="L569" s="142"/>
      <c r="M569" s="55"/>
      <c r="N569" s="142"/>
      <c r="O569" s="56"/>
      <c r="P569" s="56"/>
      <c r="Q569" s="42"/>
      <c r="R569" s="18">
        <f t="shared" si="16"/>
        <v>0</v>
      </c>
      <c r="S569" s="18">
        <f t="shared" si="17"/>
        <v>0</v>
      </c>
      <c r="T569" s="144"/>
    </row>
    <row r="570" spans="1:20" s="140" customFormat="1">
      <c r="A570" s="143"/>
      <c r="B570" s="42"/>
      <c r="C570" s="143"/>
      <c r="D570" s="142"/>
      <c r="E570" s="142"/>
      <c r="F570" s="54"/>
      <c r="G570" s="54"/>
      <c r="H570" s="142"/>
      <c r="I570" s="42"/>
      <c r="J570" s="142"/>
      <c r="K570" s="142"/>
      <c r="L570" s="142"/>
      <c r="M570" s="55"/>
      <c r="N570" s="142"/>
      <c r="O570" s="56"/>
      <c r="P570" s="56"/>
      <c r="Q570" s="42"/>
      <c r="R570" s="18">
        <f t="shared" si="16"/>
        <v>0</v>
      </c>
      <c r="S570" s="18">
        <f t="shared" si="17"/>
        <v>0</v>
      </c>
      <c r="T570" s="144"/>
    </row>
    <row r="571" spans="1:20" s="140" customFormat="1">
      <c r="A571" s="143"/>
      <c r="B571" s="42"/>
      <c r="C571" s="143"/>
      <c r="D571" s="142"/>
      <c r="E571" s="142"/>
      <c r="F571" s="54"/>
      <c r="G571" s="54"/>
      <c r="H571" s="142"/>
      <c r="I571" s="42"/>
      <c r="J571" s="142"/>
      <c r="K571" s="142"/>
      <c r="L571" s="142"/>
      <c r="M571" s="55"/>
      <c r="N571" s="142"/>
      <c r="O571" s="56"/>
      <c r="P571" s="56"/>
      <c r="Q571" s="42"/>
      <c r="R571" s="18">
        <f t="shared" si="16"/>
        <v>0</v>
      </c>
      <c r="S571" s="18">
        <f t="shared" si="17"/>
        <v>0</v>
      </c>
      <c r="T571" s="144"/>
    </row>
    <row r="572" spans="1:20" s="140" customFormat="1">
      <c r="A572" s="143"/>
      <c r="B572" s="42"/>
      <c r="C572" s="143"/>
      <c r="D572" s="142"/>
      <c r="E572" s="142"/>
      <c r="F572" s="54"/>
      <c r="G572" s="54"/>
      <c r="H572" s="142"/>
      <c r="I572" s="42"/>
      <c r="J572" s="142"/>
      <c r="K572" s="142"/>
      <c r="L572" s="142"/>
      <c r="M572" s="55"/>
      <c r="N572" s="142"/>
      <c r="O572" s="56"/>
      <c r="P572" s="56"/>
      <c r="Q572" s="42"/>
      <c r="R572" s="18">
        <f t="shared" si="16"/>
        <v>0</v>
      </c>
      <c r="S572" s="18">
        <f t="shared" si="17"/>
        <v>0</v>
      </c>
      <c r="T572" s="144"/>
    </row>
    <row r="573" spans="1:20" s="140" customFormat="1">
      <c r="A573" s="143"/>
      <c r="B573" s="42"/>
      <c r="C573" s="143"/>
      <c r="D573" s="142"/>
      <c r="E573" s="142"/>
      <c r="F573" s="54"/>
      <c r="G573" s="54"/>
      <c r="H573" s="142"/>
      <c r="I573" s="42"/>
      <c r="J573" s="142"/>
      <c r="K573" s="142"/>
      <c r="L573" s="142"/>
      <c r="M573" s="55"/>
      <c r="N573" s="142"/>
      <c r="O573" s="56"/>
      <c r="P573" s="56"/>
      <c r="Q573" s="42"/>
      <c r="R573" s="18">
        <f t="shared" si="16"/>
        <v>0</v>
      </c>
      <c r="S573" s="18">
        <f t="shared" si="17"/>
        <v>0</v>
      </c>
      <c r="T573" s="144"/>
    </row>
    <row r="574" spans="1:20" s="140" customFormat="1">
      <c r="A574" s="143"/>
      <c r="B574" s="42"/>
      <c r="C574" s="143"/>
      <c r="D574" s="142"/>
      <c r="E574" s="142"/>
      <c r="F574" s="54"/>
      <c r="G574" s="54"/>
      <c r="H574" s="142"/>
      <c r="I574" s="42"/>
      <c r="J574" s="142"/>
      <c r="K574" s="142"/>
      <c r="L574" s="142"/>
      <c r="M574" s="55"/>
      <c r="N574" s="142"/>
      <c r="O574" s="56"/>
      <c r="P574" s="56"/>
      <c r="Q574" s="42"/>
      <c r="R574" s="18">
        <f t="shared" si="16"/>
        <v>0</v>
      </c>
      <c r="S574" s="18">
        <f t="shared" si="17"/>
        <v>0</v>
      </c>
      <c r="T574" s="144"/>
    </row>
    <row r="575" spans="1:20" s="140" customFormat="1">
      <c r="A575" s="143"/>
      <c r="B575" s="42"/>
      <c r="C575" s="143"/>
      <c r="D575" s="142"/>
      <c r="E575" s="142"/>
      <c r="F575" s="54"/>
      <c r="G575" s="54"/>
      <c r="H575" s="142"/>
      <c r="I575" s="42"/>
      <c r="J575" s="142"/>
      <c r="K575" s="142"/>
      <c r="L575" s="142"/>
      <c r="M575" s="55"/>
      <c r="N575" s="142"/>
      <c r="O575" s="56"/>
      <c r="P575" s="56"/>
      <c r="Q575" s="42"/>
      <c r="R575" s="18">
        <f t="shared" si="16"/>
        <v>0</v>
      </c>
      <c r="S575" s="18">
        <f t="shared" si="17"/>
        <v>0</v>
      </c>
      <c r="T575" s="144"/>
    </row>
    <row r="576" spans="1:20" s="140" customFormat="1">
      <c r="A576" s="143"/>
      <c r="B576" s="42"/>
      <c r="C576" s="143"/>
      <c r="D576" s="142"/>
      <c r="E576" s="142"/>
      <c r="F576" s="54"/>
      <c r="G576" s="54"/>
      <c r="H576" s="142"/>
      <c r="I576" s="42"/>
      <c r="J576" s="142"/>
      <c r="K576" s="142"/>
      <c r="L576" s="142"/>
      <c r="M576" s="55"/>
      <c r="N576" s="142"/>
      <c r="O576" s="56"/>
      <c r="P576" s="56"/>
      <c r="Q576" s="42"/>
      <c r="R576" s="18">
        <f t="shared" si="16"/>
        <v>0</v>
      </c>
      <c r="S576" s="18">
        <f t="shared" si="17"/>
        <v>0</v>
      </c>
      <c r="T576" s="144"/>
    </row>
    <row r="577" spans="1:20" s="140" customFormat="1">
      <c r="A577" s="143"/>
      <c r="B577" s="42"/>
      <c r="C577" s="143"/>
      <c r="D577" s="142"/>
      <c r="E577" s="142"/>
      <c r="F577" s="54"/>
      <c r="G577" s="54"/>
      <c r="H577" s="142"/>
      <c r="I577" s="42"/>
      <c r="J577" s="142"/>
      <c r="K577" s="142"/>
      <c r="L577" s="142"/>
      <c r="M577" s="55"/>
      <c r="N577" s="142"/>
      <c r="O577" s="56"/>
      <c r="P577" s="56"/>
      <c r="Q577" s="42"/>
      <c r="R577" s="18">
        <f t="shared" si="16"/>
        <v>0</v>
      </c>
      <c r="S577" s="18">
        <f t="shared" si="17"/>
        <v>0</v>
      </c>
      <c r="T577" s="144"/>
    </row>
    <row r="578" spans="1:20" s="140" customFormat="1">
      <c r="A578" s="143"/>
      <c r="B578" s="42"/>
      <c r="C578" s="143"/>
      <c r="D578" s="142"/>
      <c r="E578" s="142"/>
      <c r="F578" s="54"/>
      <c r="G578" s="54"/>
      <c r="H578" s="142"/>
      <c r="I578" s="42"/>
      <c r="J578" s="142"/>
      <c r="K578" s="142"/>
      <c r="L578" s="142"/>
      <c r="M578" s="55"/>
      <c r="N578" s="142"/>
      <c r="O578" s="56"/>
      <c r="P578" s="56"/>
      <c r="Q578" s="42"/>
      <c r="R578" s="18">
        <f t="shared" si="16"/>
        <v>0</v>
      </c>
      <c r="S578" s="18">
        <f t="shared" si="17"/>
        <v>0</v>
      </c>
      <c r="T578" s="144"/>
    </row>
    <row r="579" spans="1:20" s="140" customFormat="1">
      <c r="A579" s="143"/>
      <c r="B579" s="42"/>
      <c r="C579" s="143"/>
      <c r="D579" s="142"/>
      <c r="E579" s="142"/>
      <c r="F579" s="54"/>
      <c r="G579" s="54"/>
      <c r="H579" s="142"/>
      <c r="I579" s="42"/>
      <c r="J579" s="142"/>
      <c r="K579" s="142"/>
      <c r="L579" s="142"/>
      <c r="M579" s="55"/>
      <c r="N579" s="142"/>
      <c r="O579" s="56"/>
      <c r="P579" s="56"/>
      <c r="Q579" s="42"/>
      <c r="R579" s="18">
        <f t="shared" si="16"/>
        <v>0</v>
      </c>
      <c r="S579" s="18">
        <f t="shared" si="17"/>
        <v>0</v>
      </c>
      <c r="T579" s="144"/>
    </row>
    <row r="580" spans="1:20" s="140" customFormat="1">
      <c r="A580" s="143"/>
      <c r="B580" s="42"/>
      <c r="C580" s="143"/>
      <c r="D580" s="142"/>
      <c r="E580" s="142"/>
      <c r="F580" s="54"/>
      <c r="G580" s="54"/>
      <c r="H580" s="142"/>
      <c r="I580" s="42"/>
      <c r="J580" s="142"/>
      <c r="K580" s="142"/>
      <c r="L580" s="142"/>
      <c r="M580" s="55"/>
      <c r="N580" s="142"/>
      <c r="O580" s="56"/>
      <c r="P580" s="56"/>
      <c r="Q580" s="42"/>
      <c r="R580" s="18">
        <f t="shared" si="16"/>
        <v>0</v>
      </c>
      <c r="S580" s="18">
        <f t="shared" si="17"/>
        <v>0</v>
      </c>
      <c r="T580" s="144"/>
    </row>
    <row r="581" spans="1:20" s="140" customFormat="1">
      <c r="A581" s="143"/>
      <c r="B581" s="42"/>
      <c r="C581" s="143"/>
      <c r="D581" s="142"/>
      <c r="E581" s="142"/>
      <c r="F581" s="54"/>
      <c r="G581" s="54"/>
      <c r="H581" s="142"/>
      <c r="I581" s="42"/>
      <c r="J581" s="142"/>
      <c r="K581" s="142"/>
      <c r="L581" s="142"/>
      <c r="M581" s="55"/>
      <c r="N581" s="142"/>
      <c r="O581" s="56"/>
      <c r="P581" s="56"/>
      <c r="Q581" s="42"/>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44"/>
    </row>
    <row r="582" spans="1:20" s="140" customFormat="1">
      <c r="A582" s="143"/>
      <c r="B582" s="42"/>
      <c r="C582" s="143"/>
      <c r="D582" s="142"/>
      <c r="E582" s="142"/>
      <c r="F582" s="54"/>
      <c r="G582" s="54"/>
      <c r="H582" s="142"/>
      <c r="I582" s="42"/>
      <c r="J582" s="142"/>
      <c r="K582" s="142"/>
      <c r="L582" s="142"/>
      <c r="M582" s="55"/>
      <c r="N582" s="142"/>
      <c r="O582" s="56"/>
      <c r="P582" s="56"/>
      <c r="Q582" s="42"/>
      <c r="R582" s="18">
        <f t="shared" si="18"/>
        <v>0</v>
      </c>
      <c r="S582" s="18">
        <f t="shared" si="19"/>
        <v>0</v>
      </c>
      <c r="T582" s="144"/>
    </row>
    <row r="583" spans="1:20" s="140" customFormat="1">
      <c r="A583" s="143"/>
      <c r="B583" s="42"/>
      <c r="C583" s="143"/>
      <c r="D583" s="142"/>
      <c r="E583" s="142"/>
      <c r="F583" s="54"/>
      <c r="G583" s="54"/>
      <c r="H583" s="142"/>
      <c r="I583" s="42"/>
      <c r="J583" s="142"/>
      <c r="K583" s="142"/>
      <c r="L583" s="142"/>
      <c r="M583" s="55"/>
      <c r="N583" s="142"/>
      <c r="O583" s="56"/>
      <c r="P583" s="56"/>
      <c r="Q583" s="42"/>
      <c r="R583" s="18">
        <f t="shared" si="18"/>
        <v>0</v>
      </c>
      <c r="S583" s="18">
        <f t="shared" si="19"/>
        <v>0</v>
      </c>
      <c r="T583" s="144"/>
    </row>
    <row r="584" spans="1:20" s="140" customFormat="1">
      <c r="A584" s="143"/>
      <c r="B584" s="42"/>
      <c r="C584" s="143"/>
      <c r="D584" s="142"/>
      <c r="E584" s="142"/>
      <c r="F584" s="54"/>
      <c r="G584" s="54"/>
      <c r="H584" s="142"/>
      <c r="I584" s="42"/>
      <c r="J584" s="142"/>
      <c r="K584" s="142"/>
      <c r="L584" s="142"/>
      <c r="M584" s="55"/>
      <c r="N584" s="142"/>
      <c r="O584" s="56"/>
      <c r="P584" s="56"/>
      <c r="Q584" s="42"/>
      <c r="R584" s="18">
        <f t="shared" si="18"/>
        <v>0</v>
      </c>
      <c r="S584" s="18">
        <f t="shared" si="19"/>
        <v>0</v>
      </c>
      <c r="T584" s="144"/>
    </row>
    <row r="585" spans="1:20" s="140" customFormat="1">
      <c r="A585" s="143"/>
      <c r="B585" s="42"/>
      <c r="C585" s="143"/>
      <c r="D585" s="142"/>
      <c r="E585" s="142"/>
      <c r="F585" s="54"/>
      <c r="G585" s="54"/>
      <c r="H585" s="142"/>
      <c r="I585" s="42"/>
      <c r="J585" s="142"/>
      <c r="K585" s="142"/>
      <c r="L585" s="142"/>
      <c r="M585" s="55"/>
      <c r="N585" s="142"/>
      <c r="O585" s="56"/>
      <c r="P585" s="56"/>
      <c r="Q585" s="42"/>
      <c r="R585" s="18">
        <f t="shared" si="18"/>
        <v>0</v>
      </c>
      <c r="S585" s="18">
        <f t="shared" si="19"/>
        <v>0</v>
      </c>
      <c r="T585" s="144"/>
    </row>
    <row r="586" spans="1:20" s="140" customFormat="1">
      <c r="A586" s="143"/>
      <c r="B586" s="42"/>
      <c r="C586" s="143"/>
      <c r="D586" s="142"/>
      <c r="E586" s="142"/>
      <c r="F586" s="54"/>
      <c r="G586" s="54"/>
      <c r="H586" s="142"/>
      <c r="I586" s="42"/>
      <c r="J586" s="142"/>
      <c r="K586" s="142"/>
      <c r="L586" s="142"/>
      <c r="M586" s="55"/>
      <c r="N586" s="142"/>
      <c r="O586" s="56"/>
      <c r="P586" s="56"/>
      <c r="Q586" s="42"/>
      <c r="R586" s="18">
        <f t="shared" si="18"/>
        <v>0</v>
      </c>
      <c r="S586" s="18">
        <f t="shared" si="19"/>
        <v>0</v>
      </c>
      <c r="T586" s="144"/>
    </row>
    <row r="587" spans="1:20" s="140" customFormat="1">
      <c r="A587" s="143"/>
      <c r="B587" s="42"/>
      <c r="C587" s="143"/>
      <c r="D587" s="142"/>
      <c r="E587" s="142"/>
      <c r="F587" s="54"/>
      <c r="G587" s="54"/>
      <c r="H587" s="142"/>
      <c r="I587" s="42"/>
      <c r="J587" s="142"/>
      <c r="K587" s="142"/>
      <c r="L587" s="142"/>
      <c r="M587" s="55"/>
      <c r="N587" s="142"/>
      <c r="O587" s="56"/>
      <c r="P587" s="56"/>
      <c r="Q587" s="42"/>
      <c r="R587" s="18">
        <f t="shared" si="18"/>
        <v>0</v>
      </c>
      <c r="S587" s="18">
        <f t="shared" si="19"/>
        <v>0</v>
      </c>
      <c r="T587" s="144"/>
    </row>
    <row r="588" spans="1:20" s="140" customFormat="1">
      <c r="A588" s="143"/>
      <c r="B588" s="42"/>
      <c r="C588" s="143"/>
      <c r="D588" s="142"/>
      <c r="E588" s="142"/>
      <c r="F588" s="54"/>
      <c r="G588" s="54"/>
      <c r="H588" s="142"/>
      <c r="I588" s="42"/>
      <c r="J588" s="142"/>
      <c r="K588" s="142"/>
      <c r="L588" s="142"/>
      <c r="M588" s="55"/>
      <c r="N588" s="142"/>
      <c r="O588" s="56"/>
      <c r="P588" s="56"/>
      <c r="Q588" s="42"/>
      <c r="R588" s="18">
        <f t="shared" si="18"/>
        <v>0</v>
      </c>
      <c r="S588" s="18">
        <f t="shared" si="19"/>
        <v>0</v>
      </c>
      <c r="T588" s="144"/>
    </row>
    <row r="589" spans="1:20" s="140" customFormat="1">
      <c r="A589" s="143"/>
      <c r="B589" s="42"/>
      <c r="C589" s="143"/>
      <c r="D589" s="142"/>
      <c r="E589" s="142"/>
      <c r="F589" s="54"/>
      <c r="G589" s="54"/>
      <c r="H589" s="142"/>
      <c r="I589" s="42"/>
      <c r="J589" s="142"/>
      <c r="K589" s="142"/>
      <c r="L589" s="142"/>
      <c r="M589" s="55"/>
      <c r="N589" s="142"/>
      <c r="O589" s="56"/>
      <c r="P589" s="56"/>
      <c r="Q589" s="42"/>
      <c r="R589" s="18">
        <f t="shared" si="18"/>
        <v>0</v>
      </c>
      <c r="S589" s="18">
        <f t="shared" si="19"/>
        <v>0</v>
      </c>
      <c r="T589" s="144"/>
    </row>
    <row r="590" spans="1:20" s="140" customFormat="1">
      <c r="A590" s="143"/>
      <c r="B590" s="42"/>
      <c r="C590" s="143"/>
      <c r="D590" s="142"/>
      <c r="E590" s="142"/>
      <c r="F590" s="54"/>
      <c r="G590" s="54"/>
      <c r="H590" s="142"/>
      <c r="I590" s="42"/>
      <c r="J590" s="142"/>
      <c r="K590" s="142"/>
      <c r="L590" s="142"/>
      <c r="M590" s="55"/>
      <c r="N590" s="142"/>
      <c r="O590" s="56"/>
      <c r="P590" s="56"/>
      <c r="Q590" s="42"/>
      <c r="R590" s="18">
        <f t="shared" si="18"/>
        <v>0</v>
      </c>
      <c r="S590" s="18">
        <f t="shared" si="19"/>
        <v>0</v>
      </c>
      <c r="T590" s="144"/>
    </row>
    <row r="591" spans="1:20" s="140" customFormat="1">
      <c r="A591" s="143"/>
      <c r="B591" s="42"/>
      <c r="C591" s="143"/>
      <c r="D591" s="142"/>
      <c r="E591" s="142"/>
      <c r="F591" s="54"/>
      <c r="G591" s="54"/>
      <c r="H591" s="142"/>
      <c r="I591" s="42"/>
      <c r="J591" s="142"/>
      <c r="K591" s="142"/>
      <c r="L591" s="142"/>
      <c r="M591" s="55"/>
      <c r="N591" s="142"/>
      <c r="O591" s="56"/>
      <c r="P591" s="56"/>
      <c r="Q591" s="42"/>
      <c r="R591" s="18">
        <f t="shared" si="18"/>
        <v>0</v>
      </c>
      <c r="S591" s="18">
        <f t="shared" si="19"/>
        <v>0</v>
      </c>
      <c r="T591" s="144"/>
    </row>
    <row r="592" spans="1:20" s="140" customFormat="1">
      <c r="A592" s="143"/>
      <c r="B592" s="42"/>
      <c r="C592" s="143"/>
      <c r="D592" s="142"/>
      <c r="E592" s="142"/>
      <c r="F592" s="54"/>
      <c r="G592" s="54"/>
      <c r="H592" s="142"/>
      <c r="I592" s="42"/>
      <c r="J592" s="142"/>
      <c r="K592" s="142"/>
      <c r="L592" s="142"/>
      <c r="M592" s="55"/>
      <c r="N592" s="142"/>
      <c r="O592" s="56"/>
      <c r="P592" s="56"/>
      <c r="Q592" s="42"/>
      <c r="R592" s="18">
        <f t="shared" si="18"/>
        <v>0</v>
      </c>
      <c r="S592" s="18">
        <f t="shared" si="19"/>
        <v>0</v>
      </c>
      <c r="T592" s="144"/>
    </row>
    <row r="593" spans="1:20" s="140" customFormat="1">
      <c r="A593" s="143"/>
      <c r="B593" s="42"/>
      <c r="C593" s="143"/>
      <c r="D593" s="142"/>
      <c r="E593" s="142"/>
      <c r="F593" s="54"/>
      <c r="G593" s="54"/>
      <c r="H593" s="142"/>
      <c r="I593" s="42"/>
      <c r="J593" s="142"/>
      <c r="K593" s="142"/>
      <c r="L593" s="142"/>
      <c r="M593" s="55"/>
      <c r="N593" s="142"/>
      <c r="O593" s="56"/>
      <c r="P593" s="56"/>
      <c r="Q593" s="42"/>
      <c r="R593" s="18">
        <f t="shared" si="18"/>
        <v>0</v>
      </c>
      <c r="S593" s="18">
        <f t="shared" si="19"/>
        <v>0</v>
      </c>
      <c r="T593" s="144"/>
    </row>
    <row r="594" spans="1:20" s="140" customFormat="1">
      <c r="A594" s="143"/>
      <c r="B594" s="42"/>
      <c r="C594" s="143"/>
      <c r="D594" s="142"/>
      <c r="E594" s="142"/>
      <c r="F594" s="54"/>
      <c r="G594" s="54"/>
      <c r="H594" s="142"/>
      <c r="I594" s="42"/>
      <c r="J594" s="142"/>
      <c r="K594" s="142"/>
      <c r="L594" s="142"/>
      <c r="M594" s="55"/>
      <c r="N594" s="142"/>
      <c r="O594" s="56"/>
      <c r="P594" s="56"/>
      <c r="Q594" s="42"/>
      <c r="R594" s="18">
        <f t="shared" si="18"/>
        <v>0</v>
      </c>
      <c r="S594" s="18">
        <f t="shared" si="19"/>
        <v>0</v>
      </c>
      <c r="T594" s="144"/>
    </row>
    <row r="595" spans="1:20" s="140" customFormat="1">
      <c r="A595" s="143"/>
      <c r="B595" s="42"/>
      <c r="C595" s="143"/>
      <c r="D595" s="142"/>
      <c r="E595" s="142"/>
      <c r="F595" s="54"/>
      <c r="G595" s="54"/>
      <c r="H595" s="142"/>
      <c r="I595" s="42"/>
      <c r="J595" s="142"/>
      <c r="K595" s="142"/>
      <c r="L595" s="142"/>
      <c r="M595" s="55"/>
      <c r="N595" s="142"/>
      <c r="O595" s="56"/>
      <c r="P595" s="56"/>
      <c r="Q595" s="42"/>
      <c r="R595" s="18">
        <f t="shared" si="18"/>
        <v>0</v>
      </c>
      <c r="S595" s="18">
        <f t="shared" si="19"/>
        <v>0</v>
      </c>
      <c r="T595" s="144"/>
    </row>
    <row r="596" spans="1:20" s="140" customFormat="1">
      <c r="A596" s="143"/>
      <c r="B596" s="42"/>
      <c r="C596" s="143"/>
      <c r="D596" s="142"/>
      <c r="E596" s="142"/>
      <c r="F596" s="54"/>
      <c r="G596" s="54"/>
      <c r="H596" s="142"/>
      <c r="I596" s="42"/>
      <c r="J596" s="142"/>
      <c r="K596" s="142"/>
      <c r="L596" s="142"/>
      <c r="M596" s="55"/>
      <c r="N596" s="142"/>
      <c r="O596" s="56"/>
      <c r="P596" s="56"/>
      <c r="Q596" s="42"/>
      <c r="R596" s="18">
        <f t="shared" si="18"/>
        <v>0</v>
      </c>
      <c r="S596" s="18">
        <f t="shared" si="19"/>
        <v>0</v>
      </c>
      <c r="T596" s="144"/>
    </row>
    <row r="597" spans="1:20" s="140" customFormat="1">
      <c r="A597" s="143"/>
      <c r="B597" s="42"/>
      <c r="C597" s="143"/>
      <c r="D597" s="142"/>
      <c r="E597" s="142"/>
      <c r="F597" s="54"/>
      <c r="G597" s="54"/>
      <c r="H597" s="142"/>
      <c r="I597" s="42"/>
      <c r="J597" s="142"/>
      <c r="K597" s="142"/>
      <c r="L597" s="142"/>
      <c r="M597" s="55"/>
      <c r="N597" s="142"/>
      <c r="O597" s="56"/>
      <c r="P597" s="56"/>
      <c r="Q597" s="42"/>
      <c r="R597" s="18">
        <f t="shared" si="18"/>
        <v>0</v>
      </c>
      <c r="S597" s="18">
        <f t="shared" si="19"/>
        <v>0</v>
      </c>
      <c r="T597" s="144"/>
    </row>
    <row r="598" spans="1:20" s="140" customFormat="1">
      <c r="A598" s="143"/>
      <c r="B598" s="42"/>
      <c r="C598" s="143"/>
      <c r="D598" s="142"/>
      <c r="E598" s="142"/>
      <c r="F598" s="54"/>
      <c r="G598" s="54"/>
      <c r="H598" s="142"/>
      <c r="I598" s="42"/>
      <c r="J598" s="142"/>
      <c r="K598" s="142"/>
      <c r="L598" s="142"/>
      <c r="M598" s="55"/>
      <c r="N598" s="142"/>
      <c r="O598" s="56"/>
      <c r="P598" s="56"/>
      <c r="Q598" s="42"/>
      <c r="R598" s="18">
        <f t="shared" si="18"/>
        <v>0</v>
      </c>
      <c r="S598" s="18">
        <f t="shared" si="19"/>
        <v>0</v>
      </c>
      <c r="T598" s="144"/>
    </row>
    <row r="599" spans="1:20" s="140" customFormat="1">
      <c r="A599" s="143"/>
      <c r="B599" s="42"/>
      <c r="C599" s="143"/>
      <c r="D599" s="142"/>
      <c r="E599" s="142"/>
      <c r="F599" s="54"/>
      <c r="G599" s="54"/>
      <c r="H599" s="142"/>
      <c r="I599" s="42"/>
      <c r="J599" s="142"/>
      <c r="K599" s="142"/>
      <c r="L599" s="142"/>
      <c r="M599" s="55"/>
      <c r="N599" s="142"/>
      <c r="O599" s="56"/>
      <c r="P599" s="56"/>
      <c r="Q599" s="42"/>
      <c r="R599" s="18">
        <f t="shared" si="18"/>
        <v>0</v>
      </c>
      <c r="S599" s="18">
        <f t="shared" si="19"/>
        <v>0</v>
      </c>
      <c r="T599" s="144"/>
    </row>
    <row r="600" spans="1:20" s="140" customFormat="1">
      <c r="A600" s="143"/>
      <c r="B600" s="42"/>
      <c r="C600" s="143"/>
      <c r="D600" s="142"/>
      <c r="E600" s="142"/>
      <c r="F600" s="54"/>
      <c r="G600" s="54"/>
      <c r="H600" s="142"/>
      <c r="I600" s="42"/>
      <c r="J600" s="142"/>
      <c r="K600" s="142"/>
      <c r="L600" s="142"/>
      <c r="M600" s="55"/>
      <c r="N600" s="142"/>
      <c r="O600" s="56"/>
      <c r="P600" s="56"/>
      <c r="Q600" s="42"/>
      <c r="R600" s="18">
        <f t="shared" si="18"/>
        <v>0</v>
      </c>
      <c r="S600" s="18">
        <f t="shared" si="19"/>
        <v>0</v>
      </c>
      <c r="T600" s="144"/>
    </row>
    <row r="601" spans="1:20" s="140" customFormat="1">
      <c r="A601" s="143"/>
      <c r="B601" s="42"/>
      <c r="C601" s="143"/>
      <c r="D601" s="142"/>
      <c r="E601" s="142"/>
      <c r="F601" s="54"/>
      <c r="G601" s="54"/>
      <c r="H601" s="142"/>
      <c r="I601" s="42"/>
      <c r="J601" s="142"/>
      <c r="K601" s="142"/>
      <c r="L601" s="142"/>
      <c r="M601" s="55"/>
      <c r="N601" s="142"/>
      <c r="O601" s="56"/>
      <c r="P601" s="56"/>
      <c r="Q601" s="42"/>
      <c r="R601" s="18">
        <f t="shared" si="18"/>
        <v>0</v>
      </c>
      <c r="S601" s="18">
        <f t="shared" si="19"/>
        <v>0</v>
      </c>
      <c r="T601" s="144"/>
    </row>
    <row r="602" spans="1:20" s="140" customFormat="1">
      <c r="A602" s="143"/>
      <c r="B602" s="42"/>
      <c r="C602" s="143"/>
      <c r="D602" s="142"/>
      <c r="E602" s="142"/>
      <c r="F602" s="54"/>
      <c r="G602" s="54"/>
      <c r="H602" s="142"/>
      <c r="I602" s="42"/>
      <c r="J602" s="142"/>
      <c r="K602" s="142"/>
      <c r="L602" s="142"/>
      <c r="M602" s="55"/>
      <c r="N602" s="142"/>
      <c r="O602" s="56"/>
      <c r="P602" s="56"/>
      <c r="Q602" s="42"/>
      <c r="R602" s="18">
        <f t="shared" si="18"/>
        <v>0</v>
      </c>
      <c r="S602" s="18">
        <f t="shared" si="19"/>
        <v>0</v>
      </c>
      <c r="T602" s="144"/>
    </row>
    <row r="603" spans="1:20" s="140" customFormat="1">
      <c r="A603" s="143"/>
      <c r="B603" s="42"/>
      <c r="C603" s="143"/>
      <c r="D603" s="142"/>
      <c r="E603" s="142"/>
      <c r="F603" s="54"/>
      <c r="G603" s="54"/>
      <c r="H603" s="142"/>
      <c r="I603" s="42"/>
      <c r="J603" s="142"/>
      <c r="K603" s="142"/>
      <c r="L603" s="142"/>
      <c r="M603" s="55"/>
      <c r="N603" s="142"/>
      <c r="O603" s="56"/>
      <c r="P603" s="56"/>
      <c r="Q603" s="42"/>
      <c r="R603" s="18">
        <f t="shared" si="18"/>
        <v>0</v>
      </c>
      <c r="S603" s="18">
        <f t="shared" si="19"/>
        <v>0</v>
      </c>
      <c r="T603" s="144"/>
    </row>
    <row r="604" spans="1:20" s="140" customFormat="1">
      <c r="A604" s="143"/>
      <c r="B604" s="42"/>
      <c r="C604" s="143"/>
      <c r="D604" s="142"/>
      <c r="E604" s="142"/>
      <c r="F604" s="54"/>
      <c r="G604" s="54"/>
      <c r="H604" s="142"/>
      <c r="I604" s="42"/>
      <c r="J604" s="142"/>
      <c r="K604" s="142"/>
      <c r="L604" s="142"/>
      <c r="M604" s="55"/>
      <c r="N604" s="142"/>
      <c r="O604" s="56"/>
      <c r="P604" s="56"/>
      <c r="Q604" s="42"/>
      <c r="R604" s="18">
        <f t="shared" si="18"/>
        <v>0</v>
      </c>
      <c r="S604" s="18">
        <f t="shared" si="19"/>
        <v>0</v>
      </c>
      <c r="T604" s="144"/>
    </row>
    <row r="605" spans="1:20" s="140" customFormat="1">
      <c r="A605" s="143"/>
      <c r="B605" s="42"/>
      <c r="C605" s="143"/>
      <c r="D605" s="142"/>
      <c r="E605" s="142"/>
      <c r="F605" s="54"/>
      <c r="G605" s="54"/>
      <c r="H605" s="142"/>
      <c r="I605" s="42"/>
      <c r="J605" s="142"/>
      <c r="K605" s="142"/>
      <c r="L605" s="142"/>
      <c r="M605" s="55"/>
      <c r="N605" s="142"/>
      <c r="O605" s="56"/>
      <c r="P605" s="56"/>
      <c r="Q605" s="42"/>
      <c r="R605" s="18">
        <f t="shared" si="18"/>
        <v>0</v>
      </c>
      <c r="S605" s="18">
        <f t="shared" si="19"/>
        <v>0</v>
      </c>
      <c r="T605" s="144"/>
    </row>
    <row r="606" spans="1:20" s="140" customFormat="1">
      <c r="A606" s="143"/>
      <c r="B606" s="42"/>
      <c r="C606" s="143"/>
      <c r="D606" s="142"/>
      <c r="E606" s="142"/>
      <c r="F606" s="54"/>
      <c r="G606" s="54"/>
      <c r="H606" s="142"/>
      <c r="I606" s="42"/>
      <c r="J606" s="142"/>
      <c r="K606" s="142"/>
      <c r="L606" s="142"/>
      <c r="M606" s="55"/>
      <c r="N606" s="142"/>
      <c r="O606" s="56"/>
      <c r="P606" s="56"/>
      <c r="Q606" s="42"/>
      <c r="R606" s="18">
        <f t="shared" si="18"/>
        <v>0</v>
      </c>
      <c r="S606" s="18">
        <f t="shared" si="19"/>
        <v>0</v>
      </c>
      <c r="T606" s="144"/>
    </row>
    <row r="607" spans="1:20" s="140" customFormat="1">
      <c r="A607" s="143"/>
      <c r="B607" s="42"/>
      <c r="C607" s="143"/>
      <c r="D607" s="142"/>
      <c r="E607" s="142"/>
      <c r="F607" s="54"/>
      <c r="G607" s="54"/>
      <c r="H607" s="142"/>
      <c r="I607" s="42"/>
      <c r="J607" s="142"/>
      <c r="K607" s="142"/>
      <c r="L607" s="142"/>
      <c r="M607" s="55"/>
      <c r="N607" s="142"/>
      <c r="O607" s="56"/>
      <c r="P607" s="56"/>
      <c r="Q607" s="42"/>
      <c r="R607" s="18">
        <f t="shared" si="18"/>
        <v>0</v>
      </c>
      <c r="S607" s="18">
        <f t="shared" si="19"/>
        <v>0</v>
      </c>
      <c r="T607" s="144"/>
    </row>
    <row r="608" spans="1:20" s="140" customFormat="1">
      <c r="A608" s="143"/>
      <c r="B608" s="42"/>
      <c r="C608" s="143"/>
      <c r="D608" s="142"/>
      <c r="E608" s="142"/>
      <c r="F608" s="54"/>
      <c r="G608" s="54"/>
      <c r="H608" s="142"/>
      <c r="I608" s="42"/>
      <c r="J608" s="142"/>
      <c r="K608" s="142"/>
      <c r="L608" s="142"/>
      <c r="M608" s="55"/>
      <c r="N608" s="142"/>
      <c r="O608" s="56"/>
      <c r="P608" s="56"/>
      <c r="Q608" s="42"/>
      <c r="R608" s="18">
        <f t="shared" si="18"/>
        <v>0</v>
      </c>
      <c r="S608" s="18">
        <f t="shared" si="19"/>
        <v>0</v>
      </c>
      <c r="T608" s="144"/>
    </row>
    <row r="609" spans="1:20" s="140" customFormat="1">
      <c r="A609" s="143"/>
      <c r="B609" s="42"/>
      <c r="C609" s="143"/>
      <c r="D609" s="142"/>
      <c r="E609" s="142"/>
      <c r="F609" s="54"/>
      <c r="G609" s="54"/>
      <c r="H609" s="142"/>
      <c r="I609" s="42"/>
      <c r="J609" s="142"/>
      <c r="K609" s="142"/>
      <c r="L609" s="142"/>
      <c r="M609" s="55"/>
      <c r="N609" s="142"/>
      <c r="O609" s="56"/>
      <c r="P609" s="56"/>
      <c r="Q609" s="42"/>
      <c r="R609" s="18">
        <f t="shared" si="18"/>
        <v>0</v>
      </c>
      <c r="S609" s="18">
        <f t="shared" si="19"/>
        <v>0</v>
      </c>
      <c r="T609" s="144"/>
    </row>
    <row r="610" spans="1:20" s="140" customFormat="1">
      <c r="A610" s="143"/>
      <c r="B610" s="42"/>
      <c r="C610" s="143"/>
      <c r="D610" s="142"/>
      <c r="E610" s="142"/>
      <c r="F610" s="54"/>
      <c r="G610" s="54"/>
      <c r="H610" s="142"/>
      <c r="I610" s="42"/>
      <c r="J610" s="142"/>
      <c r="K610" s="142"/>
      <c r="L610" s="142"/>
      <c r="M610" s="55"/>
      <c r="N610" s="142"/>
      <c r="O610" s="56"/>
      <c r="P610" s="56"/>
      <c r="Q610" s="42"/>
      <c r="R610" s="18">
        <f t="shared" si="18"/>
        <v>0</v>
      </c>
      <c r="S610" s="18">
        <f t="shared" si="19"/>
        <v>0</v>
      </c>
      <c r="T610" s="144"/>
    </row>
    <row r="611" spans="1:20" s="140" customFormat="1">
      <c r="A611" s="143"/>
      <c r="B611" s="42"/>
      <c r="C611" s="143"/>
      <c r="D611" s="142"/>
      <c r="E611" s="142"/>
      <c r="F611" s="54"/>
      <c r="G611" s="54"/>
      <c r="H611" s="142"/>
      <c r="I611" s="42"/>
      <c r="J611" s="142"/>
      <c r="K611" s="142"/>
      <c r="L611" s="142"/>
      <c r="M611" s="55"/>
      <c r="N611" s="142"/>
      <c r="O611" s="56"/>
      <c r="P611" s="56"/>
      <c r="Q611" s="42"/>
      <c r="R611" s="18">
        <f t="shared" si="18"/>
        <v>0</v>
      </c>
      <c r="S611" s="18">
        <f t="shared" si="19"/>
        <v>0</v>
      </c>
      <c r="T611" s="144"/>
    </row>
    <row r="612" spans="1:20" s="140" customFormat="1">
      <c r="A612" s="143"/>
      <c r="B612" s="42"/>
      <c r="C612" s="143"/>
      <c r="D612" s="142"/>
      <c r="E612" s="142"/>
      <c r="F612" s="54"/>
      <c r="G612" s="54"/>
      <c r="H612" s="142"/>
      <c r="I612" s="42"/>
      <c r="J612" s="142"/>
      <c r="K612" s="142"/>
      <c r="L612" s="142"/>
      <c r="M612" s="55"/>
      <c r="N612" s="142"/>
      <c r="O612" s="56"/>
      <c r="P612" s="56"/>
      <c r="Q612" s="42"/>
      <c r="R612" s="18">
        <f t="shared" si="18"/>
        <v>0</v>
      </c>
      <c r="S612" s="18">
        <f t="shared" si="19"/>
        <v>0</v>
      </c>
      <c r="T612" s="144"/>
    </row>
    <row r="613" spans="1:20" s="140" customFormat="1">
      <c r="A613" s="143"/>
      <c r="B613" s="42"/>
      <c r="C613" s="143"/>
      <c r="D613" s="142"/>
      <c r="E613" s="142"/>
      <c r="F613" s="54"/>
      <c r="G613" s="54"/>
      <c r="H613" s="142"/>
      <c r="I613" s="42"/>
      <c r="J613" s="142"/>
      <c r="K613" s="142"/>
      <c r="L613" s="142"/>
      <c r="M613" s="55"/>
      <c r="N613" s="142"/>
      <c r="O613" s="56"/>
      <c r="P613" s="56"/>
      <c r="Q613" s="42"/>
      <c r="R613" s="18">
        <f t="shared" si="18"/>
        <v>0</v>
      </c>
      <c r="S613" s="18">
        <f t="shared" si="19"/>
        <v>0</v>
      </c>
      <c r="T613" s="144"/>
    </row>
    <row r="614" spans="1:20" s="140" customFormat="1">
      <c r="A614" s="143"/>
      <c r="B614" s="42"/>
      <c r="C614" s="143"/>
      <c r="D614" s="142"/>
      <c r="E614" s="142"/>
      <c r="F614" s="54"/>
      <c r="G614" s="54"/>
      <c r="H614" s="142"/>
      <c r="I614" s="42"/>
      <c r="J614" s="142"/>
      <c r="K614" s="142"/>
      <c r="L614" s="142"/>
      <c r="M614" s="55"/>
      <c r="N614" s="142"/>
      <c r="O614" s="56"/>
      <c r="P614" s="56"/>
      <c r="Q614" s="42"/>
      <c r="R614" s="18">
        <f t="shared" si="18"/>
        <v>0</v>
      </c>
      <c r="S614" s="18">
        <f t="shared" si="19"/>
        <v>0</v>
      </c>
      <c r="T614" s="144"/>
    </row>
    <row r="615" spans="1:20" s="140" customFormat="1">
      <c r="A615" s="143"/>
      <c r="B615" s="42"/>
      <c r="C615" s="143"/>
      <c r="D615" s="142"/>
      <c r="E615" s="142"/>
      <c r="F615" s="54"/>
      <c r="G615" s="54"/>
      <c r="H615" s="142"/>
      <c r="I615" s="42"/>
      <c r="J615" s="142"/>
      <c r="K615" s="142"/>
      <c r="L615" s="142"/>
      <c r="M615" s="55"/>
      <c r="N615" s="142"/>
      <c r="O615" s="56"/>
      <c r="P615" s="56"/>
      <c r="Q615" s="42"/>
      <c r="R615" s="18">
        <f t="shared" si="18"/>
        <v>0</v>
      </c>
      <c r="S615" s="18">
        <f t="shared" si="19"/>
        <v>0</v>
      </c>
      <c r="T615" s="144"/>
    </row>
    <row r="616" spans="1:20" s="140" customFormat="1">
      <c r="A616" s="143"/>
      <c r="B616" s="42"/>
      <c r="C616" s="143"/>
      <c r="D616" s="142"/>
      <c r="E616" s="142"/>
      <c r="F616" s="54"/>
      <c r="G616" s="54"/>
      <c r="H616" s="142"/>
      <c r="I616" s="42"/>
      <c r="J616" s="142"/>
      <c r="K616" s="142"/>
      <c r="L616" s="142"/>
      <c r="M616" s="55"/>
      <c r="N616" s="142"/>
      <c r="O616" s="56"/>
      <c r="P616" s="56"/>
      <c r="Q616" s="42"/>
      <c r="R616" s="18">
        <f t="shared" si="18"/>
        <v>0</v>
      </c>
      <c r="S616" s="18">
        <f t="shared" si="19"/>
        <v>0</v>
      </c>
      <c r="T616" s="144"/>
    </row>
    <row r="617" spans="1:20" s="140" customFormat="1">
      <c r="A617" s="143"/>
      <c r="B617" s="42"/>
      <c r="C617" s="143"/>
      <c r="D617" s="142"/>
      <c r="E617" s="142"/>
      <c r="F617" s="54"/>
      <c r="G617" s="54"/>
      <c r="H617" s="142"/>
      <c r="I617" s="42"/>
      <c r="J617" s="142"/>
      <c r="K617" s="142"/>
      <c r="L617" s="142"/>
      <c r="M617" s="55"/>
      <c r="N617" s="142"/>
      <c r="O617" s="56"/>
      <c r="P617" s="56"/>
      <c r="Q617" s="42"/>
      <c r="R617" s="18">
        <f t="shared" si="18"/>
        <v>0</v>
      </c>
      <c r="S617" s="18">
        <f t="shared" si="19"/>
        <v>0</v>
      </c>
      <c r="T617" s="144"/>
    </row>
    <row r="618" spans="1:20" s="140" customFormat="1">
      <c r="A618" s="143"/>
      <c r="B618" s="42"/>
      <c r="C618" s="143"/>
      <c r="D618" s="142"/>
      <c r="E618" s="142"/>
      <c r="F618" s="54"/>
      <c r="G618" s="54"/>
      <c r="H618" s="142"/>
      <c r="I618" s="42"/>
      <c r="J618" s="142"/>
      <c r="K618" s="142"/>
      <c r="L618" s="142"/>
      <c r="M618" s="55"/>
      <c r="N618" s="142"/>
      <c r="O618" s="56"/>
      <c r="P618" s="56"/>
      <c r="Q618" s="42"/>
      <c r="R618" s="18">
        <f t="shared" si="18"/>
        <v>0</v>
      </c>
      <c r="S618" s="18">
        <f t="shared" si="19"/>
        <v>0</v>
      </c>
      <c r="T618" s="144"/>
    </row>
    <row r="619" spans="1:20" s="140" customFormat="1">
      <c r="A619" s="143"/>
      <c r="B619" s="42"/>
      <c r="C619" s="143"/>
      <c r="D619" s="142"/>
      <c r="E619" s="142"/>
      <c r="F619" s="54"/>
      <c r="G619" s="54"/>
      <c r="H619" s="142"/>
      <c r="I619" s="42"/>
      <c r="J619" s="142"/>
      <c r="K619" s="142"/>
      <c r="L619" s="142"/>
      <c r="M619" s="55"/>
      <c r="N619" s="142"/>
      <c r="O619" s="56"/>
      <c r="P619" s="56"/>
      <c r="Q619" s="42"/>
      <c r="R619" s="18">
        <f t="shared" si="18"/>
        <v>0</v>
      </c>
      <c r="S619" s="18">
        <f t="shared" si="19"/>
        <v>0</v>
      </c>
      <c r="T619" s="144"/>
    </row>
    <row r="620" spans="1:20" s="140" customFormat="1">
      <c r="A620" s="143"/>
      <c r="B620" s="42"/>
      <c r="C620" s="143"/>
      <c r="D620" s="142"/>
      <c r="E620" s="142"/>
      <c r="F620" s="54"/>
      <c r="G620" s="54"/>
      <c r="H620" s="142"/>
      <c r="I620" s="42"/>
      <c r="J620" s="142"/>
      <c r="K620" s="142"/>
      <c r="L620" s="142"/>
      <c r="M620" s="55"/>
      <c r="N620" s="142"/>
      <c r="O620" s="56"/>
      <c r="P620" s="56"/>
      <c r="Q620" s="42"/>
      <c r="R620" s="18">
        <f t="shared" si="18"/>
        <v>0</v>
      </c>
      <c r="S620" s="18">
        <f t="shared" si="19"/>
        <v>0</v>
      </c>
      <c r="T620" s="144"/>
    </row>
    <row r="621" spans="1:20" s="140" customFormat="1">
      <c r="A621" s="143"/>
      <c r="B621" s="42"/>
      <c r="C621" s="143"/>
      <c r="D621" s="142"/>
      <c r="E621" s="142"/>
      <c r="F621" s="54"/>
      <c r="G621" s="54"/>
      <c r="H621" s="142"/>
      <c r="I621" s="42"/>
      <c r="J621" s="142"/>
      <c r="K621" s="142"/>
      <c r="L621" s="142"/>
      <c r="M621" s="55"/>
      <c r="N621" s="142"/>
      <c r="O621" s="56"/>
      <c r="P621" s="56"/>
      <c r="Q621" s="42"/>
      <c r="R621" s="18">
        <f t="shared" si="18"/>
        <v>0</v>
      </c>
      <c r="S621" s="18">
        <f t="shared" si="19"/>
        <v>0</v>
      </c>
      <c r="T621" s="144"/>
    </row>
    <row r="622" spans="1:20" s="140" customFormat="1">
      <c r="A622" s="143"/>
      <c r="B622" s="42"/>
      <c r="C622" s="143"/>
      <c r="D622" s="142"/>
      <c r="E622" s="142"/>
      <c r="F622" s="54"/>
      <c r="G622" s="54"/>
      <c r="H622" s="142"/>
      <c r="I622" s="42"/>
      <c r="J622" s="142"/>
      <c r="K622" s="142"/>
      <c r="L622" s="142"/>
      <c r="M622" s="55"/>
      <c r="N622" s="142"/>
      <c r="O622" s="56"/>
      <c r="P622" s="56"/>
      <c r="Q622" s="42"/>
      <c r="R622" s="18">
        <f t="shared" si="18"/>
        <v>0</v>
      </c>
      <c r="S622" s="18">
        <f t="shared" si="19"/>
        <v>0</v>
      </c>
      <c r="T622" s="144"/>
    </row>
    <row r="623" spans="1:20" s="140" customFormat="1">
      <c r="A623" s="143"/>
      <c r="B623" s="42"/>
      <c r="C623" s="143"/>
      <c r="D623" s="142"/>
      <c r="E623" s="142"/>
      <c r="F623" s="54"/>
      <c r="G623" s="54"/>
      <c r="H623" s="142"/>
      <c r="I623" s="42"/>
      <c r="J623" s="142"/>
      <c r="K623" s="142"/>
      <c r="L623" s="142"/>
      <c r="M623" s="55"/>
      <c r="N623" s="142"/>
      <c r="O623" s="56"/>
      <c r="P623" s="56"/>
      <c r="Q623" s="42"/>
      <c r="R623" s="18">
        <f t="shared" si="18"/>
        <v>0</v>
      </c>
      <c r="S623" s="18">
        <f t="shared" si="19"/>
        <v>0</v>
      </c>
      <c r="T623" s="144"/>
    </row>
    <row r="624" spans="1:20" s="140" customFormat="1">
      <c r="A624" s="143"/>
      <c r="B624" s="42"/>
      <c r="C624" s="143"/>
      <c r="D624" s="142"/>
      <c r="E624" s="142"/>
      <c r="F624" s="54"/>
      <c r="G624" s="54"/>
      <c r="H624" s="142"/>
      <c r="I624" s="42"/>
      <c r="J624" s="142"/>
      <c r="K624" s="142"/>
      <c r="L624" s="142"/>
      <c r="M624" s="55"/>
      <c r="N624" s="142"/>
      <c r="O624" s="56"/>
      <c r="P624" s="56"/>
      <c r="Q624" s="42"/>
      <c r="R624" s="18">
        <f t="shared" si="18"/>
        <v>0</v>
      </c>
      <c r="S624" s="18">
        <f t="shared" si="19"/>
        <v>0</v>
      </c>
      <c r="T624" s="144"/>
    </row>
    <row r="625" spans="1:20" s="140" customFormat="1">
      <c r="A625" s="143"/>
      <c r="B625" s="42"/>
      <c r="C625" s="143"/>
      <c r="D625" s="142"/>
      <c r="E625" s="142"/>
      <c r="F625" s="54"/>
      <c r="G625" s="54"/>
      <c r="H625" s="142"/>
      <c r="I625" s="42"/>
      <c r="J625" s="142"/>
      <c r="K625" s="142"/>
      <c r="L625" s="142"/>
      <c r="M625" s="55"/>
      <c r="N625" s="142"/>
      <c r="O625" s="56"/>
      <c r="P625" s="56"/>
      <c r="Q625" s="42"/>
      <c r="R625" s="18">
        <f t="shared" si="18"/>
        <v>0</v>
      </c>
      <c r="S625" s="18">
        <f t="shared" si="19"/>
        <v>0</v>
      </c>
      <c r="T625" s="144"/>
    </row>
    <row r="626" spans="1:20" s="140" customFormat="1">
      <c r="A626" s="143"/>
      <c r="B626" s="42"/>
      <c r="C626" s="143"/>
      <c r="D626" s="142"/>
      <c r="E626" s="142"/>
      <c r="F626" s="54"/>
      <c r="G626" s="54"/>
      <c r="H626" s="142"/>
      <c r="I626" s="42"/>
      <c r="J626" s="142"/>
      <c r="K626" s="142"/>
      <c r="L626" s="142"/>
      <c r="M626" s="55"/>
      <c r="N626" s="142"/>
      <c r="O626" s="56"/>
      <c r="P626" s="56"/>
      <c r="Q626" s="42"/>
      <c r="R626" s="18">
        <f t="shared" si="18"/>
        <v>0</v>
      </c>
      <c r="S626" s="18">
        <f t="shared" si="19"/>
        <v>0</v>
      </c>
      <c r="T626" s="144"/>
    </row>
    <row r="627" spans="1:20" s="140" customFormat="1">
      <c r="A627" s="143"/>
      <c r="B627" s="42"/>
      <c r="C627" s="143"/>
      <c r="D627" s="142"/>
      <c r="E627" s="142"/>
      <c r="F627" s="54"/>
      <c r="G627" s="54"/>
      <c r="H627" s="142"/>
      <c r="I627" s="42"/>
      <c r="J627" s="142"/>
      <c r="K627" s="142"/>
      <c r="L627" s="142"/>
      <c r="M627" s="55"/>
      <c r="N627" s="142"/>
      <c r="O627" s="56"/>
      <c r="P627" s="56"/>
      <c r="Q627" s="42"/>
      <c r="R627" s="18">
        <f t="shared" si="18"/>
        <v>0</v>
      </c>
      <c r="S627" s="18">
        <f t="shared" si="19"/>
        <v>0</v>
      </c>
      <c r="T627" s="144"/>
    </row>
    <row r="628" spans="1:20" s="140" customFormat="1">
      <c r="A628" s="143"/>
      <c r="B628" s="42"/>
      <c r="C628" s="143"/>
      <c r="D628" s="142"/>
      <c r="E628" s="142"/>
      <c r="F628" s="54"/>
      <c r="G628" s="54"/>
      <c r="H628" s="142"/>
      <c r="I628" s="42"/>
      <c r="J628" s="142"/>
      <c r="K628" s="142"/>
      <c r="L628" s="142"/>
      <c r="M628" s="55"/>
      <c r="N628" s="142"/>
      <c r="O628" s="56"/>
      <c r="P628" s="56"/>
      <c r="Q628" s="42"/>
      <c r="R628" s="18">
        <f t="shared" si="18"/>
        <v>0</v>
      </c>
      <c r="S628" s="18">
        <f t="shared" si="19"/>
        <v>0</v>
      </c>
      <c r="T628" s="144"/>
    </row>
    <row r="629" spans="1:20" s="140" customFormat="1">
      <c r="A629" s="143"/>
      <c r="B629" s="42"/>
      <c r="C629" s="143"/>
      <c r="D629" s="142"/>
      <c r="E629" s="142"/>
      <c r="F629" s="54"/>
      <c r="G629" s="54"/>
      <c r="H629" s="142"/>
      <c r="I629" s="42"/>
      <c r="J629" s="142"/>
      <c r="K629" s="142"/>
      <c r="L629" s="142"/>
      <c r="M629" s="55"/>
      <c r="N629" s="142"/>
      <c r="O629" s="56"/>
      <c r="P629" s="56"/>
      <c r="Q629" s="42"/>
      <c r="R629" s="18">
        <f t="shared" si="18"/>
        <v>0</v>
      </c>
      <c r="S629" s="18">
        <f t="shared" si="19"/>
        <v>0</v>
      </c>
      <c r="T629" s="144"/>
    </row>
    <row r="630" spans="1:20" s="140" customFormat="1">
      <c r="A630" s="143"/>
      <c r="B630" s="42"/>
      <c r="C630" s="143"/>
      <c r="D630" s="142"/>
      <c r="E630" s="142"/>
      <c r="F630" s="54"/>
      <c r="G630" s="54"/>
      <c r="H630" s="142"/>
      <c r="I630" s="42"/>
      <c r="J630" s="142"/>
      <c r="K630" s="142"/>
      <c r="L630" s="142"/>
      <c r="M630" s="55"/>
      <c r="N630" s="142"/>
      <c r="O630" s="56"/>
      <c r="P630" s="56"/>
      <c r="Q630" s="42"/>
      <c r="R630" s="18">
        <f t="shared" si="18"/>
        <v>0</v>
      </c>
      <c r="S630" s="18">
        <f t="shared" si="19"/>
        <v>0</v>
      </c>
      <c r="T630" s="144"/>
    </row>
    <row r="631" spans="1:20" s="140" customFormat="1">
      <c r="A631" s="143"/>
      <c r="B631" s="42"/>
      <c r="C631" s="143"/>
      <c r="D631" s="142"/>
      <c r="E631" s="142"/>
      <c r="F631" s="54"/>
      <c r="G631" s="54"/>
      <c r="H631" s="142"/>
      <c r="I631" s="42"/>
      <c r="J631" s="142"/>
      <c r="K631" s="142"/>
      <c r="L631" s="142"/>
      <c r="M631" s="55"/>
      <c r="N631" s="142"/>
      <c r="O631" s="56"/>
      <c r="P631" s="56"/>
      <c r="Q631" s="42"/>
      <c r="R631" s="18">
        <f t="shared" si="18"/>
        <v>0</v>
      </c>
      <c r="S631" s="18">
        <f t="shared" si="19"/>
        <v>0</v>
      </c>
      <c r="T631" s="144"/>
    </row>
    <row r="632" spans="1:20" s="140" customFormat="1">
      <c r="A632" s="143"/>
      <c r="B632" s="42"/>
      <c r="C632" s="143"/>
      <c r="D632" s="142"/>
      <c r="E632" s="142"/>
      <c r="F632" s="54"/>
      <c r="G632" s="54"/>
      <c r="H632" s="142"/>
      <c r="I632" s="42"/>
      <c r="J632" s="142"/>
      <c r="K632" s="142"/>
      <c r="L632" s="142"/>
      <c r="M632" s="55"/>
      <c r="N632" s="142"/>
      <c r="O632" s="56"/>
      <c r="P632" s="56"/>
      <c r="Q632" s="42"/>
      <c r="R632" s="18">
        <f t="shared" si="18"/>
        <v>0</v>
      </c>
      <c r="S632" s="18">
        <f t="shared" si="19"/>
        <v>0</v>
      </c>
      <c r="T632" s="144"/>
    </row>
    <row r="633" spans="1:20" s="140" customFormat="1">
      <c r="A633" s="143"/>
      <c r="B633" s="42"/>
      <c r="C633" s="143"/>
      <c r="D633" s="142"/>
      <c r="E633" s="142"/>
      <c r="F633" s="54"/>
      <c r="G633" s="54"/>
      <c r="H633" s="142"/>
      <c r="I633" s="42"/>
      <c r="J633" s="142"/>
      <c r="K633" s="142"/>
      <c r="L633" s="142"/>
      <c r="M633" s="55"/>
      <c r="N633" s="142"/>
      <c r="O633" s="56"/>
      <c r="P633" s="56"/>
      <c r="Q633" s="42"/>
      <c r="R633" s="18">
        <f t="shared" si="18"/>
        <v>0</v>
      </c>
      <c r="S633" s="18">
        <f t="shared" si="19"/>
        <v>0</v>
      </c>
      <c r="T633" s="144"/>
    </row>
    <row r="634" spans="1:20" s="140" customFormat="1">
      <c r="A634" s="143"/>
      <c r="B634" s="42"/>
      <c r="C634" s="143"/>
      <c r="D634" s="142"/>
      <c r="E634" s="142"/>
      <c r="F634" s="54"/>
      <c r="G634" s="54"/>
      <c r="H634" s="142"/>
      <c r="I634" s="42"/>
      <c r="J634" s="142"/>
      <c r="K634" s="142"/>
      <c r="L634" s="142"/>
      <c r="M634" s="55"/>
      <c r="N634" s="142"/>
      <c r="O634" s="56"/>
      <c r="P634" s="56"/>
      <c r="Q634" s="42"/>
      <c r="R634" s="18">
        <f t="shared" si="18"/>
        <v>0</v>
      </c>
      <c r="S634" s="18">
        <f t="shared" si="19"/>
        <v>0</v>
      </c>
      <c r="T634" s="144"/>
    </row>
    <row r="635" spans="1:20" s="140" customFormat="1">
      <c r="A635" s="143"/>
      <c r="B635" s="42"/>
      <c r="C635" s="143"/>
      <c r="D635" s="142"/>
      <c r="E635" s="142"/>
      <c r="F635" s="54"/>
      <c r="G635" s="54"/>
      <c r="H635" s="142"/>
      <c r="I635" s="42"/>
      <c r="J635" s="142"/>
      <c r="K635" s="142"/>
      <c r="L635" s="142"/>
      <c r="M635" s="55"/>
      <c r="N635" s="142"/>
      <c r="O635" s="56"/>
      <c r="P635" s="56"/>
      <c r="Q635" s="42"/>
      <c r="R635" s="18">
        <f t="shared" si="18"/>
        <v>0</v>
      </c>
      <c r="S635" s="18">
        <f t="shared" si="19"/>
        <v>0</v>
      </c>
      <c r="T635" s="144"/>
    </row>
    <row r="636" spans="1:20" s="140" customFormat="1">
      <c r="A636" s="143"/>
      <c r="B636" s="42"/>
      <c r="C636" s="143"/>
      <c r="D636" s="142"/>
      <c r="E636" s="142"/>
      <c r="F636" s="54"/>
      <c r="G636" s="54"/>
      <c r="H636" s="142"/>
      <c r="I636" s="42"/>
      <c r="J636" s="142"/>
      <c r="K636" s="142"/>
      <c r="L636" s="142"/>
      <c r="M636" s="55"/>
      <c r="N636" s="142"/>
      <c r="O636" s="56"/>
      <c r="P636" s="56"/>
      <c r="Q636" s="42"/>
      <c r="R636" s="18">
        <f t="shared" si="18"/>
        <v>0</v>
      </c>
      <c r="S636" s="18">
        <f t="shared" si="19"/>
        <v>0</v>
      </c>
      <c r="T636" s="144"/>
    </row>
    <row r="637" spans="1:20" s="140" customFormat="1">
      <c r="A637" s="143"/>
      <c r="B637" s="42"/>
      <c r="C637" s="143"/>
      <c r="D637" s="142"/>
      <c r="E637" s="142"/>
      <c r="F637" s="54"/>
      <c r="G637" s="54"/>
      <c r="H637" s="142"/>
      <c r="I637" s="42"/>
      <c r="J637" s="142"/>
      <c r="K637" s="142"/>
      <c r="L637" s="142"/>
      <c r="M637" s="55"/>
      <c r="N637" s="142"/>
      <c r="O637" s="56"/>
      <c r="P637" s="56"/>
      <c r="Q637" s="42"/>
      <c r="R637" s="18">
        <f t="shared" si="18"/>
        <v>0</v>
      </c>
      <c r="S637" s="18">
        <f t="shared" si="19"/>
        <v>0</v>
      </c>
      <c r="T637" s="144"/>
    </row>
    <row r="638" spans="1:20" s="140" customFormat="1">
      <c r="A638" s="143"/>
      <c r="B638" s="42"/>
      <c r="C638" s="143"/>
      <c r="D638" s="142"/>
      <c r="E638" s="142"/>
      <c r="F638" s="54"/>
      <c r="G638" s="54"/>
      <c r="H638" s="142"/>
      <c r="I638" s="42"/>
      <c r="J638" s="142"/>
      <c r="K638" s="142"/>
      <c r="L638" s="142"/>
      <c r="M638" s="55"/>
      <c r="N638" s="142"/>
      <c r="O638" s="56"/>
      <c r="P638" s="56"/>
      <c r="Q638" s="42"/>
      <c r="R638" s="18">
        <f t="shared" si="18"/>
        <v>0</v>
      </c>
      <c r="S638" s="18">
        <f t="shared" si="19"/>
        <v>0</v>
      </c>
      <c r="T638" s="144"/>
    </row>
    <row r="639" spans="1:20" s="140" customFormat="1">
      <c r="A639" s="143"/>
      <c r="B639" s="42"/>
      <c r="C639" s="143"/>
      <c r="D639" s="142"/>
      <c r="E639" s="142"/>
      <c r="F639" s="54"/>
      <c r="G639" s="54"/>
      <c r="H639" s="142"/>
      <c r="I639" s="42"/>
      <c r="J639" s="142"/>
      <c r="K639" s="142"/>
      <c r="L639" s="142"/>
      <c r="M639" s="55"/>
      <c r="N639" s="142"/>
      <c r="O639" s="56"/>
      <c r="P639" s="56"/>
      <c r="Q639" s="42"/>
      <c r="R639" s="18">
        <f t="shared" si="18"/>
        <v>0</v>
      </c>
      <c r="S639" s="18">
        <f t="shared" si="19"/>
        <v>0</v>
      </c>
      <c r="T639" s="144"/>
    </row>
    <row r="640" spans="1:20" s="140" customFormat="1">
      <c r="A640" s="143"/>
      <c r="B640" s="42"/>
      <c r="C640" s="143"/>
      <c r="D640" s="142"/>
      <c r="E640" s="142"/>
      <c r="F640" s="54"/>
      <c r="G640" s="54"/>
      <c r="H640" s="142"/>
      <c r="I640" s="42"/>
      <c r="J640" s="142"/>
      <c r="K640" s="142"/>
      <c r="L640" s="142"/>
      <c r="M640" s="55"/>
      <c r="N640" s="142"/>
      <c r="O640" s="56"/>
      <c r="P640" s="56"/>
      <c r="Q640" s="42"/>
      <c r="R640" s="18">
        <f t="shared" si="18"/>
        <v>0</v>
      </c>
      <c r="S640" s="18">
        <f t="shared" si="19"/>
        <v>0</v>
      </c>
      <c r="T640" s="144"/>
    </row>
    <row r="641" spans="1:20" s="140" customFormat="1">
      <c r="A641" s="143"/>
      <c r="B641" s="42"/>
      <c r="C641" s="143"/>
      <c r="D641" s="142"/>
      <c r="E641" s="142"/>
      <c r="F641" s="54"/>
      <c r="G641" s="54"/>
      <c r="H641" s="142"/>
      <c r="I641" s="42"/>
      <c r="J641" s="142"/>
      <c r="K641" s="142"/>
      <c r="L641" s="142"/>
      <c r="M641" s="55"/>
      <c r="N641" s="142"/>
      <c r="O641" s="56"/>
      <c r="P641" s="56"/>
      <c r="Q641" s="42"/>
      <c r="R641" s="18">
        <f t="shared" si="18"/>
        <v>0</v>
      </c>
      <c r="S641" s="18">
        <f t="shared" si="19"/>
        <v>0</v>
      </c>
      <c r="T641" s="144"/>
    </row>
    <row r="642" spans="1:20" s="140" customFormat="1">
      <c r="A642" s="143"/>
      <c r="B642" s="42"/>
      <c r="C642" s="143"/>
      <c r="D642" s="142"/>
      <c r="E642" s="142"/>
      <c r="F642" s="54"/>
      <c r="G642" s="54"/>
      <c r="H642" s="142"/>
      <c r="I642" s="42"/>
      <c r="J642" s="142"/>
      <c r="K642" s="142"/>
      <c r="L642" s="142"/>
      <c r="M642" s="55"/>
      <c r="N642" s="142"/>
      <c r="O642" s="56"/>
      <c r="P642" s="56"/>
      <c r="Q642" s="42"/>
      <c r="R642" s="18">
        <f t="shared" si="18"/>
        <v>0</v>
      </c>
      <c r="S642" s="18">
        <f t="shared" si="19"/>
        <v>0</v>
      </c>
      <c r="T642" s="144"/>
    </row>
    <row r="643" spans="1:20" s="140" customFormat="1">
      <c r="A643" s="143"/>
      <c r="B643" s="42"/>
      <c r="C643" s="143"/>
      <c r="D643" s="142"/>
      <c r="E643" s="142"/>
      <c r="F643" s="54"/>
      <c r="G643" s="54"/>
      <c r="H643" s="142"/>
      <c r="I643" s="42"/>
      <c r="J643" s="142"/>
      <c r="K643" s="142"/>
      <c r="L643" s="142"/>
      <c r="M643" s="55"/>
      <c r="N643" s="142"/>
      <c r="O643" s="56"/>
      <c r="P643" s="56"/>
      <c r="Q643" s="42"/>
      <c r="R643" s="18">
        <f t="shared" si="18"/>
        <v>0</v>
      </c>
      <c r="S643" s="18">
        <f t="shared" si="19"/>
        <v>0</v>
      </c>
      <c r="T643" s="144"/>
    </row>
    <row r="644" spans="1:20" s="140" customFormat="1">
      <c r="A644" s="143"/>
      <c r="B644" s="42"/>
      <c r="C644" s="143"/>
      <c r="D644" s="142"/>
      <c r="E644" s="142"/>
      <c r="F644" s="54"/>
      <c r="G644" s="54"/>
      <c r="H644" s="142"/>
      <c r="I644" s="42"/>
      <c r="J644" s="142"/>
      <c r="K644" s="142"/>
      <c r="L644" s="142"/>
      <c r="M644" s="55"/>
      <c r="N644" s="142"/>
      <c r="O644" s="56"/>
      <c r="P644" s="56"/>
      <c r="Q644" s="42"/>
      <c r="R644" s="18">
        <f t="shared" si="18"/>
        <v>0</v>
      </c>
      <c r="S644" s="18">
        <f t="shared" si="19"/>
        <v>0</v>
      </c>
      <c r="T644" s="144"/>
    </row>
    <row r="645" spans="1:20" s="140" customFormat="1">
      <c r="A645" s="143"/>
      <c r="B645" s="42"/>
      <c r="C645" s="143"/>
      <c r="D645" s="142"/>
      <c r="E645" s="142"/>
      <c r="F645" s="54"/>
      <c r="G645" s="54"/>
      <c r="H645" s="142"/>
      <c r="I645" s="42"/>
      <c r="J645" s="142"/>
      <c r="K645" s="142"/>
      <c r="L645" s="142"/>
      <c r="M645" s="55"/>
      <c r="N645" s="142"/>
      <c r="O645" s="56"/>
      <c r="P645" s="56"/>
      <c r="Q645" s="42"/>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44"/>
    </row>
    <row r="646" spans="1:20" s="140" customFormat="1">
      <c r="A646" s="143"/>
      <c r="B646" s="42"/>
      <c r="C646" s="143"/>
      <c r="D646" s="142"/>
      <c r="E646" s="142"/>
      <c r="F646" s="54"/>
      <c r="G646" s="54"/>
      <c r="H646" s="142"/>
      <c r="I646" s="42"/>
      <c r="J646" s="142"/>
      <c r="K646" s="142"/>
      <c r="L646" s="142"/>
      <c r="M646" s="55"/>
      <c r="N646" s="142"/>
      <c r="O646" s="56"/>
      <c r="P646" s="56"/>
      <c r="Q646" s="42"/>
      <c r="R646" s="18">
        <f t="shared" si="20"/>
        <v>0</v>
      </c>
      <c r="S646" s="18">
        <f t="shared" si="21"/>
        <v>0</v>
      </c>
      <c r="T646" s="144"/>
    </row>
    <row r="647" spans="1:20" s="140" customFormat="1">
      <c r="A647" s="143"/>
      <c r="B647" s="42"/>
      <c r="C647" s="143"/>
      <c r="D647" s="142"/>
      <c r="E647" s="142"/>
      <c r="F647" s="54"/>
      <c r="G647" s="54"/>
      <c r="H647" s="142"/>
      <c r="I647" s="42"/>
      <c r="J647" s="142"/>
      <c r="K647" s="142"/>
      <c r="L647" s="142"/>
      <c r="M647" s="55"/>
      <c r="N647" s="142"/>
      <c r="O647" s="56"/>
      <c r="P647" s="56"/>
      <c r="Q647" s="42"/>
      <c r="R647" s="18">
        <f t="shared" si="20"/>
        <v>0</v>
      </c>
      <c r="S647" s="18">
        <f t="shared" si="21"/>
        <v>0</v>
      </c>
      <c r="T647" s="144"/>
    </row>
    <row r="648" spans="1:20" s="140" customFormat="1">
      <c r="A648" s="143"/>
      <c r="B648" s="42"/>
      <c r="C648" s="143"/>
      <c r="D648" s="142"/>
      <c r="E648" s="142"/>
      <c r="F648" s="54"/>
      <c r="G648" s="54"/>
      <c r="H648" s="142"/>
      <c r="I648" s="42"/>
      <c r="J648" s="142"/>
      <c r="K648" s="142"/>
      <c r="L648" s="142"/>
      <c r="M648" s="55"/>
      <c r="N648" s="142"/>
      <c r="O648" s="56"/>
      <c r="P648" s="56"/>
      <c r="Q648" s="42"/>
      <c r="R648" s="18">
        <f t="shared" si="20"/>
        <v>0</v>
      </c>
      <c r="S648" s="18">
        <f t="shared" si="21"/>
        <v>0</v>
      </c>
      <c r="T648" s="144"/>
    </row>
    <row r="649" spans="1:20" s="140" customFormat="1">
      <c r="A649" s="143"/>
      <c r="B649" s="42"/>
      <c r="C649" s="143"/>
      <c r="D649" s="142"/>
      <c r="E649" s="142"/>
      <c r="F649" s="54"/>
      <c r="G649" s="54"/>
      <c r="H649" s="142"/>
      <c r="I649" s="42"/>
      <c r="J649" s="142"/>
      <c r="K649" s="142"/>
      <c r="L649" s="142"/>
      <c r="M649" s="55"/>
      <c r="N649" s="142"/>
      <c r="O649" s="56"/>
      <c r="P649" s="56"/>
      <c r="Q649" s="42"/>
      <c r="R649" s="18">
        <f t="shared" si="20"/>
        <v>0</v>
      </c>
      <c r="S649" s="18">
        <f t="shared" si="21"/>
        <v>0</v>
      </c>
      <c r="T649" s="144"/>
    </row>
    <row r="650" spans="1:20" s="140" customFormat="1">
      <c r="A650" s="143"/>
      <c r="B650" s="42"/>
      <c r="C650" s="143"/>
      <c r="D650" s="142"/>
      <c r="E650" s="142"/>
      <c r="F650" s="54"/>
      <c r="G650" s="54"/>
      <c r="H650" s="142"/>
      <c r="I650" s="42"/>
      <c r="J650" s="142"/>
      <c r="K650" s="142"/>
      <c r="L650" s="142"/>
      <c r="M650" s="55"/>
      <c r="N650" s="142"/>
      <c r="O650" s="56"/>
      <c r="P650" s="56"/>
      <c r="Q650" s="42"/>
      <c r="R650" s="18">
        <f t="shared" si="20"/>
        <v>0</v>
      </c>
      <c r="S650" s="18">
        <f t="shared" si="21"/>
        <v>0</v>
      </c>
      <c r="T650" s="144"/>
    </row>
    <row r="651" spans="1:20" s="140" customFormat="1">
      <c r="A651" s="143"/>
      <c r="B651" s="42"/>
      <c r="C651" s="143"/>
      <c r="D651" s="142"/>
      <c r="E651" s="142"/>
      <c r="F651" s="54"/>
      <c r="G651" s="54"/>
      <c r="H651" s="142"/>
      <c r="I651" s="42"/>
      <c r="J651" s="142"/>
      <c r="K651" s="142"/>
      <c r="L651" s="142"/>
      <c r="M651" s="55"/>
      <c r="N651" s="142"/>
      <c r="O651" s="56"/>
      <c r="P651" s="56"/>
      <c r="Q651" s="42"/>
      <c r="R651" s="18">
        <f t="shared" si="20"/>
        <v>0</v>
      </c>
      <c r="S651" s="18">
        <f t="shared" si="21"/>
        <v>0</v>
      </c>
      <c r="T651" s="144"/>
    </row>
    <row r="652" spans="1:20" s="140" customFormat="1">
      <c r="A652" s="143"/>
      <c r="B652" s="42"/>
      <c r="C652" s="143"/>
      <c r="D652" s="142"/>
      <c r="E652" s="142"/>
      <c r="F652" s="54"/>
      <c r="G652" s="54"/>
      <c r="H652" s="142"/>
      <c r="I652" s="42"/>
      <c r="J652" s="142"/>
      <c r="K652" s="142"/>
      <c r="L652" s="142"/>
      <c r="M652" s="55"/>
      <c r="N652" s="142"/>
      <c r="O652" s="56"/>
      <c r="P652" s="56"/>
      <c r="Q652" s="42"/>
      <c r="R652" s="18">
        <f t="shared" si="20"/>
        <v>0</v>
      </c>
      <c r="S652" s="18">
        <f t="shared" si="21"/>
        <v>0</v>
      </c>
      <c r="T652" s="144"/>
    </row>
    <row r="653" spans="1:20" s="140" customFormat="1">
      <c r="A653" s="143"/>
      <c r="B653" s="42"/>
      <c r="C653" s="143"/>
      <c r="D653" s="142"/>
      <c r="E653" s="142"/>
      <c r="F653" s="54"/>
      <c r="G653" s="54"/>
      <c r="H653" s="142"/>
      <c r="I653" s="42"/>
      <c r="J653" s="142"/>
      <c r="K653" s="142"/>
      <c r="L653" s="142"/>
      <c r="M653" s="55"/>
      <c r="N653" s="142"/>
      <c r="O653" s="56"/>
      <c r="P653" s="56"/>
      <c r="Q653" s="42"/>
      <c r="R653" s="18">
        <f t="shared" si="20"/>
        <v>0</v>
      </c>
      <c r="S653" s="18">
        <f t="shared" si="21"/>
        <v>0</v>
      </c>
      <c r="T653" s="144"/>
    </row>
    <row r="654" spans="1:20" s="140" customFormat="1">
      <c r="A654" s="143"/>
      <c r="B654" s="42"/>
      <c r="C654" s="143"/>
      <c r="D654" s="142"/>
      <c r="E654" s="142"/>
      <c r="F654" s="54"/>
      <c r="G654" s="54"/>
      <c r="H654" s="142"/>
      <c r="I654" s="42"/>
      <c r="J654" s="142"/>
      <c r="K654" s="142"/>
      <c r="L654" s="142"/>
      <c r="M654" s="55"/>
      <c r="N654" s="142"/>
      <c r="O654" s="56"/>
      <c r="P654" s="56"/>
      <c r="Q654" s="42"/>
      <c r="R654" s="18">
        <f t="shared" si="20"/>
        <v>0</v>
      </c>
      <c r="S654" s="18">
        <f t="shared" si="21"/>
        <v>0</v>
      </c>
      <c r="T654" s="144"/>
    </row>
    <row r="655" spans="1:20" s="140" customFormat="1">
      <c r="A655" s="143"/>
      <c r="B655" s="42"/>
      <c r="C655" s="143"/>
      <c r="D655" s="142"/>
      <c r="E655" s="142"/>
      <c r="F655" s="54"/>
      <c r="G655" s="54"/>
      <c r="H655" s="142"/>
      <c r="I655" s="42"/>
      <c r="J655" s="142"/>
      <c r="K655" s="142"/>
      <c r="L655" s="142"/>
      <c r="M655" s="55"/>
      <c r="N655" s="142"/>
      <c r="O655" s="56"/>
      <c r="P655" s="56"/>
      <c r="Q655" s="42"/>
      <c r="R655" s="18">
        <f t="shared" si="20"/>
        <v>0</v>
      </c>
      <c r="S655" s="18">
        <f t="shared" si="21"/>
        <v>0</v>
      </c>
      <c r="T655" s="144"/>
    </row>
    <row r="656" spans="1:20" s="140" customFormat="1">
      <c r="A656" s="143"/>
      <c r="B656" s="42"/>
      <c r="C656" s="143"/>
      <c r="D656" s="142"/>
      <c r="E656" s="142"/>
      <c r="F656" s="54"/>
      <c r="G656" s="54"/>
      <c r="H656" s="142"/>
      <c r="I656" s="42"/>
      <c r="J656" s="142"/>
      <c r="K656" s="142"/>
      <c r="L656" s="142"/>
      <c r="M656" s="55"/>
      <c r="N656" s="142"/>
      <c r="O656" s="56"/>
      <c r="P656" s="56"/>
      <c r="Q656" s="42"/>
      <c r="R656" s="18">
        <f t="shared" si="20"/>
        <v>0</v>
      </c>
      <c r="S656" s="18">
        <f t="shared" si="21"/>
        <v>0</v>
      </c>
      <c r="T656" s="144"/>
    </row>
    <row r="657" spans="1:20" s="140" customFormat="1">
      <c r="A657" s="143"/>
      <c r="B657" s="42"/>
      <c r="C657" s="143"/>
      <c r="D657" s="142"/>
      <c r="E657" s="142"/>
      <c r="F657" s="54"/>
      <c r="G657" s="54"/>
      <c r="H657" s="142"/>
      <c r="I657" s="42"/>
      <c r="J657" s="142"/>
      <c r="K657" s="142"/>
      <c r="L657" s="142"/>
      <c r="M657" s="55"/>
      <c r="N657" s="142"/>
      <c r="O657" s="56"/>
      <c r="P657" s="56"/>
      <c r="Q657" s="42"/>
      <c r="R657" s="18">
        <f t="shared" si="20"/>
        <v>0</v>
      </c>
      <c r="S657" s="18">
        <f t="shared" si="21"/>
        <v>0</v>
      </c>
      <c r="T657" s="144"/>
    </row>
    <row r="658" spans="1:20" s="140" customFormat="1">
      <c r="A658" s="143"/>
      <c r="B658" s="42"/>
      <c r="C658" s="143"/>
      <c r="D658" s="142"/>
      <c r="E658" s="142"/>
      <c r="F658" s="54"/>
      <c r="G658" s="54"/>
      <c r="H658" s="142"/>
      <c r="I658" s="42"/>
      <c r="J658" s="142"/>
      <c r="K658" s="142"/>
      <c r="L658" s="142"/>
      <c r="M658" s="55"/>
      <c r="N658" s="142"/>
      <c r="O658" s="56"/>
      <c r="P658" s="56"/>
      <c r="Q658" s="42"/>
      <c r="R658" s="18">
        <f t="shared" si="20"/>
        <v>0</v>
      </c>
      <c r="S658" s="18">
        <f t="shared" si="21"/>
        <v>0</v>
      </c>
      <c r="T658" s="144"/>
    </row>
    <row r="659" spans="1:20" s="140" customFormat="1">
      <c r="A659" s="143"/>
      <c r="B659" s="42"/>
      <c r="C659" s="143"/>
      <c r="D659" s="142"/>
      <c r="E659" s="142"/>
      <c r="F659" s="54"/>
      <c r="G659" s="54"/>
      <c r="H659" s="142"/>
      <c r="I659" s="42"/>
      <c r="J659" s="142"/>
      <c r="K659" s="142"/>
      <c r="L659" s="142"/>
      <c r="M659" s="55"/>
      <c r="N659" s="142"/>
      <c r="O659" s="56"/>
      <c r="P659" s="56"/>
      <c r="Q659" s="42"/>
      <c r="R659" s="18">
        <f t="shared" si="20"/>
        <v>0</v>
      </c>
      <c r="S659" s="18">
        <f t="shared" si="21"/>
        <v>0</v>
      </c>
      <c r="T659" s="144"/>
    </row>
    <row r="660" spans="1:20" s="140" customFormat="1">
      <c r="A660" s="143"/>
      <c r="B660" s="42"/>
      <c r="C660" s="143"/>
      <c r="D660" s="142"/>
      <c r="E660" s="142"/>
      <c r="F660" s="54"/>
      <c r="G660" s="54"/>
      <c r="H660" s="142"/>
      <c r="I660" s="42"/>
      <c r="J660" s="142"/>
      <c r="K660" s="142"/>
      <c r="L660" s="142"/>
      <c r="M660" s="55"/>
      <c r="N660" s="142"/>
      <c r="O660" s="56"/>
      <c r="P660" s="56"/>
      <c r="Q660" s="42"/>
      <c r="R660" s="18">
        <f t="shared" si="20"/>
        <v>0</v>
      </c>
      <c r="S660" s="18">
        <f t="shared" si="21"/>
        <v>0</v>
      </c>
      <c r="T660" s="144"/>
    </row>
    <row r="661" spans="1:20" s="140" customFormat="1">
      <c r="A661" s="143"/>
      <c r="B661" s="42"/>
      <c r="C661" s="143"/>
      <c r="D661" s="142"/>
      <c r="E661" s="142"/>
      <c r="F661" s="54"/>
      <c r="G661" s="54"/>
      <c r="H661" s="142"/>
      <c r="I661" s="42"/>
      <c r="J661" s="142"/>
      <c r="K661" s="142"/>
      <c r="L661" s="142"/>
      <c r="M661" s="55"/>
      <c r="N661" s="142"/>
      <c r="O661" s="56"/>
      <c r="P661" s="56"/>
      <c r="Q661" s="42"/>
      <c r="R661" s="18">
        <f t="shared" si="20"/>
        <v>0</v>
      </c>
      <c r="S661" s="18">
        <f t="shared" si="21"/>
        <v>0</v>
      </c>
      <c r="T661" s="144"/>
    </row>
    <row r="662" spans="1:20" s="140" customFormat="1">
      <c r="A662" s="143"/>
      <c r="B662" s="42"/>
      <c r="C662" s="143"/>
      <c r="D662" s="142"/>
      <c r="E662" s="142"/>
      <c r="F662" s="54"/>
      <c r="G662" s="54"/>
      <c r="H662" s="142"/>
      <c r="I662" s="42"/>
      <c r="J662" s="142"/>
      <c r="K662" s="142"/>
      <c r="L662" s="142"/>
      <c r="M662" s="55"/>
      <c r="N662" s="142"/>
      <c r="O662" s="56"/>
      <c r="P662" s="56"/>
      <c r="Q662" s="42"/>
      <c r="R662" s="18">
        <f t="shared" si="20"/>
        <v>0</v>
      </c>
      <c r="S662" s="18">
        <f t="shared" si="21"/>
        <v>0</v>
      </c>
      <c r="T662" s="144"/>
    </row>
    <row r="663" spans="1:20" s="140" customFormat="1">
      <c r="A663" s="143"/>
      <c r="B663" s="42"/>
      <c r="C663" s="143"/>
      <c r="D663" s="142"/>
      <c r="E663" s="142"/>
      <c r="F663" s="54"/>
      <c r="G663" s="54"/>
      <c r="H663" s="142"/>
      <c r="I663" s="42"/>
      <c r="J663" s="142"/>
      <c r="K663" s="142"/>
      <c r="L663" s="142"/>
      <c r="M663" s="55"/>
      <c r="N663" s="142"/>
      <c r="O663" s="56"/>
      <c r="P663" s="56"/>
      <c r="Q663" s="42"/>
      <c r="R663" s="18">
        <f t="shared" si="20"/>
        <v>0</v>
      </c>
      <c r="S663" s="18">
        <f t="shared" si="21"/>
        <v>0</v>
      </c>
      <c r="T663" s="144"/>
    </row>
    <row r="664" spans="1:20" s="140" customFormat="1">
      <c r="A664" s="143"/>
      <c r="B664" s="42"/>
      <c r="C664" s="143"/>
      <c r="D664" s="142"/>
      <c r="E664" s="142"/>
      <c r="F664" s="54"/>
      <c r="G664" s="54"/>
      <c r="H664" s="142"/>
      <c r="I664" s="42"/>
      <c r="J664" s="142"/>
      <c r="K664" s="142"/>
      <c r="L664" s="142"/>
      <c r="M664" s="55"/>
      <c r="N664" s="142"/>
      <c r="O664" s="56"/>
      <c r="P664" s="56"/>
      <c r="Q664" s="42"/>
      <c r="R664" s="18">
        <f t="shared" si="20"/>
        <v>0</v>
      </c>
      <c r="S664" s="18">
        <f t="shared" si="21"/>
        <v>0</v>
      </c>
      <c r="T664" s="144"/>
    </row>
    <row r="665" spans="1:20" s="140" customFormat="1">
      <c r="A665" s="143"/>
      <c r="B665" s="42"/>
      <c r="C665" s="143"/>
      <c r="D665" s="142"/>
      <c r="E665" s="142"/>
      <c r="F665" s="54"/>
      <c r="G665" s="54"/>
      <c r="H665" s="142"/>
      <c r="I665" s="42"/>
      <c r="J665" s="142"/>
      <c r="K665" s="142"/>
      <c r="L665" s="142"/>
      <c r="M665" s="55"/>
      <c r="N665" s="142"/>
      <c r="O665" s="56"/>
      <c r="P665" s="56"/>
      <c r="Q665" s="42"/>
      <c r="R665" s="18">
        <f t="shared" si="20"/>
        <v>0</v>
      </c>
      <c r="S665" s="18">
        <f t="shared" si="21"/>
        <v>0</v>
      </c>
      <c r="T665" s="144"/>
    </row>
    <row r="666" spans="1:20" s="140" customFormat="1">
      <c r="A666" s="143"/>
      <c r="B666" s="42"/>
      <c r="C666" s="143"/>
      <c r="D666" s="142"/>
      <c r="E666" s="142"/>
      <c r="F666" s="54"/>
      <c r="G666" s="54"/>
      <c r="H666" s="142"/>
      <c r="I666" s="42"/>
      <c r="J666" s="142"/>
      <c r="K666" s="142"/>
      <c r="L666" s="142"/>
      <c r="M666" s="55"/>
      <c r="N666" s="142"/>
      <c r="O666" s="56"/>
      <c r="P666" s="56"/>
      <c r="Q666" s="42"/>
      <c r="R666" s="18">
        <f t="shared" si="20"/>
        <v>0</v>
      </c>
      <c r="S666" s="18">
        <f t="shared" si="21"/>
        <v>0</v>
      </c>
      <c r="T666" s="144"/>
    </row>
    <row r="667" spans="1:20" s="140" customFormat="1">
      <c r="A667" s="143"/>
      <c r="B667" s="42"/>
      <c r="C667" s="143"/>
      <c r="D667" s="142"/>
      <c r="E667" s="142"/>
      <c r="F667" s="54"/>
      <c r="G667" s="54"/>
      <c r="H667" s="142"/>
      <c r="I667" s="42"/>
      <c r="J667" s="142"/>
      <c r="K667" s="142"/>
      <c r="L667" s="142"/>
      <c r="M667" s="55"/>
      <c r="N667" s="142"/>
      <c r="O667" s="56"/>
      <c r="P667" s="56"/>
      <c r="Q667" s="42"/>
      <c r="R667" s="18">
        <f t="shared" si="20"/>
        <v>0</v>
      </c>
      <c r="S667" s="18">
        <f t="shared" si="21"/>
        <v>0</v>
      </c>
      <c r="T667" s="144"/>
    </row>
    <row r="668" spans="1:20" s="140" customFormat="1">
      <c r="A668" s="143"/>
      <c r="B668" s="42"/>
      <c r="C668" s="143"/>
      <c r="D668" s="142"/>
      <c r="E668" s="142"/>
      <c r="F668" s="54"/>
      <c r="G668" s="54"/>
      <c r="H668" s="142"/>
      <c r="I668" s="42"/>
      <c r="J668" s="142"/>
      <c r="K668" s="142"/>
      <c r="L668" s="142"/>
      <c r="M668" s="55"/>
      <c r="N668" s="142"/>
      <c r="O668" s="56"/>
      <c r="P668" s="56"/>
      <c r="Q668" s="42"/>
      <c r="R668" s="18">
        <f t="shared" si="20"/>
        <v>0</v>
      </c>
      <c r="S668" s="18">
        <f t="shared" si="21"/>
        <v>0</v>
      </c>
      <c r="T668" s="144"/>
    </row>
    <row r="669" spans="1:20" s="140" customFormat="1">
      <c r="A669" s="143"/>
      <c r="B669" s="42"/>
      <c r="C669" s="143"/>
      <c r="D669" s="142"/>
      <c r="E669" s="142"/>
      <c r="F669" s="54"/>
      <c r="G669" s="54"/>
      <c r="H669" s="142"/>
      <c r="I669" s="42"/>
      <c r="J669" s="142"/>
      <c r="K669" s="142"/>
      <c r="L669" s="142"/>
      <c r="M669" s="55"/>
      <c r="N669" s="142"/>
      <c r="O669" s="56"/>
      <c r="P669" s="56"/>
      <c r="Q669" s="42"/>
      <c r="R669" s="18">
        <f t="shared" si="20"/>
        <v>0</v>
      </c>
      <c r="S669" s="18">
        <f t="shared" si="21"/>
        <v>0</v>
      </c>
      <c r="T669" s="144"/>
    </row>
    <row r="670" spans="1:20" s="140" customFormat="1">
      <c r="A670" s="143"/>
      <c r="B670" s="42"/>
      <c r="C670" s="143"/>
      <c r="D670" s="142"/>
      <c r="E670" s="142"/>
      <c r="F670" s="54"/>
      <c r="G670" s="54"/>
      <c r="H670" s="142"/>
      <c r="I670" s="42"/>
      <c r="J670" s="142"/>
      <c r="K670" s="142"/>
      <c r="L670" s="142"/>
      <c r="M670" s="55"/>
      <c r="N670" s="142"/>
      <c r="O670" s="56"/>
      <c r="P670" s="56"/>
      <c r="Q670" s="42"/>
      <c r="R670" s="18">
        <f t="shared" si="20"/>
        <v>0</v>
      </c>
      <c r="S670" s="18">
        <f t="shared" si="21"/>
        <v>0</v>
      </c>
      <c r="T670" s="144"/>
    </row>
    <row r="671" spans="1:20" s="140" customFormat="1">
      <c r="A671" s="143"/>
      <c r="B671" s="42"/>
      <c r="C671" s="143"/>
      <c r="D671" s="142"/>
      <c r="E671" s="142"/>
      <c r="F671" s="54"/>
      <c r="G671" s="54"/>
      <c r="H671" s="142"/>
      <c r="I671" s="42"/>
      <c r="J671" s="142"/>
      <c r="K671" s="142"/>
      <c r="L671" s="142"/>
      <c r="M671" s="55"/>
      <c r="N671" s="142"/>
      <c r="O671" s="56"/>
      <c r="P671" s="56"/>
      <c r="Q671" s="42"/>
      <c r="R671" s="18">
        <f t="shared" si="20"/>
        <v>0</v>
      </c>
      <c r="S671" s="18">
        <f t="shared" si="21"/>
        <v>0</v>
      </c>
      <c r="T671" s="144"/>
    </row>
    <row r="672" spans="1:20" s="140" customFormat="1">
      <c r="A672" s="143"/>
      <c r="B672" s="42"/>
      <c r="C672" s="143"/>
      <c r="D672" s="142"/>
      <c r="E672" s="142"/>
      <c r="F672" s="54"/>
      <c r="G672" s="54"/>
      <c r="H672" s="142"/>
      <c r="I672" s="42"/>
      <c r="J672" s="142"/>
      <c r="K672" s="142"/>
      <c r="L672" s="142"/>
      <c r="M672" s="55"/>
      <c r="N672" s="142"/>
      <c r="O672" s="56"/>
      <c r="P672" s="56"/>
      <c r="Q672" s="42"/>
      <c r="R672" s="18">
        <f t="shared" si="20"/>
        <v>0</v>
      </c>
      <c r="S672" s="18">
        <f t="shared" si="21"/>
        <v>0</v>
      </c>
      <c r="T672" s="144"/>
    </row>
    <row r="673" spans="1:20" s="140" customFormat="1">
      <c r="A673" s="143"/>
      <c r="B673" s="42"/>
      <c r="C673" s="143"/>
      <c r="D673" s="142"/>
      <c r="E673" s="142"/>
      <c r="F673" s="54"/>
      <c r="G673" s="54"/>
      <c r="H673" s="142"/>
      <c r="I673" s="42"/>
      <c r="J673" s="142"/>
      <c r="K673" s="142"/>
      <c r="L673" s="142"/>
      <c r="M673" s="55"/>
      <c r="N673" s="142"/>
      <c r="O673" s="56"/>
      <c r="P673" s="56"/>
      <c r="Q673" s="42"/>
      <c r="R673" s="18">
        <f t="shared" si="20"/>
        <v>0</v>
      </c>
      <c r="S673" s="18">
        <f t="shared" si="21"/>
        <v>0</v>
      </c>
      <c r="T673" s="144"/>
    </row>
    <row r="674" spans="1:20" s="140" customFormat="1">
      <c r="A674" s="143"/>
      <c r="B674" s="42"/>
      <c r="C674" s="143"/>
      <c r="D674" s="142"/>
      <c r="E674" s="142"/>
      <c r="F674" s="54"/>
      <c r="G674" s="54"/>
      <c r="H674" s="142"/>
      <c r="I674" s="42"/>
      <c r="J674" s="142"/>
      <c r="K674" s="142"/>
      <c r="L674" s="142"/>
      <c r="M674" s="55"/>
      <c r="N674" s="142"/>
      <c r="O674" s="56"/>
      <c r="P674" s="56"/>
      <c r="Q674" s="42"/>
      <c r="R674" s="18">
        <f t="shared" si="20"/>
        <v>0</v>
      </c>
      <c r="S674" s="18">
        <f t="shared" si="21"/>
        <v>0</v>
      </c>
      <c r="T674" s="144"/>
    </row>
    <row r="675" spans="1:20" s="140" customFormat="1">
      <c r="A675" s="143"/>
      <c r="B675" s="42"/>
      <c r="C675" s="143"/>
      <c r="D675" s="142"/>
      <c r="E675" s="142"/>
      <c r="F675" s="54"/>
      <c r="G675" s="54"/>
      <c r="H675" s="142"/>
      <c r="I675" s="42"/>
      <c r="J675" s="142"/>
      <c r="K675" s="142"/>
      <c r="L675" s="142"/>
      <c r="M675" s="55"/>
      <c r="N675" s="142"/>
      <c r="O675" s="56"/>
      <c r="P675" s="56"/>
      <c r="Q675" s="42"/>
      <c r="R675" s="18">
        <f t="shared" si="20"/>
        <v>0</v>
      </c>
      <c r="S675" s="18">
        <f t="shared" si="21"/>
        <v>0</v>
      </c>
      <c r="T675" s="144"/>
    </row>
    <row r="676" spans="1:20" s="140" customFormat="1">
      <c r="A676" s="143"/>
      <c r="B676" s="42"/>
      <c r="C676" s="143"/>
      <c r="D676" s="142"/>
      <c r="E676" s="142"/>
      <c r="F676" s="54"/>
      <c r="G676" s="54"/>
      <c r="H676" s="142"/>
      <c r="I676" s="42"/>
      <c r="J676" s="142"/>
      <c r="K676" s="142"/>
      <c r="L676" s="142"/>
      <c r="M676" s="55"/>
      <c r="N676" s="142"/>
      <c r="O676" s="56"/>
      <c r="P676" s="56"/>
      <c r="Q676" s="42"/>
      <c r="R676" s="18">
        <f t="shared" si="20"/>
        <v>0</v>
      </c>
      <c r="S676" s="18">
        <f t="shared" si="21"/>
        <v>0</v>
      </c>
      <c r="T676" s="144"/>
    </row>
    <row r="677" spans="1:20" s="140" customFormat="1">
      <c r="A677" s="143"/>
      <c r="B677" s="42"/>
      <c r="C677" s="143"/>
      <c r="D677" s="142"/>
      <c r="E677" s="142"/>
      <c r="F677" s="54"/>
      <c r="G677" s="54"/>
      <c r="H677" s="142"/>
      <c r="I677" s="42"/>
      <c r="J677" s="142"/>
      <c r="K677" s="142"/>
      <c r="L677" s="142"/>
      <c r="M677" s="55"/>
      <c r="N677" s="142"/>
      <c r="O677" s="56"/>
      <c r="P677" s="56"/>
      <c r="Q677" s="42"/>
      <c r="R677" s="18">
        <f t="shared" si="20"/>
        <v>0</v>
      </c>
      <c r="S677" s="18">
        <f t="shared" si="21"/>
        <v>0</v>
      </c>
      <c r="T677" s="144"/>
    </row>
    <row r="678" spans="1:20" s="140" customFormat="1">
      <c r="A678" s="143"/>
      <c r="B678" s="42"/>
      <c r="C678" s="143"/>
      <c r="D678" s="142"/>
      <c r="E678" s="142"/>
      <c r="F678" s="54"/>
      <c r="G678" s="54"/>
      <c r="H678" s="142"/>
      <c r="I678" s="42"/>
      <c r="J678" s="142"/>
      <c r="K678" s="142"/>
      <c r="L678" s="142"/>
      <c r="M678" s="55"/>
      <c r="N678" s="142"/>
      <c r="O678" s="56"/>
      <c r="P678" s="56"/>
      <c r="Q678" s="42"/>
      <c r="R678" s="18">
        <f t="shared" si="20"/>
        <v>0</v>
      </c>
      <c r="S678" s="18">
        <f t="shared" si="21"/>
        <v>0</v>
      </c>
      <c r="T678" s="144"/>
    </row>
    <row r="679" spans="1:20" s="140" customFormat="1">
      <c r="A679" s="143"/>
      <c r="B679" s="42"/>
      <c r="C679" s="143"/>
      <c r="D679" s="142"/>
      <c r="E679" s="142"/>
      <c r="F679" s="54"/>
      <c r="G679" s="54"/>
      <c r="H679" s="142"/>
      <c r="I679" s="42"/>
      <c r="J679" s="142"/>
      <c r="K679" s="142"/>
      <c r="L679" s="142"/>
      <c r="M679" s="55"/>
      <c r="N679" s="142"/>
      <c r="O679" s="56"/>
      <c r="P679" s="56"/>
      <c r="Q679" s="42"/>
      <c r="R679" s="18">
        <f t="shared" si="20"/>
        <v>0</v>
      </c>
      <c r="S679" s="18">
        <f t="shared" si="21"/>
        <v>0</v>
      </c>
      <c r="T679" s="144"/>
    </row>
    <row r="680" spans="1:20" s="140" customFormat="1">
      <c r="A680" s="143"/>
      <c r="B680" s="42"/>
      <c r="C680" s="143"/>
      <c r="D680" s="142"/>
      <c r="E680" s="142"/>
      <c r="F680" s="54"/>
      <c r="G680" s="54"/>
      <c r="H680" s="142"/>
      <c r="I680" s="42"/>
      <c r="J680" s="142"/>
      <c r="K680" s="142"/>
      <c r="L680" s="142"/>
      <c r="M680" s="55"/>
      <c r="N680" s="142"/>
      <c r="O680" s="56"/>
      <c r="P680" s="56"/>
      <c r="Q680" s="42"/>
      <c r="R680" s="18">
        <f t="shared" si="20"/>
        <v>0</v>
      </c>
      <c r="S680" s="18">
        <f t="shared" si="21"/>
        <v>0</v>
      </c>
      <c r="T680" s="144"/>
    </row>
    <row r="681" spans="1:20" s="140" customFormat="1">
      <c r="A681" s="143"/>
      <c r="B681" s="42"/>
      <c r="C681" s="143"/>
      <c r="D681" s="142"/>
      <c r="E681" s="142"/>
      <c r="F681" s="54"/>
      <c r="G681" s="54"/>
      <c r="H681" s="142"/>
      <c r="I681" s="42"/>
      <c r="J681" s="142"/>
      <c r="K681" s="142"/>
      <c r="L681" s="142"/>
      <c r="M681" s="55"/>
      <c r="N681" s="142"/>
      <c r="O681" s="56"/>
      <c r="P681" s="56"/>
      <c r="Q681" s="42"/>
      <c r="R681" s="18">
        <f t="shared" si="20"/>
        <v>0</v>
      </c>
      <c r="S681" s="18">
        <f t="shared" si="21"/>
        <v>0</v>
      </c>
      <c r="T681" s="144"/>
    </row>
    <row r="682" spans="1:20" s="140" customFormat="1">
      <c r="A682" s="143"/>
      <c r="B682" s="42"/>
      <c r="C682" s="143"/>
      <c r="D682" s="142"/>
      <c r="E682" s="142"/>
      <c r="F682" s="54"/>
      <c r="G682" s="54"/>
      <c r="H682" s="142"/>
      <c r="I682" s="42"/>
      <c r="J682" s="142"/>
      <c r="K682" s="142"/>
      <c r="L682" s="142"/>
      <c r="M682" s="55"/>
      <c r="N682" s="142"/>
      <c r="O682" s="56"/>
      <c r="P682" s="56"/>
      <c r="Q682" s="42"/>
      <c r="R682" s="18">
        <f t="shared" si="20"/>
        <v>0</v>
      </c>
      <c r="S682" s="18">
        <f t="shared" si="21"/>
        <v>0</v>
      </c>
      <c r="T682" s="144"/>
    </row>
    <row r="683" spans="1:20" s="140" customFormat="1">
      <c r="A683" s="143"/>
      <c r="B683" s="42"/>
      <c r="C683" s="143"/>
      <c r="D683" s="142"/>
      <c r="E683" s="142"/>
      <c r="F683" s="54"/>
      <c r="G683" s="54"/>
      <c r="H683" s="142"/>
      <c r="I683" s="42"/>
      <c r="J683" s="142"/>
      <c r="K683" s="142"/>
      <c r="L683" s="142"/>
      <c r="M683" s="55"/>
      <c r="N683" s="142"/>
      <c r="O683" s="56"/>
      <c r="P683" s="56"/>
      <c r="Q683" s="42"/>
      <c r="R683" s="18">
        <f t="shared" si="20"/>
        <v>0</v>
      </c>
      <c r="S683" s="18">
        <f t="shared" si="21"/>
        <v>0</v>
      </c>
      <c r="T683" s="144"/>
    </row>
    <row r="684" spans="1:20" s="140" customFormat="1">
      <c r="A684" s="143"/>
      <c r="B684" s="42"/>
      <c r="C684" s="143"/>
      <c r="D684" s="142"/>
      <c r="E684" s="142"/>
      <c r="F684" s="54"/>
      <c r="G684" s="54"/>
      <c r="H684" s="142"/>
      <c r="I684" s="42"/>
      <c r="J684" s="142"/>
      <c r="K684" s="142"/>
      <c r="L684" s="142"/>
      <c r="M684" s="55"/>
      <c r="N684" s="142"/>
      <c r="O684" s="56"/>
      <c r="P684" s="56"/>
      <c r="Q684" s="42"/>
      <c r="R684" s="18">
        <f t="shared" si="20"/>
        <v>0</v>
      </c>
      <c r="S684" s="18">
        <f t="shared" si="21"/>
        <v>0</v>
      </c>
      <c r="T684" s="144"/>
    </row>
    <row r="685" spans="1:20" s="140" customFormat="1">
      <c r="A685" s="143"/>
      <c r="B685" s="42"/>
      <c r="C685" s="143"/>
      <c r="D685" s="142"/>
      <c r="E685" s="142"/>
      <c r="F685" s="54"/>
      <c r="G685" s="54"/>
      <c r="H685" s="142"/>
      <c r="I685" s="42"/>
      <c r="J685" s="142"/>
      <c r="K685" s="142"/>
      <c r="L685" s="142"/>
      <c r="M685" s="55"/>
      <c r="N685" s="142"/>
      <c r="O685" s="56"/>
      <c r="P685" s="56"/>
      <c r="Q685" s="42"/>
      <c r="R685" s="18">
        <f t="shared" si="20"/>
        <v>0</v>
      </c>
      <c r="S685" s="18">
        <f t="shared" si="21"/>
        <v>0</v>
      </c>
      <c r="T685" s="144"/>
    </row>
    <row r="686" spans="1:20" s="140" customFormat="1">
      <c r="A686" s="143"/>
      <c r="B686" s="42"/>
      <c r="C686" s="143"/>
      <c r="D686" s="142"/>
      <c r="E686" s="142"/>
      <c r="F686" s="54"/>
      <c r="G686" s="54"/>
      <c r="H686" s="142"/>
      <c r="I686" s="42"/>
      <c r="J686" s="142"/>
      <c r="K686" s="142"/>
      <c r="L686" s="142"/>
      <c r="M686" s="55"/>
      <c r="N686" s="142"/>
      <c r="O686" s="56"/>
      <c r="P686" s="56"/>
      <c r="Q686" s="42"/>
      <c r="R686" s="18">
        <f t="shared" si="20"/>
        <v>0</v>
      </c>
      <c r="S686" s="18">
        <f t="shared" si="21"/>
        <v>0</v>
      </c>
      <c r="T686" s="144"/>
    </row>
    <row r="687" spans="1:20" s="140" customFormat="1">
      <c r="A687" s="143"/>
      <c r="B687" s="42"/>
      <c r="C687" s="143"/>
      <c r="D687" s="142"/>
      <c r="E687" s="142"/>
      <c r="F687" s="54"/>
      <c r="G687" s="54"/>
      <c r="H687" s="142"/>
      <c r="I687" s="42"/>
      <c r="J687" s="142"/>
      <c r="K687" s="142"/>
      <c r="L687" s="142"/>
      <c r="M687" s="55"/>
      <c r="N687" s="142"/>
      <c r="O687" s="56"/>
      <c r="P687" s="56"/>
      <c r="Q687" s="42"/>
      <c r="R687" s="18">
        <f t="shared" si="20"/>
        <v>0</v>
      </c>
      <c r="S687" s="18">
        <f t="shared" si="21"/>
        <v>0</v>
      </c>
      <c r="T687" s="144"/>
    </row>
    <row r="688" spans="1:20" s="140" customFormat="1">
      <c r="A688" s="143"/>
      <c r="B688" s="42"/>
      <c r="C688" s="143"/>
      <c r="D688" s="142"/>
      <c r="E688" s="142"/>
      <c r="F688" s="54"/>
      <c r="G688" s="54"/>
      <c r="H688" s="142"/>
      <c r="I688" s="42"/>
      <c r="J688" s="142"/>
      <c r="K688" s="142"/>
      <c r="L688" s="142"/>
      <c r="M688" s="55"/>
      <c r="N688" s="142"/>
      <c r="O688" s="56"/>
      <c r="P688" s="56"/>
      <c r="Q688" s="42"/>
      <c r="R688" s="18">
        <f t="shared" si="20"/>
        <v>0</v>
      </c>
      <c r="S688" s="18">
        <f t="shared" si="21"/>
        <v>0</v>
      </c>
      <c r="T688" s="144"/>
    </row>
    <row r="689" spans="1:20" s="140" customFormat="1">
      <c r="A689" s="143"/>
      <c r="B689" s="42"/>
      <c r="C689" s="143"/>
      <c r="D689" s="142"/>
      <c r="E689" s="142"/>
      <c r="F689" s="54"/>
      <c r="G689" s="54"/>
      <c r="H689" s="142"/>
      <c r="I689" s="42"/>
      <c r="J689" s="142"/>
      <c r="K689" s="142"/>
      <c r="L689" s="142"/>
      <c r="M689" s="55"/>
      <c r="N689" s="142"/>
      <c r="O689" s="56"/>
      <c r="P689" s="56"/>
      <c r="Q689" s="42"/>
      <c r="R689" s="18">
        <f t="shared" si="20"/>
        <v>0</v>
      </c>
      <c r="S689" s="18">
        <f t="shared" si="21"/>
        <v>0</v>
      </c>
      <c r="T689" s="144"/>
    </row>
    <row r="690" spans="1:20" s="140" customFormat="1">
      <c r="A690" s="143"/>
      <c r="B690" s="42"/>
      <c r="C690" s="143"/>
      <c r="D690" s="142"/>
      <c r="E690" s="142"/>
      <c r="F690" s="54"/>
      <c r="G690" s="54"/>
      <c r="H690" s="142"/>
      <c r="I690" s="42"/>
      <c r="J690" s="142"/>
      <c r="K690" s="142"/>
      <c r="L690" s="142"/>
      <c r="M690" s="55"/>
      <c r="N690" s="142"/>
      <c r="O690" s="56"/>
      <c r="P690" s="56"/>
      <c r="Q690" s="42"/>
      <c r="R690" s="18">
        <f t="shared" si="20"/>
        <v>0</v>
      </c>
      <c r="S690" s="18">
        <f t="shared" si="21"/>
        <v>0</v>
      </c>
      <c r="T690" s="144"/>
    </row>
    <row r="691" spans="1:20" s="140" customFormat="1">
      <c r="A691" s="143"/>
      <c r="B691" s="42"/>
      <c r="C691" s="143"/>
      <c r="D691" s="142"/>
      <c r="E691" s="142"/>
      <c r="F691" s="54"/>
      <c r="G691" s="54"/>
      <c r="H691" s="142"/>
      <c r="I691" s="42"/>
      <c r="J691" s="142"/>
      <c r="K691" s="142"/>
      <c r="L691" s="142"/>
      <c r="M691" s="55"/>
      <c r="N691" s="142"/>
      <c r="O691" s="56"/>
      <c r="P691" s="56"/>
      <c r="Q691" s="42"/>
      <c r="R691" s="18">
        <f t="shared" si="20"/>
        <v>0</v>
      </c>
      <c r="S691" s="18">
        <f t="shared" si="21"/>
        <v>0</v>
      </c>
      <c r="T691" s="144"/>
    </row>
    <row r="692" spans="1:20" s="140" customFormat="1">
      <c r="A692" s="143"/>
      <c r="B692" s="42"/>
      <c r="C692" s="143"/>
      <c r="D692" s="142"/>
      <c r="E692" s="142"/>
      <c r="F692" s="54"/>
      <c r="G692" s="54"/>
      <c r="H692" s="142"/>
      <c r="I692" s="42"/>
      <c r="J692" s="142"/>
      <c r="K692" s="142"/>
      <c r="L692" s="142"/>
      <c r="M692" s="55"/>
      <c r="N692" s="142"/>
      <c r="O692" s="56"/>
      <c r="P692" s="56"/>
      <c r="Q692" s="42"/>
      <c r="R692" s="18">
        <f t="shared" si="20"/>
        <v>0</v>
      </c>
      <c r="S692" s="18">
        <f t="shared" si="21"/>
        <v>0</v>
      </c>
      <c r="T692" s="144"/>
    </row>
    <row r="693" spans="1:20" s="140" customFormat="1">
      <c r="A693" s="143"/>
      <c r="B693" s="42"/>
      <c r="C693" s="143"/>
      <c r="D693" s="142"/>
      <c r="E693" s="142"/>
      <c r="F693" s="54"/>
      <c r="G693" s="54"/>
      <c r="H693" s="142"/>
      <c r="I693" s="42"/>
      <c r="J693" s="142"/>
      <c r="K693" s="142"/>
      <c r="L693" s="142"/>
      <c r="M693" s="55"/>
      <c r="N693" s="142"/>
      <c r="O693" s="56"/>
      <c r="P693" s="56"/>
      <c r="Q693" s="42"/>
      <c r="R693" s="18">
        <f t="shared" si="20"/>
        <v>0</v>
      </c>
      <c r="S693" s="18">
        <f t="shared" si="21"/>
        <v>0</v>
      </c>
      <c r="T693" s="144"/>
    </row>
    <row r="694" spans="1:20" s="140" customFormat="1">
      <c r="A694" s="143"/>
      <c r="B694" s="42"/>
      <c r="C694" s="143"/>
      <c r="D694" s="142"/>
      <c r="E694" s="142"/>
      <c r="F694" s="54"/>
      <c r="G694" s="54"/>
      <c r="H694" s="142"/>
      <c r="I694" s="42"/>
      <c r="J694" s="142"/>
      <c r="K694" s="142"/>
      <c r="L694" s="142"/>
      <c r="M694" s="55"/>
      <c r="N694" s="142"/>
      <c r="O694" s="56"/>
      <c r="P694" s="56"/>
      <c r="Q694" s="42"/>
      <c r="R694" s="18">
        <f t="shared" si="20"/>
        <v>0</v>
      </c>
      <c r="S694" s="18">
        <f t="shared" si="21"/>
        <v>0</v>
      </c>
      <c r="T694" s="144"/>
    </row>
    <row r="695" spans="1:20" s="140" customFormat="1">
      <c r="A695" s="143"/>
      <c r="B695" s="42"/>
      <c r="C695" s="143"/>
      <c r="D695" s="142"/>
      <c r="E695" s="142"/>
      <c r="F695" s="54"/>
      <c r="G695" s="54"/>
      <c r="H695" s="142"/>
      <c r="I695" s="42"/>
      <c r="J695" s="142"/>
      <c r="K695" s="142"/>
      <c r="L695" s="142"/>
      <c r="M695" s="55"/>
      <c r="N695" s="142"/>
      <c r="O695" s="56"/>
      <c r="P695" s="56"/>
      <c r="Q695" s="42"/>
      <c r="R695" s="18">
        <f t="shared" si="20"/>
        <v>0</v>
      </c>
      <c r="S695" s="18">
        <f t="shared" si="21"/>
        <v>0</v>
      </c>
      <c r="T695" s="144"/>
    </row>
    <row r="696" spans="1:20" s="140" customFormat="1">
      <c r="A696" s="143"/>
      <c r="B696" s="42"/>
      <c r="C696" s="143"/>
      <c r="D696" s="142"/>
      <c r="E696" s="142"/>
      <c r="F696" s="54"/>
      <c r="G696" s="54"/>
      <c r="H696" s="142"/>
      <c r="I696" s="42"/>
      <c r="J696" s="142"/>
      <c r="K696" s="142"/>
      <c r="L696" s="142"/>
      <c r="M696" s="55"/>
      <c r="N696" s="142"/>
      <c r="O696" s="56"/>
      <c r="P696" s="56"/>
      <c r="Q696" s="42"/>
      <c r="R696" s="18">
        <f t="shared" si="20"/>
        <v>0</v>
      </c>
      <c r="S696" s="18">
        <f t="shared" si="21"/>
        <v>0</v>
      </c>
      <c r="T696" s="144"/>
    </row>
    <row r="697" spans="1:20" s="140" customFormat="1">
      <c r="A697" s="143"/>
      <c r="B697" s="42"/>
      <c r="C697" s="143"/>
      <c r="D697" s="142"/>
      <c r="E697" s="142"/>
      <c r="F697" s="54"/>
      <c r="G697" s="54"/>
      <c r="H697" s="142"/>
      <c r="I697" s="42"/>
      <c r="J697" s="142"/>
      <c r="K697" s="142"/>
      <c r="L697" s="142"/>
      <c r="M697" s="55"/>
      <c r="N697" s="142"/>
      <c r="O697" s="56"/>
      <c r="P697" s="56"/>
      <c r="Q697" s="42"/>
      <c r="R697" s="18">
        <f t="shared" si="20"/>
        <v>0</v>
      </c>
      <c r="S697" s="18">
        <f t="shared" si="21"/>
        <v>0</v>
      </c>
      <c r="T697" s="144"/>
    </row>
    <row r="698" spans="1:20" s="140" customFormat="1">
      <c r="A698" s="143"/>
      <c r="B698" s="42"/>
      <c r="C698" s="143"/>
      <c r="D698" s="142"/>
      <c r="E698" s="142"/>
      <c r="F698" s="54"/>
      <c r="G698" s="54"/>
      <c r="H698" s="142"/>
      <c r="I698" s="42"/>
      <c r="J698" s="142"/>
      <c r="K698" s="142"/>
      <c r="L698" s="142"/>
      <c r="M698" s="55"/>
      <c r="N698" s="142"/>
      <c r="O698" s="56"/>
      <c r="P698" s="56"/>
      <c r="Q698" s="42"/>
      <c r="R698" s="18">
        <f t="shared" si="20"/>
        <v>0</v>
      </c>
      <c r="S698" s="18">
        <f t="shared" si="21"/>
        <v>0</v>
      </c>
      <c r="T698" s="144"/>
    </row>
    <row r="699" spans="1:20" s="140" customFormat="1">
      <c r="A699" s="143"/>
      <c r="B699" s="42"/>
      <c r="C699" s="143"/>
      <c r="D699" s="142"/>
      <c r="E699" s="142"/>
      <c r="F699" s="54"/>
      <c r="G699" s="54"/>
      <c r="H699" s="142"/>
      <c r="I699" s="42"/>
      <c r="J699" s="142"/>
      <c r="K699" s="142"/>
      <c r="L699" s="142"/>
      <c r="M699" s="55"/>
      <c r="N699" s="142"/>
      <c r="O699" s="56"/>
      <c r="P699" s="56"/>
      <c r="Q699" s="42"/>
      <c r="R699" s="18">
        <f t="shared" si="20"/>
        <v>0</v>
      </c>
      <c r="S699" s="18">
        <f t="shared" si="21"/>
        <v>0</v>
      </c>
      <c r="T699" s="144"/>
    </row>
    <row r="700" spans="1:20" s="140" customFormat="1">
      <c r="A700" s="143"/>
      <c r="B700" s="42"/>
      <c r="C700" s="143"/>
      <c r="D700" s="142"/>
      <c r="E700" s="142"/>
      <c r="F700" s="54"/>
      <c r="G700" s="54"/>
      <c r="H700" s="142"/>
      <c r="I700" s="42"/>
      <c r="J700" s="142"/>
      <c r="K700" s="142"/>
      <c r="L700" s="142"/>
      <c r="M700" s="55"/>
      <c r="N700" s="142"/>
      <c r="O700" s="56"/>
      <c r="P700" s="56"/>
      <c r="Q700" s="42"/>
      <c r="R700" s="18">
        <f t="shared" si="20"/>
        <v>0</v>
      </c>
      <c r="S700" s="18">
        <f t="shared" si="21"/>
        <v>0</v>
      </c>
      <c r="T700" s="144"/>
    </row>
    <row r="701" spans="1:20" s="140" customFormat="1">
      <c r="A701" s="143"/>
      <c r="B701" s="42"/>
      <c r="C701" s="143"/>
      <c r="D701" s="142"/>
      <c r="E701" s="142"/>
      <c r="F701" s="54"/>
      <c r="G701" s="54"/>
      <c r="H701" s="142"/>
      <c r="I701" s="42"/>
      <c r="J701" s="142"/>
      <c r="K701" s="142"/>
      <c r="L701" s="142"/>
      <c r="M701" s="55"/>
      <c r="N701" s="142"/>
      <c r="O701" s="56"/>
      <c r="P701" s="56"/>
      <c r="Q701" s="42"/>
      <c r="R701" s="18">
        <f t="shared" si="20"/>
        <v>0</v>
      </c>
      <c r="S701" s="18">
        <f t="shared" si="21"/>
        <v>0</v>
      </c>
      <c r="T701" s="144"/>
    </row>
    <row r="702" spans="1:20" s="140" customFormat="1">
      <c r="A702" s="143"/>
      <c r="B702" s="42"/>
      <c r="C702" s="143"/>
      <c r="D702" s="142"/>
      <c r="E702" s="142"/>
      <c r="F702" s="54"/>
      <c r="G702" s="54"/>
      <c r="H702" s="142"/>
      <c r="I702" s="42"/>
      <c r="J702" s="142"/>
      <c r="K702" s="142"/>
      <c r="L702" s="142"/>
      <c r="M702" s="55"/>
      <c r="N702" s="142"/>
      <c r="O702" s="56"/>
      <c r="P702" s="56"/>
      <c r="Q702" s="42"/>
      <c r="R702" s="18">
        <f t="shared" si="20"/>
        <v>0</v>
      </c>
      <c r="S702" s="18">
        <f t="shared" si="21"/>
        <v>0</v>
      </c>
      <c r="T702" s="144"/>
    </row>
    <row r="703" spans="1:20" s="140" customFormat="1">
      <c r="A703" s="143"/>
      <c r="B703" s="42"/>
      <c r="C703" s="143"/>
      <c r="D703" s="142"/>
      <c r="E703" s="142"/>
      <c r="F703" s="54"/>
      <c r="G703" s="54"/>
      <c r="H703" s="142"/>
      <c r="I703" s="42"/>
      <c r="J703" s="142"/>
      <c r="K703" s="142"/>
      <c r="L703" s="142"/>
      <c r="M703" s="55"/>
      <c r="N703" s="142"/>
      <c r="O703" s="56"/>
      <c r="P703" s="56"/>
      <c r="Q703" s="42"/>
      <c r="R703" s="18">
        <f t="shared" si="20"/>
        <v>0</v>
      </c>
      <c r="S703" s="18">
        <f t="shared" si="21"/>
        <v>0</v>
      </c>
      <c r="T703" s="144"/>
    </row>
    <row r="704" spans="1:20" s="140" customFormat="1">
      <c r="A704" s="143"/>
      <c r="B704" s="42"/>
      <c r="C704" s="143"/>
      <c r="D704" s="142"/>
      <c r="E704" s="142"/>
      <c r="F704" s="54"/>
      <c r="G704" s="54"/>
      <c r="H704" s="142"/>
      <c r="I704" s="42"/>
      <c r="J704" s="142"/>
      <c r="K704" s="142"/>
      <c r="L704" s="142"/>
      <c r="M704" s="55"/>
      <c r="N704" s="142"/>
      <c r="O704" s="56"/>
      <c r="P704" s="56"/>
      <c r="Q704" s="42"/>
      <c r="R704" s="18">
        <f t="shared" si="20"/>
        <v>0</v>
      </c>
      <c r="S704" s="18">
        <f t="shared" si="21"/>
        <v>0</v>
      </c>
      <c r="T704" s="144"/>
    </row>
    <row r="705" spans="1:20" s="140" customFormat="1">
      <c r="A705" s="143"/>
      <c r="B705" s="42"/>
      <c r="C705" s="143"/>
      <c r="D705" s="142"/>
      <c r="E705" s="142"/>
      <c r="F705" s="54"/>
      <c r="G705" s="54"/>
      <c r="H705" s="142"/>
      <c r="I705" s="42"/>
      <c r="J705" s="142"/>
      <c r="K705" s="142"/>
      <c r="L705" s="142"/>
      <c r="M705" s="55"/>
      <c r="N705" s="142"/>
      <c r="O705" s="56"/>
      <c r="P705" s="56"/>
      <c r="Q705" s="42"/>
      <c r="R705" s="18">
        <f t="shared" si="20"/>
        <v>0</v>
      </c>
      <c r="S705" s="18">
        <f t="shared" si="21"/>
        <v>0</v>
      </c>
      <c r="T705" s="144"/>
    </row>
    <row r="706" spans="1:20" s="140" customFormat="1">
      <c r="A706" s="143"/>
      <c r="B706" s="42"/>
      <c r="C706" s="143"/>
      <c r="D706" s="142"/>
      <c r="E706" s="142"/>
      <c r="F706" s="54"/>
      <c r="G706" s="54"/>
      <c r="H706" s="142"/>
      <c r="I706" s="42"/>
      <c r="J706" s="142"/>
      <c r="K706" s="142"/>
      <c r="L706" s="142"/>
      <c r="M706" s="55"/>
      <c r="N706" s="142"/>
      <c r="O706" s="56"/>
      <c r="P706" s="56"/>
      <c r="Q706" s="42"/>
      <c r="R706" s="18">
        <f t="shared" si="20"/>
        <v>0</v>
      </c>
      <c r="S706" s="18">
        <f t="shared" si="21"/>
        <v>0</v>
      </c>
      <c r="T706" s="144"/>
    </row>
    <row r="707" spans="1:20" s="140" customFormat="1">
      <c r="A707" s="143"/>
      <c r="B707" s="42"/>
      <c r="C707" s="143"/>
      <c r="D707" s="142"/>
      <c r="E707" s="142"/>
      <c r="F707" s="54"/>
      <c r="G707" s="54"/>
      <c r="H707" s="142"/>
      <c r="I707" s="42"/>
      <c r="J707" s="142"/>
      <c r="K707" s="142"/>
      <c r="L707" s="142"/>
      <c r="M707" s="55"/>
      <c r="N707" s="142"/>
      <c r="O707" s="56"/>
      <c r="P707" s="56"/>
      <c r="Q707" s="42"/>
      <c r="R707" s="18">
        <f t="shared" si="20"/>
        <v>0</v>
      </c>
      <c r="S707" s="18">
        <f t="shared" si="21"/>
        <v>0</v>
      </c>
      <c r="T707" s="144"/>
    </row>
    <row r="708" spans="1:20" s="140" customFormat="1">
      <c r="A708" s="143"/>
      <c r="B708" s="42"/>
      <c r="C708" s="143"/>
      <c r="D708" s="142"/>
      <c r="E708" s="142"/>
      <c r="F708" s="54"/>
      <c r="G708" s="54"/>
      <c r="H708" s="142"/>
      <c r="I708" s="42"/>
      <c r="J708" s="142"/>
      <c r="K708" s="142"/>
      <c r="L708" s="142"/>
      <c r="M708" s="55"/>
      <c r="N708" s="142"/>
      <c r="O708" s="56"/>
      <c r="P708" s="56"/>
      <c r="Q708" s="42"/>
      <c r="R708" s="18">
        <f t="shared" si="20"/>
        <v>0</v>
      </c>
      <c r="S708" s="18">
        <f t="shared" si="21"/>
        <v>0</v>
      </c>
      <c r="T708" s="144"/>
    </row>
    <row r="709" spans="1:20" s="140" customFormat="1">
      <c r="A709" s="143"/>
      <c r="B709" s="42"/>
      <c r="C709" s="143"/>
      <c r="D709" s="142"/>
      <c r="E709" s="142"/>
      <c r="F709" s="54"/>
      <c r="G709" s="54"/>
      <c r="H709" s="142"/>
      <c r="I709" s="42"/>
      <c r="J709" s="142"/>
      <c r="K709" s="142"/>
      <c r="L709" s="142"/>
      <c r="M709" s="55"/>
      <c r="N709" s="142"/>
      <c r="O709" s="56"/>
      <c r="P709" s="56"/>
      <c r="Q709" s="42"/>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44"/>
    </row>
    <row r="710" spans="1:20" s="140" customFormat="1">
      <c r="A710" s="143"/>
      <c r="B710" s="42"/>
      <c r="C710" s="143"/>
      <c r="D710" s="142"/>
      <c r="E710" s="142"/>
      <c r="F710" s="54"/>
      <c r="G710" s="54"/>
      <c r="H710" s="142"/>
      <c r="I710" s="42"/>
      <c r="J710" s="142"/>
      <c r="K710" s="142"/>
      <c r="L710" s="142"/>
      <c r="M710" s="55"/>
      <c r="N710" s="142"/>
      <c r="O710" s="56"/>
      <c r="P710" s="56"/>
      <c r="Q710" s="42"/>
      <c r="R710" s="18">
        <f t="shared" si="22"/>
        <v>0</v>
      </c>
      <c r="S710" s="18">
        <f t="shared" si="23"/>
        <v>0</v>
      </c>
      <c r="T710" s="144"/>
    </row>
    <row r="711" spans="1:20" s="140" customFormat="1">
      <c r="A711" s="143"/>
      <c r="B711" s="42"/>
      <c r="C711" s="143"/>
      <c r="D711" s="142"/>
      <c r="E711" s="142"/>
      <c r="F711" s="54"/>
      <c r="G711" s="54"/>
      <c r="H711" s="142"/>
      <c r="I711" s="42"/>
      <c r="J711" s="142"/>
      <c r="K711" s="142"/>
      <c r="L711" s="142"/>
      <c r="M711" s="55"/>
      <c r="N711" s="142"/>
      <c r="O711" s="56"/>
      <c r="P711" s="56"/>
      <c r="Q711" s="42"/>
      <c r="R711" s="18">
        <f t="shared" si="22"/>
        <v>0</v>
      </c>
      <c r="S711" s="18">
        <f t="shared" si="23"/>
        <v>0</v>
      </c>
      <c r="T711" s="144"/>
    </row>
    <row r="712" spans="1:20" s="140" customFormat="1">
      <c r="A712" s="143"/>
      <c r="B712" s="42"/>
      <c r="C712" s="143"/>
      <c r="D712" s="142"/>
      <c r="E712" s="142"/>
      <c r="F712" s="54"/>
      <c r="G712" s="54"/>
      <c r="H712" s="142"/>
      <c r="I712" s="42"/>
      <c r="J712" s="142"/>
      <c r="K712" s="142"/>
      <c r="L712" s="142"/>
      <c r="M712" s="55"/>
      <c r="N712" s="142"/>
      <c r="O712" s="56"/>
      <c r="P712" s="56"/>
      <c r="Q712" s="42"/>
      <c r="R712" s="18">
        <f t="shared" si="22"/>
        <v>0</v>
      </c>
      <c r="S712" s="18">
        <f t="shared" si="23"/>
        <v>0</v>
      </c>
      <c r="T712" s="144"/>
    </row>
    <row r="713" spans="1:20" s="140" customFormat="1">
      <c r="A713" s="143"/>
      <c r="B713" s="42"/>
      <c r="C713" s="143"/>
      <c r="D713" s="142"/>
      <c r="E713" s="142"/>
      <c r="F713" s="54"/>
      <c r="G713" s="54"/>
      <c r="H713" s="142"/>
      <c r="I713" s="42"/>
      <c r="J713" s="142"/>
      <c r="K713" s="142"/>
      <c r="L713" s="142"/>
      <c r="M713" s="55"/>
      <c r="N713" s="142"/>
      <c r="O713" s="56"/>
      <c r="P713" s="56"/>
      <c r="Q713" s="42"/>
      <c r="R713" s="18">
        <f t="shared" si="22"/>
        <v>0</v>
      </c>
      <c r="S713" s="18">
        <f t="shared" si="23"/>
        <v>0</v>
      </c>
      <c r="T713" s="144"/>
    </row>
    <row r="714" spans="1:20" s="140" customFormat="1">
      <c r="A714" s="143"/>
      <c r="B714" s="42"/>
      <c r="C714" s="143"/>
      <c r="D714" s="142"/>
      <c r="E714" s="142"/>
      <c r="F714" s="54"/>
      <c r="G714" s="54"/>
      <c r="H714" s="142"/>
      <c r="I714" s="42"/>
      <c r="J714" s="142"/>
      <c r="K714" s="142"/>
      <c r="L714" s="142"/>
      <c r="M714" s="55"/>
      <c r="N714" s="142"/>
      <c r="O714" s="56"/>
      <c r="P714" s="56"/>
      <c r="Q714" s="42"/>
      <c r="R714" s="18">
        <f t="shared" si="22"/>
        <v>0</v>
      </c>
      <c r="S714" s="18">
        <f t="shared" si="23"/>
        <v>0</v>
      </c>
      <c r="T714" s="144"/>
    </row>
    <row r="715" spans="1:20" s="140" customFormat="1">
      <c r="A715" s="143"/>
      <c r="B715" s="42"/>
      <c r="C715" s="143"/>
      <c r="D715" s="142"/>
      <c r="E715" s="142"/>
      <c r="F715" s="54"/>
      <c r="G715" s="54"/>
      <c r="H715" s="142"/>
      <c r="I715" s="42"/>
      <c r="J715" s="142"/>
      <c r="K715" s="142"/>
      <c r="L715" s="142"/>
      <c r="M715" s="55"/>
      <c r="N715" s="142"/>
      <c r="O715" s="56"/>
      <c r="P715" s="56"/>
      <c r="Q715" s="42"/>
      <c r="R715" s="18">
        <f t="shared" si="22"/>
        <v>0</v>
      </c>
      <c r="S715" s="18">
        <f t="shared" si="23"/>
        <v>0</v>
      </c>
      <c r="T715" s="144"/>
    </row>
    <row r="716" spans="1:20" s="140" customFormat="1">
      <c r="A716" s="143"/>
      <c r="B716" s="42"/>
      <c r="C716" s="143"/>
      <c r="D716" s="142"/>
      <c r="E716" s="142"/>
      <c r="F716" s="54"/>
      <c r="G716" s="54"/>
      <c r="H716" s="142"/>
      <c r="I716" s="42"/>
      <c r="J716" s="142"/>
      <c r="K716" s="142"/>
      <c r="L716" s="142"/>
      <c r="M716" s="55"/>
      <c r="N716" s="142"/>
      <c r="O716" s="56"/>
      <c r="P716" s="56"/>
      <c r="Q716" s="42"/>
      <c r="R716" s="18">
        <f t="shared" si="22"/>
        <v>0</v>
      </c>
      <c r="S716" s="18">
        <f t="shared" si="23"/>
        <v>0</v>
      </c>
      <c r="T716" s="144"/>
    </row>
    <row r="717" spans="1:20" s="140" customFormat="1">
      <c r="A717" s="143"/>
      <c r="B717" s="42"/>
      <c r="C717" s="143"/>
      <c r="D717" s="142"/>
      <c r="E717" s="142"/>
      <c r="F717" s="54"/>
      <c r="G717" s="54"/>
      <c r="H717" s="142"/>
      <c r="I717" s="42"/>
      <c r="J717" s="142"/>
      <c r="K717" s="142"/>
      <c r="L717" s="142"/>
      <c r="M717" s="55"/>
      <c r="N717" s="142"/>
      <c r="O717" s="56"/>
      <c r="P717" s="56"/>
      <c r="Q717" s="42"/>
      <c r="R717" s="18">
        <f t="shared" si="22"/>
        <v>0</v>
      </c>
      <c r="S717" s="18">
        <f t="shared" si="23"/>
        <v>0</v>
      </c>
      <c r="T717" s="144"/>
    </row>
    <row r="718" spans="1:20" s="140" customFormat="1">
      <c r="A718" s="143"/>
      <c r="B718" s="42"/>
      <c r="C718" s="143"/>
      <c r="D718" s="142"/>
      <c r="E718" s="142"/>
      <c r="F718" s="54"/>
      <c r="G718" s="54"/>
      <c r="H718" s="142"/>
      <c r="I718" s="42"/>
      <c r="J718" s="142"/>
      <c r="K718" s="142"/>
      <c r="L718" s="142"/>
      <c r="M718" s="55"/>
      <c r="N718" s="142"/>
      <c r="O718" s="56"/>
      <c r="P718" s="56"/>
      <c r="Q718" s="42"/>
      <c r="R718" s="18">
        <f t="shared" si="22"/>
        <v>0</v>
      </c>
      <c r="S718" s="18">
        <f t="shared" si="23"/>
        <v>0</v>
      </c>
      <c r="T718" s="144"/>
    </row>
    <row r="719" spans="1:20" s="140" customFormat="1">
      <c r="A719" s="143"/>
      <c r="B719" s="42"/>
      <c r="C719" s="143"/>
      <c r="D719" s="142"/>
      <c r="E719" s="142"/>
      <c r="F719" s="54"/>
      <c r="G719" s="54"/>
      <c r="H719" s="142"/>
      <c r="I719" s="42"/>
      <c r="J719" s="142"/>
      <c r="K719" s="142"/>
      <c r="L719" s="142"/>
      <c r="M719" s="55"/>
      <c r="N719" s="142"/>
      <c r="O719" s="56"/>
      <c r="P719" s="56"/>
      <c r="Q719" s="42"/>
      <c r="R719" s="18">
        <f t="shared" si="22"/>
        <v>0</v>
      </c>
      <c r="S719" s="18">
        <f t="shared" si="23"/>
        <v>0</v>
      </c>
      <c r="T719" s="144"/>
    </row>
    <row r="720" spans="1:20" s="140" customFormat="1">
      <c r="A720" s="143"/>
      <c r="B720" s="42"/>
      <c r="C720" s="143"/>
      <c r="D720" s="142"/>
      <c r="E720" s="142"/>
      <c r="F720" s="54"/>
      <c r="G720" s="54"/>
      <c r="H720" s="142"/>
      <c r="I720" s="42"/>
      <c r="J720" s="142"/>
      <c r="K720" s="142"/>
      <c r="L720" s="142"/>
      <c r="M720" s="55"/>
      <c r="N720" s="142"/>
      <c r="O720" s="56"/>
      <c r="P720" s="56"/>
      <c r="Q720" s="42"/>
      <c r="R720" s="18">
        <f t="shared" si="22"/>
        <v>0</v>
      </c>
      <c r="S720" s="18">
        <f t="shared" si="23"/>
        <v>0</v>
      </c>
      <c r="T720" s="144"/>
    </row>
    <row r="721" spans="1:20" s="140" customFormat="1">
      <c r="A721" s="143"/>
      <c r="B721" s="42"/>
      <c r="C721" s="143"/>
      <c r="D721" s="142"/>
      <c r="E721" s="142"/>
      <c r="F721" s="54"/>
      <c r="G721" s="54"/>
      <c r="H721" s="142"/>
      <c r="I721" s="42"/>
      <c r="J721" s="142"/>
      <c r="K721" s="142"/>
      <c r="L721" s="142"/>
      <c r="M721" s="55"/>
      <c r="N721" s="142"/>
      <c r="O721" s="56"/>
      <c r="P721" s="56"/>
      <c r="Q721" s="42"/>
      <c r="R721" s="18">
        <f t="shared" si="22"/>
        <v>0</v>
      </c>
      <c r="S721" s="18">
        <f t="shared" si="23"/>
        <v>0</v>
      </c>
      <c r="T721" s="144"/>
    </row>
    <row r="722" spans="1:20" s="140" customFormat="1">
      <c r="A722" s="143"/>
      <c r="B722" s="42"/>
      <c r="C722" s="143"/>
      <c r="D722" s="142"/>
      <c r="E722" s="142"/>
      <c r="F722" s="54"/>
      <c r="G722" s="54"/>
      <c r="H722" s="142"/>
      <c r="I722" s="42"/>
      <c r="J722" s="142"/>
      <c r="K722" s="142"/>
      <c r="L722" s="142"/>
      <c r="M722" s="55"/>
      <c r="N722" s="142"/>
      <c r="O722" s="56"/>
      <c r="P722" s="56"/>
      <c r="Q722" s="42"/>
      <c r="R722" s="18">
        <f t="shared" si="22"/>
        <v>0</v>
      </c>
      <c r="S722" s="18">
        <f t="shared" si="23"/>
        <v>0</v>
      </c>
      <c r="T722" s="144"/>
    </row>
    <row r="723" spans="1:20" s="140" customFormat="1">
      <c r="A723" s="143"/>
      <c r="B723" s="42"/>
      <c r="C723" s="143"/>
      <c r="D723" s="142"/>
      <c r="E723" s="142"/>
      <c r="F723" s="54"/>
      <c r="G723" s="54"/>
      <c r="H723" s="142"/>
      <c r="I723" s="42"/>
      <c r="J723" s="142"/>
      <c r="K723" s="142"/>
      <c r="L723" s="142"/>
      <c r="M723" s="55"/>
      <c r="N723" s="142"/>
      <c r="O723" s="56"/>
      <c r="P723" s="56"/>
      <c r="Q723" s="42"/>
      <c r="R723" s="18">
        <f t="shared" si="22"/>
        <v>0</v>
      </c>
      <c r="S723" s="18">
        <f t="shared" si="23"/>
        <v>0</v>
      </c>
      <c r="T723" s="144"/>
    </row>
    <row r="724" spans="1:20" s="140" customFormat="1">
      <c r="A724" s="143"/>
      <c r="B724" s="42"/>
      <c r="C724" s="143"/>
      <c r="D724" s="142"/>
      <c r="E724" s="142"/>
      <c r="F724" s="54"/>
      <c r="G724" s="54"/>
      <c r="H724" s="142"/>
      <c r="I724" s="42"/>
      <c r="J724" s="142"/>
      <c r="K724" s="142"/>
      <c r="L724" s="142"/>
      <c r="M724" s="55"/>
      <c r="N724" s="142"/>
      <c r="O724" s="56"/>
      <c r="P724" s="56"/>
      <c r="Q724" s="42"/>
      <c r="R724" s="18">
        <f t="shared" si="22"/>
        <v>0</v>
      </c>
      <c r="S724" s="18">
        <f t="shared" si="23"/>
        <v>0</v>
      </c>
      <c r="T724" s="144"/>
    </row>
    <row r="725" spans="1:20" s="140" customFormat="1">
      <c r="A725" s="143"/>
      <c r="B725" s="42"/>
      <c r="C725" s="143"/>
      <c r="D725" s="142"/>
      <c r="E725" s="142"/>
      <c r="F725" s="54"/>
      <c r="G725" s="54"/>
      <c r="H725" s="142"/>
      <c r="I725" s="42"/>
      <c r="J725" s="142"/>
      <c r="K725" s="142"/>
      <c r="L725" s="142"/>
      <c r="M725" s="55"/>
      <c r="N725" s="142"/>
      <c r="O725" s="56"/>
      <c r="P725" s="56"/>
      <c r="Q725" s="42"/>
      <c r="R725" s="18">
        <f t="shared" si="22"/>
        <v>0</v>
      </c>
      <c r="S725" s="18">
        <f t="shared" si="23"/>
        <v>0</v>
      </c>
      <c r="T725" s="144"/>
    </row>
    <row r="726" spans="1:20" s="140" customFormat="1">
      <c r="A726" s="143"/>
      <c r="B726" s="42"/>
      <c r="C726" s="143"/>
      <c r="D726" s="142"/>
      <c r="E726" s="142"/>
      <c r="F726" s="54"/>
      <c r="G726" s="54"/>
      <c r="H726" s="142"/>
      <c r="I726" s="42"/>
      <c r="J726" s="142"/>
      <c r="K726" s="142"/>
      <c r="L726" s="142"/>
      <c r="M726" s="55"/>
      <c r="N726" s="142"/>
      <c r="O726" s="56"/>
      <c r="P726" s="56"/>
      <c r="Q726" s="42"/>
      <c r="R726" s="18">
        <f t="shared" si="22"/>
        <v>0</v>
      </c>
      <c r="S726" s="18">
        <f t="shared" si="23"/>
        <v>0</v>
      </c>
      <c r="T726" s="144"/>
    </row>
    <row r="727" spans="1:20" s="140" customFormat="1">
      <c r="A727" s="143"/>
      <c r="B727" s="42"/>
      <c r="C727" s="143"/>
      <c r="D727" s="142"/>
      <c r="E727" s="142"/>
      <c r="F727" s="54"/>
      <c r="G727" s="54"/>
      <c r="H727" s="142"/>
      <c r="I727" s="42"/>
      <c r="J727" s="142"/>
      <c r="K727" s="142"/>
      <c r="L727" s="142"/>
      <c r="M727" s="55"/>
      <c r="N727" s="142"/>
      <c r="O727" s="56"/>
      <c r="P727" s="56"/>
      <c r="Q727" s="42"/>
      <c r="R727" s="18">
        <f t="shared" si="22"/>
        <v>0</v>
      </c>
      <c r="S727" s="18">
        <f t="shared" si="23"/>
        <v>0</v>
      </c>
      <c r="T727" s="144"/>
    </row>
    <row r="728" spans="1:20" s="140" customFormat="1">
      <c r="A728" s="143"/>
      <c r="B728" s="42"/>
      <c r="C728" s="143"/>
      <c r="D728" s="142"/>
      <c r="E728" s="142"/>
      <c r="F728" s="54"/>
      <c r="G728" s="54"/>
      <c r="H728" s="142"/>
      <c r="I728" s="42"/>
      <c r="J728" s="142"/>
      <c r="K728" s="142"/>
      <c r="L728" s="142"/>
      <c r="M728" s="55"/>
      <c r="N728" s="142"/>
      <c r="O728" s="56"/>
      <c r="P728" s="56"/>
      <c r="Q728" s="42"/>
      <c r="R728" s="18">
        <f t="shared" si="22"/>
        <v>0</v>
      </c>
      <c r="S728" s="18">
        <f t="shared" si="23"/>
        <v>0</v>
      </c>
      <c r="T728" s="144"/>
    </row>
    <row r="729" spans="1:20" s="140" customFormat="1">
      <c r="A729" s="143"/>
      <c r="B729" s="42"/>
      <c r="C729" s="143"/>
      <c r="D729" s="142"/>
      <c r="E729" s="142"/>
      <c r="F729" s="54"/>
      <c r="G729" s="54"/>
      <c r="H729" s="142"/>
      <c r="I729" s="42"/>
      <c r="J729" s="142"/>
      <c r="K729" s="142"/>
      <c r="L729" s="142"/>
      <c r="M729" s="55"/>
      <c r="N729" s="142"/>
      <c r="O729" s="56"/>
      <c r="P729" s="56"/>
      <c r="Q729" s="42"/>
      <c r="R729" s="18">
        <f t="shared" si="22"/>
        <v>0</v>
      </c>
      <c r="S729" s="18">
        <f t="shared" si="23"/>
        <v>0</v>
      </c>
      <c r="T729" s="144"/>
    </row>
    <row r="730" spans="1:20" s="140" customFormat="1">
      <c r="A730" s="143"/>
      <c r="B730" s="42"/>
      <c r="C730" s="143"/>
      <c r="D730" s="142"/>
      <c r="E730" s="142"/>
      <c r="F730" s="54"/>
      <c r="G730" s="54"/>
      <c r="H730" s="142"/>
      <c r="I730" s="42"/>
      <c r="J730" s="142"/>
      <c r="K730" s="142"/>
      <c r="L730" s="142"/>
      <c r="M730" s="55"/>
      <c r="N730" s="142"/>
      <c r="O730" s="56"/>
      <c r="P730" s="56"/>
      <c r="Q730" s="42"/>
      <c r="R730" s="18">
        <f t="shared" si="22"/>
        <v>0</v>
      </c>
      <c r="S730" s="18">
        <f t="shared" si="23"/>
        <v>0</v>
      </c>
      <c r="T730" s="144"/>
    </row>
    <row r="731" spans="1:20" s="140" customFormat="1">
      <c r="A731" s="143"/>
      <c r="B731" s="42"/>
      <c r="C731" s="143"/>
      <c r="D731" s="142"/>
      <c r="E731" s="142"/>
      <c r="F731" s="54"/>
      <c r="G731" s="54"/>
      <c r="H731" s="142"/>
      <c r="I731" s="42"/>
      <c r="J731" s="142"/>
      <c r="K731" s="142"/>
      <c r="L731" s="142"/>
      <c r="M731" s="55"/>
      <c r="N731" s="142"/>
      <c r="O731" s="56"/>
      <c r="P731" s="56"/>
      <c r="Q731" s="42"/>
      <c r="R731" s="18">
        <f t="shared" si="22"/>
        <v>0</v>
      </c>
      <c r="S731" s="18">
        <f t="shared" si="23"/>
        <v>0</v>
      </c>
      <c r="T731" s="144"/>
    </row>
    <row r="732" spans="1:20" s="140" customFormat="1">
      <c r="A732" s="143"/>
      <c r="B732" s="42"/>
      <c r="C732" s="143"/>
      <c r="D732" s="142"/>
      <c r="E732" s="142"/>
      <c r="F732" s="54"/>
      <c r="G732" s="54"/>
      <c r="H732" s="142"/>
      <c r="I732" s="42"/>
      <c r="J732" s="142"/>
      <c r="K732" s="142"/>
      <c r="L732" s="142"/>
      <c r="M732" s="55"/>
      <c r="N732" s="142"/>
      <c r="O732" s="56"/>
      <c r="P732" s="56"/>
      <c r="Q732" s="42"/>
      <c r="R732" s="18">
        <f t="shared" si="22"/>
        <v>0</v>
      </c>
      <c r="S732" s="18">
        <f t="shared" si="23"/>
        <v>0</v>
      </c>
      <c r="T732" s="144"/>
    </row>
    <row r="733" spans="1:20" s="140" customFormat="1">
      <c r="A733" s="143"/>
      <c r="B733" s="42"/>
      <c r="C733" s="143"/>
      <c r="D733" s="142"/>
      <c r="E733" s="142"/>
      <c r="F733" s="54"/>
      <c r="G733" s="54"/>
      <c r="H733" s="142"/>
      <c r="I733" s="42"/>
      <c r="J733" s="142"/>
      <c r="K733" s="142"/>
      <c r="L733" s="142"/>
      <c r="M733" s="55"/>
      <c r="N733" s="142"/>
      <c r="O733" s="56"/>
      <c r="P733" s="56"/>
      <c r="Q733" s="42"/>
      <c r="R733" s="18">
        <f t="shared" si="22"/>
        <v>0</v>
      </c>
      <c r="S733" s="18">
        <f t="shared" si="23"/>
        <v>0</v>
      </c>
      <c r="T733" s="144"/>
    </row>
    <row r="734" spans="1:20" s="140" customFormat="1">
      <c r="A734" s="143"/>
      <c r="B734" s="42"/>
      <c r="C734" s="143"/>
      <c r="D734" s="142"/>
      <c r="E734" s="142"/>
      <c r="F734" s="54"/>
      <c r="G734" s="54"/>
      <c r="H734" s="142"/>
      <c r="I734" s="42"/>
      <c r="J734" s="142"/>
      <c r="K734" s="142"/>
      <c r="L734" s="142"/>
      <c r="M734" s="55"/>
      <c r="N734" s="142"/>
      <c r="O734" s="56"/>
      <c r="P734" s="56"/>
      <c r="Q734" s="42"/>
      <c r="R734" s="18">
        <f t="shared" si="22"/>
        <v>0</v>
      </c>
      <c r="S734" s="18">
        <f t="shared" si="23"/>
        <v>0</v>
      </c>
      <c r="T734" s="144"/>
    </row>
    <row r="735" spans="1:20" s="140" customFormat="1">
      <c r="A735" s="143"/>
      <c r="B735" s="42"/>
      <c r="C735" s="143"/>
      <c r="D735" s="142"/>
      <c r="E735" s="142"/>
      <c r="F735" s="54"/>
      <c r="G735" s="54"/>
      <c r="H735" s="142"/>
      <c r="I735" s="42"/>
      <c r="J735" s="142"/>
      <c r="K735" s="142"/>
      <c r="L735" s="142"/>
      <c r="M735" s="55"/>
      <c r="N735" s="142"/>
      <c r="O735" s="56"/>
      <c r="P735" s="56"/>
      <c r="Q735" s="42"/>
      <c r="R735" s="18">
        <f t="shared" si="22"/>
        <v>0</v>
      </c>
      <c r="S735" s="18">
        <f t="shared" si="23"/>
        <v>0</v>
      </c>
      <c r="T735" s="144"/>
    </row>
    <row r="736" spans="1:20" s="140" customFormat="1">
      <c r="A736" s="143"/>
      <c r="B736" s="42"/>
      <c r="C736" s="143"/>
      <c r="D736" s="142"/>
      <c r="E736" s="142"/>
      <c r="F736" s="54"/>
      <c r="G736" s="54"/>
      <c r="H736" s="142"/>
      <c r="I736" s="42"/>
      <c r="J736" s="142"/>
      <c r="K736" s="142"/>
      <c r="L736" s="142"/>
      <c r="M736" s="55"/>
      <c r="N736" s="142"/>
      <c r="O736" s="56"/>
      <c r="P736" s="56"/>
      <c r="Q736" s="42"/>
      <c r="R736" s="18">
        <f t="shared" si="22"/>
        <v>0</v>
      </c>
      <c r="S736" s="18">
        <f t="shared" si="23"/>
        <v>0</v>
      </c>
      <c r="T736" s="144"/>
    </row>
    <row r="737" spans="1:20" s="140" customFormat="1">
      <c r="A737" s="143"/>
      <c r="B737" s="42"/>
      <c r="C737" s="143"/>
      <c r="D737" s="142"/>
      <c r="E737" s="142"/>
      <c r="F737" s="54"/>
      <c r="G737" s="54"/>
      <c r="H737" s="142"/>
      <c r="I737" s="42"/>
      <c r="J737" s="142"/>
      <c r="K737" s="142"/>
      <c r="L737" s="142"/>
      <c r="M737" s="55"/>
      <c r="N737" s="142"/>
      <c r="O737" s="56"/>
      <c r="P737" s="56"/>
      <c r="Q737" s="42"/>
      <c r="R737" s="18">
        <f t="shared" si="22"/>
        <v>0</v>
      </c>
      <c r="S737" s="18">
        <f t="shared" si="23"/>
        <v>0</v>
      </c>
      <c r="T737" s="144"/>
    </row>
    <row r="738" spans="1:20" s="140" customFormat="1">
      <c r="A738" s="143"/>
      <c r="B738" s="42"/>
      <c r="C738" s="143"/>
      <c r="D738" s="142"/>
      <c r="E738" s="142"/>
      <c r="F738" s="54"/>
      <c r="G738" s="54"/>
      <c r="H738" s="142"/>
      <c r="I738" s="42"/>
      <c r="J738" s="142"/>
      <c r="K738" s="142"/>
      <c r="L738" s="142"/>
      <c r="M738" s="55"/>
      <c r="N738" s="142"/>
      <c r="O738" s="56"/>
      <c r="P738" s="56"/>
      <c r="Q738" s="42"/>
      <c r="R738" s="18">
        <f t="shared" si="22"/>
        <v>0</v>
      </c>
      <c r="S738" s="18">
        <f t="shared" si="23"/>
        <v>0</v>
      </c>
      <c r="T738" s="144"/>
    </row>
    <row r="739" spans="1:20" s="140" customFormat="1">
      <c r="A739" s="143"/>
      <c r="B739" s="42"/>
      <c r="C739" s="143"/>
      <c r="D739" s="142"/>
      <c r="E739" s="142"/>
      <c r="F739" s="54"/>
      <c r="G739" s="54"/>
      <c r="H739" s="142"/>
      <c r="I739" s="42"/>
      <c r="J739" s="142"/>
      <c r="K739" s="142"/>
      <c r="L739" s="142"/>
      <c r="M739" s="55"/>
      <c r="N739" s="142"/>
      <c r="O739" s="56"/>
      <c r="P739" s="56"/>
      <c r="Q739" s="42"/>
      <c r="R739" s="18">
        <f t="shared" si="22"/>
        <v>0</v>
      </c>
      <c r="S739" s="18">
        <f t="shared" si="23"/>
        <v>0</v>
      </c>
      <c r="T739" s="144"/>
    </row>
    <row r="740" spans="1:20" s="140" customFormat="1">
      <c r="A740" s="143"/>
      <c r="B740" s="42"/>
      <c r="C740" s="143"/>
      <c r="D740" s="142"/>
      <c r="E740" s="142"/>
      <c r="F740" s="54"/>
      <c r="G740" s="54"/>
      <c r="H740" s="142"/>
      <c r="I740" s="42"/>
      <c r="J740" s="142"/>
      <c r="K740" s="142"/>
      <c r="L740" s="142"/>
      <c r="M740" s="55"/>
      <c r="N740" s="142"/>
      <c r="O740" s="56"/>
      <c r="P740" s="56"/>
      <c r="Q740" s="42"/>
      <c r="R740" s="18">
        <f t="shared" si="22"/>
        <v>0</v>
      </c>
      <c r="S740" s="18">
        <f t="shared" si="23"/>
        <v>0</v>
      </c>
      <c r="T740" s="144"/>
    </row>
    <row r="741" spans="1:20" s="140" customFormat="1">
      <c r="A741" s="143"/>
      <c r="B741" s="42"/>
      <c r="C741" s="143"/>
      <c r="D741" s="142"/>
      <c r="E741" s="142"/>
      <c r="F741" s="54"/>
      <c r="G741" s="54"/>
      <c r="H741" s="142"/>
      <c r="I741" s="42"/>
      <c r="J741" s="142"/>
      <c r="K741" s="142"/>
      <c r="L741" s="142"/>
      <c r="M741" s="55"/>
      <c r="N741" s="142"/>
      <c r="O741" s="56"/>
      <c r="P741" s="56"/>
      <c r="Q741" s="42"/>
      <c r="R741" s="18">
        <f t="shared" si="22"/>
        <v>0</v>
      </c>
      <c r="S741" s="18">
        <f t="shared" si="23"/>
        <v>0</v>
      </c>
      <c r="T741" s="144"/>
    </row>
    <row r="742" spans="1:20" s="140" customFormat="1">
      <c r="A742" s="143"/>
      <c r="B742" s="42"/>
      <c r="C742" s="143"/>
      <c r="D742" s="142"/>
      <c r="E742" s="142"/>
      <c r="F742" s="54"/>
      <c r="G742" s="54"/>
      <c r="H742" s="142"/>
      <c r="I742" s="42"/>
      <c r="J742" s="142"/>
      <c r="K742" s="142"/>
      <c r="L742" s="142"/>
      <c r="M742" s="55"/>
      <c r="N742" s="142"/>
      <c r="O742" s="56"/>
      <c r="P742" s="56"/>
      <c r="Q742" s="42"/>
      <c r="R742" s="18">
        <f t="shared" si="22"/>
        <v>0</v>
      </c>
      <c r="S742" s="18">
        <f t="shared" si="23"/>
        <v>0</v>
      </c>
      <c r="T742" s="144"/>
    </row>
    <row r="743" spans="1:20" s="140" customFormat="1">
      <c r="A743" s="143"/>
      <c r="B743" s="42"/>
      <c r="C743" s="143"/>
      <c r="D743" s="142"/>
      <c r="E743" s="142"/>
      <c r="F743" s="54"/>
      <c r="G743" s="54"/>
      <c r="H743" s="142"/>
      <c r="I743" s="42"/>
      <c r="J743" s="142"/>
      <c r="K743" s="142"/>
      <c r="L743" s="142"/>
      <c r="M743" s="55"/>
      <c r="N743" s="142"/>
      <c r="O743" s="56"/>
      <c r="P743" s="56"/>
      <c r="Q743" s="42"/>
      <c r="R743" s="18">
        <f t="shared" si="22"/>
        <v>0</v>
      </c>
      <c r="S743" s="18">
        <f t="shared" si="23"/>
        <v>0</v>
      </c>
      <c r="T743" s="144"/>
    </row>
    <row r="744" spans="1:20" s="140" customFormat="1">
      <c r="A744" s="143"/>
      <c r="B744" s="42"/>
      <c r="C744" s="143"/>
      <c r="D744" s="142"/>
      <c r="E744" s="142"/>
      <c r="F744" s="54"/>
      <c r="G744" s="54"/>
      <c r="H744" s="142"/>
      <c r="I744" s="42"/>
      <c r="J744" s="142"/>
      <c r="K744" s="142"/>
      <c r="L744" s="142"/>
      <c r="M744" s="55"/>
      <c r="N744" s="142"/>
      <c r="O744" s="56"/>
      <c r="P744" s="56"/>
      <c r="Q744" s="42"/>
      <c r="R744" s="18">
        <f t="shared" si="22"/>
        <v>0</v>
      </c>
      <c r="S744" s="18">
        <f t="shared" si="23"/>
        <v>0</v>
      </c>
      <c r="T744" s="144"/>
    </row>
    <row r="745" spans="1:20" s="140" customFormat="1">
      <c r="A745" s="143"/>
      <c r="B745" s="42"/>
      <c r="C745" s="143"/>
      <c r="D745" s="142"/>
      <c r="E745" s="142"/>
      <c r="F745" s="54"/>
      <c r="G745" s="54"/>
      <c r="H745" s="142"/>
      <c r="I745" s="42"/>
      <c r="J745" s="142"/>
      <c r="K745" s="142"/>
      <c r="L745" s="142"/>
      <c r="M745" s="55"/>
      <c r="N745" s="142"/>
      <c r="O745" s="56"/>
      <c r="P745" s="56"/>
      <c r="Q745" s="42"/>
      <c r="R745" s="18">
        <f t="shared" si="22"/>
        <v>0</v>
      </c>
      <c r="S745" s="18">
        <f t="shared" si="23"/>
        <v>0</v>
      </c>
      <c r="T745" s="144"/>
    </row>
    <row r="746" spans="1:20" s="140" customFormat="1">
      <c r="A746" s="143"/>
      <c r="B746" s="42"/>
      <c r="C746" s="143"/>
      <c r="D746" s="142"/>
      <c r="E746" s="142"/>
      <c r="F746" s="54"/>
      <c r="G746" s="54"/>
      <c r="H746" s="142"/>
      <c r="I746" s="42"/>
      <c r="J746" s="142"/>
      <c r="K746" s="142"/>
      <c r="L746" s="142"/>
      <c r="M746" s="55"/>
      <c r="N746" s="142"/>
      <c r="O746" s="56"/>
      <c r="P746" s="56"/>
      <c r="Q746" s="42"/>
      <c r="R746" s="18">
        <f t="shared" si="22"/>
        <v>0</v>
      </c>
      <c r="S746" s="18">
        <f t="shared" si="23"/>
        <v>0</v>
      </c>
      <c r="T746" s="144"/>
    </row>
    <row r="747" spans="1:20" s="140" customFormat="1">
      <c r="A747" s="143"/>
      <c r="B747" s="42"/>
      <c r="C747" s="143"/>
      <c r="D747" s="142"/>
      <c r="E747" s="142"/>
      <c r="F747" s="54"/>
      <c r="G747" s="54"/>
      <c r="H747" s="142"/>
      <c r="I747" s="42"/>
      <c r="J747" s="142"/>
      <c r="K747" s="142"/>
      <c r="L747" s="142"/>
      <c r="M747" s="55"/>
      <c r="N747" s="142"/>
      <c r="O747" s="56"/>
      <c r="P747" s="56"/>
      <c r="Q747" s="42"/>
      <c r="R747" s="18">
        <f t="shared" si="22"/>
        <v>0</v>
      </c>
      <c r="S747" s="18">
        <f t="shared" si="23"/>
        <v>0</v>
      </c>
      <c r="T747" s="144"/>
    </row>
    <row r="748" spans="1:20" s="140" customFormat="1">
      <c r="A748" s="143"/>
      <c r="B748" s="42"/>
      <c r="C748" s="143"/>
      <c r="D748" s="142"/>
      <c r="E748" s="142"/>
      <c r="F748" s="54"/>
      <c r="G748" s="54"/>
      <c r="H748" s="142"/>
      <c r="I748" s="42"/>
      <c r="J748" s="142"/>
      <c r="K748" s="142"/>
      <c r="L748" s="142"/>
      <c r="M748" s="55"/>
      <c r="N748" s="142"/>
      <c r="O748" s="56"/>
      <c r="P748" s="56"/>
      <c r="Q748" s="42"/>
      <c r="R748" s="18">
        <f t="shared" si="22"/>
        <v>0</v>
      </c>
      <c r="S748" s="18">
        <f t="shared" si="23"/>
        <v>0</v>
      </c>
      <c r="T748" s="144"/>
    </row>
    <row r="749" spans="1:20" s="140" customFormat="1">
      <c r="A749" s="143"/>
      <c r="B749" s="42"/>
      <c r="C749" s="143"/>
      <c r="D749" s="142"/>
      <c r="E749" s="142"/>
      <c r="F749" s="54"/>
      <c r="G749" s="54"/>
      <c r="H749" s="142"/>
      <c r="I749" s="42"/>
      <c r="J749" s="142"/>
      <c r="K749" s="142"/>
      <c r="L749" s="142"/>
      <c r="M749" s="55"/>
      <c r="N749" s="142"/>
      <c r="O749" s="56"/>
      <c r="P749" s="56"/>
      <c r="Q749" s="42"/>
      <c r="R749" s="18">
        <f t="shared" si="22"/>
        <v>0</v>
      </c>
      <c r="S749" s="18">
        <f t="shared" si="23"/>
        <v>0</v>
      </c>
      <c r="T749" s="144"/>
    </row>
    <row r="750" spans="1:20" s="140" customFormat="1">
      <c r="A750" s="143"/>
      <c r="B750" s="42"/>
      <c r="C750" s="143"/>
      <c r="D750" s="142"/>
      <c r="E750" s="142"/>
      <c r="F750" s="54"/>
      <c r="G750" s="54"/>
      <c r="H750" s="142"/>
      <c r="I750" s="42"/>
      <c r="J750" s="142"/>
      <c r="K750" s="142"/>
      <c r="L750" s="142"/>
      <c r="M750" s="55"/>
      <c r="N750" s="142"/>
      <c r="O750" s="56"/>
      <c r="P750" s="56"/>
      <c r="Q750" s="42"/>
      <c r="R750" s="18">
        <f t="shared" si="22"/>
        <v>0</v>
      </c>
      <c r="S750" s="18">
        <f t="shared" si="23"/>
        <v>0</v>
      </c>
      <c r="T750" s="144"/>
    </row>
    <row r="751" spans="1:20" s="140" customFormat="1">
      <c r="A751" s="143"/>
      <c r="B751" s="42"/>
      <c r="C751" s="143"/>
      <c r="D751" s="142"/>
      <c r="E751" s="142"/>
      <c r="F751" s="54"/>
      <c r="G751" s="54"/>
      <c r="H751" s="142"/>
      <c r="I751" s="42"/>
      <c r="J751" s="142"/>
      <c r="K751" s="142"/>
      <c r="L751" s="142"/>
      <c r="M751" s="55"/>
      <c r="N751" s="142"/>
      <c r="O751" s="56"/>
      <c r="P751" s="56"/>
      <c r="Q751" s="42"/>
      <c r="R751" s="18">
        <f t="shared" si="22"/>
        <v>0</v>
      </c>
      <c r="S751" s="18">
        <f t="shared" si="23"/>
        <v>0</v>
      </c>
      <c r="T751" s="144"/>
    </row>
    <row r="752" spans="1:20" s="140" customFormat="1">
      <c r="A752" s="143"/>
      <c r="B752" s="42"/>
      <c r="C752" s="143"/>
      <c r="D752" s="142"/>
      <c r="E752" s="142"/>
      <c r="F752" s="54"/>
      <c r="G752" s="54"/>
      <c r="H752" s="142"/>
      <c r="I752" s="42"/>
      <c r="J752" s="142"/>
      <c r="K752" s="142"/>
      <c r="L752" s="142"/>
      <c r="M752" s="55"/>
      <c r="N752" s="142"/>
      <c r="O752" s="56"/>
      <c r="P752" s="56"/>
      <c r="Q752" s="42"/>
      <c r="R752" s="18">
        <f t="shared" si="22"/>
        <v>0</v>
      </c>
      <c r="S752" s="18">
        <f t="shared" si="23"/>
        <v>0</v>
      </c>
      <c r="T752" s="144"/>
    </row>
    <row r="753" spans="1:20" s="140" customFormat="1">
      <c r="A753" s="143"/>
      <c r="B753" s="42"/>
      <c r="C753" s="143"/>
      <c r="D753" s="142"/>
      <c r="E753" s="142"/>
      <c r="F753" s="54"/>
      <c r="G753" s="54"/>
      <c r="H753" s="142"/>
      <c r="I753" s="42"/>
      <c r="J753" s="142"/>
      <c r="K753" s="142"/>
      <c r="L753" s="142"/>
      <c r="M753" s="55"/>
      <c r="N753" s="142"/>
      <c r="O753" s="56"/>
      <c r="P753" s="56"/>
      <c r="Q753" s="42"/>
      <c r="R753" s="18">
        <f t="shared" si="22"/>
        <v>0</v>
      </c>
      <c r="S753" s="18">
        <f t="shared" si="23"/>
        <v>0</v>
      </c>
      <c r="T753" s="144"/>
    </row>
    <row r="754" spans="1:20" s="140" customFormat="1">
      <c r="A754" s="143"/>
      <c r="B754" s="42"/>
      <c r="C754" s="143"/>
      <c r="D754" s="142"/>
      <c r="E754" s="142"/>
      <c r="F754" s="54"/>
      <c r="G754" s="54"/>
      <c r="H754" s="142"/>
      <c r="I754" s="42"/>
      <c r="J754" s="142"/>
      <c r="K754" s="142"/>
      <c r="L754" s="142"/>
      <c r="M754" s="55"/>
      <c r="N754" s="142"/>
      <c r="O754" s="56"/>
      <c r="P754" s="56"/>
      <c r="Q754" s="42"/>
      <c r="R754" s="18">
        <f t="shared" si="22"/>
        <v>0</v>
      </c>
      <c r="S754" s="18">
        <f t="shared" si="23"/>
        <v>0</v>
      </c>
      <c r="T754" s="144"/>
    </row>
    <row r="755" spans="1:20" s="140" customFormat="1">
      <c r="A755" s="143"/>
      <c r="B755" s="42"/>
      <c r="C755" s="143"/>
      <c r="D755" s="142"/>
      <c r="E755" s="142"/>
      <c r="F755" s="54"/>
      <c r="G755" s="54"/>
      <c r="H755" s="142"/>
      <c r="I755" s="42"/>
      <c r="J755" s="142"/>
      <c r="K755" s="142"/>
      <c r="L755" s="142"/>
      <c r="M755" s="55"/>
      <c r="N755" s="142"/>
      <c r="O755" s="56"/>
      <c r="P755" s="56"/>
      <c r="Q755" s="42"/>
      <c r="R755" s="18">
        <f t="shared" si="22"/>
        <v>0</v>
      </c>
      <c r="S755" s="18">
        <f t="shared" si="23"/>
        <v>0</v>
      </c>
      <c r="T755" s="144"/>
    </row>
    <row r="756" spans="1:20" s="140" customFormat="1">
      <c r="A756" s="143"/>
      <c r="B756" s="42"/>
      <c r="C756" s="143"/>
      <c r="D756" s="142"/>
      <c r="E756" s="142"/>
      <c r="F756" s="54"/>
      <c r="G756" s="54"/>
      <c r="H756" s="142"/>
      <c r="I756" s="42"/>
      <c r="J756" s="142"/>
      <c r="K756" s="142"/>
      <c r="L756" s="142"/>
      <c r="M756" s="55"/>
      <c r="N756" s="142"/>
      <c r="O756" s="56"/>
      <c r="P756" s="56"/>
      <c r="Q756" s="42"/>
      <c r="R756" s="18">
        <f t="shared" si="22"/>
        <v>0</v>
      </c>
      <c r="S756" s="18">
        <f t="shared" si="23"/>
        <v>0</v>
      </c>
      <c r="T756" s="144"/>
    </row>
    <row r="757" spans="1:20" s="140" customFormat="1">
      <c r="A757" s="143"/>
      <c r="B757" s="42"/>
      <c r="C757" s="143"/>
      <c r="D757" s="142"/>
      <c r="E757" s="142"/>
      <c r="F757" s="54"/>
      <c r="G757" s="54"/>
      <c r="H757" s="142"/>
      <c r="I757" s="42"/>
      <c r="J757" s="142"/>
      <c r="K757" s="142"/>
      <c r="L757" s="142"/>
      <c r="M757" s="55"/>
      <c r="N757" s="142"/>
      <c r="O757" s="56"/>
      <c r="P757" s="56"/>
      <c r="Q757" s="42"/>
      <c r="R757" s="18">
        <f t="shared" si="22"/>
        <v>0</v>
      </c>
      <c r="S757" s="18">
        <f t="shared" si="23"/>
        <v>0</v>
      </c>
      <c r="T757" s="144"/>
    </row>
    <row r="758" spans="1:20" s="140" customFormat="1">
      <c r="A758" s="143"/>
      <c r="B758" s="42"/>
      <c r="C758" s="143"/>
      <c r="D758" s="142"/>
      <c r="E758" s="142"/>
      <c r="F758" s="54"/>
      <c r="G758" s="54"/>
      <c r="H758" s="142"/>
      <c r="I758" s="42"/>
      <c r="J758" s="142"/>
      <c r="K758" s="142"/>
      <c r="L758" s="142"/>
      <c r="M758" s="55"/>
      <c r="N758" s="142"/>
      <c r="O758" s="56"/>
      <c r="P758" s="56"/>
      <c r="Q758" s="42"/>
      <c r="R758" s="18">
        <f t="shared" si="22"/>
        <v>0</v>
      </c>
      <c r="S758" s="18">
        <f t="shared" si="23"/>
        <v>0</v>
      </c>
      <c r="T758" s="144"/>
    </row>
    <row r="759" spans="1:20" s="140" customFormat="1">
      <c r="A759" s="143"/>
      <c r="B759" s="42"/>
      <c r="C759" s="143"/>
      <c r="D759" s="142"/>
      <c r="E759" s="142"/>
      <c r="F759" s="54"/>
      <c r="G759" s="54"/>
      <c r="H759" s="142"/>
      <c r="I759" s="42"/>
      <c r="J759" s="142"/>
      <c r="K759" s="142"/>
      <c r="L759" s="142"/>
      <c r="M759" s="55"/>
      <c r="N759" s="142"/>
      <c r="O759" s="56"/>
      <c r="P759" s="56"/>
      <c r="Q759" s="42"/>
      <c r="R759" s="18">
        <f t="shared" si="22"/>
        <v>0</v>
      </c>
      <c r="S759" s="18">
        <f t="shared" si="23"/>
        <v>0</v>
      </c>
      <c r="T759" s="144"/>
    </row>
    <row r="760" spans="1:20" s="140" customFormat="1">
      <c r="A760" s="143"/>
      <c r="B760" s="42"/>
      <c r="C760" s="143"/>
      <c r="D760" s="142"/>
      <c r="E760" s="142"/>
      <c r="F760" s="54"/>
      <c r="G760" s="54"/>
      <c r="H760" s="142"/>
      <c r="I760" s="42"/>
      <c r="J760" s="142"/>
      <c r="K760" s="142"/>
      <c r="L760" s="142"/>
      <c r="M760" s="55"/>
      <c r="N760" s="142"/>
      <c r="O760" s="56"/>
      <c r="P760" s="56"/>
      <c r="Q760" s="42"/>
      <c r="R760" s="18">
        <f t="shared" si="22"/>
        <v>0</v>
      </c>
      <c r="S760" s="18">
        <f t="shared" si="23"/>
        <v>0</v>
      </c>
      <c r="T760" s="144"/>
    </row>
    <row r="761" spans="1:20" s="140" customFormat="1">
      <c r="A761" s="143"/>
      <c r="B761" s="42"/>
      <c r="C761" s="143"/>
      <c r="D761" s="142"/>
      <c r="E761" s="142"/>
      <c r="F761" s="54"/>
      <c r="G761" s="54"/>
      <c r="H761" s="142"/>
      <c r="I761" s="42"/>
      <c r="J761" s="142"/>
      <c r="K761" s="142"/>
      <c r="L761" s="142"/>
      <c r="M761" s="55"/>
      <c r="N761" s="142"/>
      <c r="O761" s="56"/>
      <c r="P761" s="56"/>
      <c r="Q761" s="42"/>
      <c r="R761" s="18">
        <f t="shared" si="22"/>
        <v>0</v>
      </c>
      <c r="S761" s="18">
        <f t="shared" si="23"/>
        <v>0</v>
      </c>
      <c r="T761" s="144"/>
    </row>
    <row r="762" spans="1:20" s="140" customFormat="1">
      <c r="A762" s="143"/>
      <c r="B762" s="42"/>
      <c r="C762" s="143"/>
      <c r="D762" s="142"/>
      <c r="E762" s="142"/>
      <c r="F762" s="54"/>
      <c r="G762" s="54"/>
      <c r="H762" s="142"/>
      <c r="I762" s="42"/>
      <c r="J762" s="142"/>
      <c r="K762" s="142"/>
      <c r="L762" s="142"/>
      <c r="M762" s="55"/>
      <c r="N762" s="142"/>
      <c r="O762" s="56"/>
      <c r="P762" s="56"/>
      <c r="Q762" s="42"/>
      <c r="R762" s="18">
        <f t="shared" si="22"/>
        <v>0</v>
      </c>
      <c r="S762" s="18">
        <f t="shared" si="23"/>
        <v>0</v>
      </c>
      <c r="T762" s="144"/>
    </row>
    <row r="763" spans="1:20" s="140" customFormat="1">
      <c r="A763" s="143"/>
      <c r="B763" s="42"/>
      <c r="C763" s="143"/>
      <c r="D763" s="142"/>
      <c r="E763" s="142"/>
      <c r="F763" s="54"/>
      <c r="G763" s="54"/>
      <c r="H763" s="142"/>
      <c r="I763" s="42"/>
      <c r="J763" s="142"/>
      <c r="K763" s="142"/>
      <c r="L763" s="142"/>
      <c r="M763" s="55"/>
      <c r="N763" s="142"/>
      <c r="O763" s="56"/>
      <c r="P763" s="56"/>
      <c r="Q763" s="42"/>
      <c r="R763" s="18">
        <f t="shared" si="22"/>
        <v>0</v>
      </c>
      <c r="S763" s="18">
        <f t="shared" si="23"/>
        <v>0</v>
      </c>
      <c r="T763" s="144"/>
    </row>
    <row r="764" spans="1:20" s="140" customFormat="1">
      <c r="A764" s="143"/>
      <c r="B764" s="42"/>
      <c r="C764" s="143"/>
      <c r="D764" s="142"/>
      <c r="E764" s="142"/>
      <c r="F764" s="54"/>
      <c r="G764" s="54"/>
      <c r="H764" s="142"/>
      <c r="I764" s="42"/>
      <c r="J764" s="142"/>
      <c r="K764" s="142"/>
      <c r="L764" s="142"/>
      <c r="M764" s="55"/>
      <c r="N764" s="142"/>
      <c r="O764" s="56"/>
      <c r="P764" s="56"/>
      <c r="Q764" s="42"/>
      <c r="R764" s="18">
        <f t="shared" si="22"/>
        <v>0</v>
      </c>
      <c r="S764" s="18">
        <f t="shared" si="23"/>
        <v>0</v>
      </c>
      <c r="T764" s="144"/>
    </row>
    <row r="765" spans="1:20" s="140" customFormat="1">
      <c r="A765" s="143"/>
      <c r="B765" s="42"/>
      <c r="C765" s="143"/>
      <c r="D765" s="142"/>
      <c r="E765" s="142"/>
      <c r="F765" s="54"/>
      <c r="G765" s="54"/>
      <c r="H765" s="142"/>
      <c r="I765" s="42"/>
      <c r="J765" s="142"/>
      <c r="K765" s="142"/>
      <c r="L765" s="142"/>
      <c r="M765" s="55"/>
      <c r="N765" s="142"/>
      <c r="O765" s="56"/>
      <c r="P765" s="56"/>
      <c r="Q765" s="42"/>
      <c r="R765" s="18">
        <f t="shared" si="22"/>
        <v>0</v>
      </c>
      <c r="S765" s="18">
        <f t="shared" si="23"/>
        <v>0</v>
      </c>
      <c r="T765" s="144"/>
    </row>
    <row r="766" spans="1:20" s="140" customFormat="1">
      <c r="A766" s="143"/>
      <c r="B766" s="42"/>
      <c r="C766" s="143"/>
      <c r="D766" s="142"/>
      <c r="E766" s="142"/>
      <c r="F766" s="54"/>
      <c r="G766" s="54"/>
      <c r="H766" s="142"/>
      <c r="I766" s="42"/>
      <c r="J766" s="142"/>
      <c r="K766" s="142"/>
      <c r="L766" s="142"/>
      <c r="M766" s="55"/>
      <c r="N766" s="142"/>
      <c r="O766" s="56"/>
      <c r="P766" s="56"/>
      <c r="Q766" s="42"/>
      <c r="R766" s="18">
        <f t="shared" si="22"/>
        <v>0</v>
      </c>
      <c r="S766" s="18">
        <f t="shared" si="23"/>
        <v>0</v>
      </c>
      <c r="T766" s="144"/>
    </row>
    <row r="767" spans="1:20" s="140" customFormat="1">
      <c r="A767" s="143"/>
      <c r="B767" s="42"/>
      <c r="C767" s="143"/>
      <c r="D767" s="142"/>
      <c r="E767" s="142"/>
      <c r="F767" s="54"/>
      <c r="G767" s="54"/>
      <c r="H767" s="142"/>
      <c r="I767" s="42"/>
      <c r="J767" s="142"/>
      <c r="K767" s="142"/>
      <c r="L767" s="142"/>
      <c r="M767" s="55"/>
      <c r="N767" s="142"/>
      <c r="O767" s="56"/>
      <c r="P767" s="56"/>
      <c r="Q767" s="42"/>
      <c r="R767" s="18">
        <f t="shared" si="22"/>
        <v>0</v>
      </c>
      <c r="S767" s="18">
        <f t="shared" si="23"/>
        <v>0</v>
      </c>
      <c r="T767" s="144"/>
    </row>
    <row r="768" spans="1:20" s="140" customFormat="1">
      <c r="A768" s="143"/>
      <c r="B768" s="42"/>
      <c r="C768" s="143"/>
      <c r="D768" s="142"/>
      <c r="E768" s="142"/>
      <c r="F768" s="54"/>
      <c r="G768" s="54"/>
      <c r="H768" s="142"/>
      <c r="I768" s="42"/>
      <c r="J768" s="142"/>
      <c r="K768" s="142"/>
      <c r="L768" s="142"/>
      <c r="M768" s="55"/>
      <c r="N768" s="142"/>
      <c r="O768" s="56"/>
      <c r="P768" s="56"/>
      <c r="Q768" s="42"/>
      <c r="R768" s="18">
        <f t="shared" si="22"/>
        <v>0</v>
      </c>
      <c r="S768" s="18">
        <f t="shared" si="23"/>
        <v>0</v>
      </c>
      <c r="T768" s="144"/>
    </row>
    <row r="769" spans="1:20" s="140" customFormat="1">
      <c r="A769" s="143"/>
      <c r="B769" s="42"/>
      <c r="C769" s="143"/>
      <c r="D769" s="142"/>
      <c r="E769" s="142"/>
      <c r="F769" s="54"/>
      <c r="G769" s="54"/>
      <c r="H769" s="142"/>
      <c r="I769" s="42"/>
      <c r="J769" s="142"/>
      <c r="K769" s="142"/>
      <c r="L769" s="142"/>
      <c r="M769" s="55"/>
      <c r="N769" s="142"/>
      <c r="O769" s="56"/>
      <c r="P769" s="56"/>
      <c r="Q769" s="42"/>
      <c r="R769" s="18">
        <f t="shared" si="22"/>
        <v>0</v>
      </c>
      <c r="S769" s="18">
        <f t="shared" si="23"/>
        <v>0</v>
      </c>
      <c r="T769" s="144"/>
    </row>
    <row r="770" spans="1:20" s="140" customFormat="1">
      <c r="A770" s="143"/>
      <c r="B770" s="42"/>
      <c r="C770" s="143"/>
      <c r="D770" s="142"/>
      <c r="E770" s="142"/>
      <c r="F770" s="54"/>
      <c r="G770" s="54"/>
      <c r="H770" s="142"/>
      <c r="I770" s="42"/>
      <c r="J770" s="142"/>
      <c r="K770" s="142"/>
      <c r="L770" s="142"/>
      <c r="M770" s="55"/>
      <c r="N770" s="142"/>
      <c r="O770" s="56"/>
      <c r="P770" s="56"/>
      <c r="Q770" s="42"/>
      <c r="R770" s="18">
        <f t="shared" si="22"/>
        <v>0</v>
      </c>
      <c r="S770" s="18">
        <f t="shared" si="23"/>
        <v>0</v>
      </c>
      <c r="T770" s="144"/>
    </row>
    <row r="771" spans="1:20" s="140" customFormat="1">
      <c r="A771" s="143"/>
      <c r="B771" s="42"/>
      <c r="C771" s="143"/>
      <c r="D771" s="142"/>
      <c r="E771" s="142"/>
      <c r="F771" s="54"/>
      <c r="G771" s="54"/>
      <c r="H771" s="142"/>
      <c r="I771" s="42"/>
      <c r="J771" s="142"/>
      <c r="K771" s="142"/>
      <c r="L771" s="142"/>
      <c r="M771" s="55"/>
      <c r="N771" s="142"/>
      <c r="O771" s="56"/>
      <c r="P771" s="56"/>
      <c r="Q771" s="42"/>
      <c r="R771" s="18">
        <f t="shared" si="22"/>
        <v>0</v>
      </c>
      <c r="S771" s="18">
        <f t="shared" si="23"/>
        <v>0</v>
      </c>
      <c r="T771" s="144"/>
    </row>
    <row r="772" spans="1:20" s="140" customFormat="1">
      <c r="A772" s="143"/>
      <c r="B772" s="42"/>
      <c r="C772" s="143"/>
      <c r="D772" s="142"/>
      <c r="E772" s="142"/>
      <c r="F772" s="54"/>
      <c r="G772" s="54"/>
      <c r="H772" s="142"/>
      <c r="I772" s="42"/>
      <c r="J772" s="142"/>
      <c r="K772" s="142"/>
      <c r="L772" s="142"/>
      <c r="M772" s="55"/>
      <c r="N772" s="142"/>
      <c r="O772" s="56"/>
      <c r="P772" s="56"/>
      <c r="Q772" s="42"/>
      <c r="R772" s="18">
        <f t="shared" si="22"/>
        <v>0</v>
      </c>
      <c r="S772" s="18">
        <f t="shared" si="23"/>
        <v>0</v>
      </c>
      <c r="T772" s="144"/>
    </row>
    <row r="773" spans="1:20" s="140" customFormat="1">
      <c r="A773" s="143"/>
      <c r="B773" s="42"/>
      <c r="C773" s="143"/>
      <c r="D773" s="142"/>
      <c r="E773" s="142"/>
      <c r="F773" s="54"/>
      <c r="G773" s="54"/>
      <c r="H773" s="142"/>
      <c r="I773" s="42"/>
      <c r="J773" s="142"/>
      <c r="K773" s="142"/>
      <c r="L773" s="142"/>
      <c r="M773" s="55"/>
      <c r="N773" s="142"/>
      <c r="O773" s="56"/>
      <c r="P773" s="56"/>
      <c r="Q773" s="42"/>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44"/>
    </row>
    <row r="774" spans="1:20" s="140" customFormat="1">
      <c r="A774" s="143"/>
      <c r="B774" s="42"/>
      <c r="C774" s="143"/>
      <c r="D774" s="142"/>
      <c r="E774" s="142"/>
      <c r="F774" s="54"/>
      <c r="G774" s="54"/>
      <c r="H774" s="142"/>
      <c r="I774" s="42"/>
      <c r="J774" s="142"/>
      <c r="K774" s="142"/>
      <c r="L774" s="142"/>
      <c r="M774" s="55"/>
      <c r="N774" s="142"/>
      <c r="O774" s="56"/>
      <c r="P774" s="56"/>
      <c r="Q774" s="42"/>
      <c r="R774" s="18">
        <f t="shared" si="24"/>
        <v>0</v>
      </c>
      <c r="S774" s="18">
        <f t="shared" si="25"/>
        <v>0</v>
      </c>
      <c r="T774" s="144"/>
    </row>
    <row r="775" spans="1:20" s="140" customFormat="1">
      <c r="A775" s="143"/>
      <c r="B775" s="42"/>
      <c r="C775" s="143"/>
      <c r="D775" s="142"/>
      <c r="E775" s="142"/>
      <c r="F775" s="54"/>
      <c r="G775" s="54"/>
      <c r="H775" s="142"/>
      <c r="I775" s="42"/>
      <c r="J775" s="142"/>
      <c r="K775" s="142"/>
      <c r="L775" s="142"/>
      <c r="M775" s="55"/>
      <c r="N775" s="142"/>
      <c r="O775" s="56"/>
      <c r="P775" s="56"/>
      <c r="Q775" s="42"/>
      <c r="R775" s="18">
        <f t="shared" si="24"/>
        <v>0</v>
      </c>
      <c r="S775" s="18">
        <f t="shared" si="25"/>
        <v>0</v>
      </c>
      <c r="T775" s="144"/>
    </row>
    <row r="776" spans="1:20" s="140" customFormat="1">
      <c r="A776" s="143"/>
      <c r="B776" s="42"/>
      <c r="C776" s="143"/>
      <c r="D776" s="142"/>
      <c r="E776" s="142"/>
      <c r="F776" s="54"/>
      <c r="G776" s="54"/>
      <c r="H776" s="142"/>
      <c r="I776" s="42"/>
      <c r="J776" s="142"/>
      <c r="K776" s="142"/>
      <c r="L776" s="142"/>
      <c r="M776" s="55"/>
      <c r="N776" s="142"/>
      <c r="O776" s="56"/>
      <c r="P776" s="56"/>
      <c r="Q776" s="42"/>
      <c r="R776" s="18">
        <f t="shared" si="24"/>
        <v>0</v>
      </c>
      <c r="S776" s="18">
        <f t="shared" si="25"/>
        <v>0</v>
      </c>
      <c r="T776" s="144"/>
    </row>
    <row r="777" spans="1:20" s="140" customFormat="1">
      <c r="A777" s="143"/>
      <c r="B777" s="42"/>
      <c r="C777" s="143"/>
      <c r="D777" s="142"/>
      <c r="E777" s="142"/>
      <c r="F777" s="54"/>
      <c r="G777" s="54"/>
      <c r="H777" s="142"/>
      <c r="I777" s="42"/>
      <c r="J777" s="142"/>
      <c r="K777" s="142"/>
      <c r="L777" s="142"/>
      <c r="M777" s="55"/>
      <c r="N777" s="142"/>
      <c r="O777" s="56"/>
      <c r="P777" s="56"/>
      <c r="Q777" s="42"/>
      <c r="R777" s="18">
        <f t="shared" si="24"/>
        <v>0</v>
      </c>
      <c r="S777" s="18">
        <f t="shared" si="25"/>
        <v>0</v>
      </c>
      <c r="T777" s="144"/>
    </row>
    <row r="778" spans="1:20" s="140" customFormat="1">
      <c r="A778" s="143"/>
      <c r="B778" s="42"/>
      <c r="C778" s="143"/>
      <c r="D778" s="142"/>
      <c r="E778" s="142"/>
      <c r="F778" s="54"/>
      <c r="G778" s="54"/>
      <c r="H778" s="142"/>
      <c r="I778" s="42"/>
      <c r="J778" s="142"/>
      <c r="K778" s="142"/>
      <c r="L778" s="142"/>
      <c r="M778" s="55"/>
      <c r="N778" s="142"/>
      <c r="O778" s="56"/>
      <c r="P778" s="56"/>
      <c r="Q778" s="42"/>
      <c r="R778" s="18">
        <f t="shared" si="24"/>
        <v>0</v>
      </c>
      <c r="S778" s="18">
        <f t="shared" si="25"/>
        <v>0</v>
      </c>
      <c r="T778" s="144"/>
    </row>
    <row r="779" spans="1:20" s="140" customFormat="1">
      <c r="A779" s="143"/>
      <c r="B779" s="42"/>
      <c r="C779" s="143"/>
      <c r="D779" s="142"/>
      <c r="E779" s="142"/>
      <c r="F779" s="54"/>
      <c r="G779" s="54"/>
      <c r="H779" s="142"/>
      <c r="I779" s="42"/>
      <c r="J779" s="142"/>
      <c r="K779" s="142"/>
      <c r="L779" s="142"/>
      <c r="M779" s="55"/>
      <c r="N779" s="142"/>
      <c r="O779" s="56"/>
      <c r="P779" s="56"/>
      <c r="Q779" s="42"/>
      <c r="R779" s="18">
        <f t="shared" si="24"/>
        <v>0</v>
      </c>
      <c r="S779" s="18">
        <f t="shared" si="25"/>
        <v>0</v>
      </c>
      <c r="T779" s="144"/>
    </row>
    <row r="780" spans="1:20" s="140" customFormat="1">
      <c r="A780" s="143"/>
      <c r="B780" s="42"/>
      <c r="C780" s="143"/>
      <c r="D780" s="142"/>
      <c r="E780" s="142"/>
      <c r="F780" s="54"/>
      <c r="G780" s="54"/>
      <c r="H780" s="142"/>
      <c r="I780" s="42"/>
      <c r="J780" s="142"/>
      <c r="K780" s="142"/>
      <c r="L780" s="142"/>
      <c r="M780" s="55"/>
      <c r="N780" s="142"/>
      <c r="O780" s="56"/>
      <c r="P780" s="56"/>
      <c r="Q780" s="42"/>
      <c r="R780" s="18">
        <f t="shared" si="24"/>
        <v>0</v>
      </c>
      <c r="S780" s="18">
        <f t="shared" si="25"/>
        <v>0</v>
      </c>
      <c r="T780" s="144"/>
    </row>
    <row r="781" spans="1:20" s="140" customFormat="1">
      <c r="A781" s="143"/>
      <c r="B781" s="42"/>
      <c r="C781" s="143"/>
      <c r="D781" s="142"/>
      <c r="E781" s="142"/>
      <c r="F781" s="54"/>
      <c r="G781" s="54"/>
      <c r="H781" s="142"/>
      <c r="I781" s="42"/>
      <c r="J781" s="142"/>
      <c r="K781" s="142"/>
      <c r="L781" s="142"/>
      <c r="M781" s="55"/>
      <c r="N781" s="142"/>
      <c r="O781" s="56"/>
      <c r="P781" s="56"/>
      <c r="Q781" s="42"/>
      <c r="R781" s="18">
        <f t="shared" si="24"/>
        <v>0</v>
      </c>
      <c r="S781" s="18">
        <f t="shared" si="25"/>
        <v>0</v>
      </c>
      <c r="T781" s="144"/>
    </row>
    <row r="782" spans="1:20" s="140" customFormat="1">
      <c r="A782" s="143"/>
      <c r="B782" s="42"/>
      <c r="C782" s="143"/>
      <c r="D782" s="142"/>
      <c r="E782" s="142"/>
      <c r="F782" s="54"/>
      <c r="G782" s="54"/>
      <c r="H782" s="142"/>
      <c r="I782" s="42"/>
      <c r="J782" s="142"/>
      <c r="K782" s="142"/>
      <c r="L782" s="142"/>
      <c r="M782" s="55"/>
      <c r="N782" s="142"/>
      <c r="O782" s="56"/>
      <c r="P782" s="56"/>
      <c r="Q782" s="42"/>
      <c r="R782" s="18">
        <f t="shared" si="24"/>
        <v>0</v>
      </c>
      <c r="S782" s="18">
        <f t="shared" si="25"/>
        <v>0</v>
      </c>
      <c r="T782" s="144"/>
    </row>
    <row r="783" spans="1:20" s="140" customFormat="1">
      <c r="A783" s="143"/>
      <c r="B783" s="42"/>
      <c r="C783" s="143"/>
      <c r="D783" s="142"/>
      <c r="E783" s="142"/>
      <c r="F783" s="54"/>
      <c r="G783" s="54"/>
      <c r="H783" s="142"/>
      <c r="I783" s="42"/>
      <c r="J783" s="142"/>
      <c r="K783" s="142"/>
      <c r="L783" s="142"/>
      <c r="M783" s="55"/>
      <c r="N783" s="142"/>
      <c r="O783" s="56"/>
      <c r="P783" s="56"/>
      <c r="Q783" s="42"/>
      <c r="R783" s="18">
        <f t="shared" si="24"/>
        <v>0</v>
      </c>
      <c r="S783" s="18">
        <f t="shared" si="25"/>
        <v>0</v>
      </c>
      <c r="T783" s="144"/>
    </row>
    <row r="784" spans="1:20" s="140" customFormat="1">
      <c r="A784" s="143"/>
      <c r="B784" s="42"/>
      <c r="C784" s="143"/>
      <c r="D784" s="142"/>
      <c r="E784" s="142"/>
      <c r="F784" s="54"/>
      <c r="G784" s="54"/>
      <c r="H784" s="142"/>
      <c r="I784" s="42"/>
      <c r="J784" s="142"/>
      <c r="K784" s="142"/>
      <c r="L784" s="142"/>
      <c r="M784" s="55"/>
      <c r="N784" s="142"/>
      <c r="O784" s="56"/>
      <c r="P784" s="56"/>
      <c r="Q784" s="42"/>
      <c r="R784" s="18">
        <f t="shared" si="24"/>
        <v>0</v>
      </c>
      <c r="S784" s="18">
        <f t="shared" si="25"/>
        <v>0</v>
      </c>
      <c r="T784" s="144"/>
    </row>
    <row r="785" spans="1:20" s="140" customFormat="1">
      <c r="A785" s="143"/>
      <c r="B785" s="42"/>
      <c r="C785" s="143"/>
      <c r="D785" s="142"/>
      <c r="E785" s="142"/>
      <c r="F785" s="54"/>
      <c r="G785" s="54"/>
      <c r="H785" s="142"/>
      <c r="I785" s="42"/>
      <c r="J785" s="142"/>
      <c r="K785" s="142"/>
      <c r="L785" s="142"/>
      <c r="M785" s="55"/>
      <c r="N785" s="142"/>
      <c r="O785" s="56"/>
      <c r="P785" s="56"/>
      <c r="Q785" s="42"/>
      <c r="R785" s="18">
        <f t="shared" si="24"/>
        <v>0</v>
      </c>
      <c r="S785" s="18">
        <f t="shared" si="25"/>
        <v>0</v>
      </c>
      <c r="T785" s="144"/>
    </row>
    <row r="786" spans="1:20" s="140" customFormat="1">
      <c r="A786" s="143"/>
      <c r="B786" s="42"/>
      <c r="C786" s="143"/>
      <c r="D786" s="142"/>
      <c r="E786" s="142"/>
      <c r="F786" s="54"/>
      <c r="G786" s="54"/>
      <c r="H786" s="142"/>
      <c r="I786" s="42"/>
      <c r="J786" s="142"/>
      <c r="K786" s="142"/>
      <c r="L786" s="142"/>
      <c r="M786" s="55"/>
      <c r="N786" s="142"/>
      <c r="O786" s="56"/>
      <c r="P786" s="56"/>
      <c r="Q786" s="42"/>
      <c r="R786" s="18">
        <f t="shared" si="24"/>
        <v>0</v>
      </c>
      <c r="S786" s="18">
        <f t="shared" si="25"/>
        <v>0</v>
      </c>
      <c r="T786" s="144"/>
    </row>
    <row r="787" spans="1:20" s="140" customFormat="1">
      <c r="A787" s="143"/>
      <c r="B787" s="42"/>
      <c r="C787" s="143"/>
      <c r="D787" s="142"/>
      <c r="E787" s="142"/>
      <c r="F787" s="54"/>
      <c r="G787" s="54"/>
      <c r="H787" s="142"/>
      <c r="I787" s="42"/>
      <c r="J787" s="142"/>
      <c r="K787" s="142"/>
      <c r="L787" s="142"/>
      <c r="M787" s="55"/>
      <c r="N787" s="142"/>
      <c r="O787" s="56"/>
      <c r="P787" s="56"/>
      <c r="Q787" s="42"/>
      <c r="R787" s="18">
        <f t="shared" si="24"/>
        <v>0</v>
      </c>
      <c r="S787" s="18">
        <f t="shared" si="25"/>
        <v>0</v>
      </c>
      <c r="T787" s="144"/>
    </row>
    <row r="788" spans="1:20" s="140" customFormat="1">
      <c r="A788" s="143"/>
      <c r="B788" s="42"/>
      <c r="C788" s="143"/>
      <c r="D788" s="142"/>
      <c r="E788" s="142"/>
      <c r="F788" s="54"/>
      <c r="G788" s="54"/>
      <c r="H788" s="142"/>
      <c r="I788" s="42"/>
      <c r="J788" s="142"/>
      <c r="K788" s="142"/>
      <c r="L788" s="142"/>
      <c r="M788" s="55"/>
      <c r="N788" s="142"/>
      <c r="O788" s="56"/>
      <c r="P788" s="56"/>
      <c r="Q788" s="42"/>
      <c r="R788" s="18">
        <f t="shared" si="24"/>
        <v>0</v>
      </c>
      <c r="S788" s="18">
        <f t="shared" si="25"/>
        <v>0</v>
      </c>
      <c r="T788" s="144"/>
    </row>
    <row r="789" spans="1:20" s="140" customFormat="1">
      <c r="A789" s="143"/>
      <c r="B789" s="42"/>
      <c r="C789" s="143"/>
      <c r="D789" s="142"/>
      <c r="E789" s="142"/>
      <c r="F789" s="54"/>
      <c r="G789" s="54"/>
      <c r="H789" s="142"/>
      <c r="I789" s="42"/>
      <c r="J789" s="142"/>
      <c r="K789" s="142"/>
      <c r="L789" s="142"/>
      <c r="M789" s="55"/>
      <c r="N789" s="142"/>
      <c r="O789" s="56"/>
      <c r="P789" s="56"/>
      <c r="Q789" s="42"/>
      <c r="R789" s="18">
        <f t="shared" si="24"/>
        <v>0</v>
      </c>
      <c r="S789" s="18">
        <f t="shared" si="25"/>
        <v>0</v>
      </c>
      <c r="T789" s="144"/>
    </row>
    <row r="790" spans="1:20" s="140" customFormat="1">
      <c r="A790" s="143"/>
      <c r="B790" s="42"/>
      <c r="C790" s="143"/>
      <c r="D790" s="142"/>
      <c r="E790" s="142"/>
      <c r="F790" s="54"/>
      <c r="G790" s="54"/>
      <c r="H790" s="142"/>
      <c r="I790" s="42"/>
      <c r="J790" s="142"/>
      <c r="K790" s="142"/>
      <c r="L790" s="142"/>
      <c r="M790" s="55"/>
      <c r="N790" s="142"/>
      <c r="O790" s="56"/>
      <c r="P790" s="56"/>
      <c r="Q790" s="42"/>
      <c r="R790" s="18">
        <f t="shared" si="24"/>
        <v>0</v>
      </c>
      <c r="S790" s="18">
        <f t="shared" si="25"/>
        <v>0</v>
      </c>
      <c r="T790" s="144"/>
    </row>
    <row r="791" spans="1:20" s="140" customFormat="1">
      <c r="A791" s="143"/>
      <c r="B791" s="42"/>
      <c r="C791" s="143"/>
      <c r="D791" s="142"/>
      <c r="E791" s="142"/>
      <c r="F791" s="54"/>
      <c r="G791" s="54"/>
      <c r="H791" s="142"/>
      <c r="I791" s="42"/>
      <c r="J791" s="142"/>
      <c r="K791" s="142"/>
      <c r="L791" s="142"/>
      <c r="M791" s="55"/>
      <c r="N791" s="142"/>
      <c r="O791" s="56"/>
      <c r="P791" s="56"/>
      <c r="Q791" s="42"/>
      <c r="R791" s="18">
        <f t="shared" si="24"/>
        <v>0</v>
      </c>
      <c r="S791" s="18">
        <f t="shared" si="25"/>
        <v>0</v>
      </c>
      <c r="T791" s="144"/>
    </row>
    <row r="792" spans="1:20" s="140" customFormat="1">
      <c r="A792" s="143"/>
      <c r="B792" s="42"/>
      <c r="C792" s="143"/>
      <c r="D792" s="142"/>
      <c r="E792" s="142"/>
      <c r="F792" s="54"/>
      <c r="G792" s="54"/>
      <c r="H792" s="142"/>
      <c r="I792" s="42"/>
      <c r="J792" s="142"/>
      <c r="K792" s="142"/>
      <c r="L792" s="142"/>
      <c r="M792" s="55"/>
      <c r="N792" s="142"/>
      <c r="O792" s="56"/>
      <c r="P792" s="56"/>
      <c r="Q792" s="42"/>
      <c r="R792" s="18">
        <f t="shared" si="24"/>
        <v>0</v>
      </c>
      <c r="S792" s="18">
        <f t="shared" si="25"/>
        <v>0</v>
      </c>
      <c r="T792" s="144"/>
    </row>
    <row r="793" spans="1:20" s="140" customFormat="1">
      <c r="A793" s="143"/>
      <c r="B793" s="42"/>
      <c r="C793" s="143"/>
      <c r="D793" s="142"/>
      <c r="E793" s="142"/>
      <c r="F793" s="54"/>
      <c r="G793" s="54"/>
      <c r="H793" s="142"/>
      <c r="I793" s="42"/>
      <c r="J793" s="142"/>
      <c r="K793" s="142"/>
      <c r="L793" s="142"/>
      <c r="M793" s="55"/>
      <c r="N793" s="142"/>
      <c r="O793" s="56"/>
      <c r="P793" s="56"/>
      <c r="Q793" s="42"/>
      <c r="R793" s="18">
        <f t="shared" si="24"/>
        <v>0</v>
      </c>
      <c r="S793" s="18">
        <f t="shared" si="25"/>
        <v>0</v>
      </c>
      <c r="T793" s="144"/>
    </row>
    <row r="794" spans="1:20" s="140" customFormat="1">
      <c r="A794" s="143"/>
      <c r="B794" s="42"/>
      <c r="C794" s="143"/>
      <c r="D794" s="142"/>
      <c r="E794" s="142"/>
      <c r="F794" s="54"/>
      <c r="G794" s="54"/>
      <c r="H794" s="142"/>
      <c r="I794" s="42"/>
      <c r="J794" s="142"/>
      <c r="K794" s="142"/>
      <c r="L794" s="142"/>
      <c r="M794" s="55"/>
      <c r="N794" s="142"/>
      <c r="O794" s="56"/>
      <c r="P794" s="56"/>
      <c r="Q794" s="42"/>
      <c r="R794" s="18">
        <f t="shared" si="24"/>
        <v>0</v>
      </c>
      <c r="S794" s="18">
        <f t="shared" si="25"/>
        <v>0</v>
      </c>
      <c r="T794" s="144"/>
    </row>
    <row r="795" spans="1:20" s="140" customFormat="1">
      <c r="A795" s="143"/>
      <c r="B795" s="42"/>
      <c r="C795" s="143"/>
      <c r="D795" s="142"/>
      <c r="E795" s="142"/>
      <c r="F795" s="54"/>
      <c r="G795" s="54"/>
      <c r="H795" s="142"/>
      <c r="I795" s="42"/>
      <c r="J795" s="142"/>
      <c r="K795" s="142"/>
      <c r="L795" s="142"/>
      <c r="M795" s="55"/>
      <c r="N795" s="142"/>
      <c r="O795" s="56"/>
      <c r="P795" s="56"/>
      <c r="Q795" s="42"/>
      <c r="R795" s="18">
        <f t="shared" si="24"/>
        <v>0</v>
      </c>
      <c r="S795" s="18">
        <f t="shared" si="25"/>
        <v>0</v>
      </c>
      <c r="T795" s="144"/>
    </row>
    <row r="796" spans="1:20" s="140" customFormat="1">
      <c r="A796" s="143"/>
      <c r="B796" s="42"/>
      <c r="C796" s="143"/>
      <c r="D796" s="142"/>
      <c r="E796" s="142"/>
      <c r="F796" s="54"/>
      <c r="G796" s="54"/>
      <c r="H796" s="142"/>
      <c r="I796" s="42"/>
      <c r="J796" s="142"/>
      <c r="K796" s="142"/>
      <c r="L796" s="142"/>
      <c r="M796" s="55"/>
      <c r="N796" s="142"/>
      <c r="O796" s="56"/>
      <c r="P796" s="56"/>
      <c r="Q796" s="42"/>
      <c r="R796" s="18">
        <f t="shared" si="24"/>
        <v>0</v>
      </c>
      <c r="S796" s="18">
        <f t="shared" si="25"/>
        <v>0</v>
      </c>
      <c r="T796" s="144"/>
    </row>
    <row r="797" spans="1:20" s="140" customFormat="1">
      <c r="A797" s="143"/>
      <c r="B797" s="42"/>
      <c r="C797" s="143"/>
      <c r="D797" s="142"/>
      <c r="E797" s="142"/>
      <c r="F797" s="54"/>
      <c r="G797" s="54"/>
      <c r="H797" s="142"/>
      <c r="I797" s="42"/>
      <c r="J797" s="142"/>
      <c r="K797" s="142"/>
      <c r="L797" s="142"/>
      <c r="M797" s="55"/>
      <c r="N797" s="142"/>
      <c r="O797" s="56"/>
      <c r="P797" s="56"/>
      <c r="Q797" s="42"/>
      <c r="R797" s="18">
        <f t="shared" si="24"/>
        <v>0</v>
      </c>
      <c r="S797" s="18">
        <f t="shared" si="25"/>
        <v>0</v>
      </c>
      <c r="T797" s="144"/>
    </row>
    <row r="798" spans="1:20" s="140" customFormat="1">
      <c r="A798" s="143"/>
      <c r="B798" s="42"/>
      <c r="C798" s="143"/>
      <c r="D798" s="142"/>
      <c r="E798" s="142"/>
      <c r="F798" s="54"/>
      <c r="G798" s="54"/>
      <c r="H798" s="142"/>
      <c r="I798" s="42"/>
      <c r="J798" s="142"/>
      <c r="K798" s="142"/>
      <c r="L798" s="142"/>
      <c r="M798" s="55"/>
      <c r="N798" s="142"/>
      <c r="O798" s="56"/>
      <c r="P798" s="56"/>
      <c r="Q798" s="42"/>
      <c r="R798" s="18">
        <f t="shared" si="24"/>
        <v>0</v>
      </c>
      <c r="S798" s="18">
        <f t="shared" si="25"/>
        <v>0</v>
      </c>
      <c r="T798" s="144"/>
    </row>
    <row r="799" spans="1:20" s="140" customFormat="1">
      <c r="A799" s="143"/>
      <c r="B799" s="42"/>
      <c r="C799" s="143"/>
      <c r="D799" s="142"/>
      <c r="E799" s="142"/>
      <c r="F799" s="54"/>
      <c r="G799" s="54"/>
      <c r="H799" s="142"/>
      <c r="I799" s="42"/>
      <c r="J799" s="142"/>
      <c r="K799" s="142"/>
      <c r="L799" s="142"/>
      <c r="M799" s="55"/>
      <c r="N799" s="142"/>
      <c r="O799" s="56"/>
      <c r="P799" s="56"/>
      <c r="Q799" s="42"/>
      <c r="R799" s="18">
        <f t="shared" si="24"/>
        <v>0</v>
      </c>
      <c r="S799" s="18">
        <f t="shared" si="25"/>
        <v>0</v>
      </c>
      <c r="T799" s="144"/>
    </row>
    <row r="800" spans="1:20" s="140" customFormat="1">
      <c r="A800" s="143"/>
      <c r="B800" s="42"/>
      <c r="C800" s="143"/>
      <c r="D800" s="142"/>
      <c r="E800" s="142"/>
      <c r="F800" s="54"/>
      <c r="G800" s="54"/>
      <c r="H800" s="142"/>
      <c r="I800" s="42"/>
      <c r="J800" s="142"/>
      <c r="K800" s="142"/>
      <c r="L800" s="142"/>
      <c r="M800" s="55"/>
      <c r="N800" s="142"/>
      <c r="O800" s="56"/>
      <c r="P800" s="56"/>
      <c r="Q800" s="42"/>
      <c r="R800" s="18">
        <f t="shared" si="24"/>
        <v>0</v>
      </c>
      <c r="S800" s="18">
        <f t="shared" si="25"/>
        <v>0</v>
      </c>
      <c r="T800" s="144"/>
    </row>
    <row r="801" spans="1:20" s="140" customFormat="1">
      <c r="A801" s="143"/>
      <c r="B801" s="42"/>
      <c r="C801" s="143"/>
      <c r="D801" s="142"/>
      <c r="E801" s="142"/>
      <c r="F801" s="54"/>
      <c r="G801" s="54"/>
      <c r="H801" s="142"/>
      <c r="I801" s="42"/>
      <c r="J801" s="142"/>
      <c r="K801" s="142"/>
      <c r="L801" s="142"/>
      <c r="M801" s="55"/>
      <c r="N801" s="142"/>
      <c r="O801" s="56"/>
      <c r="P801" s="56"/>
      <c r="Q801" s="42"/>
      <c r="R801" s="18">
        <f t="shared" si="24"/>
        <v>0</v>
      </c>
      <c r="S801" s="18">
        <f t="shared" si="25"/>
        <v>0</v>
      </c>
      <c r="T801" s="144"/>
    </row>
    <row r="802" spans="1:20" s="140" customFormat="1">
      <c r="A802" s="143"/>
      <c r="B802" s="42"/>
      <c r="C802" s="143"/>
      <c r="D802" s="142"/>
      <c r="E802" s="142"/>
      <c r="F802" s="54"/>
      <c r="G802" s="54"/>
      <c r="H802" s="142"/>
      <c r="I802" s="42"/>
      <c r="J802" s="142"/>
      <c r="K802" s="142"/>
      <c r="L802" s="142"/>
      <c r="M802" s="55"/>
      <c r="N802" s="142"/>
      <c r="O802" s="56"/>
      <c r="P802" s="56"/>
      <c r="Q802" s="42"/>
      <c r="R802" s="18">
        <f t="shared" si="24"/>
        <v>0</v>
      </c>
      <c r="S802" s="18">
        <f t="shared" si="25"/>
        <v>0</v>
      </c>
      <c r="T802" s="144"/>
    </row>
    <row r="803" spans="1:20" s="140" customFormat="1">
      <c r="A803" s="143"/>
      <c r="B803" s="42"/>
      <c r="C803" s="143"/>
      <c r="D803" s="142"/>
      <c r="E803" s="142"/>
      <c r="F803" s="54"/>
      <c r="G803" s="54"/>
      <c r="H803" s="142"/>
      <c r="I803" s="42"/>
      <c r="J803" s="142"/>
      <c r="K803" s="142"/>
      <c r="L803" s="142"/>
      <c r="M803" s="55"/>
      <c r="N803" s="142"/>
      <c r="O803" s="56"/>
      <c r="P803" s="56"/>
      <c r="Q803" s="42"/>
      <c r="R803" s="18">
        <f t="shared" si="24"/>
        <v>0</v>
      </c>
      <c r="S803" s="18">
        <f t="shared" si="25"/>
        <v>0</v>
      </c>
      <c r="T803" s="144"/>
    </row>
    <row r="804" spans="1:20" s="140" customFormat="1">
      <c r="A804" s="143"/>
      <c r="B804" s="42"/>
      <c r="C804" s="143"/>
      <c r="D804" s="142"/>
      <c r="E804" s="142"/>
      <c r="F804" s="54"/>
      <c r="G804" s="54"/>
      <c r="H804" s="142"/>
      <c r="I804" s="42"/>
      <c r="J804" s="142"/>
      <c r="K804" s="142"/>
      <c r="L804" s="142"/>
      <c r="M804" s="55"/>
      <c r="N804" s="142"/>
      <c r="O804" s="56"/>
      <c r="P804" s="56"/>
      <c r="Q804" s="42"/>
      <c r="R804" s="18">
        <f t="shared" si="24"/>
        <v>0</v>
      </c>
      <c r="S804" s="18">
        <f t="shared" si="25"/>
        <v>0</v>
      </c>
      <c r="T804" s="144"/>
    </row>
    <row r="805" spans="1:20" s="140" customFormat="1">
      <c r="A805" s="143"/>
      <c r="B805" s="42"/>
      <c r="C805" s="143"/>
      <c r="D805" s="142"/>
      <c r="E805" s="142"/>
      <c r="F805" s="54"/>
      <c r="G805" s="54"/>
      <c r="H805" s="142"/>
      <c r="I805" s="42"/>
      <c r="J805" s="142"/>
      <c r="K805" s="142"/>
      <c r="L805" s="142"/>
      <c r="M805" s="55"/>
      <c r="N805" s="142"/>
      <c r="O805" s="56"/>
      <c r="P805" s="56"/>
      <c r="Q805" s="42"/>
      <c r="R805" s="18">
        <f t="shared" si="24"/>
        <v>0</v>
      </c>
      <c r="S805" s="18">
        <f t="shared" si="25"/>
        <v>0</v>
      </c>
      <c r="T805" s="144"/>
    </row>
    <row r="806" spans="1:20" s="140" customFormat="1">
      <c r="A806" s="143"/>
      <c r="B806" s="42"/>
      <c r="C806" s="143"/>
      <c r="D806" s="142"/>
      <c r="E806" s="142"/>
      <c r="F806" s="54"/>
      <c r="G806" s="54"/>
      <c r="H806" s="142"/>
      <c r="I806" s="42"/>
      <c r="J806" s="142"/>
      <c r="K806" s="142"/>
      <c r="L806" s="142"/>
      <c r="M806" s="55"/>
      <c r="N806" s="142"/>
      <c r="O806" s="56"/>
      <c r="P806" s="56"/>
      <c r="Q806" s="42"/>
      <c r="R806" s="18">
        <f t="shared" si="24"/>
        <v>0</v>
      </c>
      <c r="S806" s="18">
        <f t="shared" si="25"/>
        <v>0</v>
      </c>
      <c r="T806" s="144"/>
    </row>
    <row r="807" spans="1:20" s="140" customFormat="1">
      <c r="A807" s="143"/>
      <c r="B807" s="42"/>
      <c r="C807" s="143"/>
      <c r="D807" s="142"/>
      <c r="E807" s="142"/>
      <c r="F807" s="54"/>
      <c r="G807" s="54"/>
      <c r="H807" s="142"/>
      <c r="I807" s="42"/>
      <c r="J807" s="142"/>
      <c r="K807" s="142"/>
      <c r="L807" s="142"/>
      <c r="M807" s="55"/>
      <c r="N807" s="142"/>
      <c r="O807" s="56"/>
      <c r="P807" s="56"/>
      <c r="Q807" s="42"/>
      <c r="R807" s="18">
        <f t="shared" si="24"/>
        <v>0</v>
      </c>
      <c r="S807" s="18">
        <f t="shared" si="25"/>
        <v>0</v>
      </c>
      <c r="T807" s="144"/>
    </row>
    <row r="808" spans="1:20" s="140" customFormat="1">
      <c r="A808" s="143"/>
      <c r="B808" s="42"/>
      <c r="C808" s="143"/>
      <c r="D808" s="142"/>
      <c r="E808" s="142"/>
      <c r="F808" s="54"/>
      <c r="G808" s="54"/>
      <c r="H808" s="142"/>
      <c r="I808" s="42"/>
      <c r="J808" s="142"/>
      <c r="K808" s="142"/>
      <c r="L808" s="142"/>
      <c r="M808" s="55"/>
      <c r="N808" s="142"/>
      <c r="O808" s="56"/>
      <c r="P808" s="56"/>
      <c r="Q808" s="42"/>
      <c r="R808" s="18">
        <f t="shared" si="24"/>
        <v>0</v>
      </c>
      <c r="S808" s="18">
        <f t="shared" si="25"/>
        <v>0</v>
      </c>
      <c r="T808" s="144"/>
    </row>
    <row r="809" spans="1:20" s="140" customFormat="1">
      <c r="A809" s="143"/>
      <c r="B809" s="42"/>
      <c r="C809" s="143"/>
      <c r="D809" s="142"/>
      <c r="E809" s="142"/>
      <c r="F809" s="54"/>
      <c r="G809" s="54"/>
      <c r="H809" s="142"/>
      <c r="I809" s="42"/>
      <c r="J809" s="142"/>
      <c r="K809" s="142"/>
      <c r="L809" s="142"/>
      <c r="M809" s="55"/>
      <c r="N809" s="142"/>
      <c r="O809" s="56"/>
      <c r="P809" s="56"/>
      <c r="Q809" s="42"/>
      <c r="R809" s="18">
        <f t="shared" si="24"/>
        <v>0</v>
      </c>
      <c r="S809" s="18">
        <f t="shared" si="25"/>
        <v>0</v>
      </c>
      <c r="T809" s="144"/>
    </row>
    <row r="810" spans="1:20" s="140" customFormat="1">
      <c r="A810" s="143"/>
      <c r="B810" s="42"/>
      <c r="C810" s="143"/>
      <c r="D810" s="142"/>
      <c r="E810" s="142"/>
      <c r="F810" s="54"/>
      <c r="G810" s="54"/>
      <c r="H810" s="142"/>
      <c r="I810" s="42"/>
      <c r="J810" s="142"/>
      <c r="K810" s="142"/>
      <c r="L810" s="142"/>
      <c r="M810" s="55"/>
      <c r="N810" s="142"/>
      <c r="O810" s="56"/>
      <c r="P810" s="56"/>
      <c r="Q810" s="42"/>
      <c r="R810" s="18">
        <f t="shared" si="24"/>
        <v>0</v>
      </c>
      <c r="S810" s="18">
        <f t="shared" si="25"/>
        <v>0</v>
      </c>
      <c r="T810" s="144"/>
    </row>
    <row r="811" spans="1:20" s="140" customFormat="1">
      <c r="A811" s="143"/>
      <c r="B811" s="42"/>
      <c r="C811" s="143"/>
      <c r="D811" s="142"/>
      <c r="E811" s="142"/>
      <c r="F811" s="54"/>
      <c r="G811" s="54"/>
      <c r="H811" s="142"/>
      <c r="I811" s="42"/>
      <c r="J811" s="142"/>
      <c r="K811" s="142"/>
      <c r="L811" s="142"/>
      <c r="M811" s="55"/>
      <c r="N811" s="142"/>
      <c r="O811" s="56"/>
      <c r="P811" s="56"/>
      <c r="Q811" s="42"/>
      <c r="R811" s="18">
        <f t="shared" si="24"/>
        <v>0</v>
      </c>
      <c r="S811" s="18">
        <f t="shared" si="25"/>
        <v>0</v>
      </c>
      <c r="T811" s="144"/>
    </row>
    <row r="812" spans="1:20" s="140" customFormat="1">
      <c r="A812" s="143"/>
      <c r="B812" s="42"/>
      <c r="C812" s="143"/>
      <c r="D812" s="142"/>
      <c r="E812" s="142"/>
      <c r="F812" s="54"/>
      <c r="G812" s="54"/>
      <c r="H812" s="142"/>
      <c r="I812" s="42"/>
      <c r="J812" s="142"/>
      <c r="K812" s="142"/>
      <c r="L812" s="142"/>
      <c r="M812" s="55"/>
      <c r="N812" s="142"/>
      <c r="O812" s="56"/>
      <c r="P812" s="56"/>
      <c r="Q812" s="42"/>
      <c r="R812" s="18">
        <f t="shared" si="24"/>
        <v>0</v>
      </c>
      <c r="S812" s="18">
        <f t="shared" si="25"/>
        <v>0</v>
      </c>
      <c r="T812" s="144"/>
    </row>
    <row r="813" spans="1:20" s="140" customFormat="1">
      <c r="A813" s="143"/>
      <c r="B813" s="42"/>
      <c r="C813" s="143"/>
      <c r="D813" s="142"/>
      <c r="E813" s="142"/>
      <c r="F813" s="54"/>
      <c r="G813" s="54"/>
      <c r="H813" s="142"/>
      <c r="I813" s="42"/>
      <c r="J813" s="142"/>
      <c r="K813" s="142"/>
      <c r="L813" s="142"/>
      <c r="M813" s="55"/>
      <c r="N813" s="142"/>
      <c r="O813" s="56"/>
      <c r="P813" s="56"/>
      <c r="Q813" s="42"/>
      <c r="R813" s="18">
        <f t="shared" si="24"/>
        <v>0</v>
      </c>
      <c r="S813" s="18">
        <f t="shared" si="25"/>
        <v>0</v>
      </c>
      <c r="T813" s="144"/>
    </row>
    <row r="814" spans="1:20" s="140" customFormat="1">
      <c r="A814" s="143"/>
      <c r="B814" s="42"/>
      <c r="C814" s="143"/>
      <c r="D814" s="142"/>
      <c r="E814" s="142"/>
      <c r="F814" s="54"/>
      <c r="G814" s="54"/>
      <c r="H814" s="142"/>
      <c r="I814" s="42"/>
      <c r="J814" s="142"/>
      <c r="K814" s="142"/>
      <c r="L814" s="142"/>
      <c r="M814" s="55"/>
      <c r="N814" s="142"/>
      <c r="O814" s="56"/>
      <c r="P814" s="56"/>
      <c r="Q814" s="42"/>
      <c r="R814" s="18">
        <f t="shared" si="24"/>
        <v>0</v>
      </c>
      <c r="S814" s="18">
        <f t="shared" si="25"/>
        <v>0</v>
      </c>
      <c r="T814" s="144"/>
    </row>
    <row r="815" spans="1:20" s="140" customFormat="1">
      <c r="A815" s="143"/>
      <c r="B815" s="42"/>
      <c r="C815" s="143"/>
      <c r="D815" s="142"/>
      <c r="E815" s="142"/>
      <c r="F815" s="54"/>
      <c r="G815" s="54"/>
      <c r="H815" s="142"/>
      <c r="I815" s="42"/>
      <c r="J815" s="142"/>
      <c r="K815" s="142"/>
      <c r="L815" s="142"/>
      <c r="M815" s="55"/>
      <c r="N815" s="142"/>
      <c r="O815" s="56"/>
      <c r="P815" s="56"/>
      <c r="Q815" s="42"/>
      <c r="R815" s="18">
        <f t="shared" si="24"/>
        <v>0</v>
      </c>
      <c r="S815" s="18">
        <f t="shared" si="25"/>
        <v>0</v>
      </c>
      <c r="T815" s="144"/>
    </row>
    <row r="816" spans="1:20" s="140" customFormat="1">
      <c r="A816" s="143"/>
      <c r="B816" s="42"/>
      <c r="C816" s="143"/>
      <c r="D816" s="142"/>
      <c r="E816" s="142"/>
      <c r="F816" s="54"/>
      <c r="G816" s="54"/>
      <c r="H816" s="142"/>
      <c r="I816" s="42"/>
      <c r="J816" s="142"/>
      <c r="K816" s="142"/>
      <c r="L816" s="142"/>
      <c r="M816" s="55"/>
      <c r="N816" s="142"/>
      <c r="O816" s="56"/>
      <c r="P816" s="56"/>
      <c r="Q816" s="42"/>
      <c r="R816" s="18">
        <f t="shared" si="24"/>
        <v>0</v>
      </c>
      <c r="S816" s="18">
        <f t="shared" si="25"/>
        <v>0</v>
      </c>
      <c r="T816" s="144"/>
    </row>
    <row r="817" spans="1:20" s="140" customFormat="1">
      <c r="A817" s="143"/>
      <c r="B817" s="42"/>
      <c r="C817" s="143"/>
      <c r="D817" s="142"/>
      <c r="E817" s="142"/>
      <c r="F817" s="54"/>
      <c r="G817" s="54"/>
      <c r="H817" s="142"/>
      <c r="I817" s="42"/>
      <c r="J817" s="142"/>
      <c r="K817" s="142"/>
      <c r="L817" s="142"/>
      <c r="M817" s="55"/>
      <c r="N817" s="142"/>
      <c r="O817" s="56"/>
      <c r="P817" s="56"/>
      <c r="Q817" s="42"/>
      <c r="R817" s="18">
        <f t="shared" si="24"/>
        <v>0</v>
      </c>
      <c r="S817" s="18">
        <f t="shared" si="25"/>
        <v>0</v>
      </c>
      <c r="T817" s="144"/>
    </row>
    <row r="818" spans="1:20" s="140" customFormat="1">
      <c r="A818" s="143"/>
      <c r="B818" s="42"/>
      <c r="C818" s="143"/>
      <c r="D818" s="142"/>
      <c r="E818" s="142"/>
      <c r="F818" s="54"/>
      <c r="G818" s="54"/>
      <c r="H818" s="142"/>
      <c r="I818" s="42"/>
      <c r="J818" s="142"/>
      <c r="K818" s="142"/>
      <c r="L818" s="142"/>
      <c r="M818" s="55"/>
      <c r="N818" s="142"/>
      <c r="O818" s="56"/>
      <c r="P818" s="56"/>
      <c r="Q818" s="42"/>
      <c r="R818" s="18">
        <f t="shared" si="24"/>
        <v>0</v>
      </c>
      <c r="S818" s="18">
        <f t="shared" si="25"/>
        <v>0</v>
      </c>
      <c r="T818" s="144"/>
    </row>
    <row r="819" spans="1:20" s="140" customFormat="1">
      <c r="A819" s="143"/>
      <c r="B819" s="42"/>
      <c r="C819" s="143"/>
      <c r="D819" s="142"/>
      <c r="E819" s="142"/>
      <c r="F819" s="54"/>
      <c r="G819" s="54"/>
      <c r="H819" s="142"/>
      <c r="I819" s="42"/>
      <c r="J819" s="142"/>
      <c r="K819" s="142"/>
      <c r="L819" s="142"/>
      <c r="M819" s="55"/>
      <c r="N819" s="142"/>
      <c r="O819" s="56"/>
      <c r="P819" s="56"/>
      <c r="Q819" s="42"/>
      <c r="R819" s="18">
        <f t="shared" si="24"/>
        <v>0</v>
      </c>
      <c r="S819" s="18">
        <f t="shared" si="25"/>
        <v>0</v>
      </c>
      <c r="T819" s="144"/>
    </row>
    <row r="820" spans="1:20" s="140" customFormat="1">
      <c r="A820" s="143"/>
      <c r="B820" s="42"/>
      <c r="C820" s="143"/>
      <c r="D820" s="142"/>
      <c r="E820" s="142"/>
      <c r="F820" s="54"/>
      <c r="G820" s="54"/>
      <c r="H820" s="142"/>
      <c r="I820" s="42"/>
      <c r="J820" s="142"/>
      <c r="K820" s="142"/>
      <c r="L820" s="142"/>
      <c r="M820" s="55"/>
      <c r="N820" s="142"/>
      <c r="O820" s="56"/>
      <c r="P820" s="56"/>
      <c r="Q820" s="42"/>
      <c r="R820" s="18">
        <f t="shared" si="24"/>
        <v>0</v>
      </c>
      <c r="S820" s="18">
        <f t="shared" si="25"/>
        <v>0</v>
      </c>
      <c r="T820" s="144"/>
    </row>
    <row r="821" spans="1:20" s="140" customFormat="1">
      <c r="A821" s="143"/>
      <c r="B821" s="42"/>
      <c r="C821" s="143"/>
      <c r="D821" s="142"/>
      <c r="E821" s="142"/>
      <c r="F821" s="54"/>
      <c r="G821" s="54"/>
      <c r="H821" s="142"/>
      <c r="I821" s="42"/>
      <c r="J821" s="142"/>
      <c r="K821" s="142"/>
      <c r="L821" s="142"/>
      <c r="M821" s="55"/>
      <c r="N821" s="142"/>
      <c r="O821" s="56"/>
      <c r="P821" s="56"/>
      <c r="Q821" s="42"/>
      <c r="R821" s="18">
        <f t="shared" si="24"/>
        <v>0</v>
      </c>
      <c r="S821" s="18">
        <f t="shared" si="25"/>
        <v>0</v>
      </c>
      <c r="T821" s="144"/>
    </row>
    <row r="822" spans="1:20" s="140" customFormat="1">
      <c r="A822" s="143"/>
      <c r="B822" s="42"/>
      <c r="C822" s="143"/>
      <c r="D822" s="142"/>
      <c r="E822" s="142"/>
      <c r="F822" s="54"/>
      <c r="G822" s="54"/>
      <c r="H822" s="142"/>
      <c r="I822" s="42"/>
      <c r="J822" s="142"/>
      <c r="K822" s="142"/>
      <c r="L822" s="142"/>
      <c r="M822" s="55"/>
      <c r="N822" s="142"/>
      <c r="O822" s="56"/>
      <c r="P822" s="56"/>
      <c r="Q822" s="42"/>
      <c r="R822" s="18">
        <f t="shared" si="24"/>
        <v>0</v>
      </c>
      <c r="S822" s="18">
        <f t="shared" si="25"/>
        <v>0</v>
      </c>
      <c r="T822" s="144"/>
    </row>
    <row r="823" spans="1:20" s="140" customFormat="1">
      <c r="A823" s="143"/>
      <c r="B823" s="42"/>
      <c r="C823" s="143"/>
      <c r="D823" s="142"/>
      <c r="E823" s="142"/>
      <c r="F823" s="54"/>
      <c r="G823" s="54"/>
      <c r="H823" s="142"/>
      <c r="I823" s="42"/>
      <c r="J823" s="142"/>
      <c r="K823" s="142"/>
      <c r="L823" s="142"/>
      <c r="M823" s="55"/>
      <c r="N823" s="142"/>
      <c r="O823" s="56"/>
      <c r="P823" s="56"/>
      <c r="Q823" s="42"/>
      <c r="R823" s="18">
        <f t="shared" si="24"/>
        <v>0</v>
      </c>
      <c r="S823" s="18">
        <f t="shared" si="25"/>
        <v>0</v>
      </c>
      <c r="T823" s="144"/>
    </row>
    <row r="824" spans="1:20" s="140" customFormat="1">
      <c r="A824" s="143"/>
      <c r="B824" s="42"/>
      <c r="C824" s="143"/>
      <c r="D824" s="142"/>
      <c r="E824" s="142"/>
      <c r="F824" s="54"/>
      <c r="G824" s="54"/>
      <c r="H824" s="142"/>
      <c r="I824" s="42"/>
      <c r="J824" s="142"/>
      <c r="K824" s="142"/>
      <c r="L824" s="142"/>
      <c r="M824" s="55"/>
      <c r="N824" s="142"/>
      <c r="O824" s="56"/>
      <c r="P824" s="56"/>
      <c r="Q824" s="42"/>
      <c r="R824" s="18">
        <f t="shared" si="24"/>
        <v>0</v>
      </c>
      <c r="S824" s="18">
        <f t="shared" si="25"/>
        <v>0</v>
      </c>
      <c r="T824" s="144"/>
    </row>
    <row r="825" spans="1:20" s="140" customFormat="1">
      <c r="A825" s="143"/>
      <c r="B825" s="42"/>
      <c r="C825" s="143"/>
      <c r="D825" s="142"/>
      <c r="E825" s="142"/>
      <c r="F825" s="54"/>
      <c r="G825" s="54"/>
      <c r="H825" s="142"/>
      <c r="I825" s="42"/>
      <c r="J825" s="142"/>
      <c r="K825" s="142"/>
      <c r="L825" s="142"/>
      <c r="M825" s="55"/>
      <c r="N825" s="142"/>
      <c r="O825" s="56"/>
      <c r="P825" s="56"/>
      <c r="Q825" s="42"/>
      <c r="R825" s="18">
        <f t="shared" si="24"/>
        <v>0</v>
      </c>
      <c r="S825" s="18">
        <f t="shared" si="25"/>
        <v>0</v>
      </c>
      <c r="T825" s="144"/>
    </row>
    <row r="826" spans="1:20" s="140" customFormat="1">
      <c r="A826" s="143"/>
      <c r="B826" s="42"/>
      <c r="C826" s="143"/>
      <c r="D826" s="142"/>
      <c r="E826" s="142"/>
      <c r="F826" s="54"/>
      <c r="G826" s="54"/>
      <c r="H826" s="142"/>
      <c r="I826" s="42"/>
      <c r="J826" s="142"/>
      <c r="K826" s="142"/>
      <c r="L826" s="142"/>
      <c r="M826" s="55"/>
      <c r="N826" s="142"/>
      <c r="O826" s="56"/>
      <c r="P826" s="56"/>
      <c r="Q826" s="42"/>
      <c r="R826" s="18">
        <f t="shared" si="24"/>
        <v>0</v>
      </c>
      <c r="S826" s="18">
        <f t="shared" si="25"/>
        <v>0</v>
      </c>
      <c r="T826" s="144"/>
    </row>
    <row r="827" spans="1:20" s="140" customFormat="1">
      <c r="A827" s="143"/>
      <c r="B827" s="42"/>
      <c r="C827" s="143"/>
      <c r="D827" s="142"/>
      <c r="E827" s="142"/>
      <c r="F827" s="54"/>
      <c r="G827" s="54"/>
      <c r="H827" s="142"/>
      <c r="I827" s="42"/>
      <c r="J827" s="142"/>
      <c r="K827" s="142"/>
      <c r="L827" s="142"/>
      <c r="M827" s="55"/>
      <c r="N827" s="142"/>
      <c r="O827" s="56"/>
      <c r="P827" s="56"/>
      <c r="Q827" s="42"/>
      <c r="R827" s="18">
        <f t="shared" si="24"/>
        <v>0</v>
      </c>
      <c r="S827" s="18">
        <f t="shared" si="25"/>
        <v>0</v>
      </c>
      <c r="T827" s="144"/>
    </row>
    <row r="828" spans="1:20" s="140" customFormat="1">
      <c r="A828" s="143"/>
      <c r="B828" s="42"/>
      <c r="C828" s="143"/>
      <c r="D828" s="142"/>
      <c r="E828" s="142"/>
      <c r="F828" s="54"/>
      <c r="G828" s="54"/>
      <c r="H828" s="142"/>
      <c r="I828" s="42"/>
      <c r="J828" s="142"/>
      <c r="K828" s="142"/>
      <c r="L828" s="142"/>
      <c r="M828" s="55"/>
      <c r="N828" s="142"/>
      <c r="O828" s="56"/>
      <c r="P828" s="56"/>
      <c r="Q828" s="42"/>
      <c r="R828" s="18">
        <f t="shared" si="24"/>
        <v>0</v>
      </c>
      <c r="S828" s="18">
        <f t="shared" si="25"/>
        <v>0</v>
      </c>
      <c r="T828" s="144"/>
    </row>
    <row r="829" spans="1:20" s="140" customFormat="1">
      <c r="A829" s="143"/>
      <c r="B829" s="42"/>
      <c r="C829" s="143"/>
      <c r="D829" s="142"/>
      <c r="E829" s="142"/>
      <c r="F829" s="54"/>
      <c r="G829" s="54"/>
      <c r="H829" s="142"/>
      <c r="I829" s="42"/>
      <c r="J829" s="142"/>
      <c r="K829" s="142"/>
      <c r="L829" s="142"/>
      <c r="M829" s="55"/>
      <c r="N829" s="142"/>
      <c r="O829" s="56"/>
      <c r="P829" s="56"/>
      <c r="Q829" s="42"/>
      <c r="R829" s="18">
        <f t="shared" si="24"/>
        <v>0</v>
      </c>
      <c r="S829" s="18">
        <f t="shared" si="25"/>
        <v>0</v>
      </c>
      <c r="T829" s="144"/>
    </row>
    <row r="830" spans="1:20" s="140" customFormat="1">
      <c r="A830" s="143"/>
      <c r="B830" s="42"/>
      <c r="C830" s="143"/>
      <c r="D830" s="142"/>
      <c r="E830" s="142"/>
      <c r="F830" s="54"/>
      <c r="G830" s="54"/>
      <c r="H830" s="142"/>
      <c r="I830" s="42"/>
      <c r="J830" s="142"/>
      <c r="K830" s="142"/>
      <c r="L830" s="142"/>
      <c r="M830" s="55"/>
      <c r="N830" s="142"/>
      <c r="O830" s="56"/>
      <c r="P830" s="56"/>
      <c r="Q830" s="42"/>
      <c r="R830" s="18">
        <f t="shared" si="24"/>
        <v>0</v>
      </c>
      <c r="S830" s="18">
        <f t="shared" si="25"/>
        <v>0</v>
      </c>
      <c r="T830" s="144"/>
    </row>
    <row r="831" spans="1:20" s="140" customFormat="1">
      <c r="A831" s="143"/>
      <c r="B831" s="42"/>
      <c r="C831" s="143"/>
      <c r="D831" s="142"/>
      <c r="E831" s="142"/>
      <c r="F831" s="54"/>
      <c r="G831" s="54"/>
      <c r="H831" s="142"/>
      <c r="I831" s="42"/>
      <c r="J831" s="142"/>
      <c r="K831" s="142"/>
      <c r="L831" s="142"/>
      <c r="M831" s="55"/>
      <c r="N831" s="142"/>
      <c r="O831" s="56"/>
      <c r="P831" s="56"/>
      <c r="Q831" s="42"/>
      <c r="R831" s="18">
        <f t="shared" si="24"/>
        <v>0</v>
      </c>
      <c r="S831" s="18">
        <f t="shared" si="25"/>
        <v>0</v>
      </c>
      <c r="T831" s="144"/>
    </row>
    <row r="832" spans="1:20" s="140" customFormat="1">
      <c r="A832" s="143"/>
      <c r="B832" s="42"/>
      <c r="C832" s="143"/>
      <c r="D832" s="142"/>
      <c r="E832" s="142"/>
      <c r="F832" s="54"/>
      <c r="G832" s="54"/>
      <c r="H832" s="142"/>
      <c r="I832" s="42"/>
      <c r="J832" s="142"/>
      <c r="K832" s="142"/>
      <c r="L832" s="142"/>
      <c r="M832" s="55"/>
      <c r="N832" s="142"/>
      <c r="O832" s="56"/>
      <c r="P832" s="56"/>
      <c r="Q832" s="42"/>
      <c r="R832" s="18">
        <f t="shared" si="24"/>
        <v>0</v>
      </c>
      <c r="S832" s="18">
        <f t="shared" si="25"/>
        <v>0</v>
      </c>
      <c r="T832" s="144"/>
    </row>
    <row r="833" spans="1:20" s="140" customFormat="1">
      <c r="A833" s="143"/>
      <c r="B833" s="42"/>
      <c r="C833" s="143"/>
      <c r="D833" s="142"/>
      <c r="E833" s="142"/>
      <c r="F833" s="54"/>
      <c r="G833" s="54"/>
      <c r="H833" s="142"/>
      <c r="I833" s="42"/>
      <c r="J833" s="142"/>
      <c r="K833" s="142"/>
      <c r="L833" s="142"/>
      <c r="M833" s="55"/>
      <c r="N833" s="142"/>
      <c r="O833" s="56"/>
      <c r="P833" s="56"/>
      <c r="Q833" s="42"/>
      <c r="R833" s="18">
        <f t="shared" si="24"/>
        <v>0</v>
      </c>
      <c r="S833" s="18">
        <f t="shared" si="25"/>
        <v>0</v>
      </c>
      <c r="T833" s="144"/>
    </row>
    <row r="834" spans="1:20" s="140" customFormat="1">
      <c r="A834" s="143"/>
      <c r="B834" s="42"/>
      <c r="C834" s="143"/>
      <c r="D834" s="142"/>
      <c r="E834" s="142"/>
      <c r="F834" s="54"/>
      <c r="G834" s="54"/>
      <c r="H834" s="142"/>
      <c r="I834" s="42"/>
      <c r="J834" s="142"/>
      <c r="K834" s="142"/>
      <c r="L834" s="142"/>
      <c r="M834" s="55"/>
      <c r="N834" s="142"/>
      <c r="O834" s="56"/>
      <c r="P834" s="56"/>
      <c r="Q834" s="42"/>
      <c r="R834" s="18">
        <f t="shared" si="24"/>
        <v>0</v>
      </c>
      <c r="S834" s="18">
        <f t="shared" si="25"/>
        <v>0</v>
      </c>
      <c r="T834" s="144"/>
    </row>
    <row r="835" spans="1:20" s="140" customFormat="1">
      <c r="A835" s="143"/>
      <c r="B835" s="42"/>
      <c r="C835" s="143"/>
      <c r="D835" s="142"/>
      <c r="E835" s="142"/>
      <c r="F835" s="54"/>
      <c r="G835" s="54"/>
      <c r="H835" s="142"/>
      <c r="I835" s="42"/>
      <c r="J835" s="142"/>
      <c r="K835" s="142"/>
      <c r="L835" s="142"/>
      <c r="M835" s="55"/>
      <c r="N835" s="142"/>
      <c r="O835" s="56"/>
      <c r="P835" s="56"/>
      <c r="Q835" s="42"/>
      <c r="R835" s="18">
        <f t="shared" si="24"/>
        <v>0</v>
      </c>
      <c r="S835" s="18">
        <f t="shared" si="25"/>
        <v>0</v>
      </c>
      <c r="T835" s="144"/>
    </row>
    <row r="836" spans="1:20" s="140" customFormat="1">
      <c r="A836" s="143"/>
      <c r="B836" s="42"/>
      <c r="C836" s="143"/>
      <c r="D836" s="142"/>
      <c r="E836" s="142"/>
      <c r="F836" s="54"/>
      <c r="G836" s="54"/>
      <c r="H836" s="142"/>
      <c r="I836" s="42"/>
      <c r="J836" s="142"/>
      <c r="K836" s="142"/>
      <c r="L836" s="142"/>
      <c r="M836" s="55"/>
      <c r="N836" s="142"/>
      <c r="O836" s="56"/>
      <c r="P836" s="56"/>
      <c r="Q836" s="42"/>
      <c r="R836" s="18">
        <f t="shared" si="24"/>
        <v>0</v>
      </c>
      <c r="S836" s="18">
        <f t="shared" si="25"/>
        <v>0</v>
      </c>
      <c r="T836" s="144"/>
    </row>
    <row r="837" spans="1:20" s="140" customFormat="1">
      <c r="A837" s="143"/>
      <c r="B837" s="42"/>
      <c r="C837" s="143"/>
      <c r="D837" s="142"/>
      <c r="E837" s="142"/>
      <c r="F837" s="54"/>
      <c r="G837" s="54"/>
      <c r="H837" s="142"/>
      <c r="I837" s="42"/>
      <c r="J837" s="142"/>
      <c r="K837" s="142"/>
      <c r="L837" s="142"/>
      <c r="M837" s="55"/>
      <c r="N837" s="142"/>
      <c r="O837" s="56"/>
      <c r="P837" s="56"/>
      <c r="Q837" s="42"/>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44"/>
    </row>
    <row r="838" spans="1:20" s="140" customFormat="1">
      <c r="A838" s="143"/>
      <c r="B838" s="42"/>
      <c r="C838" s="143"/>
      <c r="D838" s="142"/>
      <c r="E838" s="142"/>
      <c r="F838" s="54"/>
      <c r="G838" s="54"/>
      <c r="H838" s="142"/>
      <c r="I838" s="42"/>
      <c r="J838" s="142"/>
      <c r="K838" s="142"/>
      <c r="L838" s="142"/>
      <c r="M838" s="55"/>
      <c r="N838" s="142"/>
      <c r="O838" s="56"/>
      <c r="P838" s="56"/>
      <c r="Q838" s="42"/>
      <c r="R838" s="18">
        <f t="shared" si="26"/>
        <v>0</v>
      </c>
      <c r="S838" s="18">
        <f t="shared" si="27"/>
        <v>0</v>
      </c>
      <c r="T838" s="144"/>
    </row>
    <row r="839" spans="1:20" s="140" customFormat="1">
      <c r="A839" s="143"/>
      <c r="B839" s="42"/>
      <c r="C839" s="143"/>
      <c r="D839" s="142"/>
      <c r="E839" s="142"/>
      <c r="F839" s="54"/>
      <c r="G839" s="54"/>
      <c r="H839" s="142"/>
      <c r="I839" s="42"/>
      <c r="J839" s="142"/>
      <c r="K839" s="142"/>
      <c r="L839" s="142"/>
      <c r="M839" s="55"/>
      <c r="N839" s="142"/>
      <c r="O839" s="56"/>
      <c r="P839" s="56"/>
      <c r="Q839" s="42"/>
      <c r="R839" s="18">
        <f t="shared" si="26"/>
        <v>0</v>
      </c>
      <c r="S839" s="18">
        <f t="shared" si="27"/>
        <v>0</v>
      </c>
      <c r="T839" s="144"/>
    </row>
    <row r="840" spans="1:20" s="140" customFormat="1">
      <c r="A840" s="143"/>
      <c r="B840" s="42"/>
      <c r="C840" s="143"/>
      <c r="D840" s="142"/>
      <c r="E840" s="142"/>
      <c r="F840" s="54"/>
      <c r="G840" s="54"/>
      <c r="H840" s="142"/>
      <c r="I840" s="42"/>
      <c r="J840" s="142"/>
      <c r="K840" s="142"/>
      <c r="L840" s="142"/>
      <c r="M840" s="55"/>
      <c r="N840" s="142"/>
      <c r="O840" s="56"/>
      <c r="P840" s="56"/>
      <c r="Q840" s="42"/>
      <c r="R840" s="18">
        <f t="shared" si="26"/>
        <v>0</v>
      </c>
      <c r="S840" s="18">
        <f t="shared" si="27"/>
        <v>0</v>
      </c>
      <c r="T840" s="144"/>
    </row>
    <row r="841" spans="1:20" s="140" customFormat="1">
      <c r="A841" s="143"/>
      <c r="B841" s="42"/>
      <c r="C841" s="143"/>
      <c r="D841" s="142"/>
      <c r="E841" s="142"/>
      <c r="F841" s="54"/>
      <c r="G841" s="54"/>
      <c r="H841" s="142"/>
      <c r="I841" s="42"/>
      <c r="J841" s="142"/>
      <c r="K841" s="142"/>
      <c r="L841" s="142"/>
      <c r="M841" s="55"/>
      <c r="N841" s="142"/>
      <c r="O841" s="56"/>
      <c r="P841" s="56"/>
      <c r="Q841" s="42"/>
      <c r="R841" s="18">
        <f t="shared" si="26"/>
        <v>0</v>
      </c>
      <c r="S841" s="18">
        <f t="shared" si="27"/>
        <v>0</v>
      </c>
      <c r="T841" s="144"/>
    </row>
    <row r="842" spans="1:20" s="140" customFormat="1">
      <c r="A842" s="143"/>
      <c r="B842" s="42"/>
      <c r="C842" s="143"/>
      <c r="D842" s="142"/>
      <c r="E842" s="142"/>
      <c r="F842" s="54"/>
      <c r="G842" s="54"/>
      <c r="H842" s="142"/>
      <c r="I842" s="42"/>
      <c r="J842" s="142"/>
      <c r="K842" s="142"/>
      <c r="L842" s="142"/>
      <c r="M842" s="55"/>
      <c r="N842" s="142"/>
      <c r="O842" s="56"/>
      <c r="P842" s="56"/>
      <c r="Q842" s="42"/>
      <c r="R842" s="18">
        <f t="shared" si="26"/>
        <v>0</v>
      </c>
      <c r="S842" s="18">
        <f t="shared" si="27"/>
        <v>0</v>
      </c>
      <c r="T842" s="144"/>
    </row>
    <row r="843" spans="1:20" s="140" customFormat="1">
      <c r="A843" s="143"/>
      <c r="B843" s="42"/>
      <c r="C843" s="143"/>
      <c r="D843" s="142"/>
      <c r="E843" s="142"/>
      <c r="F843" s="54"/>
      <c r="G843" s="54"/>
      <c r="H843" s="142"/>
      <c r="I843" s="42"/>
      <c r="J843" s="142"/>
      <c r="K843" s="142"/>
      <c r="L843" s="142"/>
      <c r="M843" s="55"/>
      <c r="N843" s="142"/>
      <c r="O843" s="56"/>
      <c r="P843" s="56"/>
      <c r="Q843" s="42"/>
      <c r="R843" s="18">
        <f t="shared" si="26"/>
        <v>0</v>
      </c>
      <c r="S843" s="18">
        <f t="shared" si="27"/>
        <v>0</v>
      </c>
      <c r="T843" s="144"/>
    </row>
    <row r="844" spans="1:20" s="140" customFormat="1">
      <c r="A844" s="143"/>
      <c r="B844" s="42"/>
      <c r="C844" s="143"/>
      <c r="D844" s="142"/>
      <c r="E844" s="142"/>
      <c r="F844" s="54"/>
      <c r="G844" s="54"/>
      <c r="H844" s="142"/>
      <c r="I844" s="42"/>
      <c r="J844" s="142"/>
      <c r="K844" s="142"/>
      <c r="L844" s="142"/>
      <c r="M844" s="55"/>
      <c r="N844" s="142"/>
      <c r="O844" s="56"/>
      <c r="P844" s="56"/>
      <c r="Q844" s="42"/>
      <c r="R844" s="18">
        <f t="shared" si="26"/>
        <v>0</v>
      </c>
      <c r="S844" s="18">
        <f t="shared" si="27"/>
        <v>0</v>
      </c>
      <c r="T844" s="144"/>
    </row>
    <row r="845" spans="1:20" s="140" customFormat="1">
      <c r="A845" s="143"/>
      <c r="B845" s="42"/>
      <c r="C845" s="143"/>
      <c r="D845" s="142"/>
      <c r="E845" s="142"/>
      <c r="F845" s="54"/>
      <c r="G845" s="54"/>
      <c r="H845" s="142"/>
      <c r="I845" s="42"/>
      <c r="J845" s="142"/>
      <c r="K845" s="142"/>
      <c r="L845" s="142"/>
      <c r="M845" s="55"/>
      <c r="N845" s="142"/>
      <c r="O845" s="56"/>
      <c r="P845" s="56"/>
      <c r="Q845" s="42"/>
      <c r="R845" s="18">
        <f t="shared" si="26"/>
        <v>0</v>
      </c>
      <c r="S845" s="18">
        <f t="shared" si="27"/>
        <v>0</v>
      </c>
      <c r="T845" s="144"/>
    </row>
    <row r="846" spans="1:20" s="140" customFormat="1">
      <c r="A846" s="143"/>
      <c r="B846" s="42"/>
      <c r="C846" s="143"/>
      <c r="D846" s="142"/>
      <c r="E846" s="142"/>
      <c r="F846" s="54"/>
      <c r="G846" s="54"/>
      <c r="H846" s="142"/>
      <c r="I846" s="42"/>
      <c r="J846" s="142"/>
      <c r="K846" s="142"/>
      <c r="L846" s="142"/>
      <c r="M846" s="55"/>
      <c r="N846" s="142"/>
      <c r="O846" s="56"/>
      <c r="P846" s="56"/>
      <c r="Q846" s="42"/>
      <c r="R846" s="18">
        <f t="shared" si="26"/>
        <v>0</v>
      </c>
      <c r="S846" s="18">
        <f t="shared" si="27"/>
        <v>0</v>
      </c>
      <c r="T846" s="144"/>
    </row>
    <row r="847" spans="1:20" s="140" customFormat="1">
      <c r="A847" s="143"/>
      <c r="B847" s="42"/>
      <c r="C847" s="143"/>
      <c r="D847" s="142"/>
      <c r="E847" s="142"/>
      <c r="F847" s="54"/>
      <c r="G847" s="54"/>
      <c r="H847" s="142"/>
      <c r="I847" s="42"/>
      <c r="J847" s="142"/>
      <c r="K847" s="142"/>
      <c r="L847" s="142"/>
      <c r="M847" s="55"/>
      <c r="N847" s="142"/>
      <c r="O847" s="56"/>
      <c r="P847" s="56"/>
      <c r="Q847" s="42"/>
      <c r="R847" s="18">
        <f t="shared" si="26"/>
        <v>0</v>
      </c>
      <c r="S847" s="18">
        <f t="shared" si="27"/>
        <v>0</v>
      </c>
      <c r="T847" s="144"/>
    </row>
    <row r="848" spans="1:20" s="140" customFormat="1">
      <c r="A848" s="143"/>
      <c r="B848" s="42"/>
      <c r="C848" s="143"/>
      <c r="D848" s="142"/>
      <c r="E848" s="142"/>
      <c r="F848" s="54"/>
      <c r="G848" s="54"/>
      <c r="H848" s="142"/>
      <c r="I848" s="42"/>
      <c r="J848" s="142"/>
      <c r="K848" s="142"/>
      <c r="L848" s="142"/>
      <c r="M848" s="55"/>
      <c r="N848" s="142"/>
      <c r="O848" s="56"/>
      <c r="P848" s="56"/>
      <c r="Q848" s="42"/>
      <c r="R848" s="18">
        <f t="shared" si="26"/>
        <v>0</v>
      </c>
      <c r="S848" s="18">
        <f t="shared" si="27"/>
        <v>0</v>
      </c>
      <c r="T848" s="144"/>
    </row>
    <row r="849" spans="1:20" s="140" customFormat="1">
      <c r="A849" s="143"/>
      <c r="B849" s="42"/>
      <c r="C849" s="143"/>
      <c r="D849" s="142"/>
      <c r="E849" s="142"/>
      <c r="F849" s="54"/>
      <c r="G849" s="54"/>
      <c r="H849" s="142"/>
      <c r="I849" s="42"/>
      <c r="J849" s="142"/>
      <c r="K849" s="142"/>
      <c r="L849" s="142"/>
      <c r="M849" s="55"/>
      <c r="N849" s="142"/>
      <c r="O849" s="56"/>
      <c r="P849" s="56"/>
      <c r="Q849" s="42"/>
      <c r="R849" s="18">
        <f t="shared" si="26"/>
        <v>0</v>
      </c>
      <c r="S849" s="18">
        <f t="shared" si="27"/>
        <v>0</v>
      </c>
      <c r="T849" s="144"/>
    </row>
    <row r="850" spans="1:20" s="140" customFormat="1">
      <c r="A850" s="143"/>
      <c r="B850" s="42"/>
      <c r="C850" s="143"/>
      <c r="D850" s="142"/>
      <c r="E850" s="142"/>
      <c r="F850" s="54"/>
      <c r="G850" s="54"/>
      <c r="H850" s="142"/>
      <c r="I850" s="42"/>
      <c r="J850" s="142"/>
      <c r="K850" s="142"/>
      <c r="L850" s="142"/>
      <c r="M850" s="55"/>
      <c r="N850" s="142"/>
      <c r="O850" s="56"/>
      <c r="P850" s="56"/>
      <c r="Q850" s="42"/>
      <c r="R850" s="18">
        <f t="shared" si="26"/>
        <v>0</v>
      </c>
      <c r="S850" s="18">
        <f t="shared" si="27"/>
        <v>0</v>
      </c>
      <c r="T850" s="144"/>
    </row>
    <row r="851" spans="1:20" s="140" customFormat="1">
      <c r="A851" s="143"/>
      <c r="B851" s="42"/>
      <c r="C851" s="143"/>
      <c r="D851" s="142"/>
      <c r="E851" s="142"/>
      <c r="F851" s="54"/>
      <c r="G851" s="54"/>
      <c r="H851" s="142"/>
      <c r="I851" s="42"/>
      <c r="J851" s="142"/>
      <c r="K851" s="142"/>
      <c r="L851" s="142"/>
      <c r="M851" s="55"/>
      <c r="N851" s="142"/>
      <c r="O851" s="56"/>
      <c r="P851" s="56"/>
      <c r="Q851" s="42"/>
      <c r="R851" s="18">
        <f t="shared" si="26"/>
        <v>0</v>
      </c>
      <c r="S851" s="18">
        <f t="shared" si="27"/>
        <v>0</v>
      </c>
      <c r="T851" s="144"/>
    </row>
    <row r="852" spans="1:20" s="140" customFormat="1">
      <c r="A852" s="143"/>
      <c r="B852" s="42"/>
      <c r="C852" s="143"/>
      <c r="D852" s="142"/>
      <c r="E852" s="142"/>
      <c r="F852" s="54"/>
      <c r="G852" s="54"/>
      <c r="H852" s="142"/>
      <c r="I852" s="42"/>
      <c r="J852" s="142"/>
      <c r="K852" s="142"/>
      <c r="L852" s="142"/>
      <c r="M852" s="55"/>
      <c r="N852" s="142"/>
      <c r="O852" s="56"/>
      <c r="P852" s="56"/>
      <c r="Q852" s="42"/>
      <c r="R852" s="18">
        <f t="shared" si="26"/>
        <v>0</v>
      </c>
      <c r="S852" s="18">
        <f t="shared" si="27"/>
        <v>0</v>
      </c>
      <c r="T852" s="144"/>
    </row>
    <row r="853" spans="1:20" s="140" customFormat="1">
      <c r="A853" s="143"/>
      <c r="B853" s="42"/>
      <c r="C853" s="143"/>
      <c r="D853" s="142"/>
      <c r="E853" s="142"/>
      <c r="F853" s="54"/>
      <c r="G853" s="54"/>
      <c r="H853" s="142"/>
      <c r="I853" s="42"/>
      <c r="J853" s="142"/>
      <c r="K853" s="142"/>
      <c r="L853" s="142"/>
      <c r="M853" s="55"/>
      <c r="N853" s="142"/>
      <c r="O853" s="56"/>
      <c r="P853" s="56"/>
      <c r="Q853" s="42"/>
      <c r="R853" s="18">
        <f t="shared" si="26"/>
        <v>0</v>
      </c>
      <c r="S853" s="18">
        <f t="shared" si="27"/>
        <v>0</v>
      </c>
      <c r="T853" s="144"/>
    </row>
    <row r="854" spans="1:20" s="140" customFormat="1">
      <c r="A854" s="143"/>
      <c r="B854" s="42"/>
      <c r="C854" s="143"/>
      <c r="D854" s="142"/>
      <c r="E854" s="142"/>
      <c r="F854" s="54"/>
      <c r="G854" s="54"/>
      <c r="H854" s="142"/>
      <c r="I854" s="42"/>
      <c r="J854" s="142"/>
      <c r="K854" s="142"/>
      <c r="L854" s="142"/>
      <c r="M854" s="55"/>
      <c r="N854" s="142"/>
      <c r="O854" s="56"/>
      <c r="P854" s="56"/>
      <c r="Q854" s="42"/>
      <c r="R854" s="18">
        <f t="shared" si="26"/>
        <v>0</v>
      </c>
      <c r="S854" s="18">
        <f t="shared" si="27"/>
        <v>0</v>
      </c>
      <c r="T854" s="144"/>
    </row>
    <row r="855" spans="1:20" s="140" customFormat="1">
      <c r="A855" s="143"/>
      <c r="B855" s="42"/>
      <c r="C855" s="143"/>
      <c r="D855" s="142"/>
      <c r="E855" s="142"/>
      <c r="F855" s="54"/>
      <c r="G855" s="54"/>
      <c r="H855" s="142"/>
      <c r="I855" s="42"/>
      <c r="J855" s="142"/>
      <c r="K855" s="142"/>
      <c r="L855" s="142"/>
      <c r="M855" s="55"/>
      <c r="N855" s="142"/>
      <c r="O855" s="56"/>
      <c r="P855" s="56"/>
      <c r="Q855" s="42"/>
      <c r="R855" s="18">
        <f t="shared" si="26"/>
        <v>0</v>
      </c>
      <c r="S855" s="18">
        <f t="shared" si="27"/>
        <v>0</v>
      </c>
      <c r="T855" s="144"/>
    </row>
    <row r="856" spans="1:20" s="140" customFormat="1">
      <c r="A856" s="143"/>
      <c r="B856" s="42"/>
      <c r="C856" s="143"/>
      <c r="D856" s="142"/>
      <c r="E856" s="142"/>
      <c r="F856" s="54"/>
      <c r="G856" s="54"/>
      <c r="H856" s="142"/>
      <c r="I856" s="42"/>
      <c r="J856" s="142"/>
      <c r="K856" s="142"/>
      <c r="L856" s="142"/>
      <c r="M856" s="55"/>
      <c r="N856" s="142"/>
      <c r="O856" s="56"/>
      <c r="P856" s="56"/>
      <c r="Q856" s="42"/>
      <c r="R856" s="18">
        <f t="shared" si="26"/>
        <v>0</v>
      </c>
      <c r="S856" s="18">
        <f t="shared" si="27"/>
        <v>0</v>
      </c>
      <c r="T856" s="144"/>
    </row>
    <row r="857" spans="1:20" s="140" customFormat="1">
      <c r="A857" s="143"/>
      <c r="B857" s="42"/>
      <c r="C857" s="143"/>
      <c r="D857" s="142"/>
      <c r="E857" s="142"/>
      <c r="F857" s="54"/>
      <c r="G857" s="54"/>
      <c r="H857" s="142"/>
      <c r="I857" s="42"/>
      <c r="J857" s="142"/>
      <c r="K857" s="142"/>
      <c r="L857" s="142"/>
      <c r="M857" s="55"/>
      <c r="N857" s="142"/>
      <c r="O857" s="56"/>
      <c r="P857" s="56"/>
      <c r="Q857" s="42"/>
      <c r="R857" s="18">
        <f t="shared" si="26"/>
        <v>0</v>
      </c>
      <c r="S857" s="18">
        <f t="shared" si="27"/>
        <v>0</v>
      </c>
      <c r="T857" s="144"/>
    </row>
    <row r="858" spans="1:20" s="140" customFormat="1">
      <c r="A858" s="143"/>
      <c r="B858" s="42"/>
      <c r="C858" s="143"/>
      <c r="D858" s="142"/>
      <c r="E858" s="142"/>
      <c r="F858" s="54"/>
      <c r="G858" s="54"/>
      <c r="H858" s="142"/>
      <c r="I858" s="42"/>
      <c r="J858" s="142"/>
      <c r="K858" s="142"/>
      <c r="L858" s="142"/>
      <c r="M858" s="55"/>
      <c r="N858" s="142"/>
      <c r="O858" s="56"/>
      <c r="P858" s="56"/>
      <c r="Q858" s="42"/>
      <c r="R858" s="18">
        <f t="shared" si="26"/>
        <v>0</v>
      </c>
      <c r="S858" s="18">
        <f t="shared" si="27"/>
        <v>0</v>
      </c>
      <c r="T858" s="144"/>
    </row>
    <row r="859" spans="1:20" s="140" customFormat="1">
      <c r="A859" s="143"/>
      <c r="B859" s="42"/>
      <c r="C859" s="143"/>
      <c r="D859" s="142"/>
      <c r="E859" s="142"/>
      <c r="F859" s="54"/>
      <c r="G859" s="54"/>
      <c r="H859" s="142"/>
      <c r="I859" s="42"/>
      <c r="J859" s="142"/>
      <c r="K859" s="142"/>
      <c r="L859" s="142"/>
      <c r="M859" s="55"/>
      <c r="N859" s="142"/>
      <c r="O859" s="56"/>
      <c r="P859" s="56"/>
      <c r="Q859" s="42"/>
      <c r="R859" s="18">
        <f t="shared" si="26"/>
        <v>0</v>
      </c>
      <c r="S859" s="18">
        <f t="shared" si="27"/>
        <v>0</v>
      </c>
      <c r="T859" s="144"/>
    </row>
    <row r="860" spans="1:20" s="140" customFormat="1">
      <c r="A860" s="143"/>
      <c r="B860" s="42"/>
      <c r="C860" s="143"/>
      <c r="D860" s="142"/>
      <c r="E860" s="142"/>
      <c r="F860" s="54"/>
      <c r="G860" s="54"/>
      <c r="H860" s="142"/>
      <c r="I860" s="42"/>
      <c r="J860" s="142"/>
      <c r="K860" s="142"/>
      <c r="L860" s="142"/>
      <c r="M860" s="55"/>
      <c r="N860" s="142"/>
      <c r="O860" s="56"/>
      <c r="P860" s="56"/>
      <c r="Q860" s="42"/>
      <c r="R860" s="18">
        <f t="shared" si="26"/>
        <v>0</v>
      </c>
      <c r="S860" s="18">
        <f t="shared" si="27"/>
        <v>0</v>
      </c>
      <c r="T860" s="144"/>
    </row>
    <row r="861" spans="1:20" s="140" customFormat="1">
      <c r="A861" s="143"/>
      <c r="B861" s="42"/>
      <c r="C861" s="143"/>
      <c r="D861" s="142"/>
      <c r="E861" s="142"/>
      <c r="F861" s="54"/>
      <c r="G861" s="54"/>
      <c r="H861" s="142"/>
      <c r="I861" s="42"/>
      <c r="J861" s="142"/>
      <c r="K861" s="142"/>
      <c r="L861" s="142"/>
      <c r="M861" s="55"/>
      <c r="N861" s="142"/>
      <c r="O861" s="56"/>
      <c r="P861" s="56"/>
      <c r="Q861" s="42"/>
      <c r="R861" s="18">
        <f t="shared" si="26"/>
        <v>0</v>
      </c>
      <c r="S861" s="18">
        <f t="shared" si="27"/>
        <v>0</v>
      </c>
      <c r="T861" s="144"/>
    </row>
    <row r="862" spans="1:20" s="140" customFormat="1">
      <c r="A862" s="143"/>
      <c r="B862" s="42"/>
      <c r="C862" s="143"/>
      <c r="D862" s="142"/>
      <c r="E862" s="142"/>
      <c r="F862" s="54"/>
      <c r="G862" s="54"/>
      <c r="H862" s="142"/>
      <c r="I862" s="42"/>
      <c r="J862" s="142"/>
      <c r="K862" s="142"/>
      <c r="L862" s="142"/>
      <c r="M862" s="55"/>
      <c r="N862" s="142"/>
      <c r="O862" s="56"/>
      <c r="P862" s="56"/>
      <c r="Q862" s="42"/>
      <c r="R862" s="18">
        <f t="shared" si="26"/>
        <v>0</v>
      </c>
      <c r="S862" s="18">
        <f t="shared" si="27"/>
        <v>0</v>
      </c>
      <c r="T862" s="144"/>
    </row>
    <row r="863" spans="1:20" s="140" customFormat="1">
      <c r="A863" s="143"/>
      <c r="B863" s="42"/>
      <c r="C863" s="143"/>
      <c r="D863" s="142"/>
      <c r="E863" s="142"/>
      <c r="F863" s="54"/>
      <c r="G863" s="54"/>
      <c r="H863" s="142"/>
      <c r="I863" s="42"/>
      <c r="J863" s="142"/>
      <c r="K863" s="142"/>
      <c r="L863" s="142"/>
      <c r="M863" s="55"/>
      <c r="N863" s="142"/>
      <c r="O863" s="56"/>
      <c r="P863" s="56"/>
      <c r="Q863" s="42"/>
      <c r="R863" s="18">
        <f t="shared" si="26"/>
        <v>0</v>
      </c>
      <c r="S863" s="18">
        <f t="shared" si="27"/>
        <v>0</v>
      </c>
      <c r="T863" s="144"/>
    </row>
    <row r="864" spans="1:20" s="140" customFormat="1">
      <c r="A864" s="143"/>
      <c r="B864" s="42"/>
      <c r="C864" s="143"/>
      <c r="D864" s="142"/>
      <c r="E864" s="142"/>
      <c r="F864" s="54"/>
      <c r="G864" s="54"/>
      <c r="H864" s="142"/>
      <c r="I864" s="42"/>
      <c r="J864" s="142"/>
      <c r="K864" s="142"/>
      <c r="L864" s="142"/>
      <c r="M864" s="55"/>
      <c r="N864" s="142"/>
      <c r="O864" s="56"/>
      <c r="P864" s="56"/>
      <c r="Q864" s="42"/>
      <c r="R864" s="18">
        <f t="shared" si="26"/>
        <v>0</v>
      </c>
      <c r="S864" s="18">
        <f t="shared" si="27"/>
        <v>0</v>
      </c>
      <c r="T864" s="144"/>
    </row>
    <row r="865" spans="1:20" s="140" customFormat="1">
      <c r="A865" s="143"/>
      <c r="B865" s="42"/>
      <c r="C865" s="143"/>
      <c r="D865" s="142"/>
      <c r="E865" s="142"/>
      <c r="F865" s="54"/>
      <c r="G865" s="54"/>
      <c r="H865" s="142"/>
      <c r="I865" s="42"/>
      <c r="J865" s="142"/>
      <c r="K865" s="142"/>
      <c r="L865" s="142"/>
      <c r="M865" s="55"/>
      <c r="N865" s="142"/>
      <c r="O865" s="56"/>
      <c r="P865" s="56"/>
      <c r="Q865" s="42"/>
      <c r="R865" s="18">
        <f t="shared" si="26"/>
        <v>0</v>
      </c>
      <c r="S865" s="18">
        <f t="shared" si="27"/>
        <v>0</v>
      </c>
      <c r="T865" s="144"/>
    </row>
    <row r="866" spans="1:20" s="140" customFormat="1">
      <c r="A866" s="143"/>
      <c r="B866" s="42"/>
      <c r="C866" s="143"/>
      <c r="D866" s="142"/>
      <c r="E866" s="142"/>
      <c r="F866" s="54"/>
      <c r="G866" s="54"/>
      <c r="H866" s="142"/>
      <c r="I866" s="42"/>
      <c r="J866" s="142"/>
      <c r="K866" s="142"/>
      <c r="L866" s="142"/>
      <c r="M866" s="55"/>
      <c r="N866" s="142"/>
      <c r="O866" s="56"/>
      <c r="P866" s="56"/>
      <c r="Q866" s="42"/>
      <c r="R866" s="18">
        <f t="shared" si="26"/>
        <v>0</v>
      </c>
      <c r="S866" s="18">
        <f t="shared" si="27"/>
        <v>0</v>
      </c>
      <c r="T866" s="144"/>
    </row>
    <row r="867" spans="1:20" s="140" customFormat="1">
      <c r="A867" s="143"/>
      <c r="B867" s="42"/>
      <c r="C867" s="143"/>
      <c r="D867" s="142"/>
      <c r="E867" s="142"/>
      <c r="F867" s="54"/>
      <c r="G867" s="54"/>
      <c r="H867" s="142"/>
      <c r="I867" s="42"/>
      <c r="J867" s="142"/>
      <c r="K867" s="142"/>
      <c r="L867" s="142"/>
      <c r="M867" s="55"/>
      <c r="N867" s="142"/>
      <c r="O867" s="56"/>
      <c r="P867" s="56"/>
      <c r="Q867" s="42"/>
      <c r="R867" s="18">
        <f t="shared" si="26"/>
        <v>0</v>
      </c>
      <c r="S867" s="18">
        <f t="shared" si="27"/>
        <v>0</v>
      </c>
      <c r="T867" s="144"/>
    </row>
    <row r="868" spans="1:20" s="140" customFormat="1">
      <c r="A868" s="143"/>
      <c r="B868" s="42"/>
      <c r="C868" s="143"/>
      <c r="D868" s="142"/>
      <c r="E868" s="142"/>
      <c r="F868" s="54"/>
      <c r="G868" s="54"/>
      <c r="H868" s="142"/>
      <c r="I868" s="42"/>
      <c r="J868" s="142"/>
      <c r="K868" s="142"/>
      <c r="L868" s="142"/>
      <c r="M868" s="55"/>
      <c r="N868" s="142"/>
      <c r="O868" s="56"/>
      <c r="P868" s="56"/>
      <c r="Q868" s="42"/>
      <c r="R868" s="18">
        <f t="shared" si="26"/>
        <v>0</v>
      </c>
      <c r="S868" s="18">
        <f t="shared" si="27"/>
        <v>0</v>
      </c>
      <c r="T868" s="144"/>
    </row>
    <row r="869" spans="1:20" s="140" customFormat="1">
      <c r="A869" s="143"/>
      <c r="B869" s="42"/>
      <c r="C869" s="143"/>
      <c r="D869" s="142"/>
      <c r="E869" s="142"/>
      <c r="F869" s="54"/>
      <c r="G869" s="54"/>
      <c r="H869" s="142"/>
      <c r="I869" s="42"/>
      <c r="J869" s="142"/>
      <c r="K869" s="142"/>
      <c r="L869" s="142"/>
      <c r="M869" s="55"/>
      <c r="N869" s="142"/>
      <c r="O869" s="56"/>
      <c r="P869" s="56"/>
      <c r="Q869" s="42"/>
      <c r="R869" s="18">
        <f t="shared" si="26"/>
        <v>0</v>
      </c>
      <c r="S869" s="18">
        <f t="shared" si="27"/>
        <v>0</v>
      </c>
      <c r="T869" s="144"/>
    </row>
    <row r="870" spans="1:20" s="140" customFormat="1">
      <c r="A870" s="143"/>
      <c r="B870" s="42"/>
      <c r="C870" s="143"/>
      <c r="D870" s="142"/>
      <c r="E870" s="142"/>
      <c r="F870" s="54"/>
      <c r="G870" s="54"/>
      <c r="H870" s="142"/>
      <c r="I870" s="42"/>
      <c r="J870" s="142"/>
      <c r="K870" s="142"/>
      <c r="L870" s="142"/>
      <c r="M870" s="55"/>
      <c r="N870" s="142"/>
      <c r="O870" s="56"/>
      <c r="P870" s="56"/>
      <c r="Q870" s="42"/>
      <c r="R870" s="18">
        <f t="shared" si="26"/>
        <v>0</v>
      </c>
      <c r="S870" s="18">
        <f t="shared" si="27"/>
        <v>0</v>
      </c>
      <c r="T870" s="144"/>
    </row>
    <row r="871" spans="1:20" s="140" customFormat="1">
      <c r="A871" s="143"/>
      <c r="B871" s="42"/>
      <c r="C871" s="143"/>
      <c r="D871" s="142"/>
      <c r="E871" s="142"/>
      <c r="F871" s="54"/>
      <c r="G871" s="54"/>
      <c r="H871" s="142"/>
      <c r="I871" s="42"/>
      <c r="J871" s="142"/>
      <c r="K871" s="142"/>
      <c r="L871" s="142"/>
      <c r="M871" s="55"/>
      <c r="N871" s="142"/>
      <c r="O871" s="56"/>
      <c r="P871" s="56"/>
      <c r="Q871" s="42"/>
      <c r="R871" s="18">
        <f t="shared" si="26"/>
        <v>0</v>
      </c>
      <c r="S871" s="18">
        <f t="shared" si="27"/>
        <v>0</v>
      </c>
      <c r="T871" s="144"/>
    </row>
    <row r="872" spans="1:20" s="140" customFormat="1">
      <c r="A872" s="143"/>
      <c r="B872" s="42"/>
      <c r="C872" s="143"/>
      <c r="D872" s="142"/>
      <c r="E872" s="142"/>
      <c r="F872" s="54"/>
      <c r="G872" s="54"/>
      <c r="H872" s="142"/>
      <c r="I872" s="42"/>
      <c r="J872" s="142"/>
      <c r="K872" s="142"/>
      <c r="L872" s="142"/>
      <c r="M872" s="55"/>
      <c r="N872" s="142"/>
      <c r="O872" s="56"/>
      <c r="P872" s="56"/>
      <c r="Q872" s="42"/>
      <c r="R872" s="18">
        <f t="shared" si="26"/>
        <v>0</v>
      </c>
      <c r="S872" s="18">
        <f t="shared" si="27"/>
        <v>0</v>
      </c>
      <c r="T872" s="144"/>
    </row>
    <row r="873" spans="1:20" s="140" customFormat="1">
      <c r="A873" s="143"/>
      <c r="B873" s="42"/>
      <c r="C873" s="143"/>
      <c r="D873" s="142"/>
      <c r="E873" s="142"/>
      <c r="F873" s="54"/>
      <c r="G873" s="54"/>
      <c r="H873" s="142"/>
      <c r="I873" s="42"/>
      <c r="J873" s="142"/>
      <c r="K873" s="142"/>
      <c r="L873" s="142"/>
      <c r="M873" s="55"/>
      <c r="N873" s="142"/>
      <c r="O873" s="56"/>
      <c r="P873" s="56"/>
      <c r="Q873" s="42"/>
      <c r="R873" s="18">
        <f t="shared" si="26"/>
        <v>0</v>
      </c>
      <c r="S873" s="18">
        <f t="shared" si="27"/>
        <v>0</v>
      </c>
      <c r="T873" s="144"/>
    </row>
    <row r="874" spans="1:20" s="140" customFormat="1">
      <c r="A874" s="143"/>
      <c r="B874" s="42"/>
      <c r="C874" s="143"/>
      <c r="D874" s="142"/>
      <c r="E874" s="142"/>
      <c r="F874" s="54"/>
      <c r="G874" s="54"/>
      <c r="H874" s="142"/>
      <c r="I874" s="42"/>
      <c r="J874" s="142"/>
      <c r="K874" s="142"/>
      <c r="L874" s="142"/>
      <c r="M874" s="55"/>
      <c r="N874" s="142"/>
      <c r="O874" s="56"/>
      <c r="P874" s="56"/>
      <c r="Q874" s="42"/>
      <c r="R874" s="18">
        <f t="shared" si="26"/>
        <v>0</v>
      </c>
      <c r="S874" s="18">
        <f t="shared" si="27"/>
        <v>0</v>
      </c>
      <c r="T874" s="144"/>
    </row>
    <row r="875" spans="1:20" s="140" customFormat="1">
      <c r="A875" s="143"/>
      <c r="B875" s="42"/>
      <c r="C875" s="143"/>
      <c r="D875" s="142"/>
      <c r="E875" s="142"/>
      <c r="F875" s="54"/>
      <c r="G875" s="54"/>
      <c r="H875" s="142"/>
      <c r="I875" s="42"/>
      <c r="J875" s="142"/>
      <c r="K875" s="142"/>
      <c r="L875" s="142"/>
      <c r="M875" s="55"/>
      <c r="N875" s="142"/>
      <c r="O875" s="56"/>
      <c r="P875" s="56"/>
      <c r="Q875" s="42"/>
      <c r="R875" s="18">
        <f t="shared" si="26"/>
        <v>0</v>
      </c>
      <c r="S875" s="18">
        <f t="shared" si="27"/>
        <v>0</v>
      </c>
      <c r="T875" s="144"/>
    </row>
    <row r="876" spans="1:20" s="140" customFormat="1">
      <c r="A876" s="143"/>
      <c r="B876" s="42"/>
      <c r="C876" s="143"/>
      <c r="D876" s="142"/>
      <c r="E876" s="142"/>
      <c r="F876" s="54"/>
      <c r="G876" s="54"/>
      <c r="H876" s="142"/>
      <c r="I876" s="42"/>
      <c r="J876" s="142"/>
      <c r="K876" s="142"/>
      <c r="L876" s="142"/>
      <c r="M876" s="55"/>
      <c r="N876" s="142"/>
      <c r="O876" s="56"/>
      <c r="P876" s="56"/>
      <c r="Q876" s="42"/>
      <c r="R876" s="18">
        <f t="shared" si="26"/>
        <v>0</v>
      </c>
      <c r="S876" s="18">
        <f t="shared" si="27"/>
        <v>0</v>
      </c>
      <c r="T876" s="144"/>
    </row>
    <row r="877" spans="1:20" s="140" customFormat="1">
      <c r="A877" s="143"/>
      <c r="B877" s="42"/>
      <c r="C877" s="143"/>
      <c r="D877" s="142"/>
      <c r="E877" s="142"/>
      <c r="F877" s="54"/>
      <c r="G877" s="54"/>
      <c r="H877" s="142"/>
      <c r="I877" s="42"/>
      <c r="J877" s="142"/>
      <c r="K877" s="142"/>
      <c r="L877" s="142"/>
      <c r="M877" s="55"/>
      <c r="N877" s="142"/>
      <c r="O877" s="56"/>
      <c r="P877" s="56"/>
      <c r="Q877" s="42"/>
      <c r="R877" s="18">
        <f t="shared" si="26"/>
        <v>0</v>
      </c>
      <c r="S877" s="18">
        <f t="shared" si="27"/>
        <v>0</v>
      </c>
      <c r="T877" s="144"/>
    </row>
    <row r="878" spans="1:20" s="140" customFormat="1">
      <c r="A878" s="143"/>
      <c r="B878" s="42"/>
      <c r="C878" s="143"/>
      <c r="D878" s="142"/>
      <c r="E878" s="142"/>
      <c r="F878" s="54"/>
      <c r="G878" s="54"/>
      <c r="H878" s="142"/>
      <c r="I878" s="42"/>
      <c r="J878" s="142"/>
      <c r="K878" s="142"/>
      <c r="L878" s="142"/>
      <c r="M878" s="55"/>
      <c r="N878" s="142"/>
      <c r="O878" s="56"/>
      <c r="P878" s="56"/>
      <c r="Q878" s="42"/>
      <c r="R878" s="18">
        <f t="shared" si="26"/>
        <v>0</v>
      </c>
      <c r="S878" s="18">
        <f t="shared" si="27"/>
        <v>0</v>
      </c>
      <c r="T878" s="144"/>
    </row>
    <row r="879" spans="1:20" s="140" customFormat="1">
      <c r="A879" s="143"/>
      <c r="B879" s="42"/>
      <c r="C879" s="143"/>
      <c r="D879" s="142"/>
      <c r="E879" s="142"/>
      <c r="F879" s="54"/>
      <c r="G879" s="54"/>
      <c r="H879" s="142"/>
      <c r="I879" s="42"/>
      <c r="J879" s="142"/>
      <c r="K879" s="142"/>
      <c r="L879" s="142"/>
      <c r="M879" s="55"/>
      <c r="N879" s="142"/>
      <c r="O879" s="56"/>
      <c r="P879" s="56"/>
      <c r="Q879" s="42"/>
      <c r="R879" s="18">
        <f t="shared" si="26"/>
        <v>0</v>
      </c>
      <c r="S879" s="18">
        <f t="shared" si="27"/>
        <v>0</v>
      </c>
      <c r="T879" s="144"/>
    </row>
    <row r="880" spans="1:20" s="140" customFormat="1">
      <c r="A880" s="143"/>
      <c r="B880" s="42"/>
      <c r="C880" s="143"/>
      <c r="D880" s="142"/>
      <c r="E880" s="142"/>
      <c r="F880" s="54"/>
      <c r="G880" s="54"/>
      <c r="H880" s="142"/>
      <c r="I880" s="42"/>
      <c r="J880" s="142"/>
      <c r="K880" s="142"/>
      <c r="L880" s="142"/>
      <c r="M880" s="55"/>
      <c r="N880" s="142"/>
      <c r="O880" s="56"/>
      <c r="P880" s="56"/>
      <c r="Q880" s="42"/>
      <c r="R880" s="18">
        <f t="shared" si="26"/>
        <v>0</v>
      </c>
      <c r="S880" s="18">
        <f t="shared" si="27"/>
        <v>0</v>
      </c>
      <c r="T880" s="144"/>
    </row>
    <row r="881" spans="1:20" s="140" customFormat="1">
      <c r="A881" s="143"/>
      <c r="B881" s="42"/>
      <c r="C881" s="143"/>
      <c r="D881" s="142"/>
      <c r="E881" s="142"/>
      <c r="F881" s="54"/>
      <c r="G881" s="54"/>
      <c r="H881" s="142"/>
      <c r="I881" s="42"/>
      <c r="J881" s="142"/>
      <c r="K881" s="142"/>
      <c r="L881" s="142"/>
      <c r="M881" s="55"/>
      <c r="N881" s="142"/>
      <c r="O881" s="56"/>
      <c r="P881" s="56"/>
      <c r="Q881" s="42"/>
      <c r="R881" s="18">
        <f t="shared" si="26"/>
        <v>0</v>
      </c>
      <c r="S881" s="18">
        <f t="shared" si="27"/>
        <v>0</v>
      </c>
      <c r="T881" s="144"/>
    </row>
    <row r="882" spans="1:20" s="140" customFormat="1">
      <c r="A882" s="143"/>
      <c r="B882" s="42"/>
      <c r="C882" s="143"/>
      <c r="D882" s="142"/>
      <c r="E882" s="142"/>
      <c r="F882" s="54"/>
      <c r="G882" s="54"/>
      <c r="H882" s="142"/>
      <c r="I882" s="42"/>
      <c r="J882" s="142"/>
      <c r="K882" s="142"/>
      <c r="L882" s="142"/>
      <c r="M882" s="55"/>
      <c r="N882" s="142"/>
      <c r="O882" s="56"/>
      <c r="P882" s="56"/>
      <c r="Q882" s="42"/>
      <c r="R882" s="18">
        <f t="shared" si="26"/>
        <v>0</v>
      </c>
      <c r="S882" s="18">
        <f t="shared" si="27"/>
        <v>0</v>
      </c>
      <c r="T882" s="144"/>
    </row>
    <row r="883" spans="1:20" s="140" customFormat="1">
      <c r="A883" s="143"/>
      <c r="B883" s="42"/>
      <c r="C883" s="143"/>
      <c r="D883" s="142"/>
      <c r="E883" s="142"/>
      <c r="F883" s="54"/>
      <c r="G883" s="54"/>
      <c r="H883" s="142"/>
      <c r="I883" s="42"/>
      <c r="J883" s="142"/>
      <c r="K883" s="142"/>
      <c r="L883" s="142"/>
      <c r="M883" s="55"/>
      <c r="N883" s="142"/>
      <c r="O883" s="56"/>
      <c r="P883" s="56"/>
      <c r="Q883" s="42"/>
      <c r="R883" s="18">
        <f t="shared" si="26"/>
        <v>0</v>
      </c>
      <c r="S883" s="18">
        <f t="shared" si="27"/>
        <v>0</v>
      </c>
      <c r="T883" s="144"/>
    </row>
    <row r="884" spans="1:20" s="140" customFormat="1">
      <c r="A884" s="143"/>
      <c r="B884" s="42"/>
      <c r="C884" s="143"/>
      <c r="D884" s="142"/>
      <c r="E884" s="142"/>
      <c r="F884" s="54"/>
      <c r="G884" s="54"/>
      <c r="H884" s="142"/>
      <c r="I884" s="42"/>
      <c r="J884" s="142"/>
      <c r="K884" s="142"/>
      <c r="L884" s="142"/>
      <c r="M884" s="55"/>
      <c r="N884" s="142"/>
      <c r="O884" s="56"/>
      <c r="P884" s="56"/>
      <c r="Q884" s="42"/>
      <c r="R884" s="18">
        <f t="shared" si="26"/>
        <v>0</v>
      </c>
      <c r="S884" s="18">
        <f t="shared" si="27"/>
        <v>0</v>
      </c>
      <c r="T884" s="144"/>
    </row>
    <row r="885" spans="1:20" s="140" customFormat="1">
      <c r="A885" s="143"/>
      <c r="B885" s="42"/>
      <c r="C885" s="143"/>
      <c r="D885" s="142"/>
      <c r="E885" s="142"/>
      <c r="F885" s="54"/>
      <c r="G885" s="54"/>
      <c r="H885" s="142"/>
      <c r="I885" s="42"/>
      <c r="J885" s="142"/>
      <c r="K885" s="142"/>
      <c r="L885" s="142"/>
      <c r="M885" s="55"/>
      <c r="N885" s="142"/>
      <c r="O885" s="56"/>
      <c r="P885" s="56"/>
      <c r="Q885" s="42"/>
      <c r="R885" s="18">
        <f t="shared" si="26"/>
        <v>0</v>
      </c>
      <c r="S885" s="18">
        <f t="shared" si="27"/>
        <v>0</v>
      </c>
      <c r="T885" s="144"/>
    </row>
    <row r="886" spans="1:20" s="140" customFormat="1">
      <c r="A886" s="143"/>
      <c r="B886" s="42"/>
      <c r="C886" s="143"/>
      <c r="D886" s="142"/>
      <c r="E886" s="142"/>
      <c r="F886" s="54"/>
      <c r="G886" s="54"/>
      <c r="H886" s="142"/>
      <c r="I886" s="42"/>
      <c r="J886" s="142"/>
      <c r="K886" s="142"/>
      <c r="L886" s="142"/>
      <c r="M886" s="55"/>
      <c r="N886" s="142"/>
      <c r="O886" s="56"/>
      <c r="P886" s="56"/>
      <c r="Q886" s="42"/>
      <c r="R886" s="18">
        <f t="shared" si="26"/>
        <v>0</v>
      </c>
      <c r="S886" s="18">
        <f t="shared" si="27"/>
        <v>0</v>
      </c>
      <c r="T886" s="144"/>
    </row>
    <row r="887" spans="1:20" s="140" customFormat="1">
      <c r="A887" s="143"/>
      <c r="B887" s="42"/>
      <c r="C887" s="143"/>
      <c r="D887" s="142"/>
      <c r="E887" s="142"/>
      <c r="F887" s="54"/>
      <c r="G887" s="54"/>
      <c r="H887" s="142"/>
      <c r="I887" s="42"/>
      <c r="J887" s="142"/>
      <c r="K887" s="142"/>
      <c r="L887" s="142"/>
      <c r="M887" s="55"/>
      <c r="N887" s="142"/>
      <c r="O887" s="56"/>
      <c r="P887" s="56"/>
      <c r="Q887" s="42"/>
      <c r="R887" s="18">
        <f t="shared" si="26"/>
        <v>0</v>
      </c>
      <c r="S887" s="18">
        <f t="shared" si="27"/>
        <v>0</v>
      </c>
      <c r="T887" s="144"/>
    </row>
    <row r="888" spans="1:20" s="140" customFormat="1">
      <c r="A888" s="143"/>
      <c r="B888" s="42"/>
      <c r="C888" s="143"/>
      <c r="D888" s="142"/>
      <c r="E888" s="142"/>
      <c r="F888" s="54"/>
      <c r="G888" s="54"/>
      <c r="H888" s="142"/>
      <c r="I888" s="42"/>
      <c r="J888" s="142"/>
      <c r="K888" s="142"/>
      <c r="L888" s="142"/>
      <c r="M888" s="55"/>
      <c r="N888" s="142"/>
      <c r="O888" s="56"/>
      <c r="P888" s="56"/>
      <c r="Q888" s="42"/>
      <c r="R888" s="18">
        <f t="shared" si="26"/>
        <v>0</v>
      </c>
      <c r="S888" s="18">
        <f t="shared" si="27"/>
        <v>0</v>
      </c>
      <c r="T888" s="144"/>
    </row>
    <row r="889" spans="1:20" s="140" customFormat="1">
      <c r="A889" s="143"/>
      <c r="B889" s="42"/>
      <c r="C889" s="143"/>
      <c r="D889" s="142"/>
      <c r="E889" s="142"/>
      <c r="F889" s="54"/>
      <c r="G889" s="54"/>
      <c r="H889" s="142"/>
      <c r="I889" s="42"/>
      <c r="J889" s="142"/>
      <c r="K889" s="142"/>
      <c r="L889" s="142"/>
      <c r="M889" s="55"/>
      <c r="N889" s="142"/>
      <c r="O889" s="56"/>
      <c r="P889" s="56"/>
      <c r="Q889" s="42"/>
      <c r="R889" s="18">
        <f t="shared" si="26"/>
        <v>0</v>
      </c>
      <c r="S889" s="18">
        <f t="shared" si="27"/>
        <v>0</v>
      </c>
      <c r="T889" s="144"/>
    </row>
    <row r="890" spans="1:20" s="140" customFormat="1">
      <c r="A890" s="143"/>
      <c r="B890" s="42"/>
      <c r="C890" s="143"/>
      <c r="D890" s="142"/>
      <c r="E890" s="142"/>
      <c r="F890" s="54"/>
      <c r="G890" s="54"/>
      <c r="H890" s="142"/>
      <c r="I890" s="42"/>
      <c r="J890" s="142"/>
      <c r="K890" s="142"/>
      <c r="L890" s="142"/>
      <c r="M890" s="55"/>
      <c r="N890" s="142"/>
      <c r="O890" s="56"/>
      <c r="P890" s="56"/>
      <c r="Q890" s="42"/>
      <c r="R890" s="18">
        <f t="shared" si="26"/>
        <v>0</v>
      </c>
      <c r="S890" s="18">
        <f t="shared" si="27"/>
        <v>0</v>
      </c>
      <c r="T890" s="144"/>
    </row>
    <row r="891" spans="1:20" s="140" customFormat="1">
      <c r="A891" s="143"/>
      <c r="B891" s="42"/>
      <c r="C891" s="143"/>
      <c r="D891" s="142"/>
      <c r="E891" s="142"/>
      <c r="F891" s="54"/>
      <c r="G891" s="54"/>
      <c r="H891" s="142"/>
      <c r="I891" s="42"/>
      <c r="J891" s="142"/>
      <c r="K891" s="142"/>
      <c r="L891" s="142"/>
      <c r="M891" s="55"/>
      <c r="N891" s="142"/>
      <c r="O891" s="56"/>
      <c r="P891" s="56"/>
      <c r="Q891" s="42"/>
      <c r="R891" s="18">
        <f t="shared" si="26"/>
        <v>0</v>
      </c>
      <c r="S891" s="18">
        <f t="shared" si="27"/>
        <v>0</v>
      </c>
      <c r="T891" s="144"/>
    </row>
    <row r="892" spans="1:20" s="140" customFormat="1">
      <c r="A892" s="143"/>
      <c r="B892" s="42"/>
      <c r="C892" s="143"/>
      <c r="D892" s="142"/>
      <c r="E892" s="142"/>
      <c r="F892" s="54"/>
      <c r="G892" s="54"/>
      <c r="H892" s="142"/>
      <c r="I892" s="42"/>
      <c r="J892" s="142"/>
      <c r="K892" s="142"/>
      <c r="L892" s="142"/>
      <c r="M892" s="55"/>
      <c r="N892" s="142"/>
      <c r="O892" s="56"/>
      <c r="P892" s="56"/>
      <c r="Q892" s="42"/>
      <c r="R892" s="18">
        <f t="shared" si="26"/>
        <v>0</v>
      </c>
      <c r="S892" s="18">
        <f t="shared" si="27"/>
        <v>0</v>
      </c>
      <c r="T892" s="144"/>
    </row>
    <row r="893" spans="1:20" s="140" customFormat="1">
      <c r="A893" s="143"/>
      <c r="B893" s="42"/>
      <c r="C893" s="143"/>
      <c r="D893" s="142"/>
      <c r="E893" s="142"/>
      <c r="F893" s="54"/>
      <c r="G893" s="54"/>
      <c r="H893" s="142"/>
      <c r="I893" s="42"/>
      <c r="J893" s="142"/>
      <c r="K893" s="142"/>
      <c r="L893" s="142"/>
      <c r="M893" s="55"/>
      <c r="N893" s="142"/>
      <c r="O893" s="56"/>
      <c r="P893" s="56"/>
      <c r="Q893" s="42"/>
      <c r="R893" s="18">
        <f t="shared" si="26"/>
        <v>0</v>
      </c>
      <c r="S893" s="18">
        <f t="shared" si="27"/>
        <v>0</v>
      </c>
      <c r="T893" s="144"/>
    </row>
    <row r="894" spans="1:20" s="140" customFormat="1">
      <c r="A894" s="143"/>
      <c r="B894" s="42"/>
      <c r="C894" s="143"/>
      <c r="D894" s="142"/>
      <c r="E894" s="142"/>
      <c r="F894" s="54"/>
      <c r="G894" s="54"/>
      <c r="H894" s="142"/>
      <c r="I894" s="42"/>
      <c r="J894" s="142"/>
      <c r="K894" s="142"/>
      <c r="L894" s="142"/>
      <c r="M894" s="55"/>
      <c r="N894" s="142"/>
      <c r="O894" s="56"/>
      <c r="P894" s="56"/>
      <c r="Q894" s="42"/>
      <c r="R894" s="18">
        <f t="shared" si="26"/>
        <v>0</v>
      </c>
      <c r="S894" s="18">
        <f t="shared" si="27"/>
        <v>0</v>
      </c>
      <c r="T894" s="144"/>
    </row>
    <row r="895" spans="1:20" s="140" customFormat="1">
      <c r="A895" s="143"/>
      <c r="B895" s="42"/>
      <c r="C895" s="143"/>
      <c r="D895" s="142"/>
      <c r="E895" s="142"/>
      <c r="F895" s="54"/>
      <c r="G895" s="54"/>
      <c r="H895" s="142"/>
      <c r="I895" s="42"/>
      <c r="J895" s="142"/>
      <c r="K895" s="142"/>
      <c r="L895" s="142"/>
      <c r="M895" s="55"/>
      <c r="N895" s="142"/>
      <c r="O895" s="56"/>
      <c r="P895" s="56"/>
      <c r="Q895" s="42"/>
      <c r="R895" s="18">
        <f t="shared" si="26"/>
        <v>0</v>
      </c>
      <c r="S895" s="18">
        <f t="shared" si="27"/>
        <v>0</v>
      </c>
      <c r="T895" s="144"/>
    </row>
    <row r="896" spans="1:20" s="140" customFormat="1">
      <c r="A896" s="143"/>
      <c r="B896" s="42"/>
      <c r="C896" s="143"/>
      <c r="D896" s="142"/>
      <c r="E896" s="142"/>
      <c r="F896" s="54"/>
      <c r="G896" s="54"/>
      <c r="H896" s="142"/>
      <c r="I896" s="42"/>
      <c r="J896" s="142"/>
      <c r="K896" s="142"/>
      <c r="L896" s="142"/>
      <c r="M896" s="55"/>
      <c r="N896" s="142"/>
      <c r="O896" s="56"/>
      <c r="P896" s="56"/>
      <c r="Q896" s="42"/>
      <c r="R896" s="18">
        <f t="shared" si="26"/>
        <v>0</v>
      </c>
      <c r="S896" s="18">
        <f t="shared" si="27"/>
        <v>0</v>
      </c>
      <c r="T896" s="144"/>
    </row>
    <row r="897" spans="1:20" s="140" customFormat="1">
      <c r="A897" s="143"/>
      <c r="B897" s="42"/>
      <c r="C897" s="143"/>
      <c r="D897" s="142"/>
      <c r="E897" s="142"/>
      <c r="F897" s="54"/>
      <c r="G897" s="54"/>
      <c r="H897" s="142"/>
      <c r="I897" s="42"/>
      <c r="J897" s="142"/>
      <c r="K897" s="142"/>
      <c r="L897" s="142"/>
      <c r="M897" s="55"/>
      <c r="N897" s="142"/>
      <c r="O897" s="56"/>
      <c r="P897" s="56"/>
      <c r="Q897" s="42"/>
      <c r="R897" s="18">
        <f t="shared" si="26"/>
        <v>0</v>
      </c>
      <c r="S897" s="18">
        <f t="shared" si="27"/>
        <v>0</v>
      </c>
      <c r="T897" s="144"/>
    </row>
    <row r="898" spans="1:20" s="140" customFormat="1">
      <c r="A898" s="143"/>
      <c r="B898" s="42"/>
      <c r="C898" s="143"/>
      <c r="D898" s="142"/>
      <c r="E898" s="142"/>
      <c r="F898" s="54"/>
      <c r="G898" s="54"/>
      <c r="H898" s="142"/>
      <c r="I898" s="42"/>
      <c r="J898" s="142"/>
      <c r="K898" s="142"/>
      <c r="L898" s="142"/>
      <c r="M898" s="55"/>
      <c r="N898" s="142"/>
      <c r="O898" s="56"/>
      <c r="P898" s="56"/>
      <c r="Q898" s="42"/>
      <c r="R898" s="18">
        <f t="shared" si="26"/>
        <v>0</v>
      </c>
      <c r="S898" s="18">
        <f t="shared" si="27"/>
        <v>0</v>
      </c>
      <c r="T898" s="144"/>
    </row>
    <row r="899" spans="1:20" s="140" customFormat="1">
      <c r="A899" s="143"/>
      <c r="B899" s="42"/>
      <c r="C899" s="143"/>
      <c r="D899" s="142"/>
      <c r="E899" s="142"/>
      <c r="F899" s="54"/>
      <c r="G899" s="54"/>
      <c r="H899" s="142"/>
      <c r="I899" s="42"/>
      <c r="J899" s="142"/>
      <c r="K899" s="142"/>
      <c r="L899" s="142"/>
      <c r="M899" s="55"/>
      <c r="N899" s="142"/>
      <c r="O899" s="56"/>
      <c r="P899" s="56"/>
      <c r="Q899" s="42"/>
      <c r="R899" s="18">
        <f t="shared" si="26"/>
        <v>0</v>
      </c>
      <c r="S899" s="18">
        <f t="shared" si="27"/>
        <v>0</v>
      </c>
      <c r="T899" s="144"/>
    </row>
    <row r="900" spans="1:20" s="140" customFormat="1">
      <c r="A900" s="143"/>
      <c r="B900" s="42"/>
      <c r="C900" s="143"/>
      <c r="D900" s="142"/>
      <c r="E900" s="142"/>
      <c r="F900" s="54"/>
      <c r="G900" s="54"/>
      <c r="H900" s="142"/>
      <c r="I900" s="42"/>
      <c r="J900" s="142"/>
      <c r="K900" s="142"/>
      <c r="L900" s="142"/>
      <c r="M900" s="55"/>
      <c r="N900" s="142"/>
      <c r="O900" s="56"/>
      <c r="P900" s="56"/>
      <c r="Q900" s="42"/>
      <c r="R900" s="18">
        <f t="shared" si="26"/>
        <v>0</v>
      </c>
      <c r="S900" s="18">
        <f t="shared" si="27"/>
        <v>0</v>
      </c>
      <c r="T900" s="144"/>
    </row>
    <row r="901" spans="1:20" s="140" customFormat="1">
      <c r="A901" s="143"/>
      <c r="B901" s="42"/>
      <c r="C901" s="143"/>
      <c r="D901" s="142"/>
      <c r="E901" s="142"/>
      <c r="F901" s="54"/>
      <c r="G901" s="54"/>
      <c r="H901" s="142"/>
      <c r="I901" s="42"/>
      <c r="J901" s="142"/>
      <c r="K901" s="142"/>
      <c r="L901" s="142"/>
      <c r="M901" s="55"/>
      <c r="N901" s="142"/>
      <c r="O901" s="56"/>
      <c r="P901" s="56"/>
      <c r="Q901" s="42"/>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44"/>
    </row>
    <row r="902" spans="1:20" s="140" customFormat="1">
      <c r="A902" s="143"/>
      <c r="B902" s="42"/>
      <c r="C902" s="143"/>
      <c r="D902" s="142"/>
      <c r="E902" s="142"/>
      <c r="F902" s="54"/>
      <c r="G902" s="54"/>
      <c r="H902" s="142"/>
      <c r="I902" s="42"/>
      <c r="J902" s="142"/>
      <c r="K902" s="142"/>
      <c r="L902" s="142"/>
      <c r="M902" s="55"/>
      <c r="N902" s="142"/>
      <c r="O902" s="56"/>
      <c r="P902" s="56"/>
      <c r="Q902" s="42"/>
      <c r="R902" s="18">
        <f t="shared" si="28"/>
        <v>0</v>
      </c>
      <c r="S902" s="18">
        <f t="shared" si="29"/>
        <v>0</v>
      </c>
      <c r="T902" s="144"/>
    </row>
    <row r="903" spans="1:20" s="140" customFormat="1">
      <c r="A903" s="143"/>
      <c r="B903" s="42"/>
      <c r="C903" s="143"/>
      <c r="D903" s="142"/>
      <c r="E903" s="142"/>
      <c r="F903" s="54"/>
      <c r="G903" s="54"/>
      <c r="H903" s="142"/>
      <c r="I903" s="42"/>
      <c r="J903" s="142"/>
      <c r="K903" s="142"/>
      <c r="L903" s="142"/>
      <c r="M903" s="55"/>
      <c r="N903" s="142"/>
      <c r="O903" s="56"/>
      <c r="P903" s="56"/>
      <c r="Q903" s="42"/>
      <c r="R903" s="18">
        <f t="shared" si="28"/>
        <v>0</v>
      </c>
      <c r="S903" s="18">
        <f t="shared" si="29"/>
        <v>0</v>
      </c>
      <c r="T903" s="144"/>
    </row>
    <row r="904" spans="1:20" s="140" customFormat="1">
      <c r="A904" s="143"/>
      <c r="B904" s="42"/>
      <c r="C904" s="143"/>
      <c r="D904" s="142"/>
      <c r="E904" s="142"/>
      <c r="F904" s="54"/>
      <c r="G904" s="54"/>
      <c r="H904" s="142"/>
      <c r="I904" s="42"/>
      <c r="J904" s="142"/>
      <c r="K904" s="142"/>
      <c r="L904" s="142"/>
      <c r="M904" s="55"/>
      <c r="N904" s="142"/>
      <c r="O904" s="56"/>
      <c r="P904" s="56"/>
      <c r="Q904" s="42"/>
      <c r="R904" s="18">
        <f t="shared" si="28"/>
        <v>0</v>
      </c>
      <c r="S904" s="18">
        <f t="shared" si="29"/>
        <v>0</v>
      </c>
      <c r="T904" s="144"/>
    </row>
    <row r="905" spans="1:20" s="140" customFormat="1">
      <c r="A905" s="143"/>
      <c r="B905" s="42"/>
      <c r="C905" s="143"/>
      <c r="D905" s="142"/>
      <c r="E905" s="142"/>
      <c r="F905" s="54"/>
      <c r="G905" s="54"/>
      <c r="H905" s="142"/>
      <c r="I905" s="42"/>
      <c r="J905" s="142"/>
      <c r="K905" s="142"/>
      <c r="L905" s="142"/>
      <c r="M905" s="55"/>
      <c r="N905" s="142"/>
      <c r="O905" s="56"/>
      <c r="P905" s="56"/>
      <c r="Q905" s="42"/>
      <c r="R905" s="18">
        <f t="shared" si="28"/>
        <v>0</v>
      </c>
      <c r="S905" s="18">
        <f t="shared" si="29"/>
        <v>0</v>
      </c>
      <c r="T905" s="144"/>
    </row>
    <row r="906" spans="1:20" s="140" customFormat="1">
      <c r="A906" s="143"/>
      <c r="B906" s="42"/>
      <c r="C906" s="143"/>
      <c r="D906" s="142"/>
      <c r="E906" s="142"/>
      <c r="F906" s="54"/>
      <c r="G906" s="54"/>
      <c r="H906" s="142"/>
      <c r="I906" s="42"/>
      <c r="J906" s="142"/>
      <c r="K906" s="142"/>
      <c r="L906" s="142"/>
      <c r="M906" s="55"/>
      <c r="N906" s="142"/>
      <c r="O906" s="56"/>
      <c r="P906" s="56"/>
      <c r="Q906" s="42"/>
      <c r="R906" s="18">
        <f t="shared" si="28"/>
        <v>0</v>
      </c>
      <c r="S906" s="18">
        <f t="shared" si="29"/>
        <v>0</v>
      </c>
      <c r="T906" s="144"/>
    </row>
    <row r="907" spans="1:20" s="140" customFormat="1">
      <c r="A907" s="143"/>
      <c r="B907" s="42"/>
      <c r="C907" s="143"/>
      <c r="D907" s="142"/>
      <c r="E907" s="142"/>
      <c r="F907" s="54"/>
      <c r="G907" s="54"/>
      <c r="H907" s="142"/>
      <c r="I907" s="42"/>
      <c r="J907" s="142"/>
      <c r="K907" s="142"/>
      <c r="L907" s="142"/>
      <c r="M907" s="55"/>
      <c r="N907" s="142"/>
      <c r="O907" s="56"/>
      <c r="P907" s="56"/>
      <c r="Q907" s="42"/>
      <c r="R907" s="18">
        <f t="shared" si="28"/>
        <v>0</v>
      </c>
      <c r="S907" s="18">
        <f t="shared" si="29"/>
        <v>0</v>
      </c>
      <c r="T907" s="144"/>
    </row>
    <row r="908" spans="1:20" s="140" customFormat="1">
      <c r="A908" s="143"/>
      <c r="B908" s="42"/>
      <c r="C908" s="143"/>
      <c r="D908" s="142"/>
      <c r="E908" s="142"/>
      <c r="F908" s="54"/>
      <c r="G908" s="54"/>
      <c r="H908" s="142"/>
      <c r="I908" s="42"/>
      <c r="J908" s="142"/>
      <c r="K908" s="142"/>
      <c r="L908" s="142"/>
      <c r="M908" s="55"/>
      <c r="N908" s="142"/>
      <c r="O908" s="56"/>
      <c r="P908" s="56"/>
      <c r="Q908" s="42"/>
      <c r="R908" s="18">
        <f t="shared" si="28"/>
        <v>0</v>
      </c>
      <c r="S908" s="18">
        <f t="shared" si="29"/>
        <v>0</v>
      </c>
      <c r="T908" s="144"/>
    </row>
    <row r="909" spans="1:20" s="140" customFormat="1">
      <c r="A909" s="143"/>
      <c r="B909" s="42"/>
      <c r="C909" s="143"/>
      <c r="D909" s="142"/>
      <c r="E909" s="142"/>
      <c r="F909" s="54"/>
      <c r="G909" s="54"/>
      <c r="H909" s="142"/>
      <c r="I909" s="42"/>
      <c r="J909" s="142"/>
      <c r="K909" s="142"/>
      <c r="L909" s="142"/>
      <c r="M909" s="55"/>
      <c r="N909" s="142"/>
      <c r="O909" s="56"/>
      <c r="P909" s="56"/>
      <c r="Q909" s="42"/>
      <c r="R909" s="18">
        <f t="shared" si="28"/>
        <v>0</v>
      </c>
      <c r="S909" s="18">
        <f t="shared" si="29"/>
        <v>0</v>
      </c>
      <c r="T909" s="144"/>
    </row>
    <row r="910" spans="1:20" s="140" customFormat="1">
      <c r="A910" s="143"/>
      <c r="B910" s="42"/>
      <c r="C910" s="143"/>
      <c r="D910" s="142"/>
      <c r="E910" s="142"/>
      <c r="F910" s="54"/>
      <c r="G910" s="54"/>
      <c r="H910" s="142"/>
      <c r="I910" s="42"/>
      <c r="J910" s="142"/>
      <c r="K910" s="142"/>
      <c r="L910" s="142"/>
      <c r="M910" s="55"/>
      <c r="N910" s="142"/>
      <c r="O910" s="56"/>
      <c r="P910" s="56"/>
      <c r="Q910" s="42"/>
      <c r="R910" s="18">
        <f t="shared" si="28"/>
        <v>0</v>
      </c>
      <c r="S910" s="18">
        <f t="shared" si="29"/>
        <v>0</v>
      </c>
      <c r="T910" s="144"/>
    </row>
    <row r="911" spans="1:20" s="140" customFormat="1">
      <c r="A911" s="143"/>
      <c r="B911" s="42"/>
      <c r="C911" s="143"/>
      <c r="D911" s="142"/>
      <c r="E911" s="142"/>
      <c r="F911" s="54"/>
      <c r="G911" s="54"/>
      <c r="H911" s="142"/>
      <c r="I911" s="42"/>
      <c r="J911" s="142"/>
      <c r="K911" s="142"/>
      <c r="L911" s="142"/>
      <c r="M911" s="55"/>
      <c r="N911" s="142"/>
      <c r="O911" s="56"/>
      <c r="P911" s="56"/>
      <c r="Q911" s="42"/>
      <c r="R911" s="18">
        <f t="shared" si="28"/>
        <v>0</v>
      </c>
      <c r="S911" s="18">
        <f t="shared" si="29"/>
        <v>0</v>
      </c>
      <c r="T911" s="144"/>
    </row>
    <row r="912" spans="1:20" s="140" customFormat="1">
      <c r="A912" s="143"/>
      <c r="B912" s="42"/>
      <c r="C912" s="143"/>
      <c r="D912" s="142"/>
      <c r="E912" s="142"/>
      <c r="F912" s="54"/>
      <c r="G912" s="54"/>
      <c r="H912" s="142"/>
      <c r="I912" s="42"/>
      <c r="J912" s="142"/>
      <c r="K912" s="142"/>
      <c r="L912" s="142"/>
      <c r="M912" s="55"/>
      <c r="N912" s="142"/>
      <c r="O912" s="56"/>
      <c r="P912" s="56"/>
      <c r="Q912" s="42"/>
      <c r="R912" s="18">
        <f t="shared" si="28"/>
        <v>0</v>
      </c>
      <c r="S912" s="18">
        <f t="shared" si="29"/>
        <v>0</v>
      </c>
      <c r="T912" s="144"/>
    </row>
    <row r="913" spans="1:20" s="140" customFormat="1">
      <c r="A913" s="143"/>
      <c r="B913" s="42"/>
      <c r="C913" s="143"/>
      <c r="D913" s="142"/>
      <c r="E913" s="142"/>
      <c r="F913" s="54"/>
      <c r="G913" s="54"/>
      <c r="H913" s="142"/>
      <c r="I913" s="42"/>
      <c r="J913" s="142"/>
      <c r="K913" s="142"/>
      <c r="L913" s="142"/>
      <c r="M913" s="55"/>
      <c r="N913" s="142"/>
      <c r="O913" s="56"/>
      <c r="P913" s="56"/>
      <c r="Q913" s="42"/>
      <c r="R913" s="18">
        <f t="shared" si="28"/>
        <v>0</v>
      </c>
      <c r="S913" s="18">
        <f t="shared" si="29"/>
        <v>0</v>
      </c>
      <c r="T913" s="144"/>
    </row>
    <row r="914" spans="1:20" s="140" customFormat="1">
      <c r="A914" s="143"/>
      <c r="B914" s="42"/>
      <c r="C914" s="143"/>
      <c r="D914" s="142"/>
      <c r="E914" s="142"/>
      <c r="F914" s="54"/>
      <c r="G914" s="54"/>
      <c r="H914" s="142"/>
      <c r="I914" s="42"/>
      <c r="J914" s="142"/>
      <c r="K914" s="142"/>
      <c r="L914" s="142"/>
      <c r="M914" s="55"/>
      <c r="N914" s="142"/>
      <c r="O914" s="56"/>
      <c r="P914" s="56"/>
      <c r="Q914" s="42"/>
      <c r="R914" s="18">
        <f t="shared" si="28"/>
        <v>0</v>
      </c>
      <c r="S914" s="18">
        <f t="shared" si="29"/>
        <v>0</v>
      </c>
      <c r="T914" s="144"/>
    </row>
    <row r="915" spans="1:20" s="140" customFormat="1">
      <c r="A915" s="143"/>
      <c r="B915" s="42"/>
      <c r="C915" s="143"/>
      <c r="D915" s="142"/>
      <c r="E915" s="142"/>
      <c r="F915" s="54"/>
      <c r="G915" s="54"/>
      <c r="H915" s="142"/>
      <c r="I915" s="42"/>
      <c r="J915" s="142"/>
      <c r="K915" s="142"/>
      <c r="L915" s="142"/>
      <c r="M915" s="55"/>
      <c r="N915" s="142"/>
      <c r="O915" s="56"/>
      <c r="P915" s="56"/>
      <c r="Q915" s="42"/>
      <c r="R915" s="18">
        <f t="shared" si="28"/>
        <v>0</v>
      </c>
      <c r="S915" s="18">
        <f t="shared" si="29"/>
        <v>0</v>
      </c>
      <c r="T915" s="144"/>
    </row>
    <row r="916" spans="1:20" s="140" customFormat="1">
      <c r="A916" s="143"/>
      <c r="B916" s="42"/>
      <c r="C916" s="143"/>
      <c r="D916" s="142"/>
      <c r="E916" s="142"/>
      <c r="F916" s="54"/>
      <c r="G916" s="54"/>
      <c r="H916" s="142"/>
      <c r="I916" s="42"/>
      <c r="J916" s="142"/>
      <c r="K916" s="142"/>
      <c r="L916" s="142"/>
      <c r="M916" s="55"/>
      <c r="N916" s="142"/>
      <c r="O916" s="56"/>
      <c r="P916" s="56"/>
      <c r="Q916" s="42"/>
      <c r="R916" s="18">
        <f t="shared" si="28"/>
        <v>0</v>
      </c>
      <c r="S916" s="18">
        <f t="shared" si="29"/>
        <v>0</v>
      </c>
      <c r="T916" s="144"/>
    </row>
    <row r="917" spans="1:20" s="140" customFormat="1">
      <c r="A917" s="143"/>
      <c r="B917" s="42"/>
      <c r="C917" s="143"/>
      <c r="D917" s="142"/>
      <c r="E917" s="142"/>
      <c r="F917" s="54"/>
      <c r="G917" s="54"/>
      <c r="H917" s="142"/>
      <c r="I917" s="42"/>
      <c r="J917" s="142"/>
      <c r="K917" s="142"/>
      <c r="L917" s="142"/>
      <c r="M917" s="55"/>
      <c r="N917" s="142"/>
      <c r="O917" s="56"/>
      <c r="P917" s="56"/>
      <c r="Q917" s="42"/>
      <c r="R917" s="18">
        <f t="shared" si="28"/>
        <v>0</v>
      </c>
      <c r="S917" s="18">
        <f t="shared" si="29"/>
        <v>0</v>
      </c>
      <c r="T917" s="144"/>
    </row>
    <row r="918" spans="1:20" s="140" customFormat="1">
      <c r="A918" s="143"/>
      <c r="B918" s="42"/>
      <c r="C918" s="143"/>
      <c r="D918" s="142"/>
      <c r="E918" s="142"/>
      <c r="F918" s="54"/>
      <c r="G918" s="54"/>
      <c r="H918" s="142"/>
      <c r="I918" s="42"/>
      <c r="J918" s="142"/>
      <c r="K918" s="142"/>
      <c r="L918" s="142"/>
      <c r="M918" s="55"/>
      <c r="N918" s="142"/>
      <c r="O918" s="56"/>
      <c r="P918" s="56"/>
      <c r="Q918" s="42"/>
      <c r="R918" s="18">
        <f t="shared" si="28"/>
        <v>0</v>
      </c>
      <c r="S918" s="18">
        <f t="shared" si="29"/>
        <v>0</v>
      </c>
      <c r="T918" s="144"/>
    </row>
    <row r="919" spans="1:20" s="140" customFormat="1">
      <c r="A919" s="143"/>
      <c r="B919" s="42"/>
      <c r="C919" s="143"/>
      <c r="D919" s="142"/>
      <c r="E919" s="142"/>
      <c r="F919" s="54"/>
      <c r="G919" s="54"/>
      <c r="H919" s="142"/>
      <c r="I919" s="42"/>
      <c r="J919" s="142"/>
      <c r="K919" s="142"/>
      <c r="L919" s="142"/>
      <c r="M919" s="55"/>
      <c r="N919" s="142"/>
      <c r="O919" s="56"/>
      <c r="P919" s="56"/>
      <c r="Q919" s="42"/>
      <c r="R919" s="18">
        <f t="shared" si="28"/>
        <v>0</v>
      </c>
      <c r="S919" s="18">
        <f t="shared" si="29"/>
        <v>0</v>
      </c>
      <c r="T919" s="144"/>
    </row>
    <row r="920" spans="1:20" s="140" customFormat="1">
      <c r="A920" s="143"/>
      <c r="B920" s="42"/>
      <c r="C920" s="143"/>
      <c r="D920" s="142"/>
      <c r="E920" s="142"/>
      <c r="F920" s="54"/>
      <c r="G920" s="54"/>
      <c r="H920" s="142"/>
      <c r="I920" s="42"/>
      <c r="J920" s="142"/>
      <c r="K920" s="142"/>
      <c r="L920" s="142"/>
      <c r="M920" s="55"/>
      <c r="N920" s="142"/>
      <c r="O920" s="56"/>
      <c r="P920" s="56"/>
      <c r="Q920" s="42"/>
      <c r="R920" s="18">
        <f t="shared" si="28"/>
        <v>0</v>
      </c>
      <c r="S920" s="18">
        <f t="shared" si="29"/>
        <v>0</v>
      </c>
      <c r="T920" s="144"/>
    </row>
    <row r="921" spans="1:20" s="140" customFormat="1">
      <c r="A921" s="143"/>
      <c r="B921" s="42"/>
      <c r="C921" s="143"/>
      <c r="D921" s="142"/>
      <c r="E921" s="142"/>
      <c r="F921" s="54"/>
      <c r="G921" s="54"/>
      <c r="H921" s="142"/>
      <c r="I921" s="42"/>
      <c r="J921" s="142"/>
      <c r="K921" s="142"/>
      <c r="L921" s="142"/>
      <c r="M921" s="55"/>
      <c r="N921" s="142"/>
      <c r="O921" s="56"/>
      <c r="P921" s="56"/>
      <c r="Q921" s="42"/>
      <c r="R921" s="18">
        <f t="shared" si="28"/>
        <v>0</v>
      </c>
      <c r="S921" s="18">
        <f t="shared" si="29"/>
        <v>0</v>
      </c>
      <c r="T921" s="144"/>
    </row>
    <row r="922" spans="1:20" s="140" customFormat="1">
      <c r="A922" s="143"/>
      <c r="B922" s="42"/>
      <c r="C922" s="143"/>
      <c r="D922" s="142"/>
      <c r="E922" s="142"/>
      <c r="F922" s="54"/>
      <c r="G922" s="54"/>
      <c r="H922" s="142"/>
      <c r="I922" s="42"/>
      <c r="J922" s="142"/>
      <c r="K922" s="142"/>
      <c r="L922" s="142"/>
      <c r="M922" s="55"/>
      <c r="N922" s="142"/>
      <c r="O922" s="56"/>
      <c r="P922" s="56"/>
      <c r="Q922" s="42"/>
      <c r="R922" s="18">
        <f t="shared" si="28"/>
        <v>0</v>
      </c>
      <c r="S922" s="18">
        <f t="shared" si="29"/>
        <v>0</v>
      </c>
      <c r="T922" s="144"/>
    </row>
    <row r="923" spans="1:20" s="140" customFormat="1">
      <c r="A923" s="143"/>
      <c r="B923" s="42"/>
      <c r="C923" s="143"/>
      <c r="D923" s="142"/>
      <c r="E923" s="142"/>
      <c r="F923" s="54"/>
      <c r="G923" s="54"/>
      <c r="H923" s="142"/>
      <c r="I923" s="42"/>
      <c r="J923" s="142"/>
      <c r="K923" s="142"/>
      <c r="L923" s="142"/>
      <c r="M923" s="55"/>
      <c r="N923" s="142"/>
      <c r="O923" s="56"/>
      <c r="P923" s="56"/>
      <c r="Q923" s="42"/>
      <c r="R923" s="18">
        <f t="shared" si="28"/>
        <v>0</v>
      </c>
      <c r="S923" s="18">
        <f t="shared" si="29"/>
        <v>0</v>
      </c>
      <c r="T923" s="144"/>
    </row>
    <row r="924" spans="1:20" s="140" customFormat="1">
      <c r="A924" s="143"/>
      <c r="B924" s="42"/>
      <c r="C924" s="143"/>
      <c r="D924" s="142"/>
      <c r="E924" s="142"/>
      <c r="F924" s="54"/>
      <c r="G924" s="54"/>
      <c r="H924" s="142"/>
      <c r="I924" s="42"/>
      <c r="J924" s="142"/>
      <c r="K924" s="142"/>
      <c r="L924" s="142"/>
      <c r="M924" s="55"/>
      <c r="N924" s="142"/>
      <c r="O924" s="56"/>
      <c r="P924" s="56"/>
      <c r="Q924" s="42"/>
      <c r="R924" s="18">
        <f t="shared" si="28"/>
        <v>0</v>
      </c>
      <c r="S924" s="18">
        <f t="shared" si="29"/>
        <v>0</v>
      </c>
      <c r="T924" s="144"/>
    </row>
    <row r="925" spans="1:20" s="140" customFormat="1">
      <c r="A925" s="143"/>
      <c r="B925" s="42"/>
      <c r="C925" s="143"/>
      <c r="D925" s="142"/>
      <c r="E925" s="142"/>
      <c r="F925" s="54"/>
      <c r="G925" s="54"/>
      <c r="H925" s="142"/>
      <c r="I925" s="42"/>
      <c r="J925" s="142"/>
      <c r="K925" s="142"/>
      <c r="L925" s="142"/>
      <c r="M925" s="55"/>
      <c r="N925" s="142"/>
      <c r="O925" s="56"/>
      <c r="P925" s="56"/>
      <c r="Q925" s="42"/>
      <c r="R925" s="18">
        <f t="shared" si="28"/>
        <v>0</v>
      </c>
      <c r="S925" s="18">
        <f t="shared" si="29"/>
        <v>0</v>
      </c>
      <c r="T925" s="144"/>
    </row>
    <row r="926" spans="1:20" s="140" customFormat="1">
      <c r="A926" s="143"/>
      <c r="B926" s="42"/>
      <c r="C926" s="143"/>
      <c r="D926" s="142"/>
      <c r="E926" s="142"/>
      <c r="F926" s="54"/>
      <c r="G926" s="54"/>
      <c r="H926" s="142"/>
      <c r="I926" s="42"/>
      <c r="J926" s="142"/>
      <c r="K926" s="142"/>
      <c r="L926" s="142"/>
      <c r="M926" s="55"/>
      <c r="N926" s="142"/>
      <c r="O926" s="56"/>
      <c r="P926" s="56"/>
      <c r="Q926" s="42"/>
      <c r="R926" s="18">
        <f t="shared" si="28"/>
        <v>0</v>
      </c>
      <c r="S926" s="18">
        <f t="shared" si="29"/>
        <v>0</v>
      </c>
      <c r="T926" s="144"/>
    </row>
    <row r="927" spans="1:20" s="140" customFormat="1">
      <c r="A927" s="143"/>
      <c r="B927" s="42"/>
      <c r="C927" s="143"/>
      <c r="D927" s="142"/>
      <c r="E927" s="142"/>
      <c r="F927" s="54"/>
      <c r="G927" s="54"/>
      <c r="H927" s="142"/>
      <c r="I927" s="42"/>
      <c r="J927" s="142"/>
      <c r="K927" s="142"/>
      <c r="L927" s="142"/>
      <c r="M927" s="55"/>
      <c r="N927" s="142"/>
      <c r="O927" s="56"/>
      <c r="P927" s="56"/>
      <c r="Q927" s="42"/>
      <c r="R927" s="18">
        <f t="shared" si="28"/>
        <v>0</v>
      </c>
      <c r="S927" s="18">
        <f t="shared" si="29"/>
        <v>0</v>
      </c>
      <c r="T927" s="144"/>
    </row>
    <row r="928" spans="1:20" s="140" customFormat="1">
      <c r="A928" s="143"/>
      <c r="B928" s="42"/>
      <c r="C928" s="143"/>
      <c r="D928" s="142"/>
      <c r="E928" s="142"/>
      <c r="F928" s="54"/>
      <c r="G928" s="54"/>
      <c r="H928" s="142"/>
      <c r="I928" s="42"/>
      <c r="J928" s="142"/>
      <c r="K928" s="142"/>
      <c r="L928" s="142"/>
      <c r="M928" s="55"/>
      <c r="N928" s="142"/>
      <c r="O928" s="56"/>
      <c r="P928" s="56"/>
      <c r="Q928" s="42"/>
      <c r="R928" s="18">
        <f t="shared" si="28"/>
        <v>0</v>
      </c>
      <c r="S928" s="18">
        <f t="shared" si="29"/>
        <v>0</v>
      </c>
      <c r="T928" s="144"/>
    </row>
    <row r="929" spans="1:20" s="140" customFormat="1">
      <c r="A929" s="143"/>
      <c r="B929" s="42"/>
      <c r="C929" s="143"/>
      <c r="D929" s="142"/>
      <c r="E929" s="142"/>
      <c r="F929" s="54"/>
      <c r="G929" s="54"/>
      <c r="H929" s="142"/>
      <c r="I929" s="42"/>
      <c r="J929" s="142"/>
      <c r="K929" s="142"/>
      <c r="L929" s="142"/>
      <c r="M929" s="55"/>
      <c r="N929" s="142"/>
      <c r="O929" s="56"/>
      <c r="P929" s="56"/>
      <c r="Q929" s="42"/>
      <c r="R929" s="18">
        <f t="shared" si="28"/>
        <v>0</v>
      </c>
      <c r="S929" s="18">
        <f t="shared" si="29"/>
        <v>0</v>
      </c>
      <c r="T929" s="144"/>
    </row>
    <row r="930" spans="1:20" s="140" customFormat="1">
      <c r="A930" s="143"/>
      <c r="B930" s="42"/>
      <c r="C930" s="143"/>
      <c r="D930" s="142"/>
      <c r="E930" s="142"/>
      <c r="F930" s="54"/>
      <c r="G930" s="54"/>
      <c r="H930" s="142"/>
      <c r="I930" s="42"/>
      <c r="J930" s="142"/>
      <c r="K930" s="142"/>
      <c r="L930" s="142"/>
      <c r="M930" s="55"/>
      <c r="N930" s="142"/>
      <c r="O930" s="56"/>
      <c r="P930" s="56"/>
      <c r="Q930" s="42"/>
      <c r="R930" s="18">
        <f t="shared" si="28"/>
        <v>0</v>
      </c>
      <c r="S930" s="18">
        <f t="shared" si="29"/>
        <v>0</v>
      </c>
      <c r="T930" s="144"/>
    </row>
    <row r="931" spans="1:20" s="140" customFormat="1">
      <c r="A931" s="143"/>
      <c r="B931" s="42"/>
      <c r="C931" s="143"/>
      <c r="D931" s="142"/>
      <c r="E931" s="142"/>
      <c r="F931" s="54"/>
      <c r="G931" s="54"/>
      <c r="H931" s="142"/>
      <c r="I931" s="42"/>
      <c r="J931" s="142"/>
      <c r="K931" s="142"/>
      <c r="L931" s="142"/>
      <c r="M931" s="55"/>
      <c r="N931" s="142"/>
      <c r="O931" s="56"/>
      <c r="P931" s="56"/>
      <c r="Q931" s="42"/>
      <c r="R931" s="18">
        <f t="shared" si="28"/>
        <v>0</v>
      </c>
      <c r="S931" s="18">
        <f t="shared" si="29"/>
        <v>0</v>
      </c>
      <c r="T931" s="144"/>
    </row>
    <row r="932" spans="1:20" s="140" customFormat="1">
      <c r="A932" s="143"/>
      <c r="B932" s="42"/>
      <c r="C932" s="143"/>
      <c r="D932" s="142"/>
      <c r="E932" s="142"/>
      <c r="F932" s="54"/>
      <c r="G932" s="54"/>
      <c r="H932" s="142"/>
      <c r="I932" s="42"/>
      <c r="J932" s="142"/>
      <c r="K932" s="142"/>
      <c r="L932" s="142"/>
      <c r="M932" s="55"/>
      <c r="N932" s="142"/>
      <c r="O932" s="56"/>
      <c r="P932" s="56"/>
      <c r="Q932" s="42"/>
      <c r="R932" s="18">
        <f t="shared" si="28"/>
        <v>0</v>
      </c>
      <c r="S932" s="18">
        <f t="shared" si="29"/>
        <v>0</v>
      </c>
      <c r="T932" s="144"/>
    </row>
    <row r="933" spans="1:20" s="140" customFormat="1">
      <c r="A933" s="143"/>
      <c r="B933" s="42"/>
      <c r="C933" s="143"/>
      <c r="D933" s="142"/>
      <c r="E933" s="142"/>
      <c r="F933" s="54"/>
      <c r="G933" s="54"/>
      <c r="H933" s="142"/>
      <c r="I933" s="42"/>
      <c r="J933" s="142"/>
      <c r="K933" s="142"/>
      <c r="L933" s="142"/>
      <c r="M933" s="55"/>
      <c r="N933" s="142"/>
      <c r="O933" s="56"/>
      <c r="P933" s="56"/>
      <c r="Q933" s="42"/>
      <c r="R933" s="18">
        <f t="shared" si="28"/>
        <v>0</v>
      </c>
      <c r="S933" s="18">
        <f t="shared" si="29"/>
        <v>0</v>
      </c>
      <c r="T933" s="144"/>
    </row>
    <row r="934" spans="1:20" s="140" customFormat="1">
      <c r="A934" s="143"/>
      <c r="B934" s="42"/>
      <c r="C934" s="143"/>
      <c r="D934" s="142"/>
      <c r="E934" s="142"/>
      <c r="F934" s="54"/>
      <c r="G934" s="54"/>
      <c r="H934" s="142"/>
      <c r="I934" s="42"/>
      <c r="J934" s="142"/>
      <c r="K934" s="142"/>
      <c r="L934" s="142"/>
      <c r="M934" s="55"/>
      <c r="N934" s="142"/>
      <c r="O934" s="56"/>
      <c r="P934" s="56"/>
      <c r="Q934" s="42"/>
      <c r="R934" s="18">
        <f t="shared" si="28"/>
        <v>0</v>
      </c>
      <c r="S934" s="18">
        <f t="shared" si="29"/>
        <v>0</v>
      </c>
      <c r="T934" s="144"/>
    </row>
    <row r="935" spans="1:20" s="140" customFormat="1">
      <c r="A935" s="143"/>
      <c r="B935" s="42"/>
      <c r="C935" s="143"/>
      <c r="D935" s="142"/>
      <c r="E935" s="142"/>
      <c r="F935" s="54"/>
      <c r="G935" s="54"/>
      <c r="H935" s="142"/>
      <c r="I935" s="42"/>
      <c r="J935" s="142"/>
      <c r="K935" s="142"/>
      <c r="L935" s="142"/>
      <c r="M935" s="55"/>
      <c r="N935" s="142"/>
      <c r="O935" s="56"/>
      <c r="P935" s="56"/>
      <c r="Q935" s="42"/>
      <c r="R935" s="18">
        <f t="shared" si="28"/>
        <v>0</v>
      </c>
      <c r="S935" s="18">
        <f t="shared" si="29"/>
        <v>0</v>
      </c>
      <c r="T935" s="144"/>
    </row>
    <row r="936" spans="1:20" s="140" customFormat="1">
      <c r="A936" s="143"/>
      <c r="B936" s="42"/>
      <c r="C936" s="143"/>
      <c r="D936" s="142"/>
      <c r="E936" s="142"/>
      <c r="F936" s="54"/>
      <c r="G936" s="54"/>
      <c r="H936" s="142"/>
      <c r="I936" s="42"/>
      <c r="J936" s="142"/>
      <c r="K936" s="142"/>
      <c r="L936" s="142"/>
      <c r="M936" s="55"/>
      <c r="N936" s="142"/>
      <c r="O936" s="56"/>
      <c r="P936" s="56"/>
      <c r="Q936" s="42"/>
      <c r="R936" s="18">
        <f t="shared" si="28"/>
        <v>0</v>
      </c>
      <c r="S936" s="18">
        <f t="shared" si="29"/>
        <v>0</v>
      </c>
      <c r="T936" s="144"/>
    </row>
    <row r="937" spans="1:20" s="140" customFormat="1">
      <c r="A937" s="143"/>
      <c r="B937" s="42"/>
      <c r="C937" s="143"/>
      <c r="D937" s="142"/>
      <c r="E937" s="142"/>
      <c r="F937" s="54"/>
      <c r="G937" s="54"/>
      <c r="H937" s="142"/>
      <c r="I937" s="42"/>
      <c r="J937" s="142"/>
      <c r="K937" s="142"/>
      <c r="L937" s="142"/>
      <c r="M937" s="55"/>
      <c r="N937" s="142"/>
      <c r="O937" s="56"/>
      <c r="P937" s="56"/>
      <c r="Q937" s="42"/>
      <c r="R937" s="18">
        <f t="shared" si="28"/>
        <v>0</v>
      </c>
      <c r="S937" s="18">
        <f t="shared" si="29"/>
        <v>0</v>
      </c>
      <c r="T937" s="144"/>
    </row>
    <row r="938" spans="1:20" s="140" customFormat="1">
      <c r="A938" s="143"/>
      <c r="B938" s="42"/>
      <c r="C938" s="143"/>
      <c r="D938" s="142"/>
      <c r="E938" s="142"/>
      <c r="F938" s="54"/>
      <c r="G938" s="54"/>
      <c r="H938" s="142"/>
      <c r="I938" s="42"/>
      <c r="J938" s="142"/>
      <c r="K938" s="142"/>
      <c r="L938" s="142"/>
      <c r="M938" s="55"/>
      <c r="N938" s="142"/>
      <c r="O938" s="56"/>
      <c r="P938" s="56"/>
      <c r="Q938" s="42"/>
      <c r="R938" s="18">
        <f t="shared" si="28"/>
        <v>0</v>
      </c>
      <c r="S938" s="18">
        <f t="shared" si="29"/>
        <v>0</v>
      </c>
      <c r="T938" s="144"/>
    </row>
    <row r="939" spans="1:20" s="140" customFormat="1">
      <c r="A939" s="143"/>
      <c r="B939" s="42"/>
      <c r="C939" s="143"/>
      <c r="D939" s="142"/>
      <c r="E939" s="142"/>
      <c r="F939" s="54"/>
      <c r="G939" s="54"/>
      <c r="H939" s="142"/>
      <c r="I939" s="42"/>
      <c r="J939" s="142"/>
      <c r="K939" s="142"/>
      <c r="L939" s="142"/>
      <c r="M939" s="55"/>
      <c r="N939" s="142"/>
      <c r="O939" s="56"/>
      <c r="P939" s="56"/>
      <c r="Q939" s="42"/>
      <c r="R939" s="18">
        <f t="shared" si="28"/>
        <v>0</v>
      </c>
      <c r="S939" s="18">
        <f t="shared" si="29"/>
        <v>0</v>
      </c>
      <c r="T939" s="144"/>
    </row>
    <row r="940" spans="1:20" s="140" customFormat="1">
      <c r="A940" s="143"/>
      <c r="B940" s="42"/>
      <c r="C940" s="143"/>
      <c r="D940" s="142"/>
      <c r="E940" s="142"/>
      <c r="F940" s="54"/>
      <c r="G940" s="54"/>
      <c r="H940" s="142"/>
      <c r="I940" s="42"/>
      <c r="J940" s="142"/>
      <c r="K940" s="142"/>
      <c r="L940" s="142"/>
      <c r="M940" s="55"/>
      <c r="N940" s="142"/>
      <c r="O940" s="56"/>
      <c r="P940" s="56"/>
      <c r="Q940" s="42"/>
      <c r="R940" s="18">
        <f t="shared" si="28"/>
        <v>0</v>
      </c>
      <c r="S940" s="18">
        <f t="shared" si="29"/>
        <v>0</v>
      </c>
      <c r="T940" s="144"/>
    </row>
    <row r="941" spans="1:20" s="140" customFormat="1">
      <c r="A941" s="143"/>
      <c r="B941" s="42"/>
      <c r="C941" s="143"/>
      <c r="D941" s="142"/>
      <c r="E941" s="142"/>
      <c r="F941" s="54"/>
      <c r="G941" s="54"/>
      <c r="H941" s="142"/>
      <c r="I941" s="42"/>
      <c r="J941" s="142"/>
      <c r="K941" s="142"/>
      <c r="L941" s="142"/>
      <c r="M941" s="55"/>
      <c r="N941" s="142"/>
      <c r="O941" s="56"/>
      <c r="P941" s="56"/>
      <c r="Q941" s="42"/>
      <c r="R941" s="18">
        <f t="shared" si="28"/>
        <v>0</v>
      </c>
      <c r="S941" s="18">
        <f t="shared" si="29"/>
        <v>0</v>
      </c>
      <c r="T941" s="144"/>
    </row>
    <row r="942" spans="1:20" s="140" customFormat="1">
      <c r="A942" s="143"/>
      <c r="B942" s="42"/>
      <c r="C942" s="143"/>
      <c r="D942" s="142"/>
      <c r="E942" s="142"/>
      <c r="F942" s="54"/>
      <c r="G942" s="54"/>
      <c r="H942" s="142"/>
      <c r="I942" s="42"/>
      <c r="J942" s="142"/>
      <c r="K942" s="142"/>
      <c r="L942" s="142"/>
      <c r="M942" s="55"/>
      <c r="N942" s="142"/>
      <c r="O942" s="56"/>
      <c r="P942" s="56"/>
      <c r="Q942" s="42"/>
      <c r="R942" s="18">
        <f t="shared" si="28"/>
        <v>0</v>
      </c>
      <c r="S942" s="18">
        <f t="shared" si="29"/>
        <v>0</v>
      </c>
      <c r="T942" s="144"/>
    </row>
    <row r="943" spans="1:20" s="140" customFormat="1">
      <c r="A943" s="143"/>
      <c r="B943" s="42"/>
      <c r="C943" s="143"/>
      <c r="D943" s="142"/>
      <c r="E943" s="142"/>
      <c r="F943" s="54"/>
      <c r="G943" s="54"/>
      <c r="H943" s="142"/>
      <c r="I943" s="42"/>
      <c r="J943" s="142"/>
      <c r="K943" s="142"/>
      <c r="L943" s="142"/>
      <c r="M943" s="55"/>
      <c r="N943" s="142"/>
      <c r="O943" s="56"/>
      <c r="P943" s="56"/>
      <c r="Q943" s="42"/>
      <c r="R943" s="18">
        <f t="shared" si="28"/>
        <v>0</v>
      </c>
      <c r="S943" s="18">
        <f t="shared" si="29"/>
        <v>0</v>
      </c>
      <c r="T943" s="144"/>
    </row>
    <row r="944" spans="1:20" s="140" customFormat="1">
      <c r="A944" s="143"/>
      <c r="B944" s="42"/>
      <c r="C944" s="143"/>
      <c r="D944" s="142"/>
      <c r="E944" s="142"/>
      <c r="F944" s="54"/>
      <c r="G944" s="54"/>
      <c r="H944" s="142"/>
      <c r="I944" s="42"/>
      <c r="J944" s="142"/>
      <c r="K944" s="142"/>
      <c r="L944" s="142"/>
      <c r="M944" s="55"/>
      <c r="N944" s="142"/>
      <c r="O944" s="56"/>
      <c r="P944" s="56"/>
      <c r="Q944" s="42"/>
      <c r="R944" s="18">
        <f t="shared" si="28"/>
        <v>0</v>
      </c>
      <c r="S944" s="18">
        <f t="shared" si="29"/>
        <v>0</v>
      </c>
      <c r="T944" s="144"/>
    </row>
    <row r="945" spans="1:20" s="140" customFormat="1">
      <c r="A945" s="143"/>
      <c r="B945" s="42"/>
      <c r="C945" s="143"/>
      <c r="D945" s="142"/>
      <c r="E945" s="142"/>
      <c r="F945" s="54"/>
      <c r="G945" s="54"/>
      <c r="H945" s="142"/>
      <c r="I945" s="42"/>
      <c r="J945" s="142"/>
      <c r="K945" s="142"/>
      <c r="L945" s="142"/>
      <c r="M945" s="55"/>
      <c r="N945" s="142"/>
      <c r="O945" s="56"/>
      <c r="P945" s="56"/>
      <c r="Q945" s="42"/>
      <c r="R945" s="18">
        <f t="shared" si="28"/>
        <v>0</v>
      </c>
      <c r="S945" s="18">
        <f t="shared" si="29"/>
        <v>0</v>
      </c>
      <c r="T945" s="144"/>
    </row>
    <row r="946" spans="1:20" s="140" customFormat="1">
      <c r="A946" s="143"/>
      <c r="B946" s="42"/>
      <c r="C946" s="143"/>
      <c r="D946" s="142"/>
      <c r="E946" s="142"/>
      <c r="F946" s="54"/>
      <c r="G946" s="54"/>
      <c r="H946" s="142"/>
      <c r="I946" s="42"/>
      <c r="J946" s="142"/>
      <c r="K946" s="142"/>
      <c r="L946" s="142"/>
      <c r="M946" s="55"/>
      <c r="N946" s="142"/>
      <c r="O946" s="56"/>
      <c r="P946" s="56"/>
      <c r="Q946" s="42"/>
      <c r="R946" s="18">
        <f t="shared" si="28"/>
        <v>0</v>
      </c>
      <c r="S946" s="18">
        <f t="shared" si="29"/>
        <v>0</v>
      </c>
      <c r="T946" s="144"/>
    </row>
    <row r="947" spans="1:20" s="140" customFormat="1">
      <c r="A947" s="143"/>
      <c r="B947" s="42"/>
      <c r="C947" s="143"/>
      <c r="D947" s="142"/>
      <c r="E947" s="142"/>
      <c r="F947" s="54"/>
      <c r="G947" s="54"/>
      <c r="H947" s="142"/>
      <c r="I947" s="42"/>
      <c r="J947" s="142"/>
      <c r="K947" s="142"/>
      <c r="L947" s="142"/>
      <c r="M947" s="55"/>
      <c r="N947" s="142"/>
      <c r="O947" s="56"/>
      <c r="P947" s="56"/>
      <c r="Q947" s="42"/>
      <c r="R947" s="18">
        <f t="shared" si="28"/>
        <v>0</v>
      </c>
      <c r="S947" s="18">
        <f t="shared" si="29"/>
        <v>0</v>
      </c>
      <c r="T947" s="144"/>
    </row>
    <row r="948" spans="1:20" s="140" customFormat="1">
      <c r="A948" s="143"/>
      <c r="B948" s="42"/>
      <c r="C948" s="143"/>
      <c r="D948" s="142"/>
      <c r="E948" s="142"/>
      <c r="F948" s="54"/>
      <c r="G948" s="54"/>
      <c r="H948" s="142"/>
      <c r="I948" s="42"/>
      <c r="J948" s="142"/>
      <c r="K948" s="142"/>
      <c r="L948" s="142"/>
      <c r="M948" s="55"/>
      <c r="N948" s="142"/>
      <c r="O948" s="56"/>
      <c r="P948" s="56"/>
      <c r="Q948" s="42"/>
      <c r="R948" s="18">
        <f t="shared" si="28"/>
        <v>0</v>
      </c>
      <c r="S948" s="18">
        <f t="shared" si="29"/>
        <v>0</v>
      </c>
      <c r="T948" s="144"/>
    </row>
    <row r="949" spans="1:20" s="140" customFormat="1">
      <c r="A949" s="143"/>
      <c r="B949" s="42"/>
      <c r="C949" s="143"/>
      <c r="D949" s="142"/>
      <c r="E949" s="142"/>
      <c r="F949" s="54"/>
      <c r="G949" s="54"/>
      <c r="H949" s="142"/>
      <c r="I949" s="42"/>
      <c r="J949" s="142"/>
      <c r="K949" s="142"/>
      <c r="L949" s="142"/>
      <c r="M949" s="55"/>
      <c r="N949" s="142"/>
      <c r="O949" s="56"/>
      <c r="P949" s="56"/>
      <c r="Q949" s="42"/>
      <c r="R949" s="18">
        <f t="shared" si="28"/>
        <v>0</v>
      </c>
      <c r="S949" s="18">
        <f t="shared" si="29"/>
        <v>0</v>
      </c>
      <c r="T949" s="144"/>
    </row>
    <row r="950" spans="1:20" s="140" customFormat="1">
      <c r="A950" s="143"/>
      <c r="B950" s="42"/>
      <c r="C950" s="143"/>
      <c r="D950" s="142"/>
      <c r="E950" s="142"/>
      <c r="F950" s="54"/>
      <c r="G950" s="54"/>
      <c r="H950" s="142"/>
      <c r="I950" s="42"/>
      <c r="J950" s="142"/>
      <c r="K950" s="142"/>
      <c r="L950" s="142"/>
      <c r="M950" s="55"/>
      <c r="N950" s="142"/>
      <c r="O950" s="56"/>
      <c r="P950" s="56"/>
      <c r="Q950" s="42"/>
      <c r="R950" s="18">
        <f t="shared" si="28"/>
        <v>0</v>
      </c>
      <c r="S950" s="18">
        <f t="shared" si="29"/>
        <v>0</v>
      </c>
      <c r="T950" s="144"/>
    </row>
    <row r="951" spans="1:20" s="140" customFormat="1">
      <c r="A951" s="143"/>
      <c r="B951" s="42"/>
      <c r="C951" s="143"/>
      <c r="D951" s="142"/>
      <c r="E951" s="142"/>
      <c r="F951" s="54"/>
      <c r="G951" s="54"/>
      <c r="H951" s="142"/>
      <c r="I951" s="42"/>
      <c r="J951" s="142"/>
      <c r="K951" s="142"/>
      <c r="L951" s="142"/>
      <c r="M951" s="55"/>
      <c r="N951" s="142"/>
      <c r="O951" s="56"/>
      <c r="P951" s="56"/>
      <c r="Q951" s="42"/>
      <c r="R951" s="18">
        <f t="shared" si="28"/>
        <v>0</v>
      </c>
      <c r="S951" s="18">
        <f t="shared" si="29"/>
        <v>0</v>
      </c>
      <c r="T951" s="144"/>
    </row>
    <row r="952" spans="1:20" s="140" customFormat="1">
      <c r="A952" s="143"/>
      <c r="B952" s="42"/>
      <c r="C952" s="143"/>
      <c r="D952" s="142"/>
      <c r="E952" s="142"/>
      <c r="F952" s="54"/>
      <c r="G952" s="54"/>
      <c r="H952" s="142"/>
      <c r="I952" s="42"/>
      <c r="J952" s="142"/>
      <c r="K952" s="142"/>
      <c r="L952" s="142"/>
      <c r="M952" s="55"/>
      <c r="N952" s="142"/>
      <c r="O952" s="56"/>
      <c r="P952" s="56"/>
      <c r="Q952" s="42"/>
      <c r="R952" s="18">
        <f t="shared" si="28"/>
        <v>0</v>
      </c>
      <c r="S952" s="18">
        <f t="shared" si="29"/>
        <v>0</v>
      </c>
      <c r="T952" s="144"/>
    </row>
    <row r="953" spans="1:20" s="140" customFormat="1">
      <c r="A953" s="143"/>
      <c r="B953" s="42"/>
      <c r="C953" s="143"/>
      <c r="D953" s="142"/>
      <c r="E953" s="142"/>
      <c r="F953" s="54"/>
      <c r="G953" s="54"/>
      <c r="H953" s="142"/>
      <c r="I953" s="42"/>
      <c r="J953" s="142"/>
      <c r="K953" s="142"/>
      <c r="L953" s="142"/>
      <c r="M953" s="55"/>
      <c r="N953" s="142"/>
      <c r="O953" s="56"/>
      <c r="P953" s="56"/>
      <c r="Q953" s="42"/>
      <c r="R953" s="18">
        <f t="shared" si="28"/>
        <v>0</v>
      </c>
      <c r="S953" s="18">
        <f t="shared" si="29"/>
        <v>0</v>
      </c>
      <c r="T953" s="144"/>
    </row>
    <row r="954" spans="1:20" s="140" customFormat="1">
      <c r="A954" s="143"/>
      <c r="B954" s="42"/>
      <c r="C954" s="143"/>
      <c r="D954" s="142"/>
      <c r="E954" s="142"/>
      <c r="F954" s="54"/>
      <c r="G954" s="54"/>
      <c r="H954" s="142"/>
      <c r="I954" s="42"/>
      <c r="J954" s="142"/>
      <c r="K954" s="142"/>
      <c r="L954" s="142"/>
      <c r="M954" s="55"/>
      <c r="N954" s="142"/>
      <c r="O954" s="56"/>
      <c r="P954" s="56"/>
      <c r="Q954" s="42"/>
      <c r="R954" s="18">
        <f t="shared" si="28"/>
        <v>0</v>
      </c>
      <c r="S954" s="18">
        <f t="shared" si="29"/>
        <v>0</v>
      </c>
      <c r="T954" s="144"/>
    </row>
    <row r="955" spans="1:20" s="140" customFormat="1">
      <c r="A955" s="143"/>
      <c r="B955" s="42"/>
      <c r="C955" s="143"/>
      <c r="D955" s="142"/>
      <c r="E955" s="142"/>
      <c r="F955" s="54"/>
      <c r="G955" s="54"/>
      <c r="H955" s="142"/>
      <c r="I955" s="42"/>
      <c r="J955" s="142"/>
      <c r="K955" s="142"/>
      <c r="L955" s="142"/>
      <c r="M955" s="55"/>
      <c r="N955" s="142"/>
      <c r="O955" s="56"/>
      <c r="P955" s="56"/>
      <c r="Q955" s="42"/>
      <c r="R955" s="18">
        <f t="shared" si="28"/>
        <v>0</v>
      </c>
      <c r="S955" s="18">
        <f t="shared" si="29"/>
        <v>0</v>
      </c>
      <c r="T955" s="144"/>
    </row>
    <row r="956" spans="1:20" s="140" customFormat="1">
      <c r="A956" s="143"/>
      <c r="B956" s="42"/>
      <c r="C956" s="143"/>
      <c r="D956" s="142"/>
      <c r="E956" s="142"/>
      <c r="F956" s="54"/>
      <c r="G956" s="54"/>
      <c r="H956" s="142"/>
      <c r="I956" s="42"/>
      <c r="J956" s="142"/>
      <c r="K956" s="142"/>
      <c r="L956" s="142"/>
      <c r="M956" s="55"/>
      <c r="N956" s="142"/>
      <c r="O956" s="56"/>
      <c r="P956" s="56"/>
      <c r="Q956" s="42"/>
      <c r="R956" s="18">
        <f t="shared" si="28"/>
        <v>0</v>
      </c>
      <c r="S956" s="18">
        <f t="shared" si="29"/>
        <v>0</v>
      </c>
      <c r="T956" s="144"/>
    </row>
    <row r="957" spans="1:20" s="140" customFormat="1">
      <c r="A957" s="143"/>
      <c r="B957" s="42"/>
      <c r="C957" s="143"/>
      <c r="D957" s="142"/>
      <c r="E957" s="142"/>
      <c r="F957" s="54"/>
      <c r="G957" s="54"/>
      <c r="H957" s="142"/>
      <c r="I957" s="42"/>
      <c r="J957" s="142"/>
      <c r="K957" s="142"/>
      <c r="L957" s="142"/>
      <c r="M957" s="55"/>
      <c r="N957" s="142"/>
      <c r="O957" s="56"/>
      <c r="P957" s="56"/>
      <c r="Q957" s="42"/>
      <c r="R957" s="18">
        <f t="shared" si="28"/>
        <v>0</v>
      </c>
      <c r="S957" s="18">
        <f t="shared" si="29"/>
        <v>0</v>
      </c>
      <c r="T957" s="144"/>
    </row>
    <row r="958" spans="1:20" s="140" customFormat="1">
      <c r="A958" s="143"/>
      <c r="B958" s="42"/>
      <c r="C958" s="143"/>
      <c r="D958" s="142"/>
      <c r="E958" s="142"/>
      <c r="F958" s="54"/>
      <c r="G958" s="54"/>
      <c r="H958" s="142"/>
      <c r="I958" s="42"/>
      <c r="J958" s="142"/>
      <c r="K958" s="142"/>
      <c r="L958" s="142"/>
      <c r="M958" s="55"/>
      <c r="N958" s="142"/>
      <c r="O958" s="56"/>
      <c r="P958" s="56"/>
      <c r="Q958" s="42"/>
      <c r="R958" s="18">
        <f t="shared" si="28"/>
        <v>0</v>
      </c>
      <c r="S958" s="18">
        <f t="shared" si="29"/>
        <v>0</v>
      </c>
      <c r="T958" s="144"/>
    </row>
    <row r="959" spans="1:20" s="140" customFormat="1">
      <c r="A959" s="143"/>
      <c r="B959" s="42"/>
      <c r="C959" s="143"/>
      <c r="D959" s="142"/>
      <c r="E959" s="142"/>
      <c r="F959" s="54"/>
      <c r="G959" s="54"/>
      <c r="H959" s="142"/>
      <c r="I959" s="42"/>
      <c r="J959" s="142"/>
      <c r="K959" s="142"/>
      <c r="L959" s="142"/>
      <c r="M959" s="55"/>
      <c r="N959" s="142"/>
      <c r="O959" s="56"/>
      <c r="P959" s="56"/>
      <c r="Q959" s="42"/>
      <c r="R959" s="18">
        <f t="shared" si="28"/>
        <v>0</v>
      </c>
      <c r="S959" s="18">
        <f t="shared" si="29"/>
        <v>0</v>
      </c>
      <c r="T959" s="144"/>
    </row>
    <row r="960" spans="1:20" s="140" customFormat="1">
      <c r="A960" s="143"/>
      <c r="B960" s="42"/>
      <c r="C960" s="143"/>
      <c r="D960" s="142"/>
      <c r="E960" s="142"/>
      <c r="F960" s="54"/>
      <c r="G960" s="54"/>
      <c r="H960" s="142"/>
      <c r="I960" s="42"/>
      <c r="J960" s="142"/>
      <c r="K960" s="142"/>
      <c r="L960" s="142"/>
      <c r="M960" s="55"/>
      <c r="N960" s="142"/>
      <c r="O960" s="56"/>
      <c r="P960" s="56"/>
      <c r="Q960" s="42"/>
      <c r="R960" s="18">
        <f t="shared" si="28"/>
        <v>0</v>
      </c>
      <c r="S960" s="18">
        <f t="shared" si="29"/>
        <v>0</v>
      </c>
      <c r="T960" s="144"/>
    </row>
    <row r="961" spans="1:20" s="140" customFormat="1">
      <c r="A961" s="143"/>
      <c r="B961" s="42"/>
      <c r="C961" s="143"/>
      <c r="D961" s="142"/>
      <c r="E961" s="142"/>
      <c r="F961" s="54"/>
      <c r="G961" s="54"/>
      <c r="H961" s="142"/>
      <c r="I961" s="42"/>
      <c r="J961" s="142"/>
      <c r="K961" s="142"/>
      <c r="L961" s="142"/>
      <c r="M961" s="55"/>
      <c r="N961" s="142"/>
      <c r="O961" s="56"/>
      <c r="P961" s="56"/>
      <c r="Q961" s="42"/>
      <c r="R961" s="18">
        <f t="shared" si="28"/>
        <v>0</v>
      </c>
      <c r="S961" s="18">
        <f t="shared" si="29"/>
        <v>0</v>
      </c>
      <c r="T961" s="144"/>
    </row>
    <row r="962" spans="1:20" s="140" customFormat="1">
      <c r="A962" s="143"/>
      <c r="B962" s="42"/>
      <c r="C962" s="143"/>
      <c r="D962" s="142"/>
      <c r="E962" s="142"/>
      <c r="F962" s="54"/>
      <c r="G962" s="54"/>
      <c r="H962" s="142"/>
      <c r="I962" s="42"/>
      <c r="J962" s="142"/>
      <c r="K962" s="142"/>
      <c r="L962" s="142"/>
      <c r="M962" s="55"/>
      <c r="N962" s="142"/>
      <c r="O962" s="56"/>
      <c r="P962" s="56"/>
      <c r="Q962" s="42"/>
      <c r="R962" s="18">
        <f t="shared" si="28"/>
        <v>0</v>
      </c>
      <c r="S962" s="18">
        <f t="shared" si="29"/>
        <v>0</v>
      </c>
      <c r="T962" s="144"/>
    </row>
    <row r="963" spans="1:20" s="140" customFormat="1">
      <c r="A963" s="143"/>
      <c r="B963" s="42"/>
      <c r="C963" s="143"/>
      <c r="D963" s="142"/>
      <c r="E963" s="142"/>
      <c r="F963" s="54"/>
      <c r="G963" s="54"/>
      <c r="H963" s="142"/>
      <c r="I963" s="42"/>
      <c r="J963" s="142"/>
      <c r="K963" s="142"/>
      <c r="L963" s="142"/>
      <c r="M963" s="55"/>
      <c r="N963" s="142"/>
      <c r="O963" s="56"/>
      <c r="P963" s="56"/>
      <c r="Q963" s="42"/>
      <c r="R963" s="18">
        <f t="shared" si="28"/>
        <v>0</v>
      </c>
      <c r="S963" s="18">
        <f t="shared" si="29"/>
        <v>0</v>
      </c>
      <c r="T963" s="144"/>
    </row>
    <row r="964" spans="1:20" s="140" customFormat="1">
      <c r="A964" s="143"/>
      <c r="B964" s="42"/>
      <c r="C964" s="143"/>
      <c r="D964" s="142"/>
      <c r="E964" s="142"/>
      <c r="F964" s="54"/>
      <c r="G964" s="54"/>
      <c r="H964" s="142"/>
      <c r="I964" s="42"/>
      <c r="J964" s="142"/>
      <c r="K964" s="142"/>
      <c r="L964" s="142"/>
      <c r="M964" s="55"/>
      <c r="N964" s="142"/>
      <c r="O964" s="56"/>
      <c r="P964" s="56"/>
      <c r="Q964" s="42"/>
      <c r="R964" s="18">
        <f t="shared" si="28"/>
        <v>0</v>
      </c>
      <c r="S964" s="18">
        <f t="shared" si="29"/>
        <v>0</v>
      </c>
      <c r="T964" s="144"/>
    </row>
    <row r="965" spans="1:20" s="140" customFormat="1">
      <c r="A965" s="143"/>
      <c r="B965" s="42"/>
      <c r="C965" s="143"/>
      <c r="D965" s="142"/>
      <c r="E965" s="142"/>
      <c r="F965" s="54"/>
      <c r="G965" s="54"/>
      <c r="H965" s="142"/>
      <c r="I965" s="42"/>
      <c r="J965" s="142"/>
      <c r="K965" s="142"/>
      <c r="L965" s="142"/>
      <c r="M965" s="55"/>
      <c r="N965" s="142"/>
      <c r="O965" s="56"/>
      <c r="P965" s="56"/>
      <c r="Q965" s="42"/>
      <c r="R965" s="18">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44"/>
    </row>
    <row r="966" spans="1:20" s="140" customFormat="1">
      <c r="A966" s="143"/>
      <c r="B966" s="42"/>
      <c r="C966" s="143"/>
      <c r="D966" s="142"/>
      <c r="E966" s="142"/>
      <c r="F966" s="54"/>
      <c r="G966" s="54"/>
      <c r="H966" s="142"/>
      <c r="I966" s="42"/>
      <c r="J966" s="142"/>
      <c r="K966" s="142"/>
      <c r="L966" s="142"/>
      <c r="M966" s="55"/>
      <c r="N966" s="142"/>
      <c r="O966" s="56"/>
      <c r="P966" s="56"/>
      <c r="Q966" s="42"/>
      <c r="R966" s="18">
        <f t="shared" si="30"/>
        <v>0</v>
      </c>
      <c r="S966" s="18">
        <f t="shared" si="31"/>
        <v>0</v>
      </c>
      <c r="T966" s="144"/>
    </row>
    <row r="967" spans="1:20" s="140" customFormat="1">
      <c r="A967" s="143"/>
      <c r="B967" s="42"/>
      <c r="C967" s="143"/>
      <c r="D967" s="142"/>
      <c r="E967" s="142"/>
      <c r="F967" s="54"/>
      <c r="G967" s="54"/>
      <c r="H967" s="142"/>
      <c r="I967" s="42"/>
      <c r="J967" s="142"/>
      <c r="K967" s="142"/>
      <c r="L967" s="142"/>
      <c r="M967" s="55"/>
      <c r="N967" s="142"/>
      <c r="O967" s="56"/>
      <c r="P967" s="56"/>
      <c r="Q967" s="42"/>
      <c r="R967" s="18">
        <f t="shared" si="30"/>
        <v>0</v>
      </c>
      <c r="S967" s="18">
        <f t="shared" si="31"/>
        <v>0</v>
      </c>
      <c r="T967" s="144"/>
    </row>
    <row r="968" spans="1:20" s="140" customFormat="1">
      <c r="A968" s="143"/>
      <c r="B968" s="42"/>
      <c r="C968" s="143"/>
      <c r="D968" s="142"/>
      <c r="E968" s="142"/>
      <c r="F968" s="54"/>
      <c r="G968" s="54"/>
      <c r="H968" s="142"/>
      <c r="I968" s="42"/>
      <c r="J968" s="142"/>
      <c r="K968" s="142"/>
      <c r="L968" s="142"/>
      <c r="M968" s="55"/>
      <c r="N968" s="142"/>
      <c r="O968" s="56"/>
      <c r="P968" s="56"/>
      <c r="Q968" s="42"/>
      <c r="R968" s="18">
        <f t="shared" si="30"/>
        <v>0</v>
      </c>
      <c r="S968" s="18">
        <f t="shared" si="31"/>
        <v>0</v>
      </c>
      <c r="T968" s="144"/>
    </row>
    <row r="969" spans="1:20" s="140" customFormat="1">
      <c r="A969" s="143"/>
      <c r="B969" s="42"/>
      <c r="C969" s="143"/>
      <c r="D969" s="142"/>
      <c r="E969" s="142"/>
      <c r="F969" s="54"/>
      <c r="G969" s="54"/>
      <c r="H969" s="142"/>
      <c r="I969" s="42"/>
      <c r="J969" s="142"/>
      <c r="K969" s="142"/>
      <c r="L969" s="142"/>
      <c r="M969" s="55"/>
      <c r="N969" s="142"/>
      <c r="O969" s="56"/>
      <c r="P969" s="56"/>
      <c r="Q969" s="42"/>
      <c r="R969" s="18">
        <f t="shared" si="30"/>
        <v>0</v>
      </c>
      <c r="S969" s="18">
        <f t="shared" si="31"/>
        <v>0</v>
      </c>
      <c r="T969" s="144"/>
    </row>
    <row r="970" spans="1:20" s="140" customFormat="1">
      <c r="A970" s="143"/>
      <c r="B970" s="42"/>
      <c r="C970" s="143"/>
      <c r="D970" s="142"/>
      <c r="E970" s="142"/>
      <c r="F970" s="54"/>
      <c r="G970" s="54"/>
      <c r="H970" s="142"/>
      <c r="I970" s="42"/>
      <c r="J970" s="142"/>
      <c r="K970" s="142"/>
      <c r="L970" s="142"/>
      <c r="M970" s="55"/>
      <c r="N970" s="142"/>
      <c r="O970" s="56"/>
      <c r="P970" s="56"/>
      <c r="Q970" s="42"/>
      <c r="R970" s="18">
        <f t="shared" si="30"/>
        <v>0</v>
      </c>
      <c r="S970" s="18">
        <f t="shared" si="31"/>
        <v>0</v>
      </c>
      <c r="T970" s="144"/>
    </row>
    <row r="971" spans="1:20" s="140" customFormat="1">
      <c r="A971" s="143"/>
      <c r="B971" s="42"/>
      <c r="C971" s="143"/>
      <c r="D971" s="142"/>
      <c r="E971" s="142"/>
      <c r="F971" s="54"/>
      <c r="G971" s="54"/>
      <c r="H971" s="142"/>
      <c r="I971" s="42"/>
      <c r="J971" s="142"/>
      <c r="K971" s="142"/>
      <c r="L971" s="142"/>
      <c r="M971" s="55"/>
      <c r="N971" s="142"/>
      <c r="O971" s="56"/>
      <c r="P971" s="56"/>
      <c r="Q971" s="42"/>
      <c r="R971" s="18">
        <f t="shared" si="30"/>
        <v>0</v>
      </c>
      <c r="S971" s="18">
        <f t="shared" si="31"/>
        <v>0</v>
      </c>
      <c r="T971" s="144"/>
    </row>
    <row r="972" spans="1:20" s="140" customFormat="1">
      <c r="A972" s="143"/>
      <c r="B972" s="42"/>
      <c r="C972" s="143"/>
      <c r="D972" s="142"/>
      <c r="E972" s="142"/>
      <c r="F972" s="54"/>
      <c r="G972" s="54"/>
      <c r="H972" s="142"/>
      <c r="I972" s="42"/>
      <c r="J972" s="142"/>
      <c r="K972" s="142"/>
      <c r="L972" s="142"/>
      <c r="M972" s="55"/>
      <c r="N972" s="142"/>
      <c r="O972" s="56"/>
      <c r="P972" s="56"/>
      <c r="Q972" s="42"/>
      <c r="R972" s="18">
        <f t="shared" si="30"/>
        <v>0</v>
      </c>
      <c r="S972" s="18">
        <f t="shared" si="31"/>
        <v>0</v>
      </c>
      <c r="T972" s="144"/>
    </row>
    <row r="973" spans="1:20" s="140" customFormat="1">
      <c r="A973" s="143"/>
      <c r="B973" s="42"/>
      <c r="C973" s="143"/>
      <c r="D973" s="142"/>
      <c r="E973" s="142"/>
      <c r="F973" s="54"/>
      <c r="G973" s="54"/>
      <c r="H973" s="142"/>
      <c r="I973" s="42"/>
      <c r="J973" s="142"/>
      <c r="K973" s="142"/>
      <c r="L973" s="142"/>
      <c r="M973" s="55"/>
      <c r="N973" s="142"/>
      <c r="O973" s="56"/>
      <c r="P973" s="56"/>
      <c r="Q973" s="42"/>
      <c r="R973" s="18">
        <f t="shared" si="30"/>
        <v>0</v>
      </c>
      <c r="S973" s="18">
        <f t="shared" si="31"/>
        <v>0</v>
      </c>
      <c r="T973" s="144"/>
    </row>
    <row r="974" spans="1:20" s="140" customFormat="1">
      <c r="A974" s="143"/>
      <c r="B974" s="42"/>
      <c r="C974" s="143"/>
      <c r="D974" s="142"/>
      <c r="E974" s="142"/>
      <c r="F974" s="54"/>
      <c r="G974" s="54"/>
      <c r="H974" s="142"/>
      <c r="I974" s="42"/>
      <c r="J974" s="142"/>
      <c r="K974" s="142"/>
      <c r="L974" s="142"/>
      <c r="M974" s="55"/>
      <c r="N974" s="142"/>
      <c r="O974" s="56"/>
      <c r="P974" s="56"/>
      <c r="Q974" s="42"/>
      <c r="R974" s="18">
        <f t="shared" si="30"/>
        <v>0</v>
      </c>
      <c r="S974" s="18">
        <f t="shared" si="31"/>
        <v>0</v>
      </c>
      <c r="T974" s="144"/>
    </row>
    <row r="975" spans="1:20" s="140" customFormat="1">
      <c r="A975" s="143"/>
      <c r="B975" s="42"/>
      <c r="C975" s="143"/>
      <c r="D975" s="142"/>
      <c r="E975" s="142"/>
      <c r="F975" s="54"/>
      <c r="G975" s="54"/>
      <c r="H975" s="142"/>
      <c r="I975" s="42"/>
      <c r="J975" s="142"/>
      <c r="K975" s="142"/>
      <c r="L975" s="142"/>
      <c r="M975" s="55"/>
      <c r="N975" s="142"/>
      <c r="O975" s="56"/>
      <c r="P975" s="56"/>
      <c r="Q975" s="42"/>
      <c r="R975" s="18">
        <f t="shared" si="30"/>
        <v>0</v>
      </c>
      <c r="S975" s="18">
        <f t="shared" si="31"/>
        <v>0</v>
      </c>
      <c r="T975" s="144"/>
    </row>
    <row r="976" spans="1:20" s="140" customFormat="1">
      <c r="A976" s="143"/>
      <c r="B976" s="42"/>
      <c r="C976" s="143"/>
      <c r="D976" s="142"/>
      <c r="E976" s="142"/>
      <c r="F976" s="54"/>
      <c r="G976" s="54"/>
      <c r="H976" s="142"/>
      <c r="I976" s="42"/>
      <c r="J976" s="142"/>
      <c r="K976" s="142"/>
      <c r="L976" s="142"/>
      <c r="M976" s="55"/>
      <c r="N976" s="142"/>
      <c r="O976" s="56"/>
      <c r="P976" s="56"/>
      <c r="Q976" s="42"/>
      <c r="R976" s="18">
        <f t="shared" si="30"/>
        <v>0</v>
      </c>
      <c r="S976" s="18">
        <f t="shared" si="31"/>
        <v>0</v>
      </c>
      <c r="T976" s="144"/>
    </row>
    <row r="977" spans="1:20" s="140" customFormat="1">
      <c r="A977" s="143"/>
      <c r="B977" s="42"/>
      <c r="C977" s="143"/>
      <c r="D977" s="142"/>
      <c r="E977" s="142"/>
      <c r="F977" s="54"/>
      <c r="G977" s="54"/>
      <c r="H977" s="142"/>
      <c r="I977" s="42"/>
      <c r="J977" s="142"/>
      <c r="K977" s="142"/>
      <c r="L977" s="142"/>
      <c r="M977" s="55"/>
      <c r="N977" s="142"/>
      <c r="O977" s="56"/>
      <c r="P977" s="56"/>
      <c r="Q977" s="42"/>
      <c r="R977" s="18">
        <f t="shared" si="30"/>
        <v>0</v>
      </c>
      <c r="S977" s="18">
        <f t="shared" si="31"/>
        <v>0</v>
      </c>
      <c r="T977" s="144"/>
    </row>
    <row r="978" spans="1:20" s="140" customFormat="1">
      <c r="A978" s="143"/>
      <c r="B978" s="42"/>
      <c r="C978" s="143"/>
      <c r="D978" s="142"/>
      <c r="E978" s="142"/>
      <c r="F978" s="54"/>
      <c r="G978" s="54"/>
      <c r="H978" s="142"/>
      <c r="I978" s="42"/>
      <c r="J978" s="142"/>
      <c r="K978" s="142"/>
      <c r="L978" s="142"/>
      <c r="M978" s="55"/>
      <c r="N978" s="142"/>
      <c r="O978" s="56"/>
      <c r="P978" s="56"/>
      <c r="Q978" s="42"/>
      <c r="R978" s="18">
        <f t="shared" si="30"/>
        <v>0</v>
      </c>
      <c r="S978" s="18">
        <f t="shared" si="31"/>
        <v>0</v>
      </c>
      <c r="T978" s="144"/>
    </row>
    <row r="979" spans="1:20" s="140" customFormat="1">
      <c r="A979" s="143"/>
      <c r="B979" s="42"/>
      <c r="C979" s="143"/>
      <c r="D979" s="142"/>
      <c r="E979" s="142"/>
      <c r="F979" s="54"/>
      <c r="G979" s="54"/>
      <c r="H979" s="142"/>
      <c r="I979" s="42"/>
      <c r="J979" s="142"/>
      <c r="K979" s="142"/>
      <c r="L979" s="142"/>
      <c r="M979" s="55"/>
      <c r="N979" s="142"/>
      <c r="O979" s="56"/>
      <c r="P979" s="56"/>
      <c r="Q979" s="42"/>
      <c r="R979" s="18">
        <f t="shared" si="30"/>
        <v>0</v>
      </c>
      <c r="S979" s="18">
        <f t="shared" si="31"/>
        <v>0</v>
      </c>
      <c r="T979" s="144"/>
    </row>
    <row r="980" spans="1:20" s="140" customFormat="1">
      <c r="A980" s="143"/>
      <c r="B980" s="42"/>
      <c r="C980" s="143"/>
      <c r="D980" s="142"/>
      <c r="E980" s="142"/>
      <c r="F980" s="54"/>
      <c r="G980" s="54"/>
      <c r="H980" s="142"/>
      <c r="I980" s="42"/>
      <c r="J980" s="142"/>
      <c r="K980" s="142"/>
      <c r="L980" s="142"/>
      <c r="M980" s="55"/>
      <c r="N980" s="142"/>
      <c r="O980" s="56"/>
      <c r="P980" s="56"/>
      <c r="Q980" s="42"/>
      <c r="R980" s="18">
        <f t="shared" si="30"/>
        <v>0</v>
      </c>
      <c r="S980" s="18">
        <f t="shared" si="31"/>
        <v>0</v>
      </c>
      <c r="T980" s="144"/>
    </row>
    <row r="981" spans="1:20" s="140" customFormat="1">
      <c r="A981" s="143"/>
      <c r="B981" s="42"/>
      <c r="C981" s="143"/>
      <c r="D981" s="142"/>
      <c r="E981" s="142"/>
      <c r="F981" s="54"/>
      <c r="G981" s="54"/>
      <c r="H981" s="142"/>
      <c r="I981" s="42"/>
      <c r="J981" s="142"/>
      <c r="K981" s="142"/>
      <c r="L981" s="142"/>
      <c r="M981" s="55"/>
      <c r="N981" s="142"/>
      <c r="O981" s="56"/>
      <c r="P981" s="56"/>
      <c r="Q981" s="42"/>
      <c r="R981" s="18">
        <f t="shared" si="30"/>
        <v>0</v>
      </c>
      <c r="S981" s="18">
        <f t="shared" si="31"/>
        <v>0</v>
      </c>
      <c r="T981" s="144"/>
    </row>
    <row r="982" spans="1:20" s="140" customFormat="1">
      <c r="A982" s="143"/>
      <c r="B982" s="42"/>
      <c r="C982" s="143"/>
      <c r="D982" s="142"/>
      <c r="E982" s="142"/>
      <c r="F982" s="54"/>
      <c r="G982" s="54"/>
      <c r="H982" s="142"/>
      <c r="I982" s="42"/>
      <c r="J982" s="142"/>
      <c r="K982" s="142"/>
      <c r="L982" s="142"/>
      <c r="M982" s="55"/>
      <c r="N982" s="142"/>
      <c r="O982" s="56"/>
      <c r="P982" s="56"/>
      <c r="Q982" s="42"/>
      <c r="R982" s="18">
        <f t="shared" si="30"/>
        <v>0</v>
      </c>
      <c r="S982" s="18">
        <f t="shared" si="31"/>
        <v>0</v>
      </c>
      <c r="T982" s="144"/>
    </row>
    <row r="983" spans="1:20" s="140" customFormat="1">
      <c r="A983" s="143"/>
      <c r="B983" s="42"/>
      <c r="C983" s="143"/>
      <c r="D983" s="142"/>
      <c r="E983" s="142"/>
      <c r="F983" s="54"/>
      <c r="G983" s="54"/>
      <c r="H983" s="142"/>
      <c r="I983" s="42"/>
      <c r="J983" s="142"/>
      <c r="K983" s="142"/>
      <c r="L983" s="142"/>
      <c r="M983" s="55"/>
      <c r="N983" s="142"/>
      <c r="O983" s="56"/>
      <c r="P983" s="56"/>
      <c r="Q983" s="42"/>
      <c r="R983" s="18">
        <f t="shared" si="30"/>
        <v>0</v>
      </c>
      <c r="S983" s="18">
        <f t="shared" si="31"/>
        <v>0</v>
      </c>
      <c r="T983" s="144"/>
    </row>
    <row r="984" spans="1:20" s="140" customFormat="1">
      <c r="A984" s="143"/>
      <c r="B984" s="42"/>
      <c r="C984" s="143"/>
      <c r="D984" s="142"/>
      <c r="E984" s="142"/>
      <c r="F984" s="54"/>
      <c r="G984" s="54"/>
      <c r="H984" s="142"/>
      <c r="I984" s="42"/>
      <c r="J984" s="142"/>
      <c r="K984" s="142"/>
      <c r="L984" s="142"/>
      <c r="M984" s="55"/>
      <c r="N984" s="142"/>
      <c r="O984" s="56"/>
      <c r="P984" s="56"/>
      <c r="Q984" s="42"/>
      <c r="R984" s="18">
        <f t="shared" si="30"/>
        <v>0</v>
      </c>
      <c r="S984" s="18">
        <f t="shared" si="31"/>
        <v>0</v>
      </c>
      <c r="T984" s="144"/>
    </row>
    <row r="985" spans="1:20" s="140" customFormat="1">
      <c r="A985" s="143"/>
      <c r="B985" s="42"/>
      <c r="C985" s="143"/>
      <c r="D985" s="142"/>
      <c r="E985" s="142"/>
      <c r="F985" s="54"/>
      <c r="G985" s="54"/>
      <c r="H985" s="142"/>
      <c r="I985" s="42"/>
      <c r="J985" s="142"/>
      <c r="K985" s="142"/>
      <c r="L985" s="142"/>
      <c r="M985" s="55"/>
      <c r="N985" s="142"/>
      <c r="O985" s="56"/>
      <c r="P985" s="56"/>
      <c r="Q985" s="42"/>
      <c r="R985" s="18">
        <f t="shared" si="30"/>
        <v>0</v>
      </c>
      <c r="S985" s="18">
        <f t="shared" si="31"/>
        <v>0</v>
      </c>
      <c r="T985" s="144"/>
    </row>
    <row r="986" spans="1:20" s="140" customFormat="1">
      <c r="A986" s="143"/>
      <c r="B986" s="42"/>
      <c r="C986" s="143"/>
      <c r="D986" s="142"/>
      <c r="E986" s="142"/>
      <c r="F986" s="54"/>
      <c r="G986" s="54"/>
      <c r="H986" s="142"/>
      <c r="I986" s="42"/>
      <c r="J986" s="142"/>
      <c r="K986" s="142"/>
      <c r="L986" s="142"/>
      <c r="M986" s="55"/>
      <c r="N986" s="142"/>
      <c r="O986" s="56"/>
      <c r="P986" s="56"/>
      <c r="Q986" s="42"/>
      <c r="R986" s="18">
        <f t="shared" si="30"/>
        <v>0</v>
      </c>
      <c r="S986" s="18">
        <f t="shared" si="31"/>
        <v>0</v>
      </c>
      <c r="T986" s="144"/>
    </row>
    <row r="987" spans="1:20" s="140" customFormat="1">
      <c r="A987" s="143"/>
      <c r="B987" s="42"/>
      <c r="C987" s="143"/>
      <c r="D987" s="142"/>
      <c r="E987" s="142"/>
      <c r="F987" s="54"/>
      <c r="G987" s="54"/>
      <c r="H987" s="142"/>
      <c r="I987" s="42"/>
      <c r="J987" s="142"/>
      <c r="K987" s="142"/>
      <c r="L987" s="142"/>
      <c r="M987" s="55"/>
      <c r="N987" s="142"/>
      <c r="O987" s="56"/>
      <c r="P987" s="56"/>
      <c r="Q987" s="42"/>
      <c r="R987" s="18">
        <f t="shared" si="30"/>
        <v>0</v>
      </c>
      <c r="S987" s="18">
        <f t="shared" si="31"/>
        <v>0</v>
      </c>
      <c r="T987" s="144"/>
    </row>
    <row r="988" spans="1:20" s="140" customFormat="1">
      <c r="A988" s="143"/>
      <c r="B988" s="42"/>
      <c r="C988" s="143"/>
      <c r="D988" s="142"/>
      <c r="E988" s="142"/>
      <c r="F988" s="54"/>
      <c r="G988" s="54"/>
      <c r="H988" s="142"/>
      <c r="I988" s="42"/>
      <c r="J988" s="142"/>
      <c r="K988" s="142"/>
      <c r="L988" s="142"/>
      <c r="M988" s="55"/>
      <c r="N988" s="142"/>
      <c r="O988" s="56"/>
      <c r="P988" s="56"/>
      <c r="Q988" s="42"/>
      <c r="R988" s="18">
        <f t="shared" si="30"/>
        <v>0</v>
      </c>
      <c r="S988" s="18">
        <f t="shared" si="31"/>
        <v>0</v>
      </c>
      <c r="T988" s="144"/>
    </row>
    <row r="989" spans="1:20" s="140" customFormat="1">
      <c r="A989" s="143"/>
      <c r="B989" s="42"/>
      <c r="C989" s="143"/>
      <c r="D989" s="142"/>
      <c r="E989" s="142"/>
      <c r="F989" s="54"/>
      <c r="G989" s="54"/>
      <c r="H989" s="142"/>
      <c r="I989" s="42"/>
      <c r="J989" s="142"/>
      <c r="K989" s="142"/>
      <c r="L989" s="142"/>
      <c r="M989" s="55"/>
      <c r="N989" s="142"/>
      <c r="O989" s="56"/>
      <c r="P989" s="56"/>
      <c r="Q989" s="42"/>
      <c r="R989" s="18">
        <f t="shared" si="30"/>
        <v>0</v>
      </c>
      <c r="S989" s="18">
        <f t="shared" si="31"/>
        <v>0</v>
      </c>
      <c r="T989" s="144"/>
    </row>
    <row r="990" spans="1:20" s="140" customFormat="1">
      <c r="A990" s="143"/>
      <c r="B990" s="42"/>
      <c r="C990" s="143"/>
      <c r="D990" s="142"/>
      <c r="E990" s="142"/>
      <c r="F990" s="54"/>
      <c r="G990" s="54"/>
      <c r="H990" s="142"/>
      <c r="I990" s="42"/>
      <c r="J990" s="142"/>
      <c r="K990" s="142"/>
      <c r="L990" s="142"/>
      <c r="M990" s="55"/>
      <c r="N990" s="142"/>
      <c r="O990" s="56"/>
      <c r="P990" s="56"/>
      <c r="Q990" s="42"/>
      <c r="R990" s="18">
        <f t="shared" si="30"/>
        <v>0</v>
      </c>
      <c r="S990" s="18">
        <f t="shared" si="31"/>
        <v>0</v>
      </c>
      <c r="T990" s="144"/>
    </row>
    <row r="991" spans="1:20" s="140" customFormat="1">
      <c r="A991" s="143"/>
      <c r="B991" s="42"/>
      <c r="C991" s="143"/>
      <c r="D991" s="142"/>
      <c r="E991" s="142"/>
      <c r="F991" s="54"/>
      <c r="G991" s="54"/>
      <c r="H991" s="142"/>
      <c r="I991" s="42"/>
      <c r="J991" s="142"/>
      <c r="K991" s="142"/>
      <c r="L991" s="142"/>
      <c r="M991" s="55"/>
      <c r="N991" s="142"/>
      <c r="O991" s="56"/>
      <c r="P991" s="56"/>
      <c r="Q991" s="42"/>
      <c r="R991" s="18">
        <f t="shared" si="30"/>
        <v>0</v>
      </c>
      <c r="S991" s="18">
        <f t="shared" si="31"/>
        <v>0</v>
      </c>
      <c r="T991" s="144"/>
    </row>
    <row r="992" spans="1:20" s="140" customFormat="1">
      <c r="A992" s="143"/>
      <c r="B992" s="42"/>
      <c r="C992" s="143"/>
      <c r="D992" s="142"/>
      <c r="E992" s="142"/>
      <c r="F992" s="54"/>
      <c r="G992" s="54"/>
      <c r="H992" s="142"/>
      <c r="I992" s="42"/>
      <c r="J992" s="142"/>
      <c r="K992" s="142"/>
      <c r="L992" s="142"/>
      <c r="M992" s="55"/>
      <c r="N992" s="142"/>
      <c r="O992" s="56"/>
      <c r="P992" s="56"/>
      <c r="Q992" s="42"/>
      <c r="R992" s="18">
        <f t="shared" si="30"/>
        <v>0</v>
      </c>
      <c r="S992" s="18">
        <f t="shared" si="31"/>
        <v>0</v>
      </c>
      <c r="T992" s="144"/>
    </row>
    <row r="993" spans="1:20" s="140" customFormat="1">
      <c r="A993" s="143"/>
      <c r="B993" s="42"/>
      <c r="C993" s="143"/>
      <c r="D993" s="142"/>
      <c r="E993" s="142"/>
      <c r="F993" s="54"/>
      <c r="G993" s="54"/>
      <c r="H993" s="142"/>
      <c r="I993" s="42"/>
      <c r="J993" s="142"/>
      <c r="K993" s="142"/>
      <c r="L993" s="142"/>
      <c r="M993" s="55"/>
      <c r="N993" s="142"/>
      <c r="O993" s="56"/>
      <c r="P993" s="56"/>
      <c r="Q993" s="42"/>
      <c r="R993" s="18">
        <f t="shared" si="30"/>
        <v>0</v>
      </c>
      <c r="S993" s="18">
        <f t="shared" si="31"/>
        <v>0</v>
      </c>
      <c r="T993" s="144"/>
    </row>
    <row r="994" spans="1:20" s="140" customFormat="1">
      <c r="A994" s="143"/>
      <c r="B994" s="42"/>
      <c r="C994" s="143"/>
      <c r="D994" s="142"/>
      <c r="E994" s="142"/>
      <c r="F994" s="54"/>
      <c r="G994" s="54"/>
      <c r="H994" s="142"/>
      <c r="I994" s="42"/>
      <c r="J994" s="142"/>
      <c r="K994" s="142"/>
      <c r="L994" s="142"/>
      <c r="M994" s="55"/>
      <c r="N994" s="142"/>
      <c r="O994" s="56"/>
      <c r="P994" s="56"/>
      <c r="Q994" s="42"/>
      <c r="R994" s="18">
        <f t="shared" si="30"/>
        <v>0</v>
      </c>
      <c r="S994" s="18">
        <f t="shared" si="31"/>
        <v>0</v>
      </c>
      <c r="T994" s="144"/>
    </row>
    <row r="995" spans="1:20" s="140" customFormat="1">
      <c r="A995" s="143"/>
      <c r="B995" s="42"/>
      <c r="C995" s="143"/>
      <c r="D995" s="142"/>
      <c r="E995" s="142"/>
      <c r="F995" s="54"/>
      <c r="G995" s="54"/>
      <c r="H995" s="142"/>
      <c r="I995" s="42"/>
      <c r="J995" s="142"/>
      <c r="K995" s="142"/>
      <c r="L995" s="142"/>
      <c r="M995" s="55"/>
      <c r="N995" s="142"/>
      <c r="O995" s="56"/>
      <c r="P995" s="56"/>
      <c r="Q995" s="42"/>
      <c r="R995" s="18">
        <f t="shared" si="30"/>
        <v>0</v>
      </c>
      <c r="S995" s="18">
        <f t="shared" si="31"/>
        <v>0</v>
      </c>
      <c r="T995" s="144"/>
    </row>
    <row r="996" spans="1:20" s="140" customFormat="1">
      <c r="A996" s="143"/>
      <c r="B996" s="42"/>
      <c r="C996" s="143"/>
      <c r="D996" s="142"/>
      <c r="E996" s="142"/>
      <c r="F996" s="54"/>
      <c r="G996" s="54"/>
      <c r="H996" s="142"/>
      <c r="I996" s="42"/>
      <c r="J996" s="142"/>
      <c r="K996" s="142"/>
      <c r="L996" s="142"/>
      <c r="M996" s="55"/>
      <c r="N996" s="142"/>
      <c r="O996" s="56"/>
      <c r="P996" s="56"/>
      <c r="Q996" s="42"/>
      <c r="R996" s="18">
        <f t="shared" si="30"/>
        <v>0</v>
      </c>
      <c r="S996" s="18">
        <f t="shared" si="31"/>
        <v>0</v>
      </c>
      <c r="T996" s="144"/>
    </row>
    <row r="997" spans="1:20" s="140" customFormat="1">
      <c r="A997" s="143"/>
      <c r="B997" s="42"/>
      <c r="C997" s="143"/>
      <c r="D997" s="142"/>
      <c r="E997" s="142"/>
      <c r="F997" s="54"/>
      <c r="G997" s="54"/>
      <c r="H997" s="142"/>
      <c r="I997" s="42"/>
      <c r="J997" s="142"/>
      <c r="K997" s="142"/>
      <c r="L997" s="142"/>
      <c r="M997" s="55"/>
      <c r="N997" s="142"/>
      <c r="O997" s="56"/>
      <c r="P997" s="56"/>
      <c r="Q997" s="42"/>
      <c r="R997" s="18">
        <f t="shared" si="30"/>
        <v>0</v>
      </c>
      <c r="S997" s="18">
        <f t="shared" si="31"/>
        <v>0</v>
      </c>
      <c r="T997" s="144"/>
    </row>
    <row r="998" spans="1:20" s="140" customFormat="1">
      <c r="A998" s="143"/>
      <c r="B998" s="42"/>
      <c r="C998" s="143"/>
      <c r="D998" s="142"/>
      <c r="E998" s="142"/>
      <c r="F998" s="54"/>
      <c r="G998" s="54"/>
      <c r="H998" s="142"/>
      <c r="I998" s="42"/>
      <c r="J998" s="142"/>
      <c r="K998" s="142"/>
      <c r="L998" s="142"/>
      <c r="M998" s="55"/>
      <c r="N998" s="142"/>
      <c r="O998" s="56"/>
      <c r="P998" s="56"/>
      <c r="Q998" s="42"/>
      <c r="R998" s="18">
        <f t="shared" si="30"/>
        <v>0</v>
      </c>
      <c r="S998" s="18">
        <f t="shared" si="31"/>
        <v>0</v>
      </c>
      <c r="T998" s="144"/>
    </row>
    <row r="999" spans="1:20" s="140" customFormat="1">
      <c r="A999" s="143"/>
      <c r="B999" s="42"/>
      <c r="C999" s="143"/>
      <c r="D999" s="142"/>
      <c r="E999" s="142"/>
      <c r="F999" s="54"/>
      <c r="G999" s="54"/>
      <c r="H999" s="142"/>
      <c r="I999" s="42"/>
      <c r="J999" s="142"/>
      <c r="K999" s="142"/>
      <c r="L999" s="142"/>
      <c r="M999" s="55"/>
      <c r="N999" s="142"/>
      <c r="O999" s="56"/>
      <c r="P999" s="56"/>
      <c r="Q999" s="42"/>
      <c r="R999" s="18">
        <f t="shared" si="30"/>
        <v>0</v>
      </c>
      <c r="S999" s="18">
        <f t="shared" si="31"/>
        <v>0</v>
      </c>
      <c r="T999" s="144"/>
    </row>
    <row r="1000" spans="1:20" s="140" customFormat="1">
      <c r="A1000" s="143"/>
      <c r="B1000" s="42"/>
      <c r="C1000" s="143"/>
      <c r="D1000" s="142"/>
      <c r="E1000" s="142"/>
      <c r="F1000" s="54"/>
      <c r="G1000" s="54"/>
      <c r="H1000" s="142"/>
      <c r="I1000" s="42"/>
      <c r="J1000" s="142"/>
      <c r="K1000" s="142"/>
      <c r="L1000" s="142"/>
      <c r="M1000" s="55"/>
      <c r="N1000" s="142"/>
      <c r="O1000" s="56"/>
      <c r="P1000" s="56"/>
      <c r="Q1000" s="42"/>
      <c r="R1000" s="18">
        <f t="shared" si="30"/>
        <v>0</v>
      </c>
      <c r="S1000" s="18">
        <f t="shared" si="31"/>
        <v>0</v>
      </c>
      <c r="T1000" s="144"/>
    </row>
    <row r="1001" spans="1:20" s="140" customFormat="1">
      <c r="A1001" s="143"/>
      <c r="B1001" s="42"/>
      <c r="C1001" s="143"/>
      <c r="D1001" s="142"/>
      <c r="E1001" s="142"/>
      <c r="F1001" s="54"/>
      <c r="G1001" s="54"/>
      <c r="H1001" s="142"/>
      <c r="I1001" s="42"/>
      <c r="J1001" s="142"/>
      <c r="K1001" s="142"/>
      <c r="L1001" s="142"/>
      <c r="M1001" s="55"/>
      <c r="N1001" s="142"/>
      <c r="O1001" s="56"/>
      <c r="P1001" s="56"/>
      <c r="Q1001" s="42"/>
      <c r="R1001" s="18">
        <f t="shared" si="30"/>
        <v>0</v>
      </c>
      <c r="S1001" s="18">
        <f t="shared" si="31"/>
        <v>0</v>
      </c>
      <c r="T1001" s="144"/>
    </row>
    <row r="1002" spans="1:20" s="140" customFormat="1">
      <c r="A1002" s="143"/>
      <c r="B1002" s="42"/>
      <c r="C1002" s="143"/>
      <c r="D1002" s="142"/>
      <c r="E1002" s="142"/>
      <c r="F1002" s="54"/>
      <c r="G1002" s="54"/>
      <c r="H1002" s="142"/>
      <c r="I1002" s="42"/>
      <c r="J1002" s="142"/>
      <c r="K1002" s="142"/>
      <c r="L1002" s="142"/>
      <c r="M1002" s="55"/>
      <c r="N1002" s="142"/>
      <c r="O1002" s="56"/>
      <c r="P1002" s="56"/>
      <c r="Q1002" s="42"/>
      <c r="R1002" s="18">
        <f t="shared" si="30"/>
        <v>0</v>
      </c>
      <c r="S1002" s="18">
        <f t="shared" si="31"/>
        <v>0</v>
      </c>
      <c r="T1002" s="144"/>
    </row>
    <row r="1003" spans="1:20" s="140" customFormat="1">
      <c r="A1003" s="143"/>
      <c r="B1003" s="42"/>
      <c r="C1003" s="143"/>
      <c r="D1003" s="142"/>
      <c r="E1003" s="142"/>
      <c r="F1003" s="54"/>
      <c r="G1003" s="54"/>
      <c r="H1003" s="142"/>
      <c r="I1003" s="42"/>
      <c r="J1003" s="142"/>
      <c r="K1003" s="142"/>
      <c r="L1003" s="142"/>
      <c r="M1003" s="55"/>
      <c r="N1003" s="142"/>
      <c r="O1003" s="56"/>
      <c r="P1003" s="56"/>
      <c r="Q1003" s="42"/>
      <c r="R1003" s="18">
        <f t="shared" si="30"/>
        <v>0</v>
      </c>
      <c r="S1003" s="18">
        <f t="shared" si="31"/>
        <v>0</v>
      </c>
      <c r="T1003" s="144"/>
    </row>
    <row r="1004" spans="1:20" s="140" customFormat="1">
      <c r="A1004" s="143"/>
      <c r="B1004" s="42"/>
      <c r="C1004" s="143"/>
      <c r="D1004" s="142"/>
      <c r="E1004" s="142"/>
      <c r="F1004" s="54"/>
      <c r="G1004" s="54"/>
      <c r="H1004" s="142"/>
      <c r="I1004" s="42"/>
      <c r="J1004" s="142"/>
      <c r="K1004" s="142"/>
      <c r="L1004" s="142"/>
      <c r="M1004" s="55"/>
      <c r="N1004" s="142"/>
      <c r="O1004" s="56"/>
      <c r="P1004" s="56"/>
      <c r="Q1004" s="42"/>
      <c r="R1004" s="18">
        <f t="shared" si="30"/>
        <v>0</v>
      </c>
      <c r="S1004" s="18">
        <f t="shared" si="31"/>
        <v>0</v>
      </c>
      <c r="T1004" s="144"/>
    </row>
    <row r="1005" spans="1:20" s="140" customFormat="1">
      <c r="A1005" s="143"/>
      <c r="B1005" s="42"/>
      <c r="C1005" s="143"/>
      <c r="D1005" s="142"/>
      <c r="E1005" s="142"/>
      <c r="F1005" s="54"/>
      <c r="G1005" s="54"/>
      <c r="H1005" s="142"/>
      <c r="I1005" s="42"/>
      <c r="J1005" s="142"/>
      <c r="K1005" s="142"/>
      <c r="L1005" s="142"/>
      <c r="M1005" s="55"/>
      <c r="N1005" s="142"/>
      <c r="O1005" s="56"/>
      <c r="P1005" s="56"/>
      <c r="Q1005" s="42"/>
      <c r="R1005" s="18">
        <f t="shared" si="30"/>
        <v>0</v>
      </c>
      <c r="S1005" s="18">
        <f t="shared" si="31"/>
        <v>0</v>
      </c>
      <c r="T1005" s="144"/>
    </row>
    <row r="1006" spans="1:20" s="140" customFormat="1">
      <c r="A1006" s="143"/>
      <c r="B1006" s="42"/>
      <c r="C1006" s="143"/>
      <c r="D1006" s="142"/>
      <c r="E1006" s="142"/>
      <c r="F1006" s="54"/>
      <c r="G1006" s="54"/>
      <c r="H1006" s="142"/>
      <c r="I1006" s="42"/>
      <c r="J1006" s="142"/>
      <c r="K1006" s="142"/>
      <c r="L1006" s="142"/>
      <c r="M1006" s="55"/>
      <c r="N1006" s="142"/>
      <c r="O1006" s="56"/>
      <c r="P1006" s="56"/>
      <c r="Q1006" s="42"/>
      <c r="R1006" s="18">
        <f t="shared" si="30"/>
        <v>0</v>
      </c>
      <c r="S1006" s="18">
        <f t="shared" si="31"/>
        <v>0</v>
      </c>
      <c r="T1006" s="144"/>
    </row>
    <row r="1007" spans="1:20" s="140" customFormat="1">
      <c r="A1007" s="143"/>
      <c r="B1007" s="42"/>
      <c r="C1007" s="143"/>
      <c r="D1007" s="142"/>
      <c r="E1007" s="142"/>
      <c r="F1007" s="54"/>
      <c r="G1007" s="54"/>
      <c r="H1007" s="142"/>
      <c r="I1007" s="42"/>
      <c r="J1007" s="142"/>
      <c r="K1007" s="142"/>
      <c r="L1007" s="142"/>
      <c r="M1007" s="55"/>
      <c r="N1007" s="142"/>
      <c r="O1007" s="56"/>
      <c r="P1007" s="56"/>
      <c r="Q1007" s="42"/>
      <c r="R1007" s="18">
        <f t="shared" si="30"/>
        <v>0</v>
      </c>
      <c r="S1007" s="18">
        <f t="shared" si="31"/>
        <v>0</v>
      </c>
      <c r="T1007" s="144"/>
    </row>
    <row r="1008" spans="1:20" s="140" customFormat="1">
      <c r="A1008" s="143"/>
      <c r="B1008" s="42"/>
      <c r="C1008" s="143"/>
      <c r="D1008" s="142"/>
      <c r="E1008" s="142"/>
      <c r="F1008" s="54"/>
      <c r="G1008" s="54"/>
      <c r="H1008" s="142"/>
      <c r="I1008" s="42"/>
      <c r="J1008" s="142"/>
      <c r="K1008" s="142"/>
      <c r="L1008" s="142"/>
      <c r="M1008" s="55"/>
      <c r="N1008" s="142"/>
      <c r="O1008" s="56"/>
      <c r="P1008" s="56"/>
      <c r="Q1008" s="42"/>
      <c r="R1008" s="18">
        <f t="shared" si="30"/>
        <v>0</v>
      </c>
      <c r="S1008" s="18">
        <f t="shared" si="31"/>
        <v>0</v>
      </c>
      <c r="T1008" s="144"/>
    </row>
    <row r="1009" spans="1:20" s="140" customFormat="1">
      <c r="A1009" s="143"/>
      <c r="B1009" s="42"/>
      <c r="C1009" s="143"/>
      <c r="D1009" s="142"/>
      <c r="E1009" s="142"/>
      <c r="F1009" s="54"/>
      <c r="G1009" s="54"/>
      <c r="H1009" s="142"/>
      <c r="I1009" s="42"/>
      <c r="J1009" s="142"/>
      <c r="K1009" s="142"/>
      <c r="L1009" s="142"/>
      <c r="M1009" s="55"/>
      <c r="N1009" s="142"/>
      <c r="O1009" s="56"/>
      <c r="P1009" s="56"/>
      <c r="Q1009" s="42"/>
      <c r="R1009" s="18">
        <f t="shared" si="30"/>
        <v>0</v>
      </c>
      <c r="S1009" s="18">
        <f t="shared" si="31"/>
        <v>0</v>
      </c>
      <c r="T1009" s="144"/>
    </row>
    <row r="1010" spans="1:20" s="140" customFormat="1">
      <c r="A1010" s="143"/>
      <c r="B1010" s="42"/>
      <c r="C1010" s="143"/>
      <c r="D1010" s="142"/>
      <c r="E1010" s="142"/>
      <c r="F1010" s="54"/>
      <c r="G1010" s="54"/>
      <c r="H1010" s="142"/>
      <c r="I1010" s="42"/>
      <c r="J1010" s="142"/>
      <c r="K1010" s="142"/>
      <c r="L1010" s="142"/>
      <c r="M1010" s="55"/>
      <c r="N1010" s="142"/>
      <c r="O1010" s="56"/>
      <c r="P1010" s="56"/>
      <c r="Q1010" s="42"/>
      <c r="R1010" s="18">
        <f t="shared" si="30"/>
        <v>0</v>
      </c>
      <c r="S1010" s="18">
        <f t="shared" si="31"/>
        <v>0</v>
      </c>
      <c r="T1010" s="144"/>
    </row>
    <row r="1011" spans="1:20" s="140" customFormat="1">
      <c r="A1011" s="143"/>
      <c r="B1011" s="42"/>
      <c r="C1011" s="143"/>
      <c r="D1011" s="142"/>
      <c r="E1011" s="142"/>
      <c r="F1011" s="54"/>
      <c r="G1011" s="54"/>
      <c r="H1011" s="142"/>
      <c r="I1011" s="42"/>
      <c r="J1011" s="142"/>
      <c r="K1011" s="142"/>
      <c r="L1011" s="142"/>
      <c r="M1011" s="55"/>
      <c r="N1011" s="142"/>
      <c r="O1011" s="56"/>
      <c r="P1011" s="56"/>
      <c r="Q1011" s="42"/>
      <c r="R1011" s="18">
        <f t="shared" si="30"/>
        <v>0</v>
      </c>
      <c r="S1011" s="18">
        <f t="shared" si="31"/>
        <v>0</v>
      </c>
      <c r="T1011" s="144"/>
    </row>
    <row r="1012" spans="1:20" s="140" customFormat="1">
      <c r="A1012" s="143"/>
      <c r="B1012" s="42"/>
      <c r="C1012" s="143"/>
      <c r="D1012" s="142"/>
      <c r="E1012" s="142"/>
      <c r="F1012" s="54"/>
      <c r="G1012" s="54"/>
      <c r="H1012" s="142"/>
      <c r="I1012" s="42"/>
      <c r="J1012" s="142"/>
      <c r="K1012" s="142"/>
      <c r="L1012" s="142"/>
      <c r="M1012" s="55"/>
      <c r="N1012" s="142"/>
      <c r="O1012" s="56"/>
      <c r="P1012" s="56"/>
      <c r="Q1012" s="42"/>
      <c r="R1012" s="18">
        <f t="shared" si="30"/>
        <v>0</v>
      </c>
      <c r="S1012" s="18">
        <f t="shared" si="31"/>
        <v>0</v>
      </c>
      <c r="T1012" s="144"/>
    </row>
    <row r="1013" spans="1:20" s="140" customFormat="1">
      <c r="A1013" s="143"/>
      <c r="B1013" s="42"/>
      <c r="C1013" s="143"/>
      <c r="D1013" s="142"/>
      <c r="E1013" s="142"/>
      <c r="F1013" s="54"/>
      <c r="G1013" s="54"/>
      <c r="H1013" s="142"/>
      <c r="I1013" s="42"/>
      <c r="J1013" s="142"/>
      <c r="K1013" s="142"/>
      <c r="L1013" s="142"/>
      <c r="M1013" s="55"/>
      <c r="N1013" s="142"/>
      <c r="O1013" s="56"/>
      <c r="P1013" s="56"/>
      <c r="Q1013" s="42"/>
      <c r="R1013" s="18">
        <f t="shared" si="30"/>
        <v>0</v>
      </c>
      <c r="S1013" s="18">
        <f t="shared" si="31"/>
        <v>0</v>
      </c>
      <c r="T1013" s="144"/>
    </row>
    <row r="1014" spans="1:20" s="140" customFormat="1">
      <c r="A1014" s="143"/>
      <c r="B1014" s="42"/>
      <c r="C1014" s="143"/>
      <c r="D1014" s="142"/>
      <c r="E1014" s="142"/>
      <c r="F1014" s="54"/>
      <c r="G1014" s="54"/>
      <c r="H1014" s="142"/>
      <c r="I1014" s="42"/>
      <c r="J1014" s="142"/>
      <c r="K1014" s="142"/>
      <c r="L1014" s="142"/>
      <c r="M1014" s="55"/>
      <c r="N1014" s="142"/>
      <c r="O1014" s="56"/>
      <c r="P1014" s="56"/>
      <c r="Q1014" s="42"/>
      <c r="R1014" s="18">
        <f t="shared" si="30"/>
        <v>0</v>
      </c>
      <c r="S1014" s="18">
        <f t="shared" si="31"/>
        <v>0</v>
      </c>
      <c r="T1014" s="144"/>
    </row>
    <row r="1015" spans="1:20" s="140" customFormat="1">
      <c r="A1015" s="143"/>
      <c r="B1015" s="42"/>
      <c r="C1015" s="143"/>
      <c r="D1015" s="142"/>
      <c r="E1015" s="142"/>
      <c r="F1015" s="54"/>
      <c r="G1015" s="54"/>
      <c r="H1015" s="142"/>
      <c r="I1015" s="42"/>
      <c r="J1015" s="142"/>
      <c r="K1015" s="142"/>
      <c r="L1015" s="142"/>
      <c r="M1015" s="55"/>
      <c r="N1015" s="142"/>
      <c r="O1015" s="56"/>
      <c r="P1015" s="56"/>
      <c r="Q1015" s="42"/>
      <c r="R1015" s="18">
        <f t="shared" si="30"/>
        <v>0</v>
      </c>
      <c r="S1015" s="18">
        <f t="shared" si="31"/>
        <v>0</v>
      </c>
      <c r="T1015" s="144"/>
    </row>
    <row r="1016" spans="1:20" s="140" customFormat="1">
      <c r="A1016" s="143"/>
      <c r="B1016" s="42"/>
      <c r="C1016" s="143"/>
      <c r="D1016" s="142"/>
      <c r="E1016" s="142"/>
      <c r="F1016" s="54"/>
      <c r="G1016" s="54"/>
      <c r="H1016" s="142"/>
      <c r="I1016" s="42"/>
      <c r="J1016" s="142"/>
      <c r="K1016" s="142"/>
      <c r="L1016" s="142"/>
      <c r="M1016" s="55"/>
      <c r="N1016" s="142"/>
      <c r="O1016" s="56"/>
      <c r="P1016" s="56"/>
      <c r="Q1016" s="42"/>
      <c r="R1016" s="18">
        <f t="shared" si="30"/>
        <v>0</v>
      </c>
      <c r="S1016" s="18">
        <f t="shared" si="31"/>
        <v>0</v>
      </c>
      <c r="T1016" s="144"/>
    </row>
    <row r="1017" spans="1:20" s="140" customFormat="1">
      <c r="A1017" s="143"/>
      <c r="B1017" s="42"/>
      <c r="C1017" s="143"/>
      <c r="D1017" s="142"/>
      <c r="E1017" s="142"/>
      <c r="F1017" s="54"/>
      <c r="G1017" s="54"/>
      <c r="H1017" s="142"/>
      <c r="I1017" s="42"/>
      <c r="J1017" s="142"/>
      <c r="K1017" s="142"/>
      <c r="L1017" s="142"/>
      <c r="M1017" s="55"/>
      <c r="N1017" s="142"/>
      <c r="O1017" s="56"/>
      <c r="P1017" s="56"/>
      <c r="Q1017" s="42"/>
      <c r="R1017" s="18">
        <f t="shared" si="30"/>
        <v>0</v>
      </c>
      <c r="S1017" s="18">
        <f t="shared" si="31"/>
        <v>0</v>
      </c>
      <c r="T1017" s="144"/>
    </row>
    <row r="1018" spans="1:20" s="140" customFormat="1">
      <c r="A1018" s="143"/>
      <c r="B1018" s="42"/>
      <c r="C1018" s="143"/>
      <c r="D1018" s="142"/>
      <c r="E1018" s="142"/>
      <c r="F1018" s="54"/>
      <c r="G1018" s="54"/>
      <c r="H1018" s="142"/>
      <c r="I1018" s="42"/>
      <c r="J1018" s="142"/>
      <c r="K1018" s="142"/>
      <c r="L1018" s="142"/>
      <c r="M1018" s="55"/>
      <c r="N1018" s="142"/>
      <c r="O1018" s="56"/>
      <c r="P1018" s="56"/>
      <c r="Q1018" s="42"/>
      <c r="R1018" s="18">
        <f t="shared" si="30"/>
        <v>0</v>
      </c>
      <c r="S1018" s="18">
        <f t="shared" si="31"/>
        <v>0</v>
      </c>
      <c r="T1018" s="144"/>
    </row>
    <row r="1019" spans="1:20" s="140" customFormat="1">
      <c r="A1019" s="143"/>
      <c r="B1019" s="42"/>
      <c r="C1019" s="143"/>
      <c r="D1019" s="142"/>
      <c r="E1019" s="142"/>
      <c r="F1019" s="54"/>
      <c r="G1019" s="54"/>
      <c r="H1019" s="142"/>
      <c r="I1019" s="42"/>
      <c r="J1019" s="142"/>
      <c r="K1019" s="142"/>
      <c r="L1019" s="142"/>
      <c r="M1019" s="55"/>
      <c r="N1019" s="142"/>
      <c r="O1019" s="56"/>
      <c r="P1019" s="56"/>
      <c r="Q1019" s="42"/>
      <c r="R1019" s="18">
        <f t="shared" si="30"/>
        <v>0</v>
      </c>
      <c r="S1019" s="18">
        <f t="shared" si="31"/>
        <v>0</v>
      </c>
      <c r="T1019" s="144"/>
    </row>
    <row r="1020" spans="1:20" s="140" customFormat="1">
      <c r="A1020" s="143"/>
      <c r="B1020" s="42"/>
      <c r="C1020" s="143"/>
      <c r="D1020" s="142"/>
      <c r="E1020" s="142"/>
      <c r="F1020" s="54"/>
      <c r="G1020" s="54"/>
      <c r="H1020" s="142"/>
      <c r="I1020" s="42"/>
      <c r="J1020" s="142"/>
      <c r="K1020" s="142"/>
      <c r="L1020" s="142"/>
      <c r="M1020" s="55"/>
      <c r="N1020" s="142"/>
      <c r="O1020" s="56"/>
      <c r="P1020" s="56"/>
      <c r="Q1020" s="42"/>
      <c r="R1020" s="18">
        <f t="shared" si="30"/>
        <v>0</v>
      </c>
      <c r="S1020" s="18">
        <f t="shared" si="31"/>
        <v>0</v>
      </c>
      <c r="T1020" s="144"/>
    </row>
    <row r="1021" spans="1:20" s="140" customFormat="1">
      <c r="A1021" s="143"/>
      <c r="B1021" s="42"/>
      <c r="C1021" s="143"/>
      <c r="D1021" s="142"/>
      <c r="E1021" s="142"/>
      <c r="F1021" s="54"/>
      <c r="G1021" s="54"/>
      <c r="H1021" s="142"/>
      <c r="I1021" s="42"/>
      <c r="J1021" s="142"/>
      <c r="K1021" s="142"/>
      <c r="L1021" s="142"/>
      <c r="M1021" s="55"/>
      <c r="N1021" s="142"/>
      <c r="O1021" s="56"/>
      <c r="P1021" s="56"/>
      <c r="Q1021" s="42"/>
      <c r="R1021" s="18">
        <f t="shared" si="30"/>
        <v>0</v>
      </c>
      <c r="S1021" s="18">
        <f t="shared" si="31"/>
        <v>0</v>
      </c>
      <c r="T1021" s="144"/>
    </row>
    <row r="1022" spans="1:20" s="140" customFormat="1">
      <c r="A1022" s="143"/>
      <c r="B1022" s="42"/>
      <c r="C1022" s="143"/>
      <c r="D1022" s="142"/>
      <c r="E1022" s="142"/>
      <c r="F1022" s="54"/>
      <c r="G1022" s="54"/>
      <c r="H1022" s="142"/>
      <c r="I1022" s="42"/>
      <c r="J1022" s="142"/>
      <c r="K1022" s="142"/>
      <c r="L1022" s="142"/>
      <c r="M1022" s="55"/>
      <c r="N1022" s="142"/>
      <c r="O1022" s="56"/>
      <c r="P1022" s="56"/>
      <c r="Q1022" s="42"/>
      <c r="R1022" s="18">
        <f t="shared" si="30"/>
        <v>0</v>
      </c>
      <c r="S1022" s="18">
        <f t="shared" si="31"/>
        <v>0</v>
      </c>
      <c r="T1022" s="144"/>
    </row>
    <row r="1023" spans="1:20" s="140" customFormat="1">
      <c r="A1023" s="143"/>
      <c r="B1023" s="42"/>
      <c r="C1023" s="143"/>
      <c r="D1023" s="142"/>
      <c r="E1023" s="142"/>
      <c r="F1023" s="54"/>
      <c r="G1023" s="54"/>
      <c r="H1023" s="142"/>
      <c r="I1023" s="42"/>
      <c r="J1023" s="142"/>
      <c r="K1023" s="142"/>
      <c r="L1023" s="142"/>
      <c r="M1023" s="55"/>
      <c r="N1023" s="142"/>
      <c r="O1023" s="56"/>
      <c r="P1023" s="56"/>
      <c r="Q1023" s="42"/>
      <c r="R1023" s="18">
        <f t="shared" si="30"/>
        <v>0</v>
      </c>
      <c r="S1023" s="18">
        <f t="shared" si="31"/>
        <v>0</v>
      </c>
      <c r="T1023" s="144"/>
    </row>
    <row r="1024" spans="1:20" s="140" customFormat="1">
      <c r="A1024" s="143"/>
      <c r="B1024" s="42"/>
      <c r="C1024" s="143"/>
      <c r="D1024" s="142"/>
      <c r="E1024" s="142"/>
      <c r="F1024" s="54"/>
      <c r="G1024" s="54"/>
      <c r="H1024" s="142"/>
      <c r="I1024" s="42"/>
      <c r="J1024" s="142"/>
      <c r="K1024" s="142"/>
      <c r="L1024" s="142"/>
      <c r="M1024" s="55"/>
      <c r="N1024" s="142"/>
      <c r="O1024" s="56"/>
      <c r="P1024" s="56"/>
      <c r="Q1024" s="42"/>
      <c r="R1024" s="18">
        <f t="shared" si="30"/>
        <v>0</v>
      </c>
      <c r="S1024" s="18">
        <f t="shared" si="31"/>
        <v>0</v>
      </c>
      <c r="T1024" s="144"/>
    </row>
    <row r="1025" spans="1:20" s="140" customFormat="1">
      <c r="A1025" s="143"/>
      <c r="B1025" s="42"/>
      <c r="C1025" s="143"/>
      <c r="D1025" s="142"/>
      <c r="E1025" s="142"/>
      <c r="F1025" s="54"/>
      <c r="G1025" s="54"/>
      <c r="H1025" s="142"/>
      <c r="I1025" s="42"/>
      <c r="J1025" s="142"/>
      <c r="K1025" s="142"/>
      <c r="L1025" s="142"/>
      <c r="M1025" s="55"/>
      <c r="N1025" s="142"/>
      <c r="O1025" s="56"/>
      <c r="P1025" s="56"/>
      <c r="Q1025" s="42"/>
      <c r="R1025" s="18">
        <f t="shared" si="30"/>
        <v>0</v>
      </c>
      <c r="S1025" s="18">
        <f t="shared" si="31"/>
        <v>0</v>
      </c>
      <c r="T1025" s="144"/>
    </row>
    <row r="1026" spans="1:20" s="140" customFormat="1">
      <c r="A1026" s="143"/>
      <c r="B1026" s="42"/>
      <c r="C1026" s="143"/>
      <c r="D1026" s="142"/>
      <c r="E1026" s="142"/>
      <c r="F1026" s="54"/>
      <c r="G1026" s="54"/>
      <c r="H1026" s="142"/>
      <c r="I1026" s="42"/>
      <c r="J1026" s="142"/>
      <c r="K1026" s="142"/>
      <c r="L1026" s="142"/>
      <c r="M1026" s="55"/>
      <c r="N1026" s="142"/>
      <c r="O1026" s="56"/>
      <c r="P1026" s="56"/>
      <c r="Q1026" s="42"/>
      <c r="R1026" s="18">
        <f t="shared" si="30"/>
        <v>0</v>
      </c>
      <c r="S1026" s="18">
        <f t="shared" si="31"/>
        <v>0</v>
      </c>
      <c r="T1026" s="144"/>
    </row>
    <row r="1027" spans="1:20" s="140" customFormat="1">
      <c r="A1027" s="143"/>
      <c r="B1027" s="42"/>
      <c r="C1027" s="143"/>
      <c r="D1027" s="142"/>
      <c r="E1027" s="142"/>
      <c r="F1027" s="54"/>
      <c r="G1027" s="54"/>
      <c r="H1027" s="142"/>
      <c r="I1027" s="42"/>
      <c r="J1027" s="142"/>
      <c r="K1027" s="142"/>
      <c r="L1027" s="142"/>
      <c r="M1027" s="55"/>
      <c r="N1027" s="142"/>
      <c r="O1027" s="56"/>
      <c r="P1027" s="56"/>
      <c r="Q1027" s="42"/>
      <c r="R1027" s="18">
        <f t="shared" si="30"/>
        <v>0</v>
      </c>
      <c r="S1027" s="18">
        <f t="shared" si="31"/>
        <v>0</v>
      </c>
      <c r="T1027" s="144"/>
    </row>
    <row r="1028" spans="1:20" s="140" customFormat="1">
      <c r="A1028" s="143"/>
      <c r="B1028" s="42"/>
      <c r="C1028" s="143"/>
      <c r="D1028" s="142"/>
      <c r="E1028" s="142"/>
      <c r="F1028" s="54"/>
      <c r="G1028" s="54"/>
      <c r="H1028" s="142"/>
      <c r="I1028" s="42"/>
      <c r="J1028" s="142"/>
      <c r="K1028" s="142"/>
      <c r="L1028" s="142"/>
      <c r="M1028" s="55"/>
      <c r="N1028" s="142"/>
      <c r="O1028" s="56"/>
      <c r="P1028" s="56"/>
      <c r="Q1028" s="42"/>
      <c r="R1028" s="18">
        <f t="shared" si="30"/>
        <v>0</v>
      </c>
      <c r="S1028" s="18">
        <f t="shared" si="31"/>
        <v>0</v>
      </c>
      <c r="T1028" s="144"/>
    </row>
    <row r="1029" spans="1:20" s="140" customFormat="1">
      <c r="A1029" s="143"/>
      <c r="B1029" s="42"/>
      <c r="C1029" s="143"/>
      <c r="D1029" s="142"/>
      <c r="E1029" s="142"/>
      <c r="F1029" s="54"/>
      <c r="G1029" s="54"/>
      <c r="H1029" s="142"/>
      <c r="I1029" s="42"/>
      <c r="J1029" s="142"/>
      <c r="K1029" s="142"/>
      <c r="L1029" s="142"/>
      <c r="M1029" s="55"/>
      <c r="N1029" s="142"/>
      <c r="O1029" s="56"/>
      <c r="P1029" s="56"/>
      <c r="Q1029" s="42"/>
      <c r="R1029" s="18">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8">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144"/>
    </row>
    <row r="1030" spans="1:20" s="140" customFormat="1">
      <c r="A1030" s="143"/>
      <c r="B1030" s="42"/>
      <c r="C1030" s="143"/>
      <c r="D1030" s="142"/>
      <c r="E1030" s="142"/>
      <c r="F1030" s="54"/>
      <c r="G1030" s="54"/>
      <c r="H1030" s="142"/>
      <c r="I1030" s="42"/>
      <c r="J1030" s="142"/>
      <c r="K1030" s="142"/>
      <c r="L1030" s="142"/>
      <c r="M1030" s="55"/>
      <c r="N1030" s="142"/>
      <c r="O1030" s="56"/>
      <c r="P1030" s="56"/>
      <c r="Q1030" s="42"/>
      <c r="R1030" s="18">
        <f t="shared" si="32"/>
        <v>0</v>
      </c>
      <c r="S1030" s="18">
        <f t="shared" si="33"/>
        <v>0</v>
      </c>
      <c r="T1030" s="144"/>
    </row>
    <row r="1031" spans="1:20" s="140" customFormat="1">
      <c r="A1031" s="143"/>
      <c r="B1031" s="42"/>
      <c r="C1031" s="143"/>
      <c r="D1031" s="142"/>
      <c r="E1031" s="142"/>
      <c r="F1031" s="54"/>
      <c r="G1031" s="54"/>
      <c r="H1031" s="142"/>
      <c r="I1031" s="42"/>
      <c r="J1031" s="142"/>
      <c r="K1031" s="142"/>
      <c r="L1031" s="142"/>
      <c r="M1031" s="55"/>
      <c r="N1031" s="142"/>
      <c r="O1031" s="56"/>
      <c r="P1031" s="56"/>
      <c r="Q1031" s="42"/>
      <c r="R1031" s="18">
        <f t="shared" si="32"/>
        <v>0</v>
      </c>
      <c r="S1031" s="18">
        <f t="shared" si="33"/>
        <v>0</v>
      </c>
      <c r="T1031" s="144"/>
    </row>
    <row r="1032" spans="1:20" s="140" customFormat="1">
      <c r="A1032" s="143"/>
      <c r="B1032" s="42"/>
      <c r="C1032" s="143"/>
      <c r="D1032" s="142"/>
      <c r="E1032" s="142"/>
      <c r="F1032" s="54"/>
      <c r="G1032" s="54"/>
      <c r="H1032" s="142"/>
      <c r="I1032" s="42"/>
      <c r="J1032" s="142"/>
      <c r="K1032" s="142"/>
      <c r="L1032" s="142"/>
      <c r="M1032" s="55"/>
      <c r="N1032" s="142"/>
      <c r="O1032" s="56"/>
      <c r="P1032" s="56"/>
      <c r="Q1032" s="42"/>
      <c r="R1032" s="18">
        <f t="shared" si="32"/>
        <v>0</v>
      </c>
      <c r="S1032" s="18">
        <f t="shared" si="33"/>
        <v>0</v>
      </c>
      <c r="T1032" s="144"/>
    </row>
    <row r="1033" spans="1:20" s="140" customFormat="1">
      <c r="A1033" s="143"/>
      <c r="B1033" s="42"/>
      <c r="C1033" s="143"/>
      <c r="D1033" s="142"/>
      <c r="E1033" s="142"/>
      <c r="F1033" s="54"/>
      <c r="G1033" s="54"/>
      <c r="H1033" s="142"/>
      <c r="I1033" s="42"/>
      <c r="J1033" s="142"/>
      <c r="K1033" s="142"/>
      <c r="L1033" s="142"/>
      <c r="M1033" s="55"/>
      <c r="N1033" s="142"/>
      <c r="O1033" s="56"/>
      <c r="P1033" s="56"/>
      <c r="Q1033" s="42"/>
      <c r="R1033" s="18">
        <f t="shared" si="32"/>
        <v>0</v>
      </c>
      <c r="S1033" s="18">
        <f t="shared" si="33"/>
        <v>0</v>
      </c>
      <c r="T1033" s="144"/>
    </row>
    <row r="1034" spans="1:20" s="140" customFormat="1">
      <c r="A1034" s="143"/>
      <c r="B1034" s="42"/>
      <c r="C1034" s="143"/>
      <c r="D1034" s="142"/>
      <c r="E1034" s="142"/>
      <c r="F1034" s="54"/>
      <c r="G1034" s="54"/>
      <c r="H1034" s="142"/>
      <c r="I1034" s="42"/>
      <c r="J1034" s="142"/>
      <c r="K1034" s="142"/>
      <c r="L1034" s="142"/>
      <c r="M1034" s="55"/>
      <c r="N1034" s="142"/>
      <c r="O1034" s="56"/>
      <c r="P1034" s="56"/>
      <c r="Q1034" s="42"/>
      <c r="R1034" s="18">
        <f t="shared" si="32"/>
        <v>0</v>
      </c>
      <c r="S1034" s="18">
        <f t="shared" si="33"/>
        <v>0</v>
      </c>
      <c r="T1034" s="144"/>
    </row>
    <row r="1035" spans="1:20" s="140" customFormat="1">
      <c r="A1035" s="143"/>
      <c r="B1035" s="42"/>
      <c r="C1035" s="143"/>
      <c r="D1035" s="142"/>
      <c r="E1035" s="142"/>
      <c r="F1035" s="54"/>
      <c r="G1035" s="54"/>
      <c r="H1035" s="142"/>
      <c r="I1035" s="42"/>
      <c r="J1035" s="142"/>
      <c r="K1035" s="142"/>
      <c r="L1035" s="142"/>
      <c r="M1035" s="55"/>
      <c r="N1035" s="142"/>
      <c r="O1035" s="56"/>
      <c r="P1035" s="56"/>
      <c r="Q1035" s="42"/>
      <c r="R1035" s="18">
        <f t="shared" si="32"/>
        <v>0</v>
      </c>
      <c r="S1035" s="18">
        <f t="shared" si="33"/>
        <v>0</v>
      </c>
      <c r="T1035" s="144"/>
    </row>
    <row r="1036" spans="1:20" s="140" customFormat="1">
      <c r="A1036" s="143"/>
      <c r="B1036" s="42"/>
      <c r="C1036" s="143"/>
      <c r="D1036" s="142"/>
      <c r="E1036" s="142"/>
      <c r="F1036" s="54"/>
      <c r="G1036" s="54"/>
      <c r="H1036" s="142"/>
      <c r="I1036" s="42"/>
      <c r="J1036" s="142"/>
      <c r="K1036" s="142"/>
      <c r="L1036" s="142"/>
      <c r="M1036" s="55"/>
      <c r="N1036" s="142"/>
      <c r="O1036" s="56"/>
      <c r="P1036" s="56"/>
      <c r="Q1036" s="42"/>
      <c r="R1036" s="18">
        <f t="shared" si="32"/>
        <v>0</v>
      </c>
      <c r="S1036" s="18">
        <f t="shared" si="33"/>
        <v>0</v>
      </c>
      <c r="T1036" s="144"/>
    </row>
    <row r="1037" spans="1:20" s="140" customFormat="1">
      <c r="A1037" s="143"/>
      <c r="B1037" s="42"/>
      <c r="C1037" s="143"/>
      <c r="D1037" s="142"/>
      <c r="E1037" s="142"/>
      <c r="F1037" s="54"/>
      <c r="G1037" s="54"/>
      <c r="H1037" s="142"/>
      <c r="I1037" s="42"/>
      <c r="J1037" s="142"/>
      <c r="K1037" s="142"/>
      <c r="L1037" s="142"/>
      <c r="M1037" s="55"/>
      <c r="N1037" s="142"/>
      <c r="O1037" s="56"/>
      <c r="P1037" s="56"/>
      <c r="Q1037" s="42"/>
      <c r="R1037" s="18">
        <f t="shared" si="32"/>
        <v>0</v>
      </c>
      <c r="S1037" s="18">
        <f t="shared" si="33"/>
        <v>0</v>
      </c>
      <c r="T1037" s="144"/>
    </row>
    <row r="1038" spans="1:20" s="140" customFormat="1">
      <c r="A1038" s="143"/>
      <c r="B1038" s="42"/>
      <c r="C1038" s="143"/>
      <c r="D1038" s="142"/>
      <c r="E1038" s="142"/>
      <c r="F1038" s="54"/>
      <c r="G1038" s="54"/>
      <c r="H1038" s="142"/>
      <c r="I1038" s="42"/>
      <c r="J1038" s="142"/>
      <c r="K1038" s="142"/>
      <c r="L1038" s="142"/>
      <c r="M1038" s="55"/>
      <c r="N1038" s="142"/>
      <c r="O1038" s="56"/>
      <c r="P1038" s="56"/>
      <c r="Q1038" s="42"/>
      <c r="R1038" s="18">
        <f t="shared" si="32"/>
        <v>0</v>
      </c>
      <c r="S1038" s="18">
        <f t="shared" si="33"/>
        <v>0</v>
      </c>
      <c r="T1038" s="144"/>
    </row>
    <row r="1039" spans="1:20" s="140" customFormat="1">
      <c r="A1039" s="143"/>
      <c r="B1039" s="42"/>
      <c r="C1039" s="143"/>
      <c r="D1039" s="142"/>
      <c r="E1039" s="142"/>
      <c r="F1039" s="54"/>
      <c r="G1039" s="54"/>
      <c r="H1039" s="142"/>
      <c r="I1039" s="42"/>
      <c r="J1039" s="142"/>
      <c r="K1039" s="142"/>
      <c r="L1039" s="142"/>
      <c r="M1039" s="55"/>
      <c r="N1039" s="142"/>
      <c r="O1039" s="56"/>
      <c r="P1039" s="56"/>
      <c r="Q1039" s="42"/>
      <c r="R1039" s="18">
        <f t="shared" si="32"/>
        <v>0</v>
      </c>
      <c r="S1039" s="18">
        <f t="shared" si="33"/>
        <v>0</v>
      </c>
      <c r="T1039" s="144"/>
    </row>
    <row r="1040" spans="1:20" s="140" customFormat="1">
      <c r="A1040" s="143"/>
      <c r="B1040" s="42"/>
      <c r="C1040" s="143"/>
      <c r="D1040" s="142"/>
      <c r="E1040" s="142"/>
      <c r="F1040" s="54"/>
      <c r="G1040" s="54"/>
      <c r="H1040" s="142"/>
      <c r="I1040" s="42"/>
      <c r="J1040" s="142"/>
      <c r="K1040" s="142"/>
      <c r="L1040" s="142"/>
      <c r="M1040" s="55"/>
      <c r="N1040" s="142"/>
      <c r="O1040" s="56"/>
      <c r="P1040" s="56"/>
      <c r="Q1040" s="42"/>
      <c r="R1040" s="18">
        <f t="shared" si="32"/>
        <v>0</v>
      </c>
      <c r="S1040" s="18">
        <f t="shared" si="33"/>
        <v>0</v>
      </c>
      <c r="T1040" s="144"/>
    </row>
    <row r="1041" spans="1:20" s="140" customFormat="1">
      <c r="A1041" s="143"/>
      <c r="B1041" s="42"/>
      <c r="C1041" s="143"/>
      <c r="D1041" s="142"/>
      <c r="E1041" s="142"/>
      <c r="F1041" s="54"/>
      <c r="G1041" s="54"/>
      <c r="H1041" s="142"/>
      <c r="I1041" s="42"/>
      <c r="J1041" s="142"/>
      <c r="K1041" s="142"/>
      <c r="L1041" s="142"/>
      <c r="M1041" s="55"/>
      <c r="N1041" s="142"/>
      <c r="O1041" s="56"/>
      <c r="P1041" s="56"/>
      <c r="Q1041" s="42"/>
      <c r="R1041" s="18">
        <f t="shared" si="32"/>
        <v>0</v>
      </c>
      <c r="S1041" s="18">
        <f t="shared" si="33"/>
        <v>0</v>
      </c>
      <c r="T1041" s="144"/>
    </row>
    <row r="1042" spans="1:20" s="140" customFormat="1">
      <c r="A1042" s="143"/>
      <c r="B1042" s="42"/>
      <c r="C1042" s="143"/>
      <c r="D1042" s="142"/>
      <c r="E1042" s="142"/>
      <c r="F1042" s="54"/>
      <c r="G1042" s="54"/>
      <c r="H1042" s="142"/>
      <c r="I1042" s="42"/>
      <c r="J1042" s="142"/>
      <c r="K1042" s="142"/>
      <c r="L1042" s="142"/>
      <c r="M1042" s="55"/>
      <c r="N1042" s="142"/>
      <c r="O1042" s="56"/>
      <c r="P1042" s="56"/>
      <c r="Q1042" s="42"/>
      <c r="R1042" s="18">
        <f t="shared" si="32"/>
        <v>0</v>
      </c>
      <c r="S1042" s="18">
        <f t="shared" si="33"/>
        <v>0</v>
      </c>
      <c r="T1042" s="144"/>
    </row>
    <row r="1043" spans="1:20" s="140" customFormat="1">
      <c r="A1043" s="143"/>
      <c r="B1043" s="42"/>
      <c r="C1043" s="143"/>
      <c r="D1043" s="142"/>
      <c r="E1043" s="142"/>
      <c r="F1043" s="54"/>
      <c r="G1043" s="54"/>
      <c r="H1043" s="142"/>
      <c r="I1043" s="42"/>
      <c r="J1043" s="142"/>
      <c r="K1043" s="142"/>
      <c r="L1043" s="142"/>
      <c r="M1043" s="55"/>
      <c r="N1043" s="142"/>
      <c r="O1043" s="56"/>
      <c r="P1043" s="56"/>
      <c r="Q1043" s="42"/>
      <c r="R1043" s="18">
        <f t="shared" si="32"/>
        <v>0</v>
      </c>
      <c r="S1043" s="18">
        <f t="shared" si="33"/>
        <v>0</v>
      </c>
      <c r="T1043" s="144"/>
    </row>
    <row r="1044" spans="1:20" s="140" customFormat="1">
      <c r="A1044" s="143"/>
      <c r="B1044" s="42"/>
      <c r="C1044" s="143"/>
      <c r="D1044" s="142"/>
      <c r="E1044" s="142"/>
      <c r="F1044" s="54"/>
      <c r="G1044" s="54"/>
      <c r="H1044" s="142"/>
      <c r="I1044" s="42"/>
      <c r="J1044" s="142"/>
      <c r="K1044" s="142"/>
      <c r="L1044" s="142"/>
      <c r="M1044" s="55"/>
      <c r="N1044" s="142"/>
      <c r="O1044" s="56"/>
      <c r="P1044" s="56"/>
      <c r="Q1044" s="42"/>
      <c r="R1044" s="18">
        <f t="shared" si="32"/>
        <v>0</v>
      </c>
      <c r="S1044" s="18">
        <f t="shared" si="33"/>
        <v>0</v>
      </c>
      <c r="T1044" s="144"/>
    </row>
    <row r="1045" spans="1:20" s="140" customFormat="1">
      <c r="A1045" s="143"/>
      <c r="B1045" s="42"/>
      <c r="C1045" s="143"/>
      <c r="D1045" s="142"/>
      <c r="E1045" s="142"/>
      <c r="F1045" s="54"/>
      <c r="G1045" s="54"/>
      <c r="H1045" s="142"/>
      <c r="I1045" s="42"/>
      <c r="J1045" s="142"/>
      <c r="K1045" s="142"/>
      <c r="L1045" s="142"/>
      <c r="M1045" s="55"/>
      <c r="N1045" s="142"/>
      <c r="O1045" s="56"/>
      <c r="P1045" s="56"/>
      <c r="Q1045" s="42"/>
      <c r="R1045" s="18">
        <f t="shared" si="32"/>
        <v>0</v>
      </c>
      <c r="S1045" s="18">
        <f t="shared" si="33"/>
        <v>0</v>
      </c>
      <c r="T1045" s="144"/>
    </row>
    <row r="1046" spans="1:20" s="140" customFormat="1">
      <c r="A1046" s="143"/>
      <c r="B1046" s="42"/>
      <c r="C1046" s="143"/>
      <c r="D1046" s="142"/>
      <c r="E1046" s="142"/>
      <c r="F1046" s="54"/>
      <c r="G1046" s="54"/>
      <c r="H1046" s="142"/>
      <c r="I1046" s="42"/>
      <c r="J1046" s="142"/>
      <c r="K1046" s="142"/>
      <c r="L1046" s="142"/>
      <c r="M1046" s="55"/>
      <c r="N1046" s="142"/>
      <c r="O1046" s="56"/>
      <c r="P1046" s="56"/>
      <c r="Q1046" s="42"/>
      <c r="R1046" s="18">
        <f t="shared" si="32"/>
        <v>0</v>
      </c>
      <c r="S1046" s="18">
        <f t="shared" si="33"/>
        <v>0</v>
      </c>
      <c r="T1046" s="144"/>
    </row>
    <row r="1047" spans="1:20" s="140" customFormat="1">
      <c r="A1047" s="143"/>
      <c r="B1047" s="42"/>
      <c r="C1047" s="143"/>
      <c r="D1047" s="142"/>
      <c r="E1047" s="142"/>
      <c r="F1047" s="54"/>
      <c r="G1047" s="54"/>
      <c r="H1047" s="142"/>
      <c r="I1047" s="42"/>
      <c r="J1047" s="142"/>
      <c r="K1047" s="142"/>
      <c r="L1047" s="142"/>
      <c r="M1047" s="55"/>
      <c r="N1047" s="142"/>
      <c r="O1047" s="56"/>
      <c r="P1047" s="56"/>
      <c r="Q1047" s="42"/>
      <c r="R1047" s="18">
        <f t="shared" si="32"/>
        <v>0</v>
      </c>
      <c r="S1047" s="18">
        <f t="shared" si="33"/>
        <v>0</v>
      </c>
      <c r="T1047" s="144"/>
    </row>
    <row r="1048" spans="1:20" s="140" customFormat="1">
      <c r="A1048" s="143"/>
      <c r="B1048" s="42"/>
      <c r="C1048" s="143"/>
      <c r="D1048" s="142"/>
      <c r="E1048" s="142"/>
      <c r="F1048" s="54"/>
      <c r="G1048" s="54"/>
      <c r="H1048" s="142"/>
      <c r="I1048" s="42"/>
      <c r="J1048" s="142"/>
      <c r="K1048" s="142"/>
      <c r="L1048" s="142"/>
      <c r="M1048" s="55"/>
      <c r="N1048" s="142"/>
      <c r="O1048" s="56"/>
      <c r="P1048" s="56"/>
      <c r="Q1048" s="42"/>
      <c r="R1048" s="18">
        <f t="shared" si="32"/>
        <v>0</v>
      </c>
      <c r="S1048" s="18">
        <f t="shared" si="33"/>
        <v>0</v>
      </c>
      <c r="T1048" s="144"/>
    </row>
    <row r="1049" spans="1:20" s="140" customFormat="1">
      <c r="A1049" s="143"/>
      <c r="B1049" s="42"/>
      <c r="C1049" s="143"/>
      <c r="D1049" s="142"/>
      <c r="E1049" s="142"/>
      <c r="F1049" s="54"/>
      <c r="G1049" s="54"/>
      <c r="H1049" s="142"/>
      <c r="I1049" s="42"/>
      <c r="J1049" s="142"/>
      <c r="K1049" s="142"/>
      <c r="L1049" s="142"/>
      <c r="M1049" s="55"/>
      <c r="N1049" s="142"/>
      <c r="O1049" s="56"/>
      <c r="P1049" s="56"/>
      <c r="Q1049" s="42"/>
      <c r="R1049" s="18">
        <f t="shared" si="32"/>
        <v>0</v>
      </c>
      <c r="S1049" s="18">
        <f t="shared" si="33"/>
        <v>0</v>
      </c>
      <c r="T1049" s="144"/>
    </row>
    <row r="1050" spans="1:20" s="140" customFormat="1">
      <c r="A1050" s="143"/>
      <c r="B1050" s="42"/>
      <c r="C1050" s="143"/>
      <c r="D1050" s="142"/>
      <c r="E1050" s="142"/>
      <c r="F1050" s="54"/>
      <c r="G1050" s="54"/>
      <c r="H1050" s="142"/>
      <c r="I1050" s="42"/>
      <c r="J1050" s="142"/>
      <c r="K1050" s="142"/>
      <c r="L1050" s="142"/>
      <c r="M1050" s="55"/>
      <c r="N1050" s="142"/>
      <c r="O1050" s="56"/>
      <c r="P1050" s="56"/>
      <c r="Q1050" s="42"/>
      <c r="R1050" s="18">
        <f t="shared" si="32"/>
        <v>0</v>
      </c>
      <c r="S1050" s="18">
        <f t="shared" si="33"/>
        <v>0</v>
      </c>
      <c r="T1050" s="144"/>
    </row>
    <row r="1051" spans="1:20" s="140" customFormat="1">
      <c r="A1051" s="143"/>
      <c r="B1051" s="42"/>
      <c r="C1051" s="143"/>
      <c r="D1051" s="142"/>
      <c r="E1051" s="142"/>
      <c r="F1051" s="54"/>
      <c r="G1051" s="54"/>
      <c r="H1051" s="142"/>
      <c r="I1051" s="42"/>
      <c r="J1051" s="142"/>
      <c r="K1051" s="142"/>
      <c r="L1051" s="142"/>
      <c r="M1051" s="55"/>
      <c r="N1051" s="142"/>
      <c r="O1051" s="56"/>
      <c r="P1051" s="56"/>
      <c r="Q1051" s="42"/>
      <c r="R1051" s="18">
        <f t="shared" si="32"/>
        <v>0</v>
      </c>
      <c r="S1051" s="18">
        <f t="shared" si="33"/>
        <v>0</v>
      </c>
      <c r="T1051" s="144"/>
    </row>
    <row r="1052" spans="1:20" s="140" customFormat="1">
      <c r="A1052" s="143"/>
      <c r="B1052" s="42"/>
      <c r="C1052" s="143"/>
      <c r="D1052" s="142"/>
      <c r="E1052" s="142"/>
      <c r="F1052" s="54"/>
      <c r="G1052" s="54"/>
      <c r="H1052" s="142"/>
      <c r="I1052" s="42"/>
      <c r="J1052" s="142"/>
      <c r="K1052" s="142"/>
      <c r="L1052" s="142"/>
      <c r="M1052" s="55"/>
      <c r="N1052" s="142"/>
      <c r="O1052" s="56"/>
      <c r="P1052" s="56"/>
      <c r="Q1052" s="42"/>
      <c r="R1052" s="18">
        <f t="shared" si="32"/>
        <v>0</v>
      </c>
      <c r="S1052" s="18">
        <f t="shared" si="33"/>
        <v>0</v>
      </c>
      <c r="T1052" s="144"/>
    </row>
    <row r="1053" spans="1:20" s="140" customFormat="1">
      <c r="A1053" s="143"/>
      <c r="B1053" s="42"/>
      <c r="C1053" s="143"/>
      <c r="D1053" s="142"/>
      <c r="E1053" s="142"/>
      <c r="F1053" s="54"/>
      <c r="G1053" s="54"/>
      <c r="H1053" s="142"/>
      <c r="I1053" s="42"/>
      <c r="J1053" s="142"/>
      <c r="K1053" s="142"/>
      <c r="L1053" s="142"/>
      <c r="M1053" s="55"/>
      <c r="N1053" s="142"/>
      <c r="O1053" s="56"/>
      <c r="P1053" s="56"/>
      <c r="Q1053" s="42"/>
      <c r="R1053" s="18">
        <f t="shared" si="32"/>
        <v>0</v>
      </c>
      <c r="S1053" s="18">
        <f t="shared" si="33"/>
        <v>0</v>
      </c>
      <c r="T1053" s="144"/>
    </row>
    <row r="1054" spans="1:20" s="140" customFormat="1">
      <c r="A1054" s="143"/>
      <c r="B1054" s="42"/>
      <c r="C1054" s="143"/>
      <c r="D1054" s="142"/>
      <c r="E1054" s="142"/>
      <c r="F1054" s="54"/>
      <c r="G1054" s="54"/>
      <c r="H1054" s="142"/>
      <c r="I1054" s="42"/>
      <c r="J1054" s="142"/>
      <c r="K1054" s="142"/>
      <c r="L1054" s="142"/>
      <c r="M1054" s="55"/>
      <c r="N1054" s="142"/>
      <c r="O1054" s="56"/>
      <c r="P1054" s="56"/>
      <c r="Q1054" s="42"/>
      <c r="R1054" s="18">
        <f t="shared" si="32"/>
        <v>0</v>
      </c>
      <c r="S1054" s="18">
        <f t="shared" si="33"/>
        <v>0</v>
      </c>
      <c r="T1054" s="144"/>
    </row>
    <row r="1055" spans="1:20" s="140" customFormat="1">
      <c r="A1055" s="143"/>
      <c r="B1055" s="42"/>
      <c r="C1055" s="143"/>
      <c r="D1055" s="142"/>
      <c r="E1055" s="142"/>
      <c r="F1055" s="54"/>
      <c r="G1055" s="54"/>
      <c r="H1055" s="142"/>
      <c r="I1055" s="42"/>
      <c r="J1055" s="142"/>
      <c r="K1055" s="142"/>
      <c r="L1055" s="142"/>
      <c r="M1055" s="55"/>
      <c r="N1055" s="142"/>
      <c r="O1055" s="56"/>
      <c r="P1055" s="56"/>
      <c r="Q1055" s="42"/>
      <c r="R1055" s="18">
        <f t="shared" si="32"/>
        <v>0</v>
      </c>
      <c r="S1055" s="18">
        <f t="shared" si="33"/>
        <v>0</v>
      </c>
      <c r="T1055" s="144"/>
    </row>
    <row r="1056" spans="1:20" s="140" customFormat="1">
      <c r="A1056" s="143"/>
      <c r="B1056" s="42"/>
      <c r="C1056" s="143"/>
      <c r="D1056" s="142"/>
      <c r="E1056" s="142"/>
      <c r="F1056" s="54"/>
      <c r="G1056" s="54"/>
      <c r="H1056" s="142"/>
      <c r="I1056" s="42"/>
      <c r="J1056" s="142"/>
      <c r="K1056" s="142"/>
      <c r="L1056" s="142"/>
      <c r="M1056" s="55"/>
      <c r="N1056" s="142"/>
      <c r="O1056" s="56"/>
      <c r="P1056" s="56"/>
      <c r="Q1056" s="42"/>
      <c r="R1056" s="18">
        <f t="shared" si="32"/>
        <v>0</v>
      </c>
      <c r="S1056" s="18">
        <f t="shared" si="33"/>
        <v>0</v>
      </c>
      <c r="T1056" s="144"/>
    </row>
    <row r="1057" spans="1:20" s="140" customFormat="1">
      <c r="A1057" s="143"/>
      <c r="B1057" s="42"/>
      <c r="C1057" s="143"/>
      <c r="D1057" s="142"/>
      <c r="E1057" s="142"/>
      <c r="F1057" s="54"/>
      <c r="G1057" s="54"/>
      <c r="H1057" s="142"/>
      <c r="I1057" s="42"/>
      <c r="J1057" s="142"/>
      <c r="K1057" s="142"/>
      <c r="L1057" s="142"/>
      <c r="M1057" s="55"/>
      <c r="N1057" s="142"/>
      <c r="O1057" s="56"/>
      <c r="P1057" s="56"/>
      <c r="Q1057" s="42"/>
      <c r="R1057" s="18">
        <f t="shared" si="32"/>
        <v>0</v>
      </c>
      <c r="S1057" s="18">
        <f t="shared" si="33"/>
        <v>0</v>
      </c>
      <c r="T1057" s="144"/>
    </row>
    <row r="1058" spans="1:20" s="140" customFormat="1">
      <c r="A1058" s="143"/>
      <c r="B1058" s="42"/>
      <c r="C1058" s="143"/>
      <c r="D1058" s="142"/>
      <c r="E1058" s="142"/>
      <c r="F1058" s="54"/>
      <c r="G1058" s="54"/>
      <c r="H1058" s="142"/>
      <c r="I1058" s="42"/>
      <c r="J1058" s="142"/>
      <c r="K1058" s="142"/>
      <c r="L1058" s="142"/>
      <c r="M1058" s="55"/>
      <c r="N1058" s="142"/>
      <c r="O1058" s="56"/>
      <c r="P1058" s="56"/>
      <c r="Q1058" s="42"/>
      <c r="R1058" s="18">
        <f t="shared" si="32"/>
        <v>0</v>
      </c>
      <c r="S1058" s="18">
        <f t="shared" si="33"/>
        <v>0</v>
      </c>
      <c r="T1058" s="144"/>
    </row>
    <row r="1059" spans="1:20" s="140" customFormat="1">
      <c r="A1059" s="143"/>
      <c r="B1059" s="42"/>
      <c r="C1059" s="143"/>
      <c r="D1059" s="142"/>
      <c r="E1059" s="142"/>
      <c r="F1059" s="54"/>
      <c r="G1059" s="54"/>
      <c r="H1059" s="142"/>
      <c r="I1059" s="42"/>
      <c r="J1059" s="142"/>
      <c r="K1059" s="142"/>
      <c r="L1059" s="142"/>
      <c r="M1059" s="55"/>
      <c r="N1059" s="142"/>
      <c r="O1059" s="56"/>
      <c r="P1059" s="56"/>
      <c r="Q1059" s="42"/>
      <c r="R1059" s="18">
        <f t="shared" si="32"/>
        <v>0</v>
      </c>
      <c r="S1059" s="18">
        <f t="shared" si="33"/>
        <v>0</v>
      </c>
      <c r="T1059" s="144"/>
    </row>
    <row r="1060" spans="1:20" s="140" customFormat="1">
      <c r="A1060" s="143"/>
      <c r="B1060" s="42"/>
      <c r="C1060" s="143"/>
      <c r="D1060" s="142"/>
      <c r="E1060" s="142"/>
      <c r="F1060" s="54"/>
      <c r="G1060" s="54"/>
      <c r="H1060" s="142"/>
      <c r="I1060" s="42"/>
      <c r="J1060" s="142"/>
      <c r="K1060" s="142"/>
      <c r="L1060" s="142"/>
      <c r="M1060" s="55"/>
      <c r="N1060" s="142"/>
      <c r="O1060" s="56"/>
      <c r="P1060" s="56"/>
      <c r="Q1060" s="42"/>
      <c r="R1060" s="18">
        <f t="shared" si="32"/>
        <v>0</v>
      </c>
      <c r="S1060" s="18">
        <f t="shared" si="33"/>
        <v>0</v>
      </c>
      <c r="T1060" s="144"/>
    </row>
    <row r="1061" spans="1:20" s="140" customFormat="1">
      <c r="A1061" s="143"/>
      <c r="B1061" s="42"/>
      <c r="C1061" s="143"/>
      <c r="D1061" s="142"/>
      <c r="E1061" s="142"/>
      <c r="F1061" s="54"/>
      <c r="G1061" s="54"/>
      <c r="H1061" s="142"/>
      <c r="I1061" s="42"/>
      <c r="J1061" s="142"/>
      <c r="K1061" s="142"/>
      <c r="L1061" s="142"/>
      <c r="M1061" s="55"/>
      <c r="N1061" s="142"/>
      <c r="O1061" s="56"/>
      <c r="P1061" s="56"/>
      <c r="Q1061" s="42"/>
      <c r="R1061" s="18">
        <f t="shared" si="32"/>
        <v>0</v>
      </c>
      <c r="S1061" s="18">
        <f t="shared" si="33"/>
        <v>0</v>
      </c>
      <c r="T1061" s="144"/>
    </row>
    <row r="1062" spans="1:20" s="140" customFormat="1">
      <c r="A1062" s="143"/>
      <c r="B1062" s="42"/>
      <c r="C1062" s="143"/>
      <c r="D1062" s="142"/>
      <c r="E1062" s="142"/>
      <c r="F1062" s="54"/>
      <c r="G1062" s="54"/>
      <c r="H1062" s="142"/>
      <c r="I1062" s="42"/>
      <c r="J1062" s="142"/>
      <c r="K1062" s="142"/>
      <c r="L1062" s="142"/>
      <c r="M1062" s="55"/>
      <c r="N1062" s="142"/>
      <c r="O1062" s="56"/>
      <c r="P1062" s="56"/>
      <c r="Q1062" s="42"/>
      <c r="R1062" s="18">
        <f t="shared" si="32"/>
        <v>0</v>
      </c>
      <c r="S1062" s="18">
        <f t="shared" si="33"/>
        <v>0</v>
      </c>
      <c r="T1062" s="144"/>
    </row>
    <row r="1063" spans="1:20" s="140" customFormat="1">
      <c r="A1063" s="143"/>
      <c r="B1063" s="42"/>
      <c r="C1063" s="143"/>
      <c r="D1063" s="142"/>
      <c r="E1063" s="142"/>
      <c r="F1063" s="54"/>
      <c r="G1063" s="54"/>
      <c r="H1063" s="142"/>
      <c r="I1063" s="42"/>
      <c r="J1063" s="142"/>
      <c r="K1063" s="142"/>
      <c r="L1063" s="142"/>
      <c r="M1063" s="55"/>
      <c r="N1063" s="142"/>
      <c r="O1063" s="56"/>
      <c r="P1063" s="56"/>
      <c r="Q1063" s="42"/>
      <c r="R1063" s="18">
        <f t="shared" si="32"/>
        <v>0</v>
      </c>
      <c r="S1063" s="18">
        <f t="shared" si="33"/>
        <v>0</v>
      </c>
      <c r="T1063" s="144"/>
    </row>
    <row r="1064" spans="1:20" s="140" customFormat="1">
      <c r="A1064" s="143"/>
      <c r="B1064" s="42"/>
      <c r="C1064" s="143"/>
      <c r="D1064" s="142"/>
      <c r="E1064" s="142"/>
      <c r="F1064" s="54"/>
      <c r="G1064" s="54"/>
      <c r="H1064" s="142"/>
      <c r="I1064" s="42"/>
      <c r="J1064" s="142"/>
      <c r="K1064" s="142"/>
      <c r="L1064" s="142"/>
      <c r="M1064" s="55"/>
      <c r="N1064" s="142"/>
      <c r="O1064" s="56"/>
      <c r="P1064" s="56"/>
      <c r="Q1064" s="42"/>
      <c r="R1064" s="18">
        <f t="shared" si="32"/>
        <v>0</v>
      </c>
      <c r="S1064" s="18">
        <f t="shared" si="33"/>
        <v>0</v>
      </c>
      <c r="T1064" s="144"/>
    </row>
    <row r="1065" spans="1:20" s="140" customFormat="1">
      <c r="A1065" s="143"/>
      <c r="B1065" s="42"/>
      <c r="C1065" s="143"/>
      <c r="D1065" s="142"/>
      <c r="E1065" s="142"/>
      <c r="F1065" s="54"/>
      <c r="G1065" s="54"/>
      <c r="H1065" s="142"/>
      <c r="I1065" s="42"/>
      <c r="J1065" s="142"/>
      <c r="K1065" s="142"/>
      <c r="L1065" s="142"/>
      <c r="M1065" s="55"/>
      <c r="N1065" s="142"/>
      <c r="O1065" s="56"/>
      <c r="P1065" s="56"/>
      <c r="Q1065" s="42"/>
      <c r="R1065" s="18">
        <f t="shared" si="32"/>
        <v>0</v>
      </c>
      <c r="S1065" s="18">
        <f t="shared" si="33"/>
        <v>0</v>
      </c>
      <c r="T1065" s="144"/>
    </row>
    <row r="1066" spans="1:20" s="140" customFormat="1">
      <c r="A1066" s="143"/>
      <c r="B1066" s="42"/>
      <c r="C1066" s="143"/>
      <c r="D1066" s="142"/>
      <c r="E1066" s="142"/>
      <c r="F1066" s="54"/>
      <c r="G1066" s="54"/>
      <c r="H1066" s="142"/>
      <c r="I1066" s="42"/>
      <c r="J1066" s="142"/>
      <c r="K1066" s="142"/>
      <c r="L1066" s="142"/>
      <c r="M1066" s="55"/>
      <c r="N1066" s="142"/>
      <c r="O1066" s="56"/>
      <c r="P1066" s="56"/>
      <c r="Q1066" s="42"/>
      <c r="R1066" s="18">
        <f t="shared" si="32"/>
        <v>0</v>
      </c>
      <c r="S1066" s="18">
        <f t="shared" si="33"/>
        <v>0</v>
      </c>
      <c r="T1066" s="144"/>
    </row>
    <row r="1067" spans="1:20" s="140" customFormat="1">
      <c r="A1067" s="143"/>
      <c r="B1067" s="42"/>
      <c r="C1067" s="143"/>
      <c r="D1067" s="142"/>
      <c r="E1067" s="142"/>
      <c r="F1067" s="54"/>
      <c r="G1067" s="54"/>
      <c r="H1067" s="142"/>
      <c r="I1067" s="42"/>
      <c r="J1067" s="142"/>
      <c r="K1067" s="142"/>
      <c r="L1067" s="142"/>
      <c r="M1067" s="55"/>
      <c r="N1067" s="142"/>
      <c r="O1067" s="56"/>
      <c r="P1067" s="56"/>
      <c r="Q1067" s="42"/>
      <c r="R1067" s="18">
        <f t="shared" si="32"/>
        <v>0</v>
      </c>
      <c r="S1067" s="18">
        <f t="shared" si="33"/>
        <v>0</v>
      </c>
      <c r="T1067" s="144"/>
    </row>
    <row r="1068" spans="1:20" s="140" customFormat="1">
      <c r="A1068" s="143"/>
      <c r="B1068" s="42"/>
      <c r="C1068" s="143"/>
      <c r="D1068" s="142"/>
      <c r="E1068" s="142"/>
      <c r="F1068" s="54"/>
      <c r="G1068" s="54"/>
      <c r="H1068" s="142"/>
      <c r="I1068" s="42"/>
      <c r="J1068" s="142"/>
      <c r="K1068" s="142"/>
      <c r="L1068" s="142"/>
      <c r="M1068" s="55"/>
      <c r="N1068" s="142"/>
      <c r="O1068" s="56"/>
      <c r="P1068" s="56"/>
      <c r="Q1068" s="42"/>
      <c r="R1068" s="18">
        <f t="shared" si="32"/>
        <v>0</v>
      </c>
      <c r="S1068" s="18">
        <f t="shared" si="33"/>
        <v>0</v>
      </c>
      <c r="T1068" s="144"/>
    </row>
    <row r="1069" spans="1:20" s="140" customFormat="1">
      <c r="A1069" s="143"/>
      <c r="B1069" s="42"/>
      <c r="C1069" s="143"/>
      <c r="D1069" s="142"/>
      <c r="E1069" s="142"/>
      <c r="F1069" s="54"/>
      <c r="G1069" s="54"/>
      <c r="H1069" s="142"/>
      <c r="I1069" s="42"/>
      <c r="J1069" s="142"/>
      <c r="K1069" s="142"/>
      <c r="L1069" s="142"/>
      <c r="M1069" s="55"/>
      <c r="N1069" s="142"/>
      <c r="O1069" s="56"/>
      <c r="P1069" s="56"/>
      <c r="Q1069" s="42"/>
      <c r="R1069" s="18">
        <f t="shared" si="32"/>
        <v>0</v>
      </c>
      <c r="S1069" s="18">
        <f t="shared" si="33"/>
        <v>0</v>
      </c>
      <c r="T1069" s="144"/>
    </row>
    <row r="1070" spans="1:20" s="140" customFormat="1">
      <c r="A1070" s="143"/>
      <c r="B1070" s="42"/>
      <c r="C1070" s="143"/>
      <c r="D1070" s="142"/>
      <c r="E1070" s="142"/>
      <c r="F1070" s="54"/>
      <c r="G1070" s="54"/>
      <c r="H1070" s="142"/>
      <c r="I1070" s="42"/>
      <c r="J1070" s="142"/>
      <c r="K1070" s="142"/>
      <c r="L1070" s="142"/>
      <c r="M1070" s="55"/>
      <c r="N1070" s="142"/>
      <c r="O1070" s="56"/>
      <c r="P1070" s="56"/>
      <c r="Q1070" s="42"/>
      <c r="R1070" s="18">
        <f t="shared" si="32"/>
        <v>0</v>
      </c>
      <c r="S1070" s="18">
        <f t="shared" si="33"/>
        <v>0</v>
      </c>
      <c r="T1070" s="144"/>
    </row>
    <row r="1071" spans="1:20" s="140" customFormat="1">
      <c r="A1071" s="143"/>
      <c r="B1071" s="42"/>
      <c r="C1071" s="143"/>
      <c r="D1071" s="142"/>
      <c r="E1071" s="142"/>
      <c r="F1071" s="54"/>
      <c r="G1071" s="54"/>
      <c r="H1071" s="142"/>
      <c r="I1071" s="42"/>
      <c r="J1071" s="142"/>
      <c r="K1071" s="142"/>
      <c r="L1071" s="142"/>
      <c r="M1071" s="55"/>
      <c r="N1071" s="142"/>
      <c r="O1071" s="56"/>
      <c r="P1071" s="56"/>
      <c r="Q1071" s="42"/>
      <c r="R1071" s="18">
        <f t="shared" si="32"/>
        <v>0</v>
      </c>
      <c r="S1071" s="18">
        <f t="shared" si="33"/>
        <v>0</v>
      </c>
      <c r="T1071" s="144"/>
    </row>
    <row r="1072" spans="1:20" s="140" customFormat="1">
      <c r="A1072" s="143"/>
      <c r="B1072" s="42"/>
      <c r="C1072" s="143"/>
      <c r="D1072" s="142"/>
      <c r="E1072" s="142"/>
      <c r="F1072" s="54"/>
      <c r="G1072" s="54"/>
      <c r="H1072" s="142"/>
      <c r="I1072" s="42"/>
      <c r="J1072" s="142"/>
      <c r="K1072" s="142"/>
      <c r="L1072" s="142"/>
      <c r="M1072" s="55"/>
      <c r="N1072" s="142"/>
      <c r="O1072" s="56"/>
      <c r="P1072" s="56"/>
      <c r="Q1072" s="42"/>
      <c r="R1072" s="18">
        <f t="shared" si="32"/>
        <v>0</v>
      </c>
      <c r="S1072" s="18">
        <f t="shared" si="33"/>
        <v>0</v>
      </c>
      <c r="T1072" s="144"/>
    </row>
    <row r="1073" spans="1:20" s="140" customFormat="1">
      <c r="A1073" s="143"/>
      <c r="B1073" s="42"/>
      <c r="C1073" s="143"/>
      <c r="D1073" s="142"/>
      <c r="E1073" s="142"/>
      <c r="F1073" s="54"/>
      <c r="G1073" s="54"/>
      <c r="H1073" s="142"/>
      <c r="I1073" s="42"/>
      <c r="J1073" s="142"/>
      <c r="K1073" s="142"/>
      <c r="L1073" s="142"/>
      <c r="M1073" s="55"/>
      <c r="N1073" s="142"/>
      <c r="O1073" s="56"/>
      <c r="P1073" s="56"/>
      <c r="Q1073" s="42"/>
      <c r="R1073" s="18">
        <f t="shared" si="32"/>
        <v>0</v>
      </c>
      <c r="S1073" s="18">
        <f t="shared" si="33"/>
        <v>0</v>
      </c>
      <c r="T1073" s="144"/>
    </row>
    <row r="1074" spans="1:20" s="140" customFormat="1">
      <c r="A1074" s="143"/>
      <c r="B1074" s="42"/>
      <c r="C1074" s="143"/>
      <c r="D1074" s="142"/>
      <c r="E1074" s="142"/>
      <c r="F1074" s="54"/>
      <c r="G1074" s="54"/>
      <c r="H1074" s="142"/>
      <c r="I1074" s="42"/>
      <c r="J1074" s="142"/>
      <c r="K1074" s="142"/>
      <c r="L1074" s="142"/>
      <c r="M1074" s="55"/>
      <c r="N1074" s="142"/>
      <c r="O1074" s="56"/>
      <c r="P1074" s="56"/>
      <c r="Q1074" s="42"/>
      <c r="R1074" s="18">
        <f t="shared" si="32"/>
        <v>0</v>
      </c>
      <c r="S1074" s="18">
        <f t="shared" si="33"/>
        <v>0</v>
      </c>
      <c r="T1074" s="144"/>
    </row>
    <row r="1075" spans="1:20" s="140" customFormat="1">
      <c r="A1075" s="143"/>
      <c r="B1075" s="42"/>
      <c r="C1075" s="143"/>
      <c r="D1075" s="142"/>
      <c r="E1075" s="142"/>
      <c r="F1075" s="54"/>
      <c r="G1075" s="54"/>
      <c r="H1075" s="142"/>
      <c r="I1075" s="42"/>
      <c r="J1075" s="142"/>
      <c r="K1075" s="142"/>
      <c r="L1075" s="142"/>
      <c r="M1075" s="55"/>
      <c r="N1075" s="142"/>
      <c r="O1075" s="56"/>
      <c r="P1075" s="56"/>
      <c r="Q1075" s="42"/>
      <c r="R1075" s="18">
        <f t="shared" si="32"/>
        <v>0</v>
      </c>
      <c r="S1075" s="18">
        <f t="shared" si="33"/>
        <v>0</v>
      </c>
      <c r="T1075" s="144"/>
    </row>
    <row r="1076" spans="1:20" s="140" customFormat="1">
      <c r="A1076" s="143"/>
      <c r="B1076" s="42"/>
      <c r="C1076" s="143"/>
      <c r="D1076" s="142"/>
      <c r="E1076" s="142"/>
      <c r="F1076" s="54"/>
      <c r="G1076" s="54"/>
      <c r="H1076" s="142"/>
      <c r="I1076" s="42"/>
      <c r="J1076" s="142"/>
      <c r="K1076" s="142"/>
      <c r="L1076" s="142"/>
      <c r="M1076" s="55"/>
      <c r="N1076" s="142"/>
      <c r="O1076" s="56"/>
      <c r="P1076" s="56"/>
      <c r="Q1076" s="42"/>
      <c r="R1076" s="18">
        <f t="shared" si="32"/>
        <v>0</v>
      </c>
      <c r="S1076" s="18">
        <f t="shared" si="33"/>
        <v>0</v>
      </c>
      <c r="T1076" s="144"/>
    </row>
    <row r="1077" spans="1:20" s="140" customFormat="1">
      <c r="A1077" s="143"/>
      <c r="B1077" s="42"/>
      <c r="C1077" s="143"/>
      <c r="D1077" s="142"/>
      <c r="E1077" s="142"/>
      <c r="F1077" s="54"/>
      <c r="G1077" s="54"/>
      <c r="H1077" s="142"/>
      <c r="I1077" s="42"/>
      <c r="J1077" s="142"/>
      <c r="K1077" s="142"/>
      <c r="L1077" s="142"/>
      <c r="M1077" s="55"/>
      <c r="N1077" s="142"/>
      <c r="O1077" s="56"/>
      <c r="P1077" s="56"/>
      <c r="Q1077" s="42"/>
      <c r="R1077" s="18">
        <f t="shared" si="32"/>
        <v>0</v>
      </c>
      <c r="S1077" s="18">
        <f t="shared" si="33"/>
        <v>0</v>
      </c>
      <c r="T1077" s="144"/>
    </row>
    <row r="1078" spans="1:20" s="140" customFormat="1">
      <c r="A1078" s="143"/>
      <c r="B1078" s="42"/>
      <c r="C1078" s="143"/>
      <c r="D1078" s="142"/>
      <c r="E1078" s="142"/>
      <c r="F1078" s="54"/>
      <c r="G1078" s="54"/>
      <c r="H1078" s="142"/>
      <c r="I1078" s="42"/>
      <c r="J1078" s="142"/>
      <c r="K1078" s="142"/>
      <c r="L1078" s="142"/>
      <c r="M1078" s="55"/>
      <c r="N1078" s="142"/>
      <c r="O1078" s="56"/>
      <c r="P1078" s="56"/>
      <c r="Q1078" s="42"/>
      <c r="R1078" s="18">
        <f t="shared" si="32"/>
        <v>0</v>
      </c>
      <c r="S1078" s="18">
        <f t="shared" si="33"/>
        <v>0</v>
      </c>
      <c r="T1078" s="144"/>
    </row>
    <row r="1079" spans="1:20" s="140" customFormat="1">
      <c r="A1079" s="143"/>
      <c r="B1079" s="42"/>
      <c r="C1079" s="143"/>
      <c r="D1079" s="142"/>
      <c r="E1079" s="142"/>
      <c r="F1079" s="54"/>
      <c r="G1079" s="54"/>
      <c r="H1079" s="142"/>
      <c r="I1079" s="42"/>
      <c r="J1079" s="142"/>
      <c r="K1079" s="142"/>
      <c r="L1079" s="142"/>
      <c r="M1079" s="55"/>
      <c r="N1079" s="142"/>
      <c r="O1079" s="56"/>
      <c r="P1079" s="56"/>
      <c r="Q1079" s="42"/>
      <c r="R1079" s="18">
        <f t="shared" si="32"/>
        <v>0</v>
      </c>
      <c r="S1079" s="18">
        <f t="shared" si="33"/>
        <v>0</v>
      </c>
      <c r="T1079" s="144"/>
    </row>
    <row r="1080" spans="1:20" s="140" customFormat="1">
      <c r="A1080" s="143"/>
      <c r="B1080" s="42"/>
      <c r="C1080" s="143"/>
      <c r="D1080" s="142"/>
      <c r="E1080" s="142"/>
      <c r="F1080" s="54"/>
      <c r="G1080" s="54"/>
      <c r="H1080" s="142"/>
      <c r="I1080" s="42"/>
      <c r="J1080" s="142"/>
      <c r="K1080" s="142"/>
      <c r="L1080" s="142"/>
      <c r="M1080" s="55"/>
      <c r="N1080" s="142"/>
      <c r="O1080" s="56"/>
      <c r="P1080" s="56"/>
      <c r="Q1080" s="42"/>
      <c r="R1080" s="18">
        <f t="shared" si="32"/>
        <v>0</v>
      </c>
      <c r="S1080" s="18">
        <f t="shared" si="33"/>
        <v>0</v>
      </c>
      <c r="T1080" s="144"/>
    </row>
    <row r="1081" spans="1:20" s="140" customFormat="1">
      <c r="A1081" s="143"/>
      <c r="B1081" s="42"/>
      <c r="C1081" s="143"/>
      <c r="D1081" s="142"/>
      <c r="E1081" s="142"/>
      <c r="F1081" s="54"/>
      <c r="G1081" s="54"/>
      <c r="H1081" s="142"/>
      <c r="I1081" s="42"/>
      <c r="J1081" s="142"/>
      <c r="K1081" s="142"/>
      <c r="L1081" s="142"/>
      <c r="M1081" s="55"/>
      <c r="N1081" s="142"/>
      <c r="O1081" s="56"/>
      <c r="P1081" s="56"/>
      <c r="Q1081" s="42"/>
      <c r="R1081" s="18">
        <f t="shared" si="32"/>
        <v>0</v>
      </c>
      <c r="S1081" s="18">
        <f t="shared" si="33"/>
        <v>0</v>
      </c>
      <c r="T1081" s="144"/>
    </row>
    <row r="1082" spans="1:20" s="140" customFormat="1">
      <c r="A1082" s="143"/>
      <c r="B1082" s="42"/>
      <c r="C1082" s="143"/>
      <c r="D1082" s="142"/>
      <c r="E1082" s="142"/>
      <c r="F1082" s="54"/>
      <c r="G1082" s="54"/>
      <c r="H1082" s="142"/>
      <c r="I1082" s="42"/>
      <c r="J1082" s="142"/>
      <c r="K1082" s="142"/>
      <c r="L1082" s="142"/>
      <c r="M1082" s="55"/>
      <c r="N1082" s="142"/>
      <c r="O1082" s="56"/>
      <c r="P1082" s="56"/>
      <c r="Q1082" s="42"/>
      <c r="R1082" s="18">
        <f t="shared" si="32"/>
        <v>0</v>
      </c>
      <c r="S1082" s="18">
        <f t="shared" si="33"/>
        <v>0</v>
      </c>
      <c r="T1082" s="144"/>
    </row>
    <row r="1083" spans="1:20" s="140" customFormat="1">
      <c r="A1083" s="143"/>
      <c r="B1083" s="42"/>
      <c r="C1083" s="143"/>
      <c r="D1083" s="142"/>
      <c r="E1083" s="142"/>
      <c r="F1083" s="54"/>
      <c r="G1083" s="54"/>
      <c r="H1083" s="142"/>
      <c r="I1083" s="42"/>
      <c r="J1083" s="142"/>
      <c r="K1083" s="142"/>
      <c r="L1083" s="142"/>
      <c r="M1083" s="55"/>
      <c r="N1083" s="142"/>
      <c r="O1083" s="56"/>
      <c r="P1083" s="56"/>
      <c r="Q1083" s="42"/>
      <c r="R1083" s="18">
        <f t="shared" si="32"/>
        <v>0</v>
      </c>
      <c r="S1083" s="18">
        <f t="shared" si="33"/>
        <v>0</v>
      </c>
      <c r="T1083" s="144"/>
    </row>
    <row r="1084" spans="1:20" s="140" customFormat="1">
      <c r="A1084" s="143"/>
      <c r="B1084" s="42"/>
      <c r="C1084" s="143"/>
      <c r="D1084" s="142"/>
      <c r="E1084" s="142"/>
      <c r="F1084" s="54"/>
      <c r="G1084" s="54"/>
      <c r="H1084" s="142"/>
      <c r="I1084" s="42"/>
      <c r="J1084" s="142"/>
      <c r="K1084" s="142"/>
      <c r="L1084" s="142"/>
      <c r="M1084" s="55"/>
      <c r="N1084" s="142"/>
      <c r="O1084" s="56"/>
      <c r="P1084" s="56"/>
      <c r="Q1084" s="42"/>
      <c r="R1084" s="18">
        <f t="shared" si="32"/>
        <v>0</v>
      </c>
      <c r="S1084" s="18">
        <f t="shared" si="33"/>
        <v>0</v>
      </c>
      <c r="T1084" s="144"/>
    </row>
    <row r="1085" spans="1:20" s="140" customFormat="1">
      <c r="A1085" s="143"/>
      <c r="B1085" s="42"/>
      <c r="C1085" s="143"/>
      <c r="D1085" s="142"/>
      <c r="E1085" s="142"/>
      <c r="F1085" s="54"/>
      <c r="G1085" s="54"/>
      <c r="H1085" s="142"/>
      <c r="I1085" s="42"/>
      <c r="J1085" s="142"/>
      <c r="K1085" s="142"/>
      <c r="L1085" s="142"/>
      <c r="M1085" s="55"/>
      <c r="N1085" s="142"/>
      <c r="O1085" s="56"/>
      <c r="P1085" s="56"/>
      <c r="Q1085" s="42"/>
      <c r="R1085" s="18">
        <f t="shared" si="32"/>
        <v>0</v>
      </c>
      <c r="S1085" s="18">
        <f t="shared" si="33"/>
        <v>0</v>
      </c>
      <c r="T1085" s="144"/>
    </row>
    <row r="1086" spans="1:20" s="140" customFormat="1">
      <c r="A1086" s="143"/>
      <c r="B1086" s="42"/>
      <c r="C1086" s="143"/>
      <c r="D1086" s="142"/>
      <c r="E1086" s="142"/>
      <c r="F1086" s="54"/>
      <c r="G1086" s="54"/>
      <c r="H1086" s="142"/>
      <c r="I1086" s="42"/>
      <c r="J1086" s="142"/>
      <c r="K1086" s="142"/>
      <c r="L1086" s="142"/>
      <c r="M1086" s="55"/>
      <c r="N1086" s="142"/>
      <c r="O1086" s="56"/>
      <c r="P1086" s="56"/>
      <c r="Q1086" s="42"/>
      <c r="R1086" s="18">
        <f t="shared" si="32"/>
        <v>0</v>
      </c>
      <c r="S1086" s="18">
        <f t="shared" si="33"/>
        <v>0</v>
      </c>
      <c r="T1086" s="144"/>
    </row>
    <row r="1087" spans="1:20" s="140" customFormat="1">
      <c r="A1087" s="143"/>
      <c r="B1087" s="42"/>
      <c r="C1087" s="143"/>
      <c r="D1087" s="142"/>
      <c r="E1087" s="142"/>
      <c r="F1087" s="54"/>
      <c r="G1087" s="54"/>
      <c r="H1087" s="142"/>
      <c r="I1087" s="42"/>
      <c r="J1087" s="142"/>
      <c r="K1087" s="142"/>
      <c r="L1087" s="142"/>
      <c r="M1087" s="55"/>
      <c r="N1087" s="142"/>
      <c r="O1087" s="56"/>
      <c r="P1087" s="56"/>
      <c r="Q1087" s="42"/>
      <c r="R1087" s="18">
        <f t="shared" si="32"/>
        <v>0</v>
      </c>
      <c r="S1087" s="18">
        <f t="shared" si="33"/>
        <v>0</v>
      </c>
      <c r="T1087" s="144"/>
    </row>
    <row r="1088" spans="1:20" s="140" customFormat="1">
      <c r="A1088" s="143"/>
      <c r="B1088" s="42"/>
      <c r="C1088" s="143"/>
      <c r="D1088" s="142"/>
      <c r="E1088" s="142"/>
      <c r="F1088" s="54"/>
      <c r="G1088" s="54"/>
      <c r="H1088" s="142"/>
      <c r="I1088" s="42"/>
      <c r="J1088" s="142"/>
      <c r="K1088" s="142"/>
      <c r="L1088" s="142"/>
      <c r="M1088" s="55"/>
      <c r="N1088" s="142"/>
      <c r="O1088" s="56"/>
      <c r="P1088" s="56"/>
      <c r="Q1088" s="42"/>
      <c r="R1088" s="18">
        <f t="shared" si="32"/>
        <v>0</v>
      </c>
      <c r="S1088" s="18">
        <f t="shared" si="33"/>
        <v>0</v>
      </c>
      <c r="T1088" s="144"/>
    </row>
    <row r="1089" spans="1:20" s="140" customFormat="1">
      <c r="A1089" s="143"/>
      <c r="B1089" s="42"/>
      <c r="C1089" s="143"/>
      <c r="D1089" s="142"/>
      <c r="E1089" s="142"/>
      <c r="F1089" s="54"/>
      <c r="G1089" s="54"/>
      <c r="H1089" s="142"/>
      <c r="I1089" s="42"/>
      <c r="J1089" s="142"/>
      <c r="K1089" s="142"/>
      <c r="L1089" s="142"/>
      <c r="M1089" s="55"/>
      <c r="N1089" s="142"/>
      <c r="O1089" s="56"/>
      <c r="P1089" s="56"/>
      <c r="Q1089" s="42"/>
      <c r="R1089" s="18">
        <f t="shared" si="32"/>
        <v>0</v>
      </c>
      <c r="S1089" s="18">
        <f t="shared" si="33"/>
        <v>0</v>
      </c>
      <c r="T1089" s="144"/>
    </row>
    <row r="1090" spans="1:20" s="140" customFormat="1">
      <c r="A1090" s="143"/>
      <c r="B1090" s="42"/>
      <c r="C1090" s="143"/>
      <c r="D1090" s="142"/>
      <c r="E1090" s="142"/>
      <c r="F1090" s="54"/>
      <c r="G1090" s="54"/>
      <c r="H1090" s="142"/>
      <c r="I1090" s="42"/>
      <c r="J1090" s="142"/>
      <c r="K1090" s="142"/>
      <c r="L1090" s="142"/>
      <c r="M1090" s="55"/>
      <c r="N1090" s="142"/>
      <c r="O1090" s="56"/>
      <c r="P1090" s="56"/>
      <c r="Q1090" s="42"/>
      <c r="R1090" s="18">
        <f t="shared" si="32"/>
        <v>0</v>
      </c>
      <c r="S1090" s="18">
        <f t="shared" si="33"/>
        <v>0</v>
      </c>
      <c r="T1090" s="144"/>
    </row>
    <row r="1091" spans="1:20" s="140" customFormat="1">
      <c r="A1091" s="143"/>
      <c r="B1091" s="42"/>
      <c r="C1091" s="143"/>
      <c r="D1091" s="142"/>
      <c r="E1091" s="142"/>
      <c r="F1091" s="54"/>
      <c r="G1091" s="54"/>
      <c r="H1091" s="142"/>
      <c r="I1091" s="42"/>
      <c r="J1091" s="142"/>
      <c r="K1091" s="142"/>
      <c r="L1091" s="142"/>
      <c r="M1091" s="55"/>
      <c r="N1091" s="142"/>
      <c r="O1091" s="56"/>
      <c r="P1091" s="56"/>
      <c r="Q1091" s="42"/>
      <c r="R1091" s="18">
        <f t="shared" si="32"/>
        <v>0</v>
      </c>
      <c r="S1091" s="18">
        <f t="shared" si="33"/>
        <v>0</v>
      </c>
      <c r="T1091" s="144"/>
    </row>
    <row r="1092" spans="1:20" s="140" customFormat="1">
      <c r="A1092" s="143"/>
      <c r="B1092" s="42"/>
      <c r="C1092" s="143"/>
      <c r="D1092" s="142"/>
      <c r="E1092" s="142"/>
      <c r="F1092" s="54"/>
      <c r="G1092" s="54"/>
      <c r="H1092" s="142"/>
      <c r="I1092" s="42"/>
      <c r="J1092" s="142"/>
      <c r="K1092" s="142"/>
      <c r="L1092" s="142"/>
      <c r="M1092" s="55"/>
      <c r="N1092" s="142"/>
      <c r="O1092" s="56"/>
      <c r="P1092" s="56"/>
      <c r="Q1092" s="42"/>
      <c r="R1092" s="18">
        <f t="shared" si="32"/>
        <v>0</v>
      </c>
      <c r="S1092" s="18">
        <f t="shared" si="33"/>
        <v>0</v>
      </c>
      <c r="T1092" s="144"/>
    </row>
    <row r="1093" spans="1:20" s="140" customFormat="1">
      <c r="A1093" s="143"/>
      <c r="B1093" s="42"/>
      <c r="C1093" s="143"/>
      <c r="D1093" s="142"/>
      <c r="E1093" s="142"/>
      <c r="F1093" s="54"/>
      <c r="G1093" s="54"/>
      <c r="H1093" s="142"/>
      <c r="I1093" s="42"/>
      <c r="J1093" s="142"/>
      <c r="K1093" s="142"/>
      <c r="L1093" s="142"/>
      <c r="M1093" s="55"/>
      <c r="N1093" s="142"/>
      <c r="O1093" s="56"/>
      <c r="P1093" s="56"/>
      <c r="Q1093" s="42"/>
      <c r="R1093" s="18">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8">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144"/>
    </row>
    <row r="1094" spans="1:20" s="140" customFormat="1">
      <c r="A1094" s="143"/>
      <c r="B1094" s="42"/>
      <c r="C1094" s="143"/>
      <c r="D1094" s="142"/>
      <c r="E1094" s="142"/>
      <c r="F1094" s="54"/>
      <c r="G1094" s="54"/>
      <c r="H1094" s="142"/>
      <c r="I1094" s="42"/>
      <c r="J1094" s="142"/>
      <c r="K1094" s="142"/>
      <c r="L1094" s="142"/>
      <c r="M1094" s="55"/>
      <c r="N1094" s="142"/>
      <c r="O1094" s="56"/>
      <c r="P1094" s="56"/>
      <c r="Q1094" s="42"/>
      <c r="R1094" s="18">
        <f t="shared" si="34"/>
        <v>0</v>
      </c>
      <c r="S1094" s="18">
        <f t="shared" si="35"/>
        <v>0</v>
      </c>
      <c r="T1094" s="144"/>
    </row>
    <row r="1095" spans="1:20" s="140" customFormat="1">
      <c r="A1095" s="143"/>
      <c r="B1095" s="42"/>
      <c r="C1095" s="143"/>
      <c r="D1095" s="142"/>
      <c r="E1095" s="142"/>
      <c r="F1095" s="54"/>
      <c r="G1095" s="54"/>
      <c r="H1095" s="142"/>
      <c r="I1095" s="42"/>
      <c r="J1095" s="142"/>
      <c r="K1095" s="142"/>
      <c r="L1095" s="142"/>
      <c r="M1095" s="55"/>
      <c r="N1095" s="142"/>
      <c r="O1095" s="56"/>
      <c r="P1095" s="56"/>
      <c r="Q1095" s="42"/>
      <c r="R1095" s="18">
        <f t="shared" si="34"/>
        <v>0</v>
      </c>
      <c r="S1095" s="18">
        <f t="shared" si="35"/>
        <v>0</v>
      </c>
      <c r="T1095" s="144"/>
    </row>
    <row r="1096" spans="1:20" s="140" customFormat="1">
      <c r="A1096" s="143"/>
      <c r="B1096" s="42"/>
      <c r="C1096" s="143"/>
      <c r="D1096" s="142"/>
      <c r="E1096" s="142"/>
      <c r="F1096" s="54"/>
      <c r="G1096" s="54"/>
      <c r="H1096" s="142"/>
      <c r="I1096" s="42"/>
      <c r="J1096" s="142"/>
      <c r="K1096" s="142"/>
      <c r="L1096" s="142"/>
      <c r="M1096" s="55"/>
      <c r="N1096" s="142"/>
      <c r="O1096" s="56"/>
      <c r="P1096" s="56"/>
      <c r="Q1096" s="42"/>
      <c r="R1096" s="18">
        <f t="shared" si="34"/>
        <v>0</v>
      </c>
      <c r="S1096" s="18">
        <f t="shared" si="35"/>
        <v>0</v>
      </c>
      <c r="T1096" s="144"/>
    </row>
    <row r="1097" spans="1:20" s="140" customFormat="1">
      <c r="A1097" s="143"/>
      <c r="B1097" s="42"/>
      <c r="C1097" s="143"/>
      <c r="D1097" s="142"/>
      <c r="E1097" s="142"/>
      <c r="F1097" s="54"/>
      <c r="G1097" s="54"/>
      <c r="H1097" s="142"/>
      <c r="I1097" s="42"/>
      <c r="J1097" s="142"/>
      <c r="K1097" s="142"/>
      <c r="L1097" s="142"/>
      <c r="M1097" s="55"/>
      <c r="N1097" s="142"/>
      <c r="O1097" s="56"/>
      <c r="P1097" s="56"/>
      <c r="Q1097" s="42"/>
      <c r="R1097" s="18">
        <f t="shared" si="34"/>
        <v>0</v>
      </c>
      <c r="S1097" s="18">
        <f t="shared" si="35"/>
        <v>0</v>
      </c>
      <c r="T1097" s="144"/>
    </row>
    <row r="1098" spans="1:20" s="140" customFormat="1">
      <c r="A1098" s="143"/>
      <c r="B1098" s="42"/>
      <c r="C1098" s="143"/>
      <c r="D1098" s="142"/>
      <c r="E1098" s="142"/>
      <c r="F1098" s="54"/>
      <c r="G1098" s="54"/>
      <c r="H1098" s="142"/>
      <c r="I1098" s="42"/>
      <c r="J1098" s="142"/>
      <c r="K1098" s="142"/>
      <c r="L1098" s="142"/>
      <c r="M1098" s="55"/>
      <c r="N1098" s="142"/>
      <c r="O1098" s="56"/>
      <c r="P1098" s="56"/>
      <c r="Q1098" s="42"/>
      <c r="R1098" s="18">
        <f t="shared" si="34"/>
        <v>0</v>
      </c>
      <c r="S1098" s="18">
        <f t="shared" si="35"/>
        <v>0</v>
      </c>
      <c r="T1098" s="144"/>
    </row>
    <row r="1099" spans="1:20" s="140" customFormat="1">
      <c r="A1099" s="143"/>
      <c r="B1099" s="42"/>
      <c r="C1099" s="143"/>
      <c r="D1099" s="142"/>
      <c r="E1099" s="142"/>
      <c r="F1099" s="54"/>
      <c r="G1099" s="54"/>
      <c r="H1099" s="142"/>
      <c r="I1099" s="42"/>
      <c r="J1099" s="142"/>
      <c r="K1099" s="142"/>
      <c r="L1099" s="142"/>
      <c r="M1099" s="55"/>
      <c r="N1099" s="142"/>
      <c r="O1099" s="56"/>
      <c r="P1099" s="56"/>
      <c r="Q1099" s="42"/>
      <c r="R1099" s="18">
        <f t="shared" si="34"/>
        <v>0</v>
      </c>
      <c r="S1099" s="18">
        <f t="shared" si="35"/>
        <v>0</v>
      </c>
      <c r="T1099" s="144"/>
    </row>
    <row r="1100" spans="1:20" s="140" customFormat="1">
      <c r="A1100" s="143"/>
      <c r="B1100" s="42"/>
      <c r="C1100" s="143"/>
      <c r="D1100" s="142"/>
      <c r="E1100" s="142"/>
      <c r="F1100" s="54"/>
      <c r="G1100" s="54"/>
      <c r="H1100" s="142"/>
      <c r="I1100" s="42"/>
      <c r="J1100" s="142"/>
      <c r="K1100" s="142"/>
      <c r="L1100" s="142"/>
      <c r="M1100" s="55"/>
      <c r="N1100" s="142"/>
      <c r="O1100" s="56"/>
      <c r="P1100" s="56"/>
      <c r="Q1100" s="42"/>
      <c r="R1100" s="18">
        <f t="shared" si="34"/>
        <v>0</v>
      </c>
      <c r="S1100" s="18">
        <f t="shared" si="35"/>
        <v>0</v>
      </c>
      <c r="T1100" s="144"/>
    </row>
    <row r="1101" spans="1:20" s="140" customFormat="1">
      <c r="A1101" s="143"/>
      <c r="B1101" s="42"/>
      <c r="C1101" s="143"/>
      <c r="D1101" s="142"/>
      <c r="E1101" s="142"/>
      <c r="F1101" s="54"/>
      <c r="G1101" s="54"/>
      <c r="H1101" s="142"/>
      <c r="I1101" s="42"/>
      <c r="J1101" s="142"/>
      <c r="K1101" s="142"/>
      <c r="L1101" s="142"/>
      <c r="M1101" s="55"/>
      <c r="N1101" s="142"/>
      <c r="O1101" s="56"/>
      <c r="P1101" s="56"/>
      <c r="Q1101" s="42"/>
      <c r="R1101" s="18">
        <f t="shared" si="34"/>
        <v>0</v>
      </c>
      <c r="S1101" s="18">
        <f t="shared" si="35"/>
        <v>0</v>
      </c>
      <c r="T1101" s="144"/>
    </row>
    <row r="1102" spans="1:20" s="140" customFormat="1">
      <c r="A1102" s="143"/>
      <c r="B1102" s="42"/>
      <c r="C1102" s="143"/>
      <c r="D1102" s="142"/>
      <c r="E1102" s="142"/>
      <c r="F1102" s="54"/>
      <c r="G1102" s="54"/>
      <c r="H1102" s="142"/>
      <c r="I1102" s="42"/>
      <c r="J1102" s="142"/>
      <c r="K1102" s="142"/>
      <c r="L1102" s="142"/>
      <c r="M1102" s="55"/>
      <c r="N1102" s="142"/>
      <c r="O1102" s="56"/>
      <c r="P1102" s="56"/>
      <c r="Q1102" s="42"/>
      <c r="R1102" s="18">
        <f t="shared" si="34"/>
        <v>0</v>
      </c>
      <c r="S1102" s="18">
        <f t="shared" si="35"/>
        <v>0</v>
      </c>
      <c r="T1102" s="144"/>
    </row>
    <row r="1103" spans="1:20" s="140" customFormat="1">
      <c r="A1103" s="143"/>
      <c r="B1103" s="42"/>
      <c r="C1103" s="143"/>
      <c r="D1103" s="142"/>
      <c r="E1103" s="142"/>
      <c r="F1103" s="54"/>
      <c r="G1103" s="54"/>
      <c r="H1103" s="142"/>
      <c r="I1103" s="42"/>
      <c r="J1103" s="142"/>
      <c r="K1103" s="142"/>
      <c r="L1103" s="142"/>
      <c r="M1103" s="55"/>
      <c r="N1103" s="142"/>
      <c r="O1103" s="56"/>
      <c r="P1103" s="56"/>
      <c r="Q1103" s="42"/>
      <c r="R1103" s="18">
        <f t="shared" si="34"/>
        <v>0</v>
      </c>
      <c r="S1103" s="18">
        <f t="shared" si="35"/>
        <v>0</v>
      </c>
      <c r="T1103" s="144"/>
    </row>
    <row r="1104" spans="1:20" s="140" customFormat="1">
      <c r="A1104" s="143"/>
      <c r="B1104" s="42"/>
      <c r="C1104" s="143"/>
      <c r="D1104" s="142"/>
      <c r="E1104" s="142"/>
      <c r="F1104" s="54"/>
      <c r="G1104" s="54"/>
      <c r="H1104" s="142"/>
      <c r="I1104" s="42"/>
      <c r="J1104" s="142"/>
      <c r="K1104" s="142"/>
      <c r="L1104" s="142"/>
      <c r="M1104" s="55"/>
      <c r="N1104" s="142"/>
      <c r="O1104" s="56"/>
      <c r="P1104" s="56"/>
      <c r="Q1104" s="42"/>
      <c r="R1104" s="18">
        <f t="shared" si="34"/>
        <v>0</v>
      </c>
      <c r="S1104" s="18">
        <f t="shared" si="35"/>
        <v>0</v>
      </c>
      <c r="T1104" s="144"/>
    </row>
    <row r="1105" spans="1:20" s="140" customFormat="1">
      <c r="A1105" s="143"/>
      <c r="B1105" s="42"/>
      <c r="C1105" s="143"/>
      <c r="D1105" s="142"/>
      <c r="E1105" s="142"/>
      <c r="F1105" s="54"/>
      <c r="G1105" s="54"/>
      <c r="H1105" s="142"/>
      <c r="I1105" s="42"/>
      <c r="J1105" s="142"/>
      <c r="K1105" s="142"/>
      <c r="L1105" s="142"/>
      <c r="M1105" s="55"/>
      <c r="N1105" s="142"/>
      <c r="O1105" s="56"/>
      <c r="P1105" s="56"/>
      <c r="Q1105" s="42"/>
      <c r="R1105" s="18">
        <f t="shared" si="34"/>
        <v>0</v>
      </c>
      <c r="S1105" s="18">
        <f t="shared" si="35"/>
        <v>0</v>
      </c>
      <c r="T1105" s="144"/>
    </row>
    <row r="1106" spans="1:20" s="140" customFormat="1">
      <c r="A1106" s="143"/>
      <c r="B1106" s="42"/>
      <c r="C1106" s="143"/>
      <c r="D1106" s="142"/>
      <c r="E1106" s="142"/>
      <c r="F1106" s="54"/>
      <c r="G1106" s="54"/>
      <c r="H1106" s="142"/>
      <c r="I1106" s="42"/>
      <c r="J1106" s="142"/>
      <c r="K1106" s="142"/>
      <c r="L1106" s="142"/>
      <c r="M1106" s="55"/>
      <c r="N1106" s="142"/>
      <c r="O1106" s="56"/>
      <c r="P1106" s="56"/>
      <c r="Q1106" s="42"/>
      <c r="R1106" s="18">
        <f t="shared" si="34"/>
        <v>0</v>
      </c>
      <c r="S1106" s="18">
        <f t="shared" si="35"/>
        <v>0</v>
      </c>
      <c r="T1106" s="144"/>
    </row>
    <row r="1107" spans="1:20" s="140" customFormat="1">
      <c r="A1107" s="143"/>
      <c r="B1107" s="42"/>
      <c r="C1107" s="143"/>
      <c r="D1107" s="142"/>
      <c r="E1107" s="142"/>
      <c r="F1107" s="54"/>
      <c r="G1107" s="54"/>
      <c r="H1107" s="142"/>
      <c r="I1107" s="42"/>
      <c r="J1107" s="142"/>
      <c r="K1107" s="142"/>
      <c r="L1107" s="142"/>
      <c r="M1107" s="55"/>
      <c r="N1107" s="142"/>
      <c r="O1107" s="56"/>
      <c r="P1107" s="56"/>
      <c r="Q1107" s="42"/>
      <c r="R1107" s="18">
        <f t="shared" si="34"/>
        <v>0</v>
      </c>
      <c r="S1107" s="18">
        <f t="shared" si="35"/>
        <v>0</v>
      </c>
      <c r="T1107" s="144"/>
    </row>
    <row r="1108" spans="1:20" s="140" customFormat="1">
      <c r="A1108" s="143"/>
      <c r="B1108" s="42"/>
      <c r="C1108" s="143"/>
      <c r="D1108" s="142"/>
      <c r="E1108" s="142"/>
      <c r="F1108" s="54"/>
      <c r="G1108" s="54"/>
      <c r="H1108" s="142"/>
      <c r="I1108" s="42"/>
      <c r="J1108" s="142"/>
      <c r="K1108" s="142"/>
      <c r="L1108" s="142"/>
      <c r="M1108" s="55"/>
      <c r="N1108" s="142"/>
      <c r="O1108" s="56"/>
      <c r="P1108" s="56"/>
      <c r="Q1108" s="42"/>
      <c r="R1108" s="18">
        <f t="shared" si="34"/>
        <v>0</v>
      </c>
      <c r="S1108" s="18">
        <f t="shared" si="35"/>
        <v>0</v>
      </c>
      <c r="T1108" s="144"/>
    </row>
    <row r="1109" spans="1:20" s="140" customFormat="1">
      <c r="A1109" s="143"/>
      <c r="B1109" s="42"/>
      <c r="C1109" s="143"/>
      <c r="D1109" s="142"/>
      <c r="E1109" s="142"/>
      <c r="F1109" s="54"/>
      <c r="G1109" s="54"/>
      <c r="H1109" s="142"/>
      <c r="I1109" s="42"/>
      <c r="J1109" s="142"/>
      <c r="K1109" s="142"/>
      <c r="L1109" s="142"/>
      <c r="M1109" s="55"/>
      <c r="N1109" s="142"/>
      <c r="O1109" s="56"/>
      <c r="P1109" s="56"/>
      <c r="Q1109" s="42"/>
      <c r="R1109" s="18">
        <f t="shared" si="34"/>
        <v>0</v>
      </c>
      <c r="S1109" s="18">
        <f t="shared" si="35"/>
        <v>0</v>
      </c>
      <c r="T1109" s="144"/>
    </row>
    <row r="1110" spans="1:20" s="140" customFormat="1">
      <c r="A1110" s="143"/>
      <c r="B1110" s="42"/>
      <c r="C1110" s="143"/>
      <c r="D1110" s="142"/>
      <c r="E1110" s="142"/>
      <c r="F1110" s="54"/>
      <c r="G1110" s="54"/>
      <c r="H1110" s="142"/>
      <c r="I1110" s="42"/>
      <c r="J1110" s="142"/>
      <c r="K1110" s="142"/>
      <c r="L1110" s="142"/>
      <c r="M1110" s="55"/>
      <c r="N1110" s="142"/>
      <c r="O1110" s="56"/>
      <c r="P1110" s="56"/>
      <c r="Q1110" s="42"/>
      <c r="R1110" s="18">
        <f t="shared" si="34"/>
        <v>0</v>
      </c>
      <c r="S1110" s="18">
        <f t="shared" si="35"/>
        <v>0</v>
      </c>
      <c r="T1110" s="144"/>
    </row>
    <row r="1111" spans="1:20" s="140" customFormat="1">
      <c r="A1111" s="143"/>
      <c r="B1111" s="42"/>
      <c r="C1111" s="143"/>
      <c r="D1111" s="142"/>
      <c r="E1111" s="142"/>
      <c r="F1111" s="54"/>
      <c r="G1111" s="54"/>
      <c r="H1111" s="142"/>
      <c r="I1111" s="42"/>
      <c r="J1111" s="142"/>
      <c r="K1111" s="142"/>
      <c r="L1111" s="142"/>
      <c r="M1111" s="55"/>
      <c r="N1111" s="142"/>
      <c r="O1111" s="56"/>
      <c r="P1111" s="56"/>
      <c r="Q1111" s="42"/>
      <c r="R1111" s="18">
        <f t="shared" si="34"/>
        <v>0</v>
      </c>
      <c r="S1111" s="18">
        <f t="shared" si="35"/>
        <v>0</v>
      </c>
      <c r="T1111" s="144"/>
    </row>
    <row r="1112" spans="1:20" s="140" customFormat="1">
      <c r="A1112" s="143"/>
      <c r="B1112" s="42"/>
      <c r="C1112" s="143"/>
      <c r="D1112" s="142"/>
      <c r="E1112" s="142"/>
      <c r="F1112" s="54"/>
      <c r="G1112" s="54"/>
      <c r="H1112" s="142"/>
      <c r="I1112" s="42"/>
      <c r="J1112" s="142"/>
      <c r="K1112" s="142"/>
      <c r="L1112" s="142"/>
      <c r="M1112" s="55"/>
      <c r="N1112" s="142"/>
      <c r="O1112" s="56"/>
      <c r="P1112" s="56"/>
      <c r="Q1112" s="42"/>
      <c r="R1112" s="18">
        <f t="shared" si="34"/>
        <v>0</v>
      </c>
      <c r="S1112" s="18">
        <f t="shared" si="35"/>
        <v>0</v>
      </c>
      <c r="T1112" s="144"/>
    </row>
    <row r="1113" spans="1:20" s="140" customFormat="1">
      <c r="A1113" s="143"/>
      <c r="B1113" s="42"/>
      <c r="C1113" s="143"/>
      <c r="D1113" s="142"/>
      <c r="E1113" s="142"/>
      <c r="F1113" s="54"/>
      <c r="G1113" s="54"/>
      <c r="H1113" s="142"/>
      <c r="I1113" s="42"/>
      <c r="J1113" s="142"/>
      <c r="K1113" s="142"/>
      <c r="L1113" s="142"/>
      <c r="M1113" s="55"/>
      <c r="N1113" s="142"/>
      <c r="O1113" s="56"/>
      <c r="P1113" s="56"/>
      <c r="Q1113" s="42"/>
      <c r="R1113" s="18">
        <f t="shared" si="34"/>
        <v>0</v>
      </c>
      <c r="S1113" s="18">
        <f t="shared" si="35"/>
        <v>0</v>
      </c>
      <c r="T1113" s="144"/>
    </row>
    <row r="1114" spans="1:20" s="140" customFormat="1">
      <c r="A1114" s="143"/>
      <c r="B1114" s="42"/>
      <c r="C1114" s="143"/>
      <c r="D1114" s="142"/>
      <c r="E1114" s="142"/>
      <c r="F1114" s="54"/>
      <c r="G1114" s="54"/>
      <c r="H1114" s="142"/>
      <c r="I1114" s="42"/>
      <c r="J1114" s="142"/>
      <c r="K1114" s="142"/>
      <c r="L1114" s="142"/>
      <c r="M1114" s="55"/>
      <c r="N1114" s="142"/>
      <c r="O1114" s="56"/>
      <c r="P1114" s="56"/>
      <c r="Q1114" s="42"/>
      <c r="R1114" s="18">
        <f t="shared" si="34"/>
        <v>0</v>
      </c>
      <c r="S1114" s="18">
        <f t="shared" si="35"/>
        <v>0</v>
      </c>
      <c r="T1114" s="144"/>
    </row>
    <row r="1115" spans="1:20" s="140" customFormat="1">
      <c r="A1115" s="143"/>
      <c r="B1115" s="42"/>
      <c r="C1115" s="143"/>
      <c r="D1115" s="142"/>
      <c r="E1115" s="142"/>
      <c r="F1115" s="54"/>
      <c r="G1115" s="54"/>
      <c r="H1115" s="142"/>
      <c r="I1115" s="42"/>
      <c r="J1115" s="142"/>
      <c r="K1115" s="142"/>
      <c r="L1115" s="142"/>
      <c r="M1115" s="55"/>
      <c r="N1115" s="142"/>
      <c r="O1115" s="56"/>
      <c r="P1115" s="56"/>
      <c r="Q1115" s="42"/>
      <c r="R1115" s="18">
        <f t="shared" si="34"/>
        <v>0</v>
      </c>
      <c r="S1115" s="18">
        <f t="shared" si="35"/>
        <v>0</v>
      </c>
      <c r="T1115" s="144"/>
    </row>
    <row r="1116" spans="1:20" s="140" customFormat="1">
      <c r="A1116" s="143"/>
      <c r="B1116" s="42"/>
      <c r="C1116" s="143"/>
      <c r="D1116" s="142"/>
      <c r="E1116" s="142"/>
      <c r="F1116" s="54"/>
      <c r="G1116" s="54"/>
      <c r="H1116" s="142"/>
      <c r="I1116" s="42"/>
      <c r="J1116" s="142"/>
      <c r="K1116" s="142"/>
      <c r="L1116" s="142"/>
      <c r="M1116" s="55"/>
      <c r="N1116" s="142"/>
      <c r="O1116" s="56"/>
      <c r="P1116" s="56"/>
      <c r="Q1116" s="42"/>
      <c r="R1116" s="18">
        <f t="shared" si="34"/>
        <v>0</v>
      </c>
      <c r="S1116" s="18">
        <f t="shared" si="35"/>
        <v>0</v>
      </c>
      <c r="T1116" s="144"/>
    </row>
    <row r="1117" spans="1:20" s="140" customFormat="1">
      <c r="A1117" s="143"/>
      <c r="B1117" s="42"/>
      <c r="C1117" s="143"/>
      <c r="D1117" s="142"/>
      <c r="E1117" s="142"/>
      <c r="F1117" s="54"/>
      <c r="G1117" s="54"/>
      <c r="H1117" s="142"/>
      <c r="I1117" s="42"/>
      <c r="J1117" s="142"/>
      <c r="K1117" s="142"/>
      <c r="L1117" s="142"/>
      <c r="M1117" s="55"/>
      <c r="N1117" s="142"/>
      <c r="O1117" s="56"/>
      <c r="P1117" s="56"/>
      <c r="Q1117" s="42"/>
      <c r="R1117" s="18">
        <f t="shared" si="34"/>
        <v>0</v>
      </c>
      <c r="S1117" s="18">
        <f t="shared" si="35"/>
        <v>0</v>
      </c>
      <c r="T1117" s="144"/>
    </row>
    <row r="1118" spans="1:20" s="140" customFormat="1">
      <c r="A1118" s="143"/>
      <c r="B1118" s="42"/>
      <c r="C1118" s="143"/>
      <c r="D1118" s="142"/>
      <c r="E1118" s="142"/>
      <c r="F1118" s="54"/>
      <c r="G1118" s="54"/>
      <c r="H1118" s="142"/>
      <c r="I1118" s="42"/>
      <c r="J1118" s="142"/>
      <c r="K1118" s="142"/>
      <c r="L1118" s="142"/>
      <c r="M1118" s="55"/>
      <c r="N1118" s="142"/>
      <c r="O1118" s="56"/>
      <c r="P1118" s="56"/>
      <c r="Q1118" s="42"/>
      <c r="R1118" s="18">
        <f t="shared" si="34"/>
        <v>0</v>
      </c>
      <c r="S1118" s="18">
        <f t="shared" si="35"/>
        <v>0</v>
      </c>
      <c r="T1118" s="144"/>
    </row>
    <row r="1119" spans="1:20" s="140" customFormat="1">
      <c r="A1119" s="143"/>
      <c r="B1119" s="42"/>
      <c r="C1119" s="143"/>
      <c r="D1119" s="142"/>
      <c r="E1119" s="142"/>
      <c r="F1119" s="54"/>
      <c r="G1119" s="54"/>
      <c r="H1119" s="142"/>
      <c r="I1119" s="42"/>
      <c r="J1119" s="142"/>
      <c r="K1119" s="142"/>
      <c r="L1119" s="142"/>
      <c r="M1119" s="55"/>
      <c r="N1119" s="142"/>
      <c r="O1119" s="56"/>
      <c r="P1119" s="56"/>
      <c r="Q1119" s="42"/>
      <c r="R1119" s="18">
        <f t="shared" si="34"/>
        <v>0</v>
      </c>
      <c r="S1119" s="18">
        <f t="shared" si="35"/>
        <v>0</v>
      </c>
      <c r="T1119" s="144"/>
    </row>
    <row r="1120" spans="1:20" s="140" customFormat="1">
      <c r="A1120" s="143"/>
      <c r="B1120" s="42"/>
      <c r="C1120" s="143"/>
      <c r="D1120" s="142"/>
      <c r="E1120" s="142"/>
      <c r="F1120" s="54"/>
      <c r="G1120" s="54"/>
      <c r="H1120" s="142"/>
      <c r="I1120" s="42"/>
      <c r="J1120" s="142"/>
      <c r="K1120" s="142"/>
      <c r="L1120" s="142"/>
      <c r="M1120" s="55"/>
      <c r="N1120" s="142"/>
      <c r="O1120" s="56"/>
      <c r="P1120" s="56"/>
      <c r="Q1120" s="42"/>
      <c r="R1120" s="18">
        <f t="shared" si="34"/>
        <v>0</v>
      </c>
      <c r="S1120" s="18">
        <f t="shared" si="35"/>
        <v>0</v>
      </c>
      <c r="T1120" s="144"/>
    </row>
    <row r="1121" spans="1:20" s="140" customFormat="1">
      <c r="A1121" s="143"/>
      <c r="B1121" s="42"/>
      <c r="C1121" s="143"/>
      <c r="D1121" s="142"/>
      <c r="E1121" s="142"/>
      <c r="F1121" s="54"/>
      <c r="G1121" s="54"/>
      <c r="H1121" s="142"/>
      <c r="I1121" s="42"/>
      <c r="J1121" s="142"/>
      <c r="K1121" s="142"/>
      <c r="L1121" s="142"/>
      <c r="M1121" s="55"/>
      <c r="N1121" s="142"/>
      <c r="O1121" s="56"/>
      <c r="P1121" s="56"/>
      <c r="Q1121" s="42"/>
      <c r="R1121" s="18">
        <f t="shared" si="34"/>
        <v>0</v>
      </c>
      <c r="S1121" s="18">
        <f t="shared" si="35"/>
        <v>0</v>
      </c>
      <c r="T1121" s="144"/>
    </row>
    <row r="1122" spans="1:20" s="140" customFormat="1">
      <c r="A1122" s="143"/>
      <c r="B1122" s="42"/>
      <c r="C1122" s="143"/>
      <c r="D1122" s="142"/>
      <c r="E1122" s="142"/>
      <c r="F1122" s="54"/>
      <c r="G1122" s="54"/>
      <c r="H1122" s="142"/>
      <c r="I1122" s="42"/>
      <c r="J1122" s="142"/>
      <c r="K1122" s="142"/>
      <c r="L1122" s="142"/>
      <c r="M1122" s="55"/>
      <c r="N1122" s="142"/>
      <c r="O1122" s="56"/>
      <c r="P1122" s="56"/>
      <c r="Q1122" s="42"/>
      <c r="R1122" s="18">
        <f t="shared" si="34"/>
        <v>0</v>
      </c>
      <c r="S1122" s="18">
        <f t="shared" si="35"/>
        <v>0</v>
      </c>
      <c r="T1122" s="144"/>
    </row>
    <row r="1123" spans="1:20" s="140" customFormat="1">
      <c r="A1123" s="143"/>
      <c r="B1123" s="42"/>
      <c r="C1123" s="143"/>
      <c r="D1123" s="142"/>
      <c r="E1123" s="142"/>
      <c r="F1123" s="54"/>
      <c r="G1123" s="54"/>
      <c r="H1123" s="142"/>
      <c r="I1123" s="42"/>
      <c r="J1123" s="142"/>
      <c r="K1123" s="142"/>
      <c r="L1123" s="142"/>
      <c r="M1123" s="55"/>
      <c r="N1123" s="142"/>
      <c r="O1123" s="56"/>
      <c r="P1123" s="56"/>
      <c r="Q1123" s="42"/>
      <c r="R1123" s="18">
        <f t="shared" si="34"/>
        <v>0</v>
      </c>
      <c r="S1123" s="18">
        <f t="shared" si="35"/>
        <v>0</v>
      </c>
      <c r="T1123" s="144"/>
    </row>
    <row r="1124" spans="1:20" s="140" customFormat="1">
      <c r="A1124" s="143"/>
      <c r="B1124" s="42"/>
      <c r="C1124" s="143"/>
      <c r="D1124" s="142"/>
      <c r="E1124" s="142"/>
      <c r="F1124" s="54"/>
      <c r="G1124" s="54"/>
      <c r="H1124" s="142"/>
      <c r="I1124" s="42"/>
      <c r="J1124" s="142"/>
      <c r="K1124" s="142"/>
      <c r="L1124" s="142"/>
      <c r="M1124" s="55"/>
      <c r="N1124" s="142"/>
      <c r="O1124" s="56"/>
      <c r="P1124" s="56"/>
      <c r="Q1124" s="42"/>
      <c r="R1124" s="18">
        <f t="shared" si="34"/>
        <v>0</v>
      </c>
      <c r="S1124" s="18">
        <f t="shared" si="35"/>
        <v>0</v>
      </c>
      <c r="T1124" s="144"/>
    </row>
    <row r="1125" spans="1:20" s="140" customFormat="1">
      <c r="A1125" s="143"/>
      <c r="B1125" s="42"/>
      <c r="C1125" s="143"/>
      <c r="D1125" s="142"/>
      <c r="E1125" s="142"/>
      <c r="F1125" s="54"/>
      <c r="G1125" s="54"/>
      <c r="H1125" s="142"/>
      <c r="I1125" s="42"/>
      <c r="J1125" s="142"/>
      <c r="K1125" s="142"/>
      <c r="L1125" s="142"/>
      <c r="M1125" s="55"/>
      <c r="N1125" s="142"/>
      <c r="O1125" s="56"/>
      <c r="P1125" s="56"/>
      <c r="Q1125" s="42"/>
      <c r="R1125" s="18">
        <f t="shared" si="34"/>
        <v>0</v>
      </c>
      <c r="S1125" s="18">
        <f t="shared" si="35"/>
        <v>0</v>
      </c>
      <c r="T1125" s="144"/>
    </row>
    <row r="1126" spans="1:20" s="140" customFormat="1">
      <c r="A1126" s="143"/>
      <c r="B1126" s="42"/>
      <c r="C1126" s="143"/>
      <c r="D1126" s="142"/>
      <c r="E1126" s="142"/>
      <c r="F1126" s="54"/>
      <c r="G1126" s="54"/>
      <c r="H1126" s="142"/>
      <c r="I1126" s="42"/>
      <c r="J1126" s="142"/>
      <c r="K1126" s="142"/>
      <c r="L1126" s="142"/>
      <c r="M1126" s="55"/>
      <c r="N1126" s="142"/>
      <c r="O1126" s="56"/>
      <c r="P1126" s="56"/>
      <c r="Q1126" s="42"/>
      <c r="R1126" s="18">
        <f t="shared" si="34"/>
        <v>0</v>
      </c>
      <c r="S1126" s="18">
        <f t="shared" si="35"/>
        <v>0</v>
      </c>
      <c r="T1126" s="144"/>
    </row>
    <row r="1127" spans="1:20" s="140" customFormat="1">
      <c r="A1127" s="143"/>
      <c r="B1127" s="42"/>
      <c r="C1127" s="143"/>
      <c r="D1127" s="142"/>
      <c r="E1127" s="142"/>
      <c r="F1127" s="54"/>
      <c r="G1127" s="54"/>
      <c r="H1127" s="142"/>
      <c r="I1127" s="42"/>
      <c r="J1127" s="142"/>
      <c r="K1127" s="142"/>
      <c r="L1127" s="142"/>
      <c r="M1127" s="55"/>
      <c r="N1127" s="142"/>
      <c r="O1127" s="56"/>
      <c r="P1127" s="56"/>
      <c r="Q1127" s="42"/>
      <c r="R1127" s="18">
        <f t="shared" si="34"/>
        <v>0</v>
      </c>
      <c r="S1127" s="18">
        <f t="shared" si="35"/>
        <v>0</v>
      </c>
      <c r="T1127" s="144"/>
    </row>
    <row r="1128" spans="1:20" s="140" customFormat="1">
      <c r="A1128" s="143"/>
      <c r="B1128" s="42"/>
      <c r="C1128" s="143"/>
      <c r="D1128" s="142"/>
      <c r="E1128" s="142"/>
      <c r="F1128" s="54"/>
      <c r="G1128" s="54"/>
      <c r="H1128" s="142"/>
      <c r="I1128" s="42"/>
      <c r="J1128" s="142"/>
      <c r="K1128" s="142"/>
      <c r="L1128" s="142"/>
      <c r="M1128" s="55"/>
      <c r="N1128" s="142"/>
      <c r="O1128" s="56"/>
      <c r="P1128" s="56"/>
      <c r="Q1128" s="42"/>
      <c r="R1128" s="18">
        <f t="shared" si="34"/>
        <v>0</v>
      </c>
      <c r="S1128" s="18">
        <f t="shared" si="35"/>
        <v>0</v>
      </c>
      <c r="T1128" s="144"/>
    </row>
    <row r="1129" spans="1:20" s="140" customFormat="1">
      <c r="A1129" s="143"/>
      <c r="B1129" s="42"/>
      <c r="C1129" s="143"/>
      <c r="D1129" s="142"/>
      <c r="E1129" s="142"/>
      <c r="F1129" s="54"/>
      <c r="G1129" s="54"/>
      <c r="H1129" s="142"/>
      <c r="I1129" s="42"/>
      <c r="J1129" s="142"/>
      <c r="K1129" s="142"/>
      <c r="L1129" s="142"/>
      <c r="M1129" s="55"/>
      <c r="N1129" s="142"/>
      <c r="O1129" s="56"/>
      <c r="P1129" s="56"/>
      <c r="Q1129" s="42"/>
      <c r="R1129" s="18">
        <f t="shared" si="34"/>
        <v>0</v>
      </c>
      <c r="S1129" s="18">
        <f t="shared" si="35"/>
        <v>0</v>
      </c>
      <c r="T1129" s="144"/>
    </row>
    <row r="1130" spans="1:20" s="140" customFormat="1">
      <c r="A1130" s="143"/>
      <c r="B1130" s="42"/>
      <c r="C1130" s="143"/>
      <c r="D1130" s="142"/>
      <c r="E1130" s="142"/>
      <c r="F1130" s="54"/>
      <c r="G1130" s="54"/>
      <c r="H1130" s="142"/>
      <c r="I1130" s="42"/>
      <c r="J1130" s="142"/>
      <c r="K1130" s="142"/>
      <c r="L1130" s="142"/>
      <c r="M1130" s="55"/>
      <c r="N1130" s="142"/>
      <c r="O1130" s="56"/>
      <c r="P1130" s="56"/>
      <c r="Q1130" s="42"/>
      <c r="R1130" s="18">
        <f t="shared" si="34"/>
        <v>0</v>
      </c>
      <c r="S1130" s="18">
        <f t="shared" si="35"/>
        <v>0</v>
      </c>
      <c r="T1130" s="144"/>
    </row>
    <row r="1131" spans="1:20" s="140" customFormat="1">
      <c r="A1131" s="143"/>
      <c r="B1131" s="42"/>
      <c r="C1131" s="143"/>
      <c r="D1131" s="142"/>
      <c r="E1131" s="142"/>
      <c r="F1131" s="54"/>
      <c r="G1131" s="54"/>
      <c r="H1131" s="142"/>
      <c r="I1131" s="42"/>
      <c r="J1131" s="142"/>
      <c r="K1131" s="142"/>
      <c r="L1131" s="142"/>
      <c r="M1131" s="55"/>
      <c r="N1131" s="142"/>
      <c r="O1131" s="56"/>
      <c r="P1131" s="56"/>
      <c r="Q1131" s="42"/>
      <c r="R1131" s="18">
        <f t="shared" si="34"/>
        <v>0</v>
      </c>
      <c r="S1131" s="18">
        <f t="shared" si="35"/>
        <v>0</v>
      </c>
      <c r="T1131" s="144"/>
    </row>
    <row r="1132" spans="1:20" s="140" customFormat="1">
      <c r="A1132" s="143"/>
      <c r="B1132" s="42"/>
      <c r="C1132" s="143"/>
      <c r="D1132" s="142"/>
      <c r="E1132" s="142"/>
      <c r="F1132" s="54"/>
      <c r="G1132" s="54"/>
      <c r="H1132" s="142"/>
      <c r="I1132" s="42"/>
      <c r="J1132" s="142"/>
      <c r="K1132" s="142"/>
      <c r="L1132" s="142"/>
      <c r="M1132" s="55"/>
      <c r="N1132" s="142"/>
      <c r="O1132" s="56"/>
      <c r="P1132" s="56"/>
      <c r="Q1132" s="42"/>
      <c r="R1132" s="18">
        <f t="shared" si="34"/>
        <v>0</v>
      </c>
      <c r="S1132" s="18">
        <f t="shared" si="35"/>
        <v>0</v>
      </c>
      <c r="T1132" s="144"/>
    </row>
    <row r="1133" spans="1:20" s="140" customFormat="1">
      <c r="A1133" s="143"/>
      <c r="B1133" s="42"/>
      <c r="C1133" s="143"/>
      <c r="D1133" s="142"/>
      <c r="E1133" s="142"/>
      <c r="F1133" s="54"/>
      <c r="G1133" s="54"/>
      <c r="H1133" s="142"/>
      <c r="I1133" s="42"/>
      <c r="J1133" s="142"/>
      <c r="K1133" s="142"/>
      <c r="L1133" s="142"/>
      <c r="M1133" s="55"/>
      <c r="N1133" s="142"/>
      <c r="O1133" s="56"/>
      <c r="P1133" s="56"/>
      <c r="Q1133" s="42"/>
      <c r="R1133" s="18">
        <f t="shared" si="34"/>
        <v>0</v>
      </c>
      <c r="S1133" s="18">
        <f t="shared" si="35"/>
        <v>0</v>
      </c>
      <c r="T1133" s="144"/>
    </row>
    <row r="1134" spans="1:20" s="140" customFormat="1">
      <c r="A1134" s="143"/>
      <c r="B1134" s="42"/>
      <c r="C1134" s="143"/>
      <c r="D1134" s="142"/>
      <c r="E1134" s="142"/>
      <c r="F1134" s="54"/>
      <c r="G1134" s="54"/>
      <c r="H1134" s="142"/>
      <c r="I1134" s="42"/>
      <c r="J1134" s="142"/>
      <c r="K1134" s="142"/>
      <c r="L1134" s="142"/>
      <c r="M1134" s="55"/>
      <c r="N1134" s="142"/>
      <c r="O1134" s="56"/>
      <c r="P1134" s="56"/>
      <c r="Q1134" s="42"/>
      <c r="R1134" s="18">
        <f t="shared" si="34"/>
        <v>0</v>
      </c>
      <c r="S1134" s="18">
        <f t="shared" si="35"/>
        <v>0</v>
      </c>
      <c r="T1134" s="144"/>
    </row>
    <row r="1135" spans="1:20" s="140" customFormat="1">
      <c r="A1135" s="143"/>
      <c r="B1135" s="42"/>
      <c r="C1135" s="143"/>
      <c r="D1135" s="142"/>
      <c r="E1135" s="142"/>
      <c r="F1135" s="54"/>
      <c r="G1135" s="54"/>
      <c r="H1135" s="142"/>
      <c r="I1135" s="42"/>
      <c r="J1135" s="142"/>
      <c r="K1135" s="142"/>
      <c r="L1135" s="142"/>
      <c r="M1135" s="55"/>
      <c r="N1135" s="142"/>
      <c r="O1135" s="56"/>
      <c r="P1135" s="56"/>
      <c r="Q1135" s="42"/>
      <c r="R1135" s="18">
        <f t="shared" si="34"/>
        <v>0</v>
      </c>
      <c r="S1135" s="18">
        <f t="shared" si="35"/>
        <v>0</v>
      </c>
      <c r="T1135" s="144"/>
    </row>
    <row r="1136" spans="1:20" s="140" customFormat="1">
      <c r="A1136" s="143"/>
      <c r="B1136" s="42"/>
      <c r="C1136" s="143"/>
      <c r="D1136" s="142"/>
      <c r="E1136" s="142"/>
      <c r="F1136" s="54"/>
      <c r="G1136" s="54"/>
      <c r="H1136" s="142"/>
      <c r="I1136" s="42"/>
      <c r="J1136" s="142"/>
      <c r="K1136" s="142"/>
      <c r="L1136" s="142"/>
      <c r="M1136" s="55"/>
      <c r="N1136" s="142"/>
      <c r="O1136" s="56"/>
      <c r="P1136" s="56"/>
      <c r="Q1136" s="42"/>
      <c r="R1136" s="18">
        <f t="shared" si="34"/>
        <v>0</v>
      </c>
      <c r="S1136" s="18">
        <f t="shared" si="35"/>
        <v>0</v>
      </c>
      <c r="T1136" s="144"/>
    </row>
    <row r="1137" spans="1:20" s="140" customFormat="1">
      <c r="A1137" s="143"/>
      <c r="B1137" s="42"/>
      <c r="C1137" s="143"/>
      <c r="D1137" s="142"/>
      <c r="E1137" s="142"/>
      <c r="F1137" s="54"/>
      <c r="G1137" s="54"/>
      <c r="H1137" s="142"/>
      <c r="I1137" s="42"/>
      <c r="J1137" s="142"/>
      <c r="K1137" s="142"/>
      <c r="L1137" s="142"/>
      <c r="M1137" s="55"/>
      <c r="N1137" s="142"/>
      <c r="O1137" s="56"/>
      <c r="P1137" s="56"/>
      <c r="Q1137" s="42"/>
      <c r="R1137" s="18">
        <f t="shared" si="34"/>
        <v>0</v>
      </c>
      <c r="S1137" s="18">
        <f t="shared" si="35"/>
        <v>0</v>
      </c>
      <c r="T1137" s="144"/>
    </row>
    <row r="1138" spans="1:20" s="140" customFormat="1">
      <c r="A1138" s="143"/>
      <c r="B1138" s="42"/>
      <c r="C1138" s="143"/>
      <c r="D1138" s="142"/>
      <c r="E1138" s="142"/>
      <c r="F1138" s="54"/>
      <c r="G1138" s="54"/>
      <c r="H1138" s="142"/>
      <c r="I1138" s="42"/>
      <c r="J1138" s="142"/>
      <c r="K1138" s="142"/>
      <c r="L1138" s="142"/>
      <c r="M1138" s="55"/>
      <c r="N1138" s="142"/>
      <c r="O1138" s="56"/>
      <c r="P1138" s="56"/>
      <c r="Q1138" s="42"/>
      <c r="R1138" s="18">
        <f t="shared" si="34"/>
        <v>0</v>
      </c>
      <c r="S1138" s="18">
        <f t="shared" si="35"/>
        <v>0</v>
      </c>
      <c r="T1138" s="144"/>
    </row>
    <row r="1139" spans="1:20" s="140" customFormat="1">
      <c r="A1139" s="143"/>
      <c r="B1139" s="42"/>
      <c r="C1139" s="143"/>
      <c r="D1139" s="142"/>
      <c r="E1139" s="142"/>
      <c r="F1139" s="54"/>
      <c r="G1139" s="54"/>
      <c r="H1139" s="142"/>
      <c r="I1139" s="42"/>
      <c r="J1139" s="142"/>
      <c r="K1139" s="142"/>
      <c r="L1139" s="142"/>
      <c r="M1139" s="55"/>
      <c r="N1139" s="142"/>
      <c r="O1139" s="56"/>
      <c r="P1139" s="56"/>
      <c r="Q1139" s="42"/>
      <c r="R1139" s="18">
        <f t="shared" si="34"/>
        <v>0</v>
      </c>
      <c r="S1139" s="18">
        <f t="shared" si="35"/>
        <v>0</v>
      </c>
      <c r="T1139" s="144"/>
    </row>
    <row r="1140" spans="1:20" s="140" customFormat="1">
      <c r="A1140" s="143"/>
      <c r="B1140" s="42"/>
      <c r="C1140" s="143"/>
      <c r="D1140" s="142"/>
      <c r="E1140" s="142"/>
      <c r="F1140" s="54"/>
      <c r="G1140" s="54"/>
      <c r="H1140" s="142"/>
      <c r="I1140" s="42"/>
      <c r="J1140" s="142"/>
      <c r="K1140" s="142"/>
      <c r="L1140" s="142"/>
      <c r="M1140" s="55"/>
      <c r="N1140" s="142"/>
      <c r="O1140" s="56"/>
      <c r="P1140" s="56"/>
      <c r="Q1140" s="42"/>
      <c r="R1140" s="18">
        <f t="shared" si="34"/>
        <v>0</v>
      </c>
      <c r="S1140" s="18">
        <f t="shared" si="35"/>
        <v>0</v>
      </c>
      <c r="T1140" s="144"/>
    </row>
    <row r="1141" spans="1:20" s="140" customFormat="1">
      <c r="A1141" s="143"/>
      <c r="B1141" s="42"/>
      <c r="C1141" s="143"/>
      <c r="D1141" s="142"/>
      <c r="E1141" s="142"/>
      <c r="F1141" s="54"/>
      <c r="G1141" s="54"/>
      <c r="H1141" s="142"/>
      <c r="I1141" s="42"/>
      <c r="J1141" s="142"/>
      <c r="K1141" s="142"/>
      <c r="L1141" s="142"/>
      <c r="M1141" s="55"/>
      <c r="N1141" s="142"/>
      <c r="O1141" s="56"/>
      <c r="P1141" s="56"/>
      <c r="Q1141" s="42"/>
      <c r="R1141" s="18">
        <f t="shared" si="34"/>
        <v>0</v>
      </c>
      <c r="S1141" s="18">
        <f t="shared" si="35"/>
        <v>0</v>
      </c>
      <c r="T1141" s="144"/>
    </row>
    <row r="1142" spans="1:20" s="140" customFormat="1">
      <c r="A1142" s="143"/>
      <c r="B1142" s="42"/>
      <c r="C1142" s="143"/>
      <c r="D1142" s="142"/>
      <c r="E1142" s="142"/>
      <c r="F1142" s="54"/>
      <c r="G1142" s="54"/>
      <c r="H1142" s="142"/>
      <c r="I1142" s="42"/>
      <c r="J1142" s="142"/>
      <c r="K1142" s="142"/>
      <c r="L1142" s="142"/>
      <c r="M1142" s="55"/>
      <c r="N1142" s="142"/>
      <c r="O1142" s="56"/>
      <c r="P1142" s="56"/>
      <c r="Q1142" s="42"/>
      <c r="R1142" s="18">
        <f t="shared" si="34"/>
        <v>0</v>
      </c>
      <c r="S1142" s="18">
        <f t="shared" si="35"/>
        <v>0</v>
      </c>
      <c r="T1142" s="144"/>
    </row>
    <row r="1143" spans="1:20" s="140" customFormat="1">
      <c r="A1143" s="143"/>
      <c r="B1143" s="42"/>
      <c r="C1143" s="143"/>
      <c r="D1143" s="142"/>
      <c r="E1143" s="142"/>
      <c r="F1143" s="54"/>
      <c r="G1143" s="54"/>
      <c r="H1143" s="142"/>
      <c r="I1143" s="42"/>
      <c r="J1143" s="142"/>
      <c r="K1143" s="142"/>
      <c r="L1143" s="142"/>
      <c r="M1143" s="55"/>
      <c r="N1143" s="142"/>
      <c r="O1143" s="56"/>
      <c r="P1143" s="56"/>
      <c r="Q1143" s="42"/>
      <c r="R1143" s="18">
        <f t="shared" si="34"/>
        <v>0</v>
      </c>
      <c r="S1143" s="18">
        <f t="shared" si="35"/>
        <v>0</v>
      </c>
      <c r="T1143" s="144"/>
    </row>
    <row r="1144" spans="1:20" s="140" customFormat="1">
      <c r="A1144" s="143"/>
      <c r="B1144" s="42"/>
      <c r="C1144" s="143"/>
      <c r="D1144" s="142"/>
      <c r="E1144" s="142"/>
      <c r="F1144" s="54"/>
      <c r="G1144" s="54"/>
      <c r="H1144" s="142"/>
      <c r="I1144" s="42"/>
      <c r="J1144" s="142"/>
      <c r="K1144" s="142"/>
      <c r="L1144" s="142"/>
      <c r="M1144" s="55"/>
      <c r="N1144" s="142"/>
      <c r="O1144" s="56"/>
      <c r="P1144" s="56"/>
      <c r="Q1144" s="42"/>
      <c r="R1144" s="18">
        <f t="shared" si="34"/>
        <v>0</v>
      </c>
      <c r="S1144" s="18">
        <f t="shared" si="35"/>
        <v>0</v>
      </c>
      <c r="T1144" s="144"/>
    </row>
    <row r="1145" spans="1:20" s="140" customFormat="1">
      <c r="A1145" s="143"/>
      <c r="B1145" s="42"/>
      <c r="C1145" s="143"/>
      <c r="D1145" s="142"/>
      <c r="E1145" s="142"/>
      <c r="F1145" s="54"/>
      <c r="G1145" s="54"/>
      <c r="H1145" s="142"/>
      <c r="I1145" s="42"/>
      <c r="J1145" s="142"/>
      <c r="K1145" s="142"/>
      <c r="L1145" s="142"/>
      <c r="M1145" s="55"/>
      <c r="N1145" s="142"/>
      <c r="O1145" s="56"/>
      <c r="P1145" s="56"/>
      <c r="Q1145" s="42"/>
      <c r="R1145" s="18">
        <f t="shared" si="34"/>
        <v>0</v>
      </c>
      <c r="S1145" s="18">
        <f t="shared" si="35"/>
        <v>0</v>
      </c>
      <c r="T1145" s="144"/>
    </row>
    <row r="1146" spans="1:20" s="140" customFormat="1">
      <c r="A1146" s="143"/>
      <c r="B1146" s="42"/>
      <c r="C1146" s="143"/>
      <c r="D1146" s="142"/>
      <c r="E1146" s="142"/>
      <c r="F1146" s="54"/>
      <c r="G1146" s="54"/>
      <c r="H1146" s="142"/>
      <c r="I1146" s="42"/>
      <c r="J1146" s="142"/>
      <c r="K1146" s="142"/>
      <c r="L1146" s="142"/>
      <c r="M1146" s="55"/>
      <c r="N1146" s="142"/>
      <c r="O1146" s="56"/>
      <c r="P1146" s="56"/>
      <c r="Q1146" s="42"/>
      <c r="R1146" s="18">
        <f t="shared" si="34"/>
        <v>0</v>
      </c>
      <c r="S1146" s="18">
        <f t="shared" si="35"/>
        <v>0</v>
      </c>
      <c r="T1146" s="144"/>
    </row>
    <row r="1147" spans="1:20" s="140" customFormat="1">
      <c r="A1147" s="143"/>
      <c r="B1147" s="42"/>
      <c r="C1147" s="143"/>
      <c r="D1147" s="142"/>
      <c r="E1147" s="142"/>
      <c r="F1147" s="54"/>
      <c r="G1147" s="54"/>
      <c r="H1147" s="142"/>
      <c r="I1147" s="42"/>
      <c r="J1147" s="142"/>
      <c r="K1147" s="142"/>
      <c r="L1147" s="142"/>
      <c r="M1147" s="55"/>
      <c r="N1147" s="142"/>
      <c r="O1147" s="56"/>
      <c r="P1147" s="56"/>
      <c r="Q1147" s="42"/>
      <c r="R1147" s="18">
        <f t="shared" si="34"/>
        <v>0</v>
      </c>
      <c r="S1147" s="18">
        <f t="shared" si="35"/>
        <v>0</v>
      </c>
      <c r="T1147" s="144"/>
    </row>
    <row r="1148" spans="1:20" s="140" customFormat="1">
      <c r="A1148" s="143"/>
      <c r="B1148" s="42"/>
      <c r="C1148" s="143"/>
      <c r="D1148" s="142"/>
      <c r="E1148" s="142"/>
      <c r="F1148" s="54"/>
      <c r="G1148" s="54"/>
      <c r="H1148" s="142"/>
      <c r="I1148" s="42"/>
      <c r="J1148" s="142"/>
      <c r="K1148" s="142"/>
      <c r="L1148" s="142"/>
      <c r="M1148" s="55"/>
      <c r="N1148" s="142"/>
      <c r="O1148" s="56"/>
      <c r="P1148" s="56"/>
      <c r="Q1148" s="42"/>
      <c r="R1148" s="18">
        <f t="shared" si="34"/>
        <v>0</v>
      </c>
      <c r="S1148" s="18">
        <f t="shared" si="35"/>
        <v>0</v>
      </c>
      <c r="T1148" s="144"/>
    </row>
    <row r="1149" spans="1:20" s="140" customFormat="1">
      <c r="A1149" s="143"/>
      <c r="B1149" s="42"/>
      <c r="C1149" s="143"/>
      <c r="D1149" s="142"/>
      <c r="E1149" s="142"/>
      <c r="F1149" s="54"/>
      <c r="G1149" s="54"/>
      <c r="H1149" s="142"/>
      <c r="I1149" s="42"/>
      <c r="J1149" s="142"/>
      <c r="K1149" s="142"/>
      <c r="L1149" s="142"/>
      <c r="M1149" s="55"/>
      <c r="N1149" s="142"/>
      <c r="O1149" s="56"/>
      <c r="P1149" s="56"/>
      <c r="Q1149" s="42"/>
      <c r="R1149" s="18">
        <f t="shared" si="34"/>
        <v>0</v>
      </c>
      <c r="S1149" s="18">
        <f t="shared" si="35"/>
        <v>0</v>
      </c>
      <c r="T1149" s="144"/>
    </row>
    <row r="1150" spans="1:20" s="140" customFormat="1">
      <c r="A1150" s="143"/>
      <c r="B1150" s="42"/>
      <c r="C1150" s="143"/>
      <c r="D1150" s="142"/>
      <c r="E1150" s="142"/>
      <c r="F1150" s="54"/>
      <c r="G1150" s="54"/>
      <c r="H1150" s="142"/>
      <c r="I1150" s="42"/>
      <c r="J1150" s="142"/>
      <c r="K1150" s="142"/>
      <c r="L1150" s="142"/>
      <c r="M1150" s="55"/>
      <c r="N1150" s="142"/>
      <c r="O1150" s="56"/>
      <c r="P1150" s="56"/>
      <c r="Q1150" s="42"/>
      <c r="R1150" s="18">
        <f t="shared" si="34"/>
        <v>0</v>
      </c>
      <c r="S1150" s="18">
        <f t="shared" si="35"/>
        <v>0</v>
      </c>
      <c r="T1150" s="144"/>
    </row>
    <row r="1151" spans="1:20" s="140" customFormat="1">
      <c r="A1151" s="143"/>
      <c r="B1151" s="42"/>
      <c r="C1151" s="143"/>
      <c r="D1151" s="142"/>
      <c r="E1151" s="142"/>
      <c r="F1151" s="54"/>
      <c r="G1151" s="54"/>
      <c r="H1151" s="142"/>
      <c r="I1151" s="42"/>
      <c r="J1151" s="142"/>
      <c r="K1151" s="142"/>
      <c r="L1151" s="142"/>
      <c r="M1151" s="55"/>
      <c r="N1151" s="142"/>
      <c r="O1151" s="56"/>
      <c r="P1151" s="56"/>
      <c r="Q1151" s="42"/>
      <c r="R1151" s="18">
        <f t="shared" si="34"/>
        <v>0</v>
      </c>
      <c r="S1151" s="18">
        <f t="shared" si="35"/>
        <v>0</v>
      </c>
      <c r="T1151" s="144"/>
    </row>
    <row r="1152" spans="1:20" s="140" customFormat="1">
      <c r="A1152" s="143"/>
      <c r="B1152" s="42"/>
      <c r="C1152" s="143"/>
      <c r="D1152" s="142"/>
      <c r="E1152" s="142"/>
      <c r="F1152" s="54"/>
      <c r="G1152" s="54"/>
      <c r="H1152" s="142"/>
      <c r="I1152" s="42"/>
      <c r="J1152" s="142"/>
      <c r="K1152" s="142"/>
      <c r="L1152" s="142"/>
      <c r="M1152" s="55"/>
      <c r="N1152" s="142"/>
      <c r="O1152" s="56"/>
      <c r="P1152" s="56"/>
      <c r="Q1152" s="42"/>
      <c r="R1152" s="18">
        <f t="shared" si="34"/>
        <v>0</v>
      </c>
      <c r="S1152" s="18">
        <f t="shared" si="35"/>
        <v>0</v>
      </c>
      <c r="T1152" s="144"/>
    </row>
    <row r="1153" spans="1:20" s="140" customFormat="1">
      <c r="A1153" s="143"/>
      <c r="B1153" s="42"/>
      <c r="C1153" s="143"/>
      <c r="D1153" s="142"/>
      <c r="E1153" s="142"/>
      <c r="F1153" s="54"/>
      <c r="G1153" s="54"/>
      <c r="H1153" s="142"/>
      <c r="I1153" s="42"/>
      <c r="J1153" s="142"/>
      <c r="K1153" s="142"/>
      <c r="L1153" s="142"/>
      <c r="M1153" s="55"/>
      <c r="N1153" s="142"/>
      <c r="O1153" s="56"/>
      <c r="P1153" s="56"/>
      <c r="Q1153" s="42"/>
      <c r="R1153" s="18">
        <f t="shared" si="34"/>
        <v>0</v>
      </c>
      <c r="S1153" s="18">
        <f t="shared" si="35"/>
        <v>0</v>
      </c>
      <c r="T1153" s="144"/>
    </row>
    <row r="1154" spans="1:20" s="140" customFormat="1">
      <c r="A1154" s="143"/>
      <c r="B1154" s="42"/>
      <c r="C1154" s="143"/>
      <c r="D1154" s="142"/>
      <c r="E1154" s="142"/>
      <c r="F1154" s="54"/>
      <c r="G1154" s="54"/>
      <c r="H1154" s="142"/>
      <c r="I1154" s="42"/>
      <c r="J1154" s="142"/>
      <c r="K1154" s="142"/>
      <c r="L1154" s="142"/>
      <c r="M1154" s="55"/>
      <c r="N1154" s="142"/>
      <c r="O1154" s="56"/>
      <c r="P1154" s="56"/>
      <c r="Q1154" s="42"/>
      <c r="R1154" s="18">
        <f t="shared" si="34"/>
        <v>0</v>
      </c>
      <c r="S1154" s="18">
        <f t="shared" si="35"/>
        <v>0</v>
      </c>
      <c r="T1154" s="144"/>
    </row>
    <row r="1155" spans="1:20" s="140" customFormat="1">
      <c r="A1155" s="143"/>
      <c r="B1155" s="42"/>
      <c r="C1155" s="143"/>
      <c r="D1155" s="142"/>
      <c r="E1155" s="142"/>
      <c r="F1155" s="54"/>
      <c r="G1155" s="54"/>
      <c r="H1155" s="142"/>
      <c r="I1155" s="42"/>
      <c r="J1155" s="142"/>
      <c r="K1155" s="142"/>
      <c r="L1155" s="142"/>
      <c r="M1155" s="55"/>
      <c r="N1155" s="142"/>
      <c r="O1155" s="56"/>
      <c r="P1155" s="56"/>
      <c r="Q1155" s="42"/>
      <c r="R1155" s="18">
        <f t="shared" si="34"/>
        <v>0</v>
      </c>
      <c r="S1155" s="18">
        <f t="shared" si="35"/>
        <v>0</v>
      </c>
      <c r="T1155" s="144"/>
    </row>
    <row r="1156" spans="1:20" s="140" customFormat="1">
      <c r="A1156" s="143"/>
      <c r="B1156" s="42"/>
      <c r="C1156" s="143"/>
      <c r="D1156" s="142"/>
      <c r="E1156" s="142"/>
      <c r="F1156" s="54"/>
      <c r="G1156" s="54"/>
      <c r="H1156" s="142"/>
      <c r="I1156" s="42"/>
      <c r="J1156" s="142"/>
      <c r="K1156" s="142"/>
      <c r="L1156" s="142"/>
      <c r="M1156" s="55"/>
      <c r="N1156" s="142"/>
      <c r="O1156" s="56"/>
      <c r="P1156" s="56"/>
      <c r="Q1156" s="42"/>
      <c r="R1156" s="18">
        <f t="shared" si="34"/>
        <v>0</v>
      </c>
      <c r="S1156" s="18">
        <f t="shared" si="35"/>
        <v>0</v>
      </c>
      <c r="T1156" s="144"/>
    </row>
    <row r="1157" spans="1:20" s="140" customFormat="1">
      <c r="A1157" s="143"/>
      <c r="B1157" s="42"/>
      <c r="C1157" s="143"/>
      <c r="D1157" s="142"/>
      <c r="E1157" s="142"/>
      <c r="F1157" s="54"/>
      <c r="G1157" s="54"/>
      <c r="H1157" s="142"/>
      <c r="I1157" s="42"/>
      <c r="J1157" s="142"/>
      <c r="K1157" s="142"/>
      <c r="L1157" s="142"/>
      <c r="M1157" s="55"/>
      <c r="N1157" s="142"/>
      <c r="O1157" s="56"/>
      <c r="P1157" s="56"/>
      <c r="Q1157" s="42"/>
      <c r="R1157" s="18">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8">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144"/>
    </row>
    <row r="1158" spans="1:20" s="140" customFormat="1">
      <c r="A1158" s="143"/>
      <c r="B1158" s="42"/>
      <c r="C1158" s="143"/>
      <c r="D1158" s="142"/>
      <c r="E1158" s="142"/>
      <c r="F1158" s="54"/>
      <c r="G1158" s="54"/>
      <c r="H1158" s="142"/>
      <c r="I1158" s="42"/>
      <c r="J1158" s="142"/>
      <c r="K1158" s="142"/>
      <c r="L1158" s="142"/>
      <c r="M1158" s="55"/>
      <c r="N1158" s="142"/>
      <c r="O1158" s="56"/>
      <c r="P1158" s="56"/>
      <c r="Q1158" s="42"/>
      <c r="R1158" s="18">
        <f t="shared" si="36"/>
        <v>0</v>
      </c>
      <c r="S1158" s="18">
        <f t="shared" si="37"/>
        <v>0</v>
      </c>
      <c r="T1158" s="144"/>
    </row>
    <row r="1159" spans="1:20" s="140" customFormat="1">
      <c r="A1159" s="143"/>
      <c r="B1159" s="42"/>
      <c r="C1159" s="143"/>
      <c r="D1159" s="142"/>
      <c r="E1159" s="142"/>
      <c r="F1159" s="54"/>
      <c r="G1159" s="54"/>
      <c r="H1159" s="142"/>
      <c r="I1159" s="42"/>
      <c r="J1159" s="142"/>
      <c r="K1159" s="142"/>
      <c r="L1159" s="142"/>
      <c r="M1159" s="55"/>
      <c r="N1159" s="142"/>
      <c r="O1159" s="56"/>
      <c r="P1159" s="56"/>
      <c r="Q1159" s="42"/>
      <c r="R1159" s="18">
        <f t="shared" si="36"/>
        <v>0</v>
      </c>
      <c r="S1159" s="18">
        <f t="shared" si="37"/>
        <v>0</v>
      </c>
      <c r="T1159" s="144"/>
    </row>
    <row r="1160" spans="1:20" s="140" customFormat="1">
      <c r="A1160" s="143"/>
      <c r="B1160" s="42"/>
      <c r="C1160" s="143"/>
      <c r="D1160" s="142"/>
      <c r="E1160" s="142"/>
      <c r="F1160" s="54"/>
      <c r="G1160" s="54"/>
      <c r="H1160" s="142"/>
      <c r="I1160" s="42"/>
      <c r="J1160" s="142"/>
      <c r="K1160" s="142"/>
      <c r="L1160" s="142"/>
      <c r="M1160" s="55"/>
      <c r="N1160" s="142"/>
      <c r="O1160" s="56"/>
      <c r="P1160" s="56"/>
      <c r="Q1160" s="42"/>
      <c r="R1160" s="18">
        <f t="shared" si="36"/>
        <v>0</v>
      </c>
      <c r="S1160" s="18">
        <f t="shared" si="37"/>
        <v>0</v>
      </c>
      <c r="T1160" s="144"/>
    </row>
    <row r="1161" spans="1:20" s="140" customFormat="1">
      <c r="A1161" s="143"/>
      <c r="B1161" s="42"/>
      <c r="C1161" s="143"/>
      <c r="D1161" s="142"/>
      <c r="E1161" s="142"/>
      <c r="F1161" s="54"/>
      <c r="G1161" s="54"/>
      <c r="H1161" s="142"/>
      <c r="I1161" s="42"/>
      <c r="J1161" s="142"/>
      <c r="K1161" s="142"/>
      <c r="L1161" s="142"/>
      <c r="M1161" s="55"/>
      <c r="N1161" s="142"/>
      <c r="O1161" s="56"/>
      <c r="P1161" s="56"/>
      <c r="Q1161" s="42"/>
      <c r="R1161" s="18">
        <f t="shared" si="36"/>
        <v>0</v>
      </c>
      <c r="S1161" s="18">
        <f t="shared" si="37"/>
        <v>0</v>
      </c>
      <c r="T1161" s="144"/>
    </row>
    <row r="1162" spans="1:20" s="140" customFormat="1">
      <c r="A1162" s="143"/>
      <c r="B1162" s="42"/>
      <c r="C1162" s="143"/>
      <c r="D1162" s="142"/>
      <c r="E1162" s="142"/>
      <c r="F1162" s="54"/>
      <c r="G1162" s="54"/>
      <c r="H1162" s="142"/>
      <c r="I1162" s="42"/>
      <c r="J1162" s="142"/>
      <c r="K1162" s="142"/>
      <c r="L1162" s="142"/>
      <c r="M1162" s="55"/>
      <c r="N1162" s="142"/>
      <c r="O1162" s="56"/>
      <c r="P1162" s="56"/>
      <c r="Q1162" s="42"/>
      <c r="R1162" s="18">
        <f t="shared" si="36"/>
        <v>0</v>
      </c>
      <c r="S1162" s="18">
        <f t="shared" si="37"/>
        <v>0</v>
      </c>
      <c r="T1162" s="144"/>
    </row>
    <row r="1163" spans="1:20" s="140" customFormat="1">
      <c r="A1163" s="143"/>
      <c r="B1163" s="42"/>
      <c r="C1163" s="143"/>
      <c r="D1163" s="142"/>
      <c r="E1163" s="142"/>
      <c r="F1163" s="54"/>
      <c r="G1163" s="54"/>
      <c r="H1163" s="142"/>
      <c r="I1163" s="42"/>
      <c r="J1163" s="142"/>
      <c r="K1163" s="142"/>
      <c r="L1163" s="142"/>
      <c r="M1163" s="55"/>
      <c r="N1163" s="142"/>
      <c r="O1163" s="56"/>
      <c r="P1163" s="56"/>
      <c r="Q1163" s="42"/>
      <c r="R1163" s="18">
        <f t="shared" si="36"/>
        <v>0</v>
      </c>
      <c r="S1163" s="18">
        <f t="shared" si="37"/>
        <v>0</v>
      </c>
      <c r="T1163" s="144"/>
    </row>
    <row r="1164" spans="1:20" s="140" customFormat="1">
      <c r="A1164" s="143"/>
      <c r="B1164" s="42"/>
      <c r="C1164" s="143"/>
      <c r="D1164" s="142"/>
      <c r="E1164" s="142"/>
      <c r="F1164" s="54"/>
      <c r="G1164" s="54"/>
      <c r="H1164" s="142"/>
      <c r="I1164" s="42"/>
      <c r="J1164" s="142"/>
      <c r="K1164" s="142"/>
      <c r="L1164" s="142"/>
      <c r="M1164" s="55"/>
      <c r="N1164" s="142"/>
      <c r="O1164" s="56"/>
      <c r="P1164" s="56"/>
      <c r="Q1164" s="42"/>
      <c r="R1164" s="18">
        <f t="shared" si="36"/>
        <v>0</v>
      </c>
      <c r="S1164" s="18">
        <f t="shared" si="37"/>
        <v>0</v>
      </c>
      <c r="T1164" s="144"/>
    </row>
    <row r="1165" spans="1:20" s="140" customFormat="1">
      <c r="A1165" s="143"/>
      <c r="B1165" s="42"/>
      <c r="C1165" s="143"/>
      <c r="D1165" s="142"/>
      <c r="E1165" s="142"/>
      <c r="F1165" s="54"/>
      <c r="G1165" s="54"/>
      <c r="H1165" s="142"/>
      <c r="I1165" s="42"/>
      <c r="J1165" s="142"/>
      <c r="K1165" s="142"/>
      <c r="L1165" s="142"/>
      <c r="M1165" s="55"/>
      <c r="N1165" s="142"/>
      <c r="O1165" s="56"/>
      <c r="P1165" s="56"/>
      <c r="Q1165" s="42"/>
      <c r="R1165" s="18">
        <f t="shared" si="36"/>
        <v>0</v>
      </c>
      <c r="S1165" s="18">
        <f t="shared" si="37"/>
        <v>0</v>
      </c>
      <c r="T1165" s="144"/>
    </row>
    <row r="1166" spans="1:20" s="140" customFormat="1">
      <c r="A1166" s="143"/>
      <c r="B1166" s="42"/>
      <c r="C1166" s="143"/>
      <c r="D1166" s="142"/>
      <c r="E1166" s="142"/>
      <c r="F1166" s="54"/>
      <c r="G1166" s="54"/>
      <c r="H1166" s="142"/>
      <c r="I1166" s="42"/>
      <c r="J1166" s="142"/>
      <c r="K1166" s="142"/>
      <c r="L1166" s="142"/>
      <c r="M1166" s="55"/>
      <c r="N1166" s="142"/>
      <c r="O1166" s="56"/>
      <c r="P1166" s="56"/>
      <c r="Q1166" s="42"/>
      <c r="R1166" s="18">
        <f t="shared" si="36"/>
        <v>0</v>
      </c>
      <c r="S1166" s="18">
        <f t="shared" si="37"/>
        <v>0</v>
      </c>
      <c r="T1166" s="144"/>
    </row>
    <row r="1167" spans="1:20" s="140" customFormat="1">
      <c r="A1167" s="143"/>
      <c r="B1167" s="42"/>
      <c r="C1167" s="143"/>
      <c r="D1167" s="142"/>
      <c r="E1167" s="142"/>
      <c r="F1167" s="54"/>
      <c r="G1167" s="54"/>
      <c r="H1167" s="142"/>
      <c r="I1167" s="42"/>
      <c r="J1167" s="142"/>
      <c r="K1167" s="142"/>
      <c r="L1167" s="142"/>
      <c r="M1167" s="55"/>
      <c r="N1167" s="142"/>
      <c r="O1167" s="56"/>
      <c r="P1167" s="56"/>
      <c r="Q1167" s="42"/>
      <c r="R1167" s="18">
        <f t="shared" si="36"/>
        <v>0</v>
      </c>
      <c r="S1167" s="18">
        <f t="shared" si="37"/>
        <v>0</v>
      </c>
      <c r="T1167" s="144"/>
    </row>
    <row r="1168" spans="1:20" s="140" customFormat="1">
      <c r="A1168" s="143"/>
      <c r="B1168" s="42"/>
      <c r="C1168" s="143"/>
      <c r="D1168" s="142"/>
      <c r="E1168" s="142"/>
      <c r="F1168" s="54"/>
      <c r="G1168" s="54"/>
      <c r="H1168" s="142"/>
      <c r="I1168" s="42"/>
      <c r="J1168" s="142"/>
      <c r="K1168" s="142"/>
      <c r="L1168" s="142"/>
      <c r="M1168" s="55"/>
      <c r="N1168" s="142"/>
      <c r="O1168" s="56"/>
      <c r="P1168" s="56"/>
      <c r="Q1168" s="42"/>
      <c r="R1168" s="18">
        <f t="shared" si="36"/>
        <v>0</v>
      </c>
      <c r="S1168" s="18">
        <f t="shared" si="37"/>
        <v>0</v>
      </c>
      <c r="T1168" s="144"/>
    </row>
    <row r="1169" spans="1:20" s="140" customFormat="1">
      <c r="A1169" s="143"/>
      <c r="B1169" s="42"/>
      <c r="C1169" s="143"/>
      <c r="D1169" s="142"/>
      <c r="E1169" s="142"/>
      <c r="F1169" s="54"/>
      <c r="G1169" s="54"/>
      <c r="H1169" s="142"/>
      <c r="I1169" s="42"/>
      <c r="J1169" s="142"/>
      <c r="K1169" s="142"/>
      <c r="L1169" s="142"/>
      <c r="M1169" s="55"/>
      <c r="N1169" s="142"/>
      <c r="O1169" s="56"/>
      <c r="P1169" s="56"/>
      <c r="Q1169" s="42"/>
      <c r="R1169" s="18">
        <f t="shared" si="36"/>
        <v>0</v>
      </c>
      <c r="S1169" s="18">
        <f t="shared" si="37"/>
        <v>0</v>
      </c>
      <c r="T1169" s="144"/>
    </row>
    <row r="1170" spans="1:20" s="140" customFormat="1">
      <c r="A1170" s="143"/>
      <c r="B1170" s="42"/>
      <c r="C1170" s="143"/>
      <c r="D1170" s="142"/>
      <c r="E1170" s="142"/>
      <c r="F1170" s="54"/>
      <c r="G1170" s="54"/>
      <c r="H1170" s="142"/>
      <c r="I1170" s="42"/>
      <c r="J1170" s="142"/>
      <c r="K1170" s="142"/>
      <c r="L1170" s="142"/>
      <c r="M1170" s="55"/>
      <c r="N1170" s="142"/>
      <c r="O1170" s="56"/>
      <c r="P1170" s="56"/>
      <c r="Q1170" s="42"/>
      <c r="R1170" s="18">
        <f t="shared" si="36"/>
        <v>0</v>
      </c>
      <c r="S1170" s="18">
        <f t="shared" si="37"/>
        <v>0</v>
      </c>
      <c r="T1170" s="144"/>
    </row>
    <row r="1171" spans="1:20" s="140" customFormat="1">
      <c r="A1171" s="143"/>
      <c r="B1171" s="42"/>
      <c r="C1171" s="143"/>
      <c r="D1171" s="142"/>
      <c r="E1171" s="142"/>
      <c r="F1171" s="54"/>
      <c r="G1171" s="54"/>
      <c r="H1171" s="142"/>
      <c r="I1171" s="42"/>
      <c r="J1171" s="142"/>
      <c r="K1171" s="142"/>
      <c r="L1171" s="142"/>
      <c r="M1171" s="55"/>
      <c r="N1171" s="142"/>
      <c r="O1171" s="56"/>
      <c r="P1171" s="56"/>
      <c r="Q1171" s="42"/>
      <c r="R1171" s="18">
        <f t="shared" si="36"/>
        <v>0</v>
      </c>
      <c r="S1171" s="18">
        <f t="shared" si="37"/>
        <v>0</v>
      </c>
      <c r="T1171" s="144"/>
    </row>
    <row r="1172" spans="1:20" s="140" customFormat="1">
      <c r="A1172" s="143"/>
      <c r="B1172" s="42"/>
      <c r="C1172" s="143"/>
      <c r="D1172" s="142"/>
      <c r="E1172" s="142"/>
      <c r="F1172" s="54"/>
      <c r="G1172" s="54"/>
      <c r="H1172" s="142"/>
      <c r="I1172" s="42"/>
      <c r="J1172" s="142"/>
      <c r="K1172" s="142"/>
      <c r="L1172" s="142"/>
      <c r="M1172" s="55"/>
      <c r="N1172" s="142"/>
      <c r="O1172" s="56"/>
      <c r="P1172" s="56"/>
      <c r="Q1172" s="42"/>
      <c r="R1172" s="18">
        <f t="shared" si="36"/>
        <v>0</v>
      </c>
      <c r="S1172" s="18">
        <f t="shared" si="37"/>
        <v>0</v>
      </c>
      <c r="T1172" s="144"/>
    </row>
    <row r="1173" spans="1:20" s="140" customFormat="1">
      <c r="A1173" s="143"/>
      <c r="B1173" s="42"/>
      <c r="C1173" s="143"/>
      <c r="D1173" s="142"/>
      <c r="E1173" s="142"/>
      <c r="F1173" s="54"/>
      <c r="G1173" s="54"/>
      <c r="H1173" s="142"/>
      <c r="I1173" s="42"/>
      <c r="J1173" s="142"/>
      <c r="K1173" s="142"/>
      <c r="L1173" s="142"/>
      <c r="M1173" s="55"/>
      <c r="N1173" s="142"/>
      <c r="O1173" s="56"/>
      <c r="P1173" s="56"/>
      <c r="Q1173" s="42"/>
      <c r="R1173" s="18">
        <f t="shared" si="36"/>
        <v>0</v>
      </c>
      <c r="S1173" s="18">
        <f t="shared" si="37"/>
        <v>0</v>
      </c>
      <c r="T1173" s="144"/>
    </row>
    <row r="1174" spans="1:20" s="140" customFormat="1">
      <c r="A1174" s="143"/>
      <c r="B1174" s="42"/>
      <c r="C1174" s="143"/>
      <c r="D1174" s="142"/>
      <c r="E1174" s="142"/>
      <c r="F1174" s="54"/>
      <c r="G1174" s="54"/>
      <c r="H1174" s="142"/>
      <c r="I1174" s="42"/>
      <c r="J1174" s="142"/>
      <c r="K1174" s="142"/>
      <c r="L1174" s="142"/>
      <c r="M1174" s="55"/>
      <c r="N1174" s="142"/>
      <c r="O1174" s="56"/>
      <c r="P1174" s="56"/>
      <c r="Q1174" s="42"/>
      <c r="R1174" s="18">
        <f t="shared" si="36"/>
        <v>0</v>
      </c>
      <c r="S1174" s="18">
        <f t="shared" si="37"/>
        <v>0</v>
      </c>
      <c r="T1174" s="144"/>
    </row>
    <row r="1175" spans="1:20" s="140" customFormat="1">
      <c r="A1175" s="143"/>
      <c r="B1175" s="42"/>
      <c r="C1175" s="143"/>
      <c r="D1175" s="142"/>
      <c r="E1175" s="142"/>
      <c r="F1175" s="54"/>
      <c r="G1175" s="54"/>
      <c r="H1175" s="142"/>
      <c r="I1175" s="42"/>
      <c r="J1175" s="142"/>
      <c r="K1175" s="142"/>
      <c r="L1175" s="142"/>
      <c r="M1175" s="55"/>
      <c r="N1175" s="142"/>
      <c r="O1175" s="56"/>
      <c r="P1175" s="56"/>
      <c r="Q1175" s="42"/>
      <c r="R1175" s="18">
        <f t="shared" si="36"/>
        <v>0</v>
      </c>
      <c r="S1175" s="18">
        <f t="shared" si="37"/>
        <v>0</v>
      </c>
      <c r="T1175" s="144"/>
    </row>
    <row r="1176" spans="1:20" s="140" customFormat="1">
      <c r="A1176" s="143"/>
      <c r="B1176" s="42"/>
      <c r="C1176" s="143"/>
      <c r="D1176" s="142"/>
      <c r="E1176" s="142"/>
      <c r="F1176" s="54"/>
      <c r="G1176" s="54"/>
      <c r="H1176" s="142"/>
      <c r="I1176" s="42"/>
      <c r="J1176" s="142"/>
      <c r="K1176" s="142"/>
      <c r="L1176" s="142"/>
      <c r="M1176" s="55"/>
      <c r="N1176" s="142"/>
      <c r="O1176" s="56"/>
      <c r="P1176" s="56"/>
      <c r="Q1176" s="42"/>
      <c r="R1176" s="18">
        <f t="shared" si="36"/>
        <v>0</v>
      </c>
      <c r="S1176" s="18">
        <f t="shared" si="37"/>
        <v>0</v>
      </c>
      <c r="T1176" s="144"/>
    </row>
    <row r="1177" spans="1:20" s="140" customFormat="1">
      <c r="A1177" s="143"/>
      <c r="B1177" s="42"/>
      <c r="C1177" s="143"/>
      <c r="D1177" s="142"/>
      <c r="E1177" s="142"/>
      <c r="F1177" s="54"/>
      <c r="G1177" s="54"/>
      <c r="H1177" s="142"/>
      <c r="I1177" s="42"/>
      <c r="J1177" s="142"/>
      <c r="K1177" s="142"/>
      <c r="L1177" s="142"/>
      <c r="M1177" s="55"/>
      <c r="N1177" s="142"/>
      <c r="O1177" s="56"/>
      <c r="P1177" s="56"/>
      <c r="Q1177" s="42"/>
      <c r="R1177" s="18">
        <f t="shared" si="36"/>
        <v>0</v>
      </c>
      <c r="S1177" s="18">
        <f t="shared" si="37"/>
        <v>0</v>
      </c>
      <c r="T1177" s="144"/>
    </row>
    <row r="1178" spans="1:20" s="140" customFormat="1">
      <c r="A1178" s="143"/>
      <c r="B1178" s="42"/>
      <c r="C1178" s="143"/>
      <c r="D1178" s="142"/>
      <c r="E1178" s="142"/>
      <c r="F1178" s="54"/>
      <c r="G1178" s="54"/>
      <c r="H1178" s="142"/>
      <c r="I1178" s="42"/>
      <c r="J1178" s="142"/>
      <c r="K1178" s="142"/>
      <c r="L1178" s="142"/>
      <c r="M1178" s="55"/>
      <c r="N1178" s="142"/>
      <c r="O1178" s="56"/>
      <c r="P1178" s="56"/>
      <c r="Q1178" s="42"/>
      <c r="R1178" s="18">
        <f t="shared" si="36"/>
        <v>0</v>
      </c>
      <c r="S1178" s="18">
        <f t="shared" si="37"/>
        <v>0</v>
      </c>
      <c r="T1178" s="144"/>
    </row>
    <row r="1179" spans="1:20" s="140" customFormat="1">
      <c r="A1179" s="143"/>
      <c r="B1179" s="42"/>
      <c r="C1179" s="143"/>
      <c r="D1179" s="142"/>
      <c r="E1179" s="142"/>
      <c r="F1179" s="54"/>
      <c r="G1179" s="54"/>
      <c r="H1179" s="142"/>
      <c r="I1179" s="42"/>
      <c r="J1179" s="142"/>
      <c r="K1179" s="142"/>
      <c r="L1179" s="142"/>
      <c r="M1179" s="55"/>
      <c r="N1179" s="142"/>
      <c r="O1179" s="56"/>
      <c r="P1179" s="56"/>
      <c r="Q1179" s="42"/>
      <c r="R1179" s="18">
        <f t="shared" si="36"/>
        <v>0</v>
      </c>
      <c r="S1179" s="18">
        <f t="shared" si="37"/>
        <v>0</v>
      </c>
      <c r="T1179" s="144"/>
    </row>
    <row r="1180" spans="1:20" s="140" customFormat="1">
      <c r="A1180" s="143"/>
      <c r="B1180" s="42"/>
      <c r="C1180" s="143"/>
      <c r="D1180" s="142"/>
      <c r="E1180" s="142"/>
      <c r="F1180" s="54"/>
      <c r="G1180" s="54"/>
      <c r="H1180" s="142"/>
      <c r="I1180" s="42"/>
      <c r="J1180" s="142"/>
      <c r="K1180" s="142"/>
      <c r="L1180" s="142"/>
      <c r="M1180" s="55"/>
      <c r="N1180" s="142"/>
      <c r="O1180" s="56"/>
      <c r="P1180" s="56"/>
      <c r="Q1180" s="42"/>
      <c r="R1180" s="18">
        <f t="shared" si="36"/>
        <v>0</v>
      </c>
      <c r="S1180" s="18">
        <f t="shared" si="37"/>
        <v>0</v>
      </c>
      <c r="T1180" s="144"/>
    </row>
    <row r="1181" spans="1:20" s="140" customFormat="1">
      <c r="A1181" s="143"/>
      <c r="B1181" s="42"/>
      <c r="C1181" s="143"/>
      <c r="D1181" s="142"/>
      <c r="E1181" s="142"/>
      <c r="F1181" s="54"/>
      <c r="G1181" s="54"/>
      <c r="H1181" s="142"/>
      <c r="I1181" s="42"/>
      <c r="J1181" s="142"/>
      <c r="K1181" s="142"/>
      <c r="L1181" s="142"/>
      <c r="M1181" s="55"/>
      <c r="N1181" s="142"/>
      <c r="O1181" s="56"/>
      <c r="P1181" s="56"/>
      <c r="Q1181" s="42"/>
      <c r="R1181" s="18">
        <f t="shared" si="36"/>
        <v>0</v>
      </c>
      <c r="S1181" s="18">
        <f t="shared" si="37"/>
        <v>0</v>
      </c>
      <c r="T1181" s="144"/>
    </row>
    <row r="1182" spans="1:20" s="140" customFormat="1">
      <c r="A1182" s="143"/>
      <c r="B1182" s="42"/>
      <c r="C1182" s="143"/>
      <c r="D1182" s="142"/>
      <c r="E1182" s="142"/>
      <c r="F1182" s="54"/>
      <c r="G1182" s="54"/>
      <c r="H1182" s="142"/>
      <c r="I1182" s="42"/>
      <c r="J1182" s="142"/>
      <c r="K1182" s="142"/>
      <c r="L1182" s="142"/>
      <c r="M1182" s="55"/>
      <c r="N1182" s="142"/>
      <c r="O1182" s="56"/>
      <c r="P1182" s="56"/>
      <c r="Q1182" s="42"/>
      <c r="R1182" s="18">
        <f t="shared" si="36"/>
        <v>0</v>
      </c>
      <c r="S1182" s="18">
        <f t="shared" si="37"/>
        <v>0</v>
      </c>
      <c r="T1182" s="144"/>
    </row>
    <row r="1183" spans="1:20" s="140" customFormat="1">
      <c r="A1183" s="143"/>
      <c r="B1183" s="42"/>
      <c r="C1183" s="143"/>
      <c r="D1183" s="142"/>
      <c r="E1183" s="142"/>
      <c r="F1183" s="54"/>
      <c r="G1183" s="54"/>
      <c r="H1183" s="142"/>
      <c r="I1183" s="42"/>
      <c r="J1183" s="142"/>
      <c r="K1183" s="142"/>
      <c r="L1183" s="142"/>
      <c r="M1183" s="55"/>
      <c r="N1183" s="142"/>
      <c r="O1183" s="56"/>
      <c r="P1183" s="56"/>
      <c r="Q1183" s="42"/>
      <c r="R1183" s="18">
        <f t="shared" si="36"/>
        <v>0</v>
      </c>
      <c r="S1183" s="18">
        <f t="shared" si="37"/>
        <v>0</v>
      </c>
      <c r="T1183" s="144"/>
    </row>
    <row r="1184" spans="1:20" s="140" customFormat="1">
      <c r="A1184" s="143"/>
      <c r="B1184" s="42"/>
      <c r="C1184" s="143"/>
      <c r="D1184" s="142"/>
      <c r="E1184" s="142"/>
      <c r="F1184" s="54"/>
      <c r="G1184" s="54"/>
      <c r="H1184" s="142"/>
      <c r="I1184" s="42"/>
      <c r="J1184" s="142"/>
      <c r="K1184" s="142"/>
      <c r="L1184" s="142"/>
      <c r="M1184" s="55"/>
      <c r="N1184" s="142"/>
      <c r="O1184" s="56"/>
      <c r="P1184" s="56"/>
      <c r="Q1184" s="42"/>
      <c r="R1184" s="18">
        <f t="shared" si="36"/>
        <v>0</v>
      </c>
      <c r="S1184" s="18">
        <f t="shared" si="37"/>
        <v>0</v>
      </c>
      <c r="T1184" s="144"/>
    </row>
    <row r="1185" spans="1:20" s="140" customFormat="1">
      <c r="A1185" s="143"/>
      <c r="B1185" s="42"/>
      <c r="C1185" s="143"/>
      <c r="D1185" s="142"/>
      <c r="E1185" s="142"/>
      <c r="F1185" s="54"/>
      <c r="G1185" s="54"/>
      <c r="H1185" s="142"/>
      <c r="I1185" s="42"/>
      <c r="J1185" s="142"/>
      <c r="K1185" s="142"/>
      <c r="L1185" s="142"/>
      <c r="M1185" s="55"/>
      <c r="N1185" s="142"/>
      <c r="O1185" s="56"/>
      <c r="P1185" s="56"/>
      <c r="Q1185" s="42"/>
      <c r="R1185" s="18">
        <f t="shared" si="36"/>
        <v>0</v>
      </c>
      <c r="S1185" s="18">
        <f t="shared" si="37"/>
        <v>0</v>
      </c>
      <c r="T1185" s="144"/>
    </row>
    <row r="1186" spans="1:20" s="140" customFormat="1">
      <c r="A1186" s="143"/>
      <c r="B1186" s="42"/>
      <c r="C1186" s="143"/>
      <c r="D1186" s="142"/>
      <c r="E1186" s="142"/>
      <c r="F1186" s="54"/>
      <c r="G1186" s="54"/>
      <c r="H1186" s="142"/>
      <c r="I1186" s="42"/>
      <c r="J1186" s="142"/>
      <c r="K1186" s="142"/>
      <c r="L1186" s="142"/>
      <c r="M1186" s="55"/>
      <c r="N1186" s="142"/>
      <c r="O1186" s="56"/>
      <c r="P1186" s="56"/>
      <c r="Q1186" s="42"/>
      <c r="R1186" s="18">
        <f t="shared" si="36"/>
        <v>0</v>
      </c>
      <c r="S1186" s="18">
        <f t="shared" si="37"/>
        <v>0</v>
      </c>
      <c r="T1186" s="144"/>
    </row>
    <row r="1187" spans="1:20" s="140" customFormat="1">
      <c r="A1187" s="143"/>
      <c r="B1187" s="42"/>
      <c r="C1187" s="143"/>
      <c r="D1187" s="142"/>
      <c r="E1187" s="142"/>
      <c r="F1187" s="54"/>
      <c r="G1187" s="54"/>
      <c r="H1187" s="142"/>
      <c r="I1187" s="42"/>
      <c r="J1187" s="142"/>
      <c r="K1187" s="142"/>
      <c r="L1187" s="142"/>
      <c r="M1187" s="55"/>
      <c r="N1187" s="142"/>
      <c r="O1187" s="56"/>
      <c r="P1187" s="56"/>
      <c r="Q1187" s="42"/>
      <c r="R1187" s="18">
        <f t="shared" si="36"/>
        <v>0</v>
      </c>
      <c r="S1187" s="18">
        <f t="shared" si="37"/>
        <v>0</v>
      </c>
      <c r="T1187" s="144"/>
    </row>
    <row r="1188" spans="1:20" s="140" customFormat="1">
      <c r="A1188" s="143"/>
      <c r="B1188" s="42"/>
      <c r="C1188" s="143"/>
      <c r="D1188" s="142"/>
      <c r="E1188" s="142"/>
      <c r="F1188" s="54"/>
      <c r="G1188" s="54"/>
      <c r="H1188" s="142"/>
      <c r="I1188" s="42"/>
      <c r="J1188" s="142"/>
      <c r="K1188" s="142"/>
      <c r="L1188" s="142"/>
      <c r="M1188" s="55"/>
      <c r="N1188" s="142"/>
      <c r="O1188" s="56"/>
      <c r="P1188" s="56"/>
      <c r="Q1188" s="42"/>
      <c r="R1188" s="18">
        <f t="shared" si="36"/>
        <v>0</v>
      </c>
      <c r="S1188" s="18">
        <f t="shared" si="37"/>
        <v>0</v>
      </c>
      <c r="T1188" s="144"/>
    </row>
    <row r="1189" spans="1:20" s="140" customFormat="1">
      <c r="A1189" s="143"/>
      <c r="B1189" s="42"/>
      <c r="C1189" s="143"/>
      <c r="D1189" s="142"/>
      <c r="E1189" s="142"/>
      <c r="F1189" s="54"/>
      <c r="G1189" s="54"/>
      <c r="H1189" s="142"/>
      <c r="I1189" s="42"/>
      <c r="J1189" s="142"/>
      <c r="K1189" s="142"/>
      <c r="L1189" s="142"/>
      <c r="M1189" s="55"/>
      <c r="N1189" s="142"/>
      <c r="O1189" s="56"/>
      <c r="P1189" s="56"/>
      <c r="Q1189" s="42"/>
      <c r="R1189" s="18">
        <f t="shared" si="36"/>
        <v>0</v>
      </c>
      <c r="S1189" s="18">
        <f t="shared" si="37"/>
        <v>0</v>
      </c>
      <c r="T1189" s="144"/>
    </row>
    <row r="1190" spans="1:20" s="140" customFormat="1">
      <c r="A1190" s="143"/>
      <c r="B1190" s="42"/>
      <c r="C1190" s="143"/>
      <c r="D1190" s="142"/>
      <c r="E1190" s="142"/>
      <c r="F1190" s="54"/>
      <c r="G1190" s="54"/>
      <c r="H1190" s="142"/>
      <c r="I1190" s="42"/>
      <c r="J1190" s="142"/>
      <c r="K1190" s="142"/>
      <c r="L1190" s="142"/>
      <c r="M1190" s="55"/>
      <c r="N1190" s="142"/>
      <c r="O1190" s="56"/>
      <c r="P1190" s="56"/>
      <c r="Q1190" s="42"/>
      <c r="R1190" s="18">
        <f t="shared" si="36"/>
        <v>0</v>
      </c>
      <c r="S1190" s="18">
        <f t="shared" si="37"/>
        <v>0</v>
      </c>
      <c r="T1190" s="144"/>
    </row>
    <row r="1191" spans="1:20" s="140" customFormat="1">
      <c r="A1191" s="143"/>
      <c r="B1191" s="42"/>
      <c r="C1191" s="143"/>
      <c r="D1191" s="142"/>
      <c r="E1191" s="142"/>
      <c r="F1191" s="54"/>
      <c r="G1191" s="54"/>
      <c r="H1191" s="142"/>
      <c r="I1191" s="42"/>
      <c r="J1191" s="142"/>
      <c r="K1191" s="142"/>
      <c r="L1191" s="142"/>
      <c r="M1191" s="55"/>
      <c r="N1191" s="142"/>
      <c r="O1191" s="56"/>
      <c r="P1191" s="56"/>
      <c r="Q1191" s="42"/>
      <c r="R1191" s="18">
        <f t="shared" si="36"/>
        <v>0</v>
      </c>
      <c r="S1191" s="18">
        <f t="shared" si="37"/>
        <v>0</v>
      </c>
      <c r="T1191" s="144"/>
    </row>
    <row r="1192" spans="1:20" s="140" customFormat="1">
      <c r="A1192" s="143"/>
      <c r="B1192" s="42"/>
      <c r="C1192" s="143"/>
      <c r="D1192" s="142"/>
      <c r="E1192" s="142"/>
      <c r="F1192" s="54"/>
      <c r="G1192" s="54"/>
      <c r="H1192" s="142"/>
      <c r="I1192" s="42"/>
      <c r="J1192" s="142"/>
      <c r="K1192" s="142"/>
      <c r="L1192" s="142"/>
      <c r="M1192" s="55"/>
      <c r="N1192" s="142"/>
      <c r="O1192" s="56"/>
      <c r="P1192" s="56"/>
      <c r="Q1192" s="42"/>
      <c r="R1192" s="18">
        <f t="shared" si="36"/>
        <v>0</v>
      </c>
      <c r="S1192" s="18">
        <f t="shared" si="37"/>
        <v>0</v>
      </c>
      <c r="T1192" s="144"/>
    </row>
    <row r="1193" spans="1:20" s="140" customFormat="1">
      <c r="A1193" s="143"/>
      <c r="B1193" s="42"/>
      <c r="C1193" s="143"/>
      <c r="D1193" s="142"/>
      <c r="E1193" s="142"/>
      <c r="F1193" s="54"/>
      <c r="G1193" s="54"/>
      <c r="H1193" s="142"/>
      <c r="I1193" s="42"/>
      <c r="J1193" s="142"/>
      <c r="K1193" s="142"/>
      <c r="L1193" s="142"/>
      <c r="M1193" s="55"/>
      <c r="N1193" s="142"/>
      <c r="O1193" s="56"/>
      <c r="P1193" s="56"/>
      <c r="Q1193" s="42"/>
      <c r="R1193" s="18">
        <f t="shared" si="36"/>
        <v>0</v>
      </c>
      <c r="S1193" s="18">
        <f t="shared" si="37"/>
        <v>0</v>
      </c>
      <c r="T1193" s="144"/>
    </row>
    <row r="1194" spans="1:20" s="140" customFormat="1">
      <c r="A1194" s="143"/>
      <c r="B1194" s="42"/>
      <c r="C1194" s="143"/>
      <c r="D1194" s="142"/>
      <c r="E1194" s="142"/>
      <c r="F1194" s="54"/>
      <c r="G1194" s="54"/>
      <c r="H1194" s="142"/>
      <c r="I1194" s="42"/>
      <c r="J1194" s="142"/>
      <c r="K1194" s="142"/>
      <c r="L1194" s="142"/>
      <c r="M1194" s="55"/>
      <c r="N1194" s="142"/>
      <c r="O1194" s="56"/>
      <c r="P1194" s="56"/>
      <c r="Q1194" s="42"/>
      <c r="R1194" s="18">
        <f t="shared" si="36"/>
        <v>0</v>
      </c>
      <c r="S1194" s="18">
        <f t="shared" si="37"/>
        <v>0</v>
      </c>
      <c r="T1194" s="144"/>
    </row>
    <row r="1195" spans="1:20" s="140" customFormat="1">
      <c r="A1195" s="143"/>
      <c r="B1195" s="42"/>
      <c r="C1195" s="143"/>
      <c r="D1195" s="142"/>
      <c r="E1195" s="142"/>
      <c r="F1195" s="54"/>
      <c r="G1195" s="54"/>
      <c r="H1195" s="142"/>
      <c r="I1195" s="42"/>
      <c r="J1195" s="142"/>
      <c r="K1195" s="142"/>
      <c r="L1195" s="142"/>
      <c r="M1195" s="55"/>
      <c r="N1195" s="142"/>
      <c r="O1195" s="56"/>
      <c r="P1195" s="56"/>
      <c r="Q1195" s="42"/>
      <c r="R1195" s="18">
        <f t="shared" si="36"/>
        <v>0</v>
      </c>
      <c r="S1195" s="18">
        <f t="shared" si="37"/>
        <v>0</v>
      </c>
      <c r="T1195" s="144"/>
    </row>
    <row r="1196" spans="1:20" s="140" customFormat="1">
      <c r="A1196" s="143"/>
      <c r="B1196" s="42"/>
      <c r="C1196" s="143"/>
      <c r="D1196" s="142"/>
      <c r="E1196" s="142"/>
      <c r="F1196" s="54"/>
      <c r="G1196" s="54"/>
      <c r="H1196" s="142"/>
      <c r="I1196" s="42"/>
      <c r="J1196" s="142"/>
      <c r="K1196" s="142"/>
      <c r="L1196" s="142"/>
      <c r="M1196" s="55"/>
      <c r="N1196" s="142"/>
      <c r="O1196" s="56"/>
      <c r="P1196" s="56"/>
      <c r="Q1196" s="42"/>
      <c r="R1196" s="18">
        <f t="shared" si="36"/>
        <v>0</v>
      </c>
      <c r="S1196" s="18">
        <f t="shared" si="37"/>
        <v>0</v>
      </c>
      <c r="T1196" s="144"/>
    </row>
    <row r="1197" spans="1:20" s="140" customFormat="1">
      <c r="A1197" s="143"/>
      <c r="B1197" s="42"/>
      <c r="C1197" s="143"/>
      <c r="D1197" s="142"/>
      <c r="E1197" s="142"/>
      <c r="F1197" s="54"/>
      <c r="G1197" s="54"/>
      <c r="H1197" s="142"/>
      <c r="I1197" s="42"/>
      <c r="J1197" s="142"/>
      <c r="K1197" s="142"/>
      <c r="L1197" s="142"/>
      <c r="M1197" s="55"/>
      <c r="N1197" s="142"/>
      <c r="O1197" s="56"/>
      <c r="P1197" s="56"/>
      <c r="Q1197" s="42"/>
      <c r="R1197" s="18">
        <f t="shared" si="36"/>
        <v>0</v>
      </c>
      <c r="S1197" s="18">
        <f t="shared" si="37"/>
        <v>0</v>
      </c>
      <c r="T1197" s="144"/>
    </row>
    <row r="1198" spans="1:20" s="140" customFormat="1">
      <c r="A1198" s="143"/>
      <c r="B1198" s="42"/>
      <c r="C1198" s="143"/>
      <c r="D1198" s="142"/>
      <c r="E1198" s="142"/>
      <c r="F1198" s="54"/>
      <c r="G1198" s="54"/>
      <c r="H1198" s="142"/>
      <c r="I1198" s="42"/>
      <c r="J1198" s="142"/>
      <c r="K1198" s="142"/>
      <c r="L1198" s="142"/>
      <c r="M1198" s="55"/>
      <c r="N1198" s="142"/>
      <c r="O1198" s="56"/>
      <c r="P1198" s="56"/>
      <c r="Q1198" s="42"/>
      <c r="R1198" s="18">
        <f t="shared" si="36"/>
        <v>0</v>
      </c>
      <c r="S1198" s="18">
        <f t="shared" si="37"/>
        <v>0</v>
      </c>
      <c r="T1198" s="144"/>
    </row>
    <row r="1199" spans="1:20" s="140" customFormat="1">
      <c r="A1199" s="143"/>
      <c r="B1199" s="42"/>
      <c r="C1199" s="143"/>
      <c r="D1199" s="142"/>
      <c r="E1199" s="142"/>
      <c r="F1199" s="54"/>
      <c r="G1199" s="54"/>
      <c r="H1199" s="142"/>
      <c r="I1199" s="42"/>
      <c r="J1199" s="142"/>
      <c r="K1199" s="142"/>
      <c r="L1199" s="142"/>
      <c r="M1199" s="55"/>
      <c r="N1199" s="142"/>
      <c r="O1199" s="56"/>
      <c r="P1199" s="56"/>
      <c r="Q1199" s="42"/>
      <c r="R1199" s="18">
        <f t="shared" si="36"/>
        <v>0</v>
      </c>
      <c r="S1199" s="18">
        <f t="shared" si="37"/>
        <v>0</v>
      </c>
      <c r="T1199" s="144"/>
    </row>
    <row r="1200" spans="1:20" s="140" customFormat="1">
      <c r="A1200" s="143"/>
      <c r="B1200" s="42"/>
      <c r="C1200" s="143"/>
      <c r="D1200" s="142"/>
      <c r="E1200" s="142"/>
      <c r="F1200" s="54"/>
      <c r="G1200" s="54"/>
      <c r="H1200" s="142"/>
      <c r="I1200" s="42"/>
      <c r="J1200" s="142"/>
      <c r="K1200" s="142"/>
      <c r="L1200" s="142"/>
      <c r="M1200" s="55"/>
      <c r="N1200" s="142"/>
      <c r="O1200" s="56"/>
      <c r="P1200" s="56"/>
      <c r="Q1200" s="42"/>
      <c r="R1200" s="18">
        <f t="shared" si="36"/>
        <v>0</v>
      </c>
      <c r="S1200" s="18">
        <f t="shared" si="37"/>
        <v>0</v>
      </c>
      <c r="T1200" s="144"/>
    </row>
    <row r="1201" spans="1:20" s="140" customFormat="1">
      <c r="A1201" s="143"/>
      <c r="B1201" s="42"/>
      <c r="C1201" s="143"/>
      <c r="D1201" s="142"/>
      <c r="E1201" s="142"/>
      <c r="F1201" s="54"/>
      <c r="G1201" s="54"/>
      <c r="H1201" s="142"/>
      <c r="I1201" s="42"/>
      <c r="J1201" s="142"/>
      <c r="K1201" s="142"/>
      <c r="L1201" s="142"/>
      <c r="M1201" s="55"/>
      <c r="N1201" s="142"/>
      <c r="O1201" s="56"/>
      <c r="P1201" s="56"/>
      <c r="Q1201" s="42"/>
      <c r="R1201" s="18">
        <f t="shared" si="36"/>
        <v>0</v>
      </c>
      <c r="S1201" s="18">
        <f t="shared" si="37"/>
        <v>0</v>
      </c>
      <c r="T1201" s="144"/>
    </row>
    <row r="1202" spans="1:20" s="140" customFormat="1">
      <c r="A1202" s="143"/>
      <c r="B1202" s="42"/>
      <c r="C1202" s="143"/>
      <c r="D1202" s="142"/>
      <c r="E1202" s="142"/>
      <c r="F1202" s="54"/>
      <c r="G1202" s="54"/>
      <c r="H1202" s="142"/>
      <c r="I1202" s="42"/>
      <c r="J1202" s="142"/>
      <c r="K1202" s="142"/>
      <c r="L1202" s="142"/>
      <c r="M1202" s="55"/>
      <c r="N1202" s="142"/>
      <c r="O1202" s="56"/>
      <c r="P1202" s="56"/>
      <c r="Q1202" s="42"/>
      <c r="R1202" s="18">
        <f t="shared" si="36"/>
        <v>0</v>
      </c>
      <c r="S1202" s="18">
        <f t="shared" si="37"/>
        <v>0</v>
      </c>
      <c r="T1202" s="144"/>
    </row>
    <row r="1203" spans="1:20" s="140" customFormat="1">
      <c r="A1203" s="143"/>
      <c r="B1203" s="42"/>
      <c r="C1203" s="143"/>
      <c r="D1203" s="142"/>
      <c r="E1203" s="142"/>
      <c r="F1203" s="54"/>
      <c r="G1203" s="54"/>
      <c r="H1203" s="142"/>
      <c r="I1203" s="42"/>
      <c r="J1203" s="142"/>
      <c r="K1203" s="142"/>
      <c r="L1203" s="142"/>
      <c r="M1203" s="55"/>
      <c r="N1203" s="142"/>
      <c r="O1203" s="56"/>
      <c r="P1203" s="56"/>
      <c r="Q1203" s="42"/>
      <c r="R1203" s="18">
        <f t="shared" si="36"/>
        <v>0</v>
      </c>
      <c r="S1203" s="18">
        <f t="shared" si="37"/>
        <v>0</v>
      </c>
      <c r="T1203" s="144"/>
    </row>
    <row r="1204" spans="1:20" s="140" customFormat="1">
      <c r="A1204" s="143"/>
      <c r="B1204" s="42"/>
      <c r="C1204" s="143"/>
      <c r="D1204" s="142"/>
      <c r="E1204" s="142"/>
      <c r="F1204" s="54"/>
      <c r="G1204" s="54"/>
      <c r="H1204" s="142"/>
      <c r="I1204" s="42"/>
      <c r="J1204" s="142"/>
      <c r="K1204" s="142"/>
      <c r="L1204" s="142"/>
      <c r="M1204" s="55"/>
      <c r="N1204" s="142"/>
      <c r="O1204" s="56"/>
      <c r="P1204" s="56"/>
      <c r="Q1204" s="42"/>
      <c r="R1204" s="18">
        <f t="shared" si="36"/>
        <v>0</v>
      </c>
      <c r="S1204" s="18">
        <f t="shared" si="37"/>
        <v>0</v>
      </c>
      <c r="T1204" s="144"/>
    </row>
    <row r="1205" spans="1:20" s="140" customFormat="1">
      <c r="A1205" s="143"/>
      <c r="B1205" s="42"/>
      <c r="C1205" s="143"/>
      <c r="D1205" s="142"/>
      <c r="E1205" s="142"/>
      <c r="F1205" s="54"/>
      <c r="G1205" s="54"/>
      <c r="H1205" s="142"/>
      <c r="I1205" s="42"/>
      <c r="J1205" s="142"/>
      <c r="K1205" s="142"/>
      <c r="L1205" s="142"/>
      <c r="M1205" s="55"/>
      <c r="N1205" s="142"/>
      <c r="O1205" s="56"/>
      <c r="P1205" s="56"/>
      <c r="Q1205" s="42"/>
      <c r="R1205" s="18">
        <f t="shared" si="36"/>
        <v>0</v>
      </c>
      <c r="S1205" s="18">
        <f t="shared" si="37"/>
        <v>0</v>
      </c>
      <c r="T1205" s="144"/>
    </row>
    <row r="1206" spans="1:20" s="140" customFormat="1">
      <c r="A1206" s="143"/>
      <c r="B1206" s="42"/>
      <c r="C1206" s="143"/>
      <c r="D1206" s="142"/>
      <c r="E1206" s="142"/>
      <c r="F1206" s="54"/>
      <c r="G1206" s="54"/>
      <c r="H1206" s="142"/>
      <c r="I1206" s="42"/>
      <c r="J1206" s="142"/>
      <c r="K1206" s="142"/>
      <c r="L1206" s="142"/>
      <c r="M1206" s="55"/>
      <c r="N1206" s="142"/>
      <c r="O1206" s="56"/>
      <c r="P1206" s="56"/>
      <c r="Q1206" s="42"/>
      <c r="R1206" s="18">
        <f t="shared" si="36"/>
        <v>0</v>
      </c>
      <c r="S1206" s="18">
        <f t="shared" si="37"/>
        <v>0</v>
      </c>
      <c r="T1206" s="144"/>
    </row>
    <row r="1207" spans="1:20" s="140" customFormat="1">
      <c r="A1207" s="143"/>
      <c r="B1207" s="42"/>
      <c r="C1207" s="143"/>
      <c r="D1207" s="142"/>
      <c r="E1207" s="142"/>
      <c r="F1207" s="54"/>
      <c r="G1207" s="54"/>
      <c r="H1207" s="142"/>
      <c r="I1207" s="42"/>
      <c r="J1207" s="142"/>
      <c r="K1207" s="142"/>
      <c r="L1207" s="142"/>
      <c r="M1207" s="55"/>
      <c r="N1207" s="142"/>
      <c r="O1207" s="56"/>
      <c r="P1207" s="56"/>
      <c r="Q1207" s="42"/>
      <c r="R1207" s="18">
        <f t="shared" si="36"/>
        <v>0</v>
      </c>
      <c r="S1207" s="18">
        <f t="shared" si="37"/>
        <v>0</v>
      </c>
      <c r="T1207" s="144"/>
    </row>
    <row r="1208" spans="1:20" s="140" customFormat="1">
      <c r="A1208" s="143"/>
      <c r="B1208" s="42"/>
      <c r="C1208" s="143"/>
      <c r="D1208" s="142"/>
      <c r="E1208" s="142"/>
      <c r="F1208" s="54"/>
      <c r="G1208" s="54"/>
      <c r="H1208" s="142"/>
      <c r="I1208" s="42"/>
      <c r="J1208" s="142"/>
      <c r="K1208" s="142"/>
      <c r="L1208" s="142"/>
      <c r="M1208" s="55"/>
      <c r="N1208" s="142"/>
      <c r="O1208" s="56"/>
      <c r="P1208" s="56"/>
      <c r="Q1208" s="42"/>
      <c r="R1208" s="18">
        <f t="shared" si="36"/>
        <v>0</v>
      </c>
      <c r="S1208" s="18">
        <f t="shared" si="37"/>
        <v>0</v>
      </c>
      <c r="T1208" s="144"/>
    </row>
    <row r="1209" spans="1:20" s="140" customFormat="1">
      <c r="A1209" s="143"/>
      <c r="B1209" s="42"/>
      <c r="C1209" s="143"/>
      <c r="D1209" s="142"/>
      <c r="E1209" s="142"/>
      <c r="F1209" s="54"/>
      <c r="G1209" s="54"/>
      <c r="H1209" s="142"/>
      <c r="I1209" s="42"/>
      <c r="J1209" s="142"/>
      <c r="K1209" s="142"/>
      <c r="L1209" s="142"/>
      <c r="M1209" s="55"/>
      <c r="N1209" s="142"/>
      <c r="O1209" s="56"/>
      <c r="P1209" s="56"/>
      <c r="Q1209" s="42"/>
      <c r="R1209" s="18">
        <f t="shared" si="36"/>
        <v>0</v>
      </c>
      <c r="S1209" s="18">
        <f t="shared" si="37"/>
        <v>0</v>
      </c>
      <c r="T1209" s="144"/>
    </row>
    <row r="1210" spans="1:20" s="140" customFormat="1">
      <c r="A1210" s="143"/>
      <c r="B1210" s="42"/>
      <c r="C1210" s="143"/>
      <c r="D1210" s="142"/>
      <c r="E1210" s="142"/>
      <c r="F1210" s="54"/>
      <c r="G1210" s="54"/>
      <c r="H1210" s="142"/>
      <c r="I1210" s="42"/>
      <c r="J1210" s="142"/>
      <c r="K1210" s="142"/>
      <c r="L1210" s="142"/>
      <c r="M1210" s="55"/>
      <c r="N1210" s="142"/>
      <c r="O1210" s="56"/>
      <c r="P1210" s="56"/>
      <c r="Q1210" s="42"/>
      <c r="R1210" s="18">
        <f t="shared" si="36"/>
        <v>0</v>
      </c>
      <c r="S1210" s="18">
        <f t="shared" si="37"/>
        <v>0</v>
      </c>
      <c r="T1210" s="144"/>
    </row>
    <row r="1211" spans="1:20" s="140" customFormat="1">
      <c r="A1211" s="143"/>
      <c r="B1211" s="42"/>
      <c r="C1211" s="143"/>
      <c r="D1211" s="142"/>
      <c r="E1211" s="142"/>
      <c r="F1211" s="54"/>
      <c r="G1211" s="54"/>
      <c r="H1211" s="142"/>
      <c r="I1211" s="42"/>
      <c r="J1211" s="142"/>
      <c r="K1211" s="142"/>
      <c r="L1211" s="142"/>
      <c r="M1211" s="55"/>
      <c r="N1211" s="142"/>
      <c r="O1211" s="56"/>
      <c r="P1211" s="56"/>
      <c r="Q1211" s="42"/>
      <c r="R1211" s="18">
        <f t="shared" si="36"/>
        <v>0</v>
      </c>
      <c r="S1211" s="18">
        <f t="shared" si="37"/>
        <v>0</v>
      </c>
      <c r="T1211" s="144"/>
    </row>
    <row r="1212" spans="1:20" s="140" customFormat="1">
      <c r="A1212" s="143"/>
      <c r="B1212" s="42"/>
      <c r="C1212" s="143"/>
      <c r="D1212" s="142"/>
      <c r="E1212" s="142"/>
      <c r="F1212" s="54"/>
      <c r="G1212" s="54"/>
      <c r="H1212" s="142"/>
      <c r="I1212" s="42"/>
      <c r="J1212" s="142"/>
      <c r="K1212" s="142"/>
      <c r="L1212" s="142"/>
      <c r="M1212" s="55"/>
      <c r="N1212" s="142"/>
      <c r="O1212" s="56"/>
      <c r="P1212" s="56"/>
      <c r="Q1212" s="42"/>
      <c r="R1212" s="18">
        <f t="shared" si="36"/>
        <v>0</v>
      </c>
      <c r="S1212" s="18">
        <f t="shared" si="37"/>
        <v>0</v>
      </c>
      <c r="T1212" s="144"/>
    </row>
    <row r="1213" spans="1:20" s="140" customFormat="1">
      <c r="A1213" s="143"/>
      <c r="B1213" s="42"/>
      <c r="C1213" s="143"/>
      <c r="D1213" s="142"/>
      <c r="E1213" s="142"/>
      <c r="F1213" s="54"/>
      <c r="G1213" s="54"/>
      <c r="H1213" s="142"/>
      <c r="I1213" s="42"/>
      <c r="J1213" s="142"/>
      <c r="K1213" s="142"/>
      <c r="L1213" s="142"/>
      <c r="M1213" s="55"/>
      <c r="N1213" s="142"/>
      <c r="O1213" s="56"/>
      <c r="P1213" s="56"/>
      <c r="Q1213" s="42"/>
      <c r="R1213" s="18">
        <f t="shared" si="36"/>
        <v>0</v>
      </c>
      <c r="S1213" s="18">
        <f t="shared" si="37"/>
        <v>0</v>
      </c>
      <c r="T1213" s="144"/>
    </row>
    <row r="1214" spans="1:20" s="140" customFormat="1">
      <c r="A1214" s="143"/>
      <c r="B1214" s="42"/>
      <c r="C1214" s="143"/>
      <c r="D1214" s="142"/>
      <c r="E1214" s="142"/>
      <c r="F1214" s="54"/>
      <c r="G1214" s="54"/>
      <c r="H1214" s="142"/>
      <c r="I1214" s="42"/>
      <c r="J1214" s="142"/>
      <c r="K1214" s="142"/>
      <c r="L1214" s="142"/>
      <c r="M1214" s="55"/>
      <c r="N1214" s="142"/>
      <c r="O1214" s="56"/>
      <c r="P1214" s="56"/>
      <c r="Q1214" s="42"/>
      <c r="R1214" s="18">
        <f t="shared" si="36"/>
        <v>0</v>
      </c>
      <c r="S1214" s="18">
        <f t="shared" si="37"/>
        <v>0</v>
      </c>
      <c r="T1214" s="144"/>
    </row>
    <row r="1215" spans="1:20" s="140" customFormat="1">
      <c r="A1215" s="143"/>
      <c r="B1215" s="42"/>
      <c r="C1215" s="143"/>
      <c r="D1215" s="142"/>
      <c r="E1215" s="142"/>
      <c r="F1215" s="54"/>
      <c r="G1215" s="54"/>
      <c r="H1215" s="142"/>
      <c r="I1215" s="42"/>
      <c r="J1215" s="142"/>
      <c r="K1215" s="142"/>
      <c r="L1215" s="142"/>
      <c r="M1215" s="55"/>
      <c r="N1215" s="142"/>
      <c r="O1215" s="56"/>
      <c r="P1215" s="56"/>
      <c r="Q1215" s="42"/>
      <c r="R1215" s="18">
        <f t="shared" si="36"/>
        <v>0</v>
      </c>
      <c r="S1215" s="18">
        <f t="shared" si="37"/>
        <v>0</v>
      </c>
      <c r="T1215" s="144"/>
    </row>
    <row r="1216" spans="1:20" s="140" customFormat="1">
      <c r="A1216" s="143"/>
      <c r="B1216" s="42"/>
      <c r="C1216" s="143"/>
      <c r="D1216" s="142"/>
      <c r="E1216" s="142"/>
      <c r="F1216" s="54"/>
      <c r="G1216" s="54"/>
      <c r="H1216" s="142"/>
      <c r="I1216" s="42"/>
      <c r="J1216" s="142"/>
      <c r="K1216" s="142"/>
      <c r="L1216" s="142"/>
      <c r="M1216" s="55"/>
      <c r="N1216" s="142"/>
      <c r="O1216" s="56"/>
      <c r="P1216" s="56"/>
      <c r="Q1216" s="42"/>
      <c r="R1216" s="18">
        <f t="shared" si="36"/>
        <v>0</v>
      </c>
      <c r="S1216" s="18">
        <f t="shared" si="37"/>
        <v>0</v>
      </c>
      <c r="T1216" s="144"/>
    </row>
    <row r="1217" spans="1:20" s="140" customFormat="1">
      <c r="A1217" s="143"/>
      <c r="B1217" s="42"/>
      <c r="C1217" s="143"/>
      <c r="D1217" s="142"/>
      <c r="E1217" s="142"/>
      <c r="F1217" s="54"/>
      <c r="G1217" s="54"/>
      <c r="H1217" s="142"/>
      <c r="I1217" s="42"/>
      <c r="J1217" s="142"/>
      <c r="K1217" s="142"/>
      <c r="L1217" s="142"/>
      <c r="M1217" s="55"/>
      <c r="N1217" s="142"/>
      <c r="O1217" s="56"/>
      <c r="P1217" s="56"/>
      <c r="Q1217" s="42"/>
      <c r="R1217" s="18">
        <f t="shared" si="36"/>
        <v>0</v>
      </c>
      <c r="S1217" s="18">
        <f t="shared" si="37"/>
        <v>0</v>
      </c>
      <c r="T1217" s="144"/>
    </row>
    <row r="1218" spans="1:20" s="140" customFormat="1">
      <c r="A1218" s="143"/>
      <c r="B1218" s="42"/>
      <c r="C1218" s="143"/>
      <c r="D1218" s="142"/>
      <c r="E1218" s="142"/>
      <c r="F1218" s="54"/>
      <c r="G1218" s="54"/>
      <c r="H1218" s="142"/>
      <c r="I1218" s="42"/>
      <c r="J1218" s="142"/>
      <c r="K1218" s="142"/>
      <c r="L1218" s="142"/>
      <c r="M1218" s="55"/>
      <c r="N1218" s="142"/>
      <c r="O1218" s="56"/>
      <c r="P1218" s="56"/>
      <c r="Q1218" s="42"/>
      <c r="R1218" s="18">
        <f t="shared" si="36"/>
        <v>0</v>
      </c>
      <c r="S1218" s="18">
        <f t="shared" si="37"/>
        <v>0</v>
      </c>
      <c r="T1218" s="144"/>
    </row>
    <row r="1219" spans="1:20" s="140" customFormat="1">
      <c r="A1219" s="143"/>
      <c r="B1219" s="42"/>
      <c r="C1219" s="143"/>
      <c r="D1219" s="142"/>
      <c r="E1219" s="142"/>
      <c r="F1219" s="54"/>
      <c r="G1219" s="54"/>
      <c r="H1219" s="142"/>
      <c r="I1219" s="42"/>
      <c r="J1219" s="142"/>
      <c r="K1219" s="142"/>
      <c r="L1219" s="142"/>
      <c r="M1219" s="55"/>
      <c r="N1219" s="142"/>
      <c r="O1219" s="56"/>
      <c r="P1219" s="56"/>
      <c r="Q1219" s="42"/>
      <c r="R1219" s="18">
        <f t="shared" si="36"/>
        <v>0</v>
      </c>
      <c r="S1219" s="18">
        <f t="shared" si="37"/>
        <v>0</v>
      </c>
      <c r="T1219" s="144"/>
    </row>
    <row r="1220" spans="1:20" s="140" customFormat="1">
      <c r="A1220" s="143"/>
      <c r="B1220" s="42"/>
      <c r="C1220" s="143"/>
      <c r="D1220" s="142"/>
      <c r="E1220" s="142"/>
      <c r="F1220" s="54"/>
      <c r="G1220" s="54"/>
      <c r="H1220" s="142"/>
      <c r="I1220" s="42"/>
      <c r="J1220" s="142"/>
      <c r="K1220" s="142"/>
      <c r="L1220" s="142"/>
      <c r="M1220" s="55"/>
      <c r="N1220" s="142"/>
      <c r="O1220" s="56"/>
      <c r="P1220" s="56"/>
      <c r="Q1220" s="42"/>
      <c r="R1220" s="18">
        <f t="shared" si="36"/>
        <v>0</v>
      </c>
      <c r="S1220" s="18">
        <f t="shared" si="37"/>
        <v>0</v>
      </c>
      <c r="T1220" s="144"/>
    </row>
    <row r="1221" spans="1:20" s="140" customFormat="1">
      <c r="A1221" s="143"/>
      <c r="B1221" s="42"/>
      <c r="C1221" s="143"/>
      <c r="D1221" s="142"/>
      <c r="E1221" s="142"/>
      <c r="F1221" s="54"/>
      <c r="G1221" s="54"/>
      <c r="H1221" s="142"/>
      <c r="I1221" s="42"/>
      <c r="J1221" s="142"/>
      <c r="K1221" s="142"/>
      <c r="L1221" s="142"/>
      <c r="M1221" s="55"/>
      <c r="N1221" s="142"/>
      <c r="O1221" s="56"/>
      <c r="P1221" s="56"/>
      <c r="Q1221" s="42"/>
      <c r="R1221" s="18">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8">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144"/>
    </row>
    <row r="1222" spans="1:20" s="140" customFormat="1">
      <c r="A1222" s="143"/>
      <c r="B1222" s="42"/>
      <c r="C1222" s="143"/>
      <c r="D1222" s="142"/>
      <c r="E1222" s="142"/>
      <c r="F1222" s="54"/>
      <c r="G1222" s="54"/>
      <c r="H1222" s="142"/>
      <c r="I1222" s="42"/>
      <c r="J1222" s="142"/>
      <c r="K1222" s="142"/>
      <c r="L1222" s="142"/>
      <c r="M1222" s="55"/>
      <c r="N1222" s="142"/>
      <c r="O1222" s="56"/>
      <c r="P1222" s="56"/>
      <c r="Q1222" s="42"/>
      <c r="R1222" s="18">
        <f t="shared" si="38"/>
        <v>0</v>
      </c>
      <c r="S1222" s="18">
        <f t="shared" si="39"/>
        <v>0</v>
      </c>
      <c r="T1222" s="144"/>
    </row>
    <row r="1223" spans="1:20" s="140" customFormat="1">
      <c r="A1223" s="143"/>
      <c r="B1223" s="42"/>
      <c r="C1223" s="143"/>
      <c r="D1223" s="142"/>
      <c r="E1223" s="142"/>
      <c r="F1223" s="54"/>
      <c r="G1223" s="54"/>
      <c r="H1223" s="142"/>
      <c r="I1223" s="42"/>
      <c r="J1223" s="142"/>
      <c r="K1223" s="142"/>
      <c r="L1223" s="142"/>
      <c r="M1223" s="55"/>
      <c r="N1223" s="142"/>
      <c r="O1223" s="56"/>
      <c r="P1223" s="56"/>
      <c r="Q1223" s="42"/>
      <c r="R1223" s="18">
        <f t="shared" si="38"/>
        <v>0</v>
      </c>
      <c r="S1223" s="18">
        <f t="shared" si="39"/>
        <v>0</v>
      </c>
      <c r="T1223" s="144"/>
    </row>
    <row r="1224" spans="1:20" s="140" customFormat="1">
      <c r="A1224" s="143"/>
      <c r="B1224" s="42"/>
      <c r="C1224" s="143"/>
      <c r="D1224" s="142"/>
      <c r="E1224" s="142"/>
      <c r="F1224" s="54"/>
      <c r="G1224" s="54"/>
      <c r="H1224" s="142"/>
      <c r="I1224" s="42"/>
      <c r="J1224" s="142"/>
      <c r="K1224" s="142"/>
      <c r="L1224" s="142"/>
      <c r="M1224" s="55"/>
      <c r="N1224" s="142"/>
      <c r="O1224" s="56"/>
      <c r="P1224" s="56"/>
      <c r="Q1224" s="42"/>
      <c r="R1224" s="18">
        <f t="shared" si="38"/>
        <v>0</v>
      </c>
      <c r="S1224" s="18">
        <f t="shared" si="39"/>
        <v>0</v>
      </c>
      <c r="T1224" s="144"/>
    </row>
    <row r="1225" spans="1:20" s="140" customFormat="1">
      <c r="A1225" s="143"/>
      <c r="B1225" s="42"/>
      <c r="C1225" s="143"/>
      <c r="D1225" s="142"/>
      <c r="E1225" s="142"/>
      <c r="F1225" s="54"/>
      <c r="G1225" s="54"/>
      <c r="H1225" s="142"/>
      <c r="I1225" s="42"/>
      <c r="J1225" s="142"/>
      <c r="K1225" s="142"/>
      <c r="L1225" s="142"/>
      <c r="M1225" s="55"/>
      <c r="N1225" s="142"/>
      <c r="O1225" s="56"/>
      <c r="P1225" s="56"/>
      <c r="Q1225" s="42"/>
      <c r="R1225" s="18">
        <f t="shared" si="38"/>
        <v>0</v>
      </c>
      <c r="S1225" s="18">
        <f t="shared" si="39"/>
        <v>0</v>
      </c>
      <c r="T1225" s="144"/>
    </row>
    <row r="1226" spans="1:20" s="140" customFormat="1">
      <c r="A1226" s="143"/>
      <c r="B1226" s="42"/>
      <c r="C1226" s="143"/>
      <c r="D1226" s="142"/>
      <c r="E1226" s="142"/>
      <c r="F1226" s="54"/>
      <c r="G1226" s="54"/>
      <c r="H1226" s="142"/>
      <c r="I1226" s="42"/>
      <c r="J1226" s="142"/>
      <c r="K1226" s="142"/>
      <c r="L1226" s="142"/>
      <c r="M1226" s="55"/>
      <c r="N1226" s="142"/>
      <c r="O1226" s="56"/>
      <c r="P1226" s="56"/>
      <c r="Q1226" s="42"/>
      <c r="R1226" s="18">
        <f t="shared" si="38"/>
        <v>0</v>
      </c>
      <c r="S1226" s="18">
        <f t="shared" si="39"/>
        <v>0</v>
      </c>
      <c r="T1226" s="144"/>
    </row>
    <row r="1227" spans="1:20" s="140" customFormat="1">
      <c r="A1227" s="143"/>
      <c r="B1227" s="42"/>
      <c r="C1227" s="143"/>
      <c r="D1227" s="142"/>
      <c r="E1227" s="142"/>
      <c r="F1227" s="54"/>
      <c r="G1227" s="54"/>
      <c r="H1227" s="142"/>
      <c r="I1227" s="42"/>
      <c r="J1227" s="142"/>
      <c r="K1227" s="142"/>
      <c r="L1227" s="142"/>
      <c r="M1227" s="55"/>
      <c r="N1227" s="142"/>
      <c r="O1227" s="56"/>
      <c r="P1227" s="56"/>
      <c r="Q1227" s="42"/>
      <c r="R1227" s="18">
        <f t="shared" si="38"/>
        <v>0</v>
      </c>
      <c r="S1227" s="18">
        <f t="shared" si="39"/>
        <v>0</v>
      </c>
      <c r="T1227" s="144"/>
    </row>
    <row r="1228" spans="1:20" s="140" customFormat="1">
      <c r="A1228" s="143"/>
      <c r="B1228" s="42"/>
      <c r="C1228" s="143"/>
      <c r="D1228" s="142"/>
      <c r="E1228" s="142"/>
      <c r="F1228" s="54"/>
      <c r="G1228" s="54"/>
      <c r="H1228" s="142"/>
      <c r="I1228" s="42"/>
      <c r="J1228" s="142"/>
      <c r="K1228" s="142"/>
      <c r="L1228" s="142"/>
      <c r="M1228" s="55"/>
      <c r="N1228" s="142"/>
      <c r="O1228" s="56"/>
      <c r="P1228" s="56"/>
      <c r="Q1228" s="42"/>
      <c r="R1228" s="18">
        <f t="shared" si="38"/>
        <v>0</v>
      </c>
      <c r="S1228" s="18">
        <f t="shared" si="39"/>
        <v>0</v>
      </c>
      <c r="T1228" s="144"/>
    </row>
    <row r="1229" spans="1:20" s="140" customFormat="1">
      <c r="A1229" s="143"/>
      <c r="B1229" s="42"/>
      <c r="C1229" s="143"/>
      <c r="D1229" s="142"/>
      <c r="E1229" s="142"/>
      <c r="F1229" s="54"/>
      <c r="G1229" s="54"/>
      <c r="H1229" s="142"/>
      <c r="I1229" s="42"/>
      <c r="J1229" s="142"/>
      <c r="K1229" s="142"/>
      <c r="L1229" s="142"/>
      <c r="M1229" s="55"/>
      <c r="N1229" s="142"/>
      <c r="O1229" s="56"/>
      <c r="P1229" s="56"/>
      <c r="Q1229" s="42"/>
      <c r="R1229" s="18">
        <f t="shared" si="38"/>
        <v>0</v>
      </c>
      <c r="S1229" s="18">
        <f t="shared" si="39"/>
        <v>0</v>
      </c>
      <c r="T1229" s="144"/>
    </row>
    <row r="1230" spans="1:20" s="140" customFormat="1">
      <c r="A1230" s="143"/>
      <c r="B1230" s="42"/>
      <c r="C1230" s="143"/>
      <c r="D1230" s="142"/>
      <c r="E1230" s="142"/>
      <c r="F1230" s="54"/>
      <c r="G1230" s="54"/>
      <c r="H1230" s="142"/>
      <c r="I1230" s="42"/>
      <c r="J1230" s="142"/>
      <c r="K1230" s="142"/>
      <c r="L1230" s="142"/>
      <c r="M1230" s="55"/>
      <c r="N1230" s="142"/>
      <c r="O1230" s="56"/>
      <c r="P1230" s="56"/>
      <c r="Q1230" s="42"/>
      <c r="R1230" s="18">
        <f t="shared" si="38"/>
        <v>0</v>
      </c>
      <c r="S1230" s="18">
        <f t="shared" si="39"/>
        <v>0</v>
      </c>
      <c r="T1230" s="144"/>
    </row>
    <row r="1231" spans="1:20" s="140" customFormat="1">
      <c r="A1231" s="143"/>
      <c r="B1231" s="42"/>
      <c r="C1231" s="143"/>
      <c r="D1231" s="142"/>
      <c r="E1231" s="142"/>
      <c r="F1231" s="54"/>
      <c r="G1231" s="54"/>
      <c r="H1231" s="142"/>
      <c r="I1231" s="42"/>
      <c r="J1231" s="142"/>
      <c r="K1231" s="142"/>
      <c r="L1231" s="142"/>
      <c r="M1231" s="55"/>
      <c r="N1231" s="142"/>
      <c r="O1231" s="56"/>
      <c r="P1231" s="56"/>
      <c r="Q1231" s="42"/>
      <c r="R1231" s="18">
        <f t="shared" si="38"/>
        <v>0</v>
      </c>
      <c r="S1231" s="18">
        <f t="shared" si="39"/>
        <v>0</v>
      </c>
      <c r="T1231" s="144"/>
    </row>
    <row r="1232" spans="1:20" s="140" customFormat="1">
      <c r="A1232" s="143"/>
      <c r="B1232" s="42"/>
      <c r="C1232" s="143"/>
      <c r="D1232" s="142"/>
      <c r="E1232" s="142"/>
      <c r="F1232" s="54"/>
      <c r="G1232" s="54"/>
      <c r="H1232" s="142"/>
      <c r="I1232" s="42"/>
      <c r="J1232" s="142"/>
      <c r="K1232" s="142"/>
      <c r="L1232" s="142"/>
      <c r="M1232" s="55"/>
      <c r="N1232" s="142"/>
      <c r="O1232" s="56"/>
      <c r="P1232" s="56"/>
      <c r="Q1232" s="42"/>
      <c r="R1232" s="18">
        <f t="shared" si="38"/>
        <v>0</v>
      </c>
      <c r="S1232" s="18">
        <f t="shared" si="39"/>
        <v>0</v>
      </c>
      <c r="T1232" s="144"/>
    </row>
    <row r="1233" spans="1:20" s="140" customFormat="1">
      <c r="A1233" s="143"/>
      <c r="B1233" s="42"/>
      <c r="C1233" s="143"/>
      <c r="D1233" s="142"/>
      <c r="E1233" s="142"/>
      <c r="F1233" s="54"/>
      <c r="G1233" s="54"/>
      <c r="H1233" s="142"/>
      <c r="I1233" s="42"/>
      <c r="J1233" s="142"/>
      <c r="K1233" s="142"/>
      <c r="L1233" s="142"/>
      <c r="M1233" s="55"/>
      <c r="N1233" s="142"/>
      <c r="O1233" s="56"/>
      <c r="P1233" s="56"/>
      <c r="Q1233" s="42"/>
      <c r="R1233" s="18">
        <f t="shared" si="38"/>
        <v>0</v>
      </c>
      <c r="S1233" s="18">
        <f t="shared" si="39"/>
        <v>0</v>
      </c>
      <c r="T1233" s="144"/>
    </row>
    <row r="1234" spans="1:20" s="140" customFormat="1">
      <c r="A1234" s="143"/>
      <c r="B1234" s="42"/>
      <c r="C1234" s="143"/>
      <c r="D1234" s="142"/>
      <c r="E1234" s="142"/>
      <c r="F1234" s="54"/>
      <c r="G1234" s="54"/>
      <c r="H1234" s="142"/>
      <c r="I1234" s="42"/>
      <c r="J1234" s="142"/>
      <c r="K1234" s="142"/>
      <c r="L1234" s="142"/>
      <c r="M1234" s="55"/>
      <c r="N1234" s="142"/>
      <c r="O1234" s="56"/>
      <c r="P1234" s="56"/>
      <c r="Q1234" s="42"/>
      <c r="R1234" s="18">
        <f t="shared" si="38"/>
        <v>0</v>
      </c>
      <c r="S1234" s="18">
        <f t="shared" si="39"/>
        <v>0</v>
      </c>
      <c r="T1234" s="144"/>
    </row>
    <row r="1235" spans="1:20" s="140" customFormat="1">
      <c r="A1235" s="143"/>
      <c r="B1235" s="42"/>
      <c r="C1235" s="143"/>
      <c r="D1235" s="142"/>
      <c r="E1235" s="142"/>
      <c r="F1235" s="54"/>
      <c r="G1235" s="54"/>
      <c r="H1235" s="142"/>
      <c r="I1235" s="42"/>
      <c r="J1235" s="142"/>
      <c r="K1235" s="142"/>
      <c r="L1235" s="142"/>
      <c r="M1235" s="55"/>
      <c r="N1235" s="142"/>
      <c r="O1235" s="56"/>
      <c r="P1235" s="56"/>
      <c r="Q1235" s="42"/>
      <c r="R1235" s="18">
        <f t="shared" si="38"/>
        <v>0</v>
      </c>
      <c r="S1235" s="18">
        <f t="shared" si="39"/>
        <v>0</v>
      </c>
      <c r="T1235" s="144"/>
    </row>
    <row r="1236" spans="1:20" s="140" customFormat="1">
      <c r="A1236" s="143"/>
      <c r="B1236" s="42"/>
      <c r="C1236" s="143"/>
      <c r="D1236" s="142"/>
      <c r="E1236" s="142"/>
      <c r="F1236" s="54"/>
      <c r="G1236" s="54"/>
      <c r="H1236" s="142"/>
      <c r="I1236" s="42"/>
      <c r="J1236" s="142"/>
      <c r="K1236" s="142"/>
      <c r="L1236" s="142"/>
      <c r="M1236" s="55"/>
      <c r="N1236" s="142"/>
      <c r="O1236" s="56"/>
      <c r="P1236" s="56"/>
      <c r="Q1236" s="42"/>
      <c r="R1236" s="18">
        <f t="shared" si="38"/>
        <v>0</v>
      </c>
      <c r="S1236" s="18">
        <f t="shared" si="39"/>
        <v>0</v>
      </c>
      <c r="T1236" s="144"/>
    </row>
    <row r="1237" spans="1:20" s="140" customFormat="1">
      <c r="A1237" s="143"/>
      <c r="B1237" s="42"/>
      <c r="C1237" s="143"/>
      <c r="D1237" s="142"/>
      <c r="E1237" s="142"/>
      <c r="F1237" s="54"/>
      <c r="G1237" s="54"/>
      <c r="H1237" s="142"/>
      <c r="I1237" s="42"/>
      <c r="J1237" s="142"/>
      <c r="K1237" s="142"/>
      <c r="L1237" s="142"/>
      <c r="M1237" s="55"/>
      <c r="N1237" s="142"/>
      <c r="O1237" s="56"/>
      <c r="P1237" s="56"/>
      <c r="Q1237" s="42"/>
      <c r="R1237" s="18">
        <f t="shared" si="38"/>
        <v>0</v>
      </c>
      <c r="S1237" s="18">
        <f t="shared" si="39"/>
        <v>0</v>
      </c>
      <c r="T1237" s="144"/>
    </row>
    <row r="1238" spans="1:20" s="140" customFormat="1">
      <c r="A1238" s="143"/>
      <c r="B1238" s="42"/>
      <c r="C1238" s="143"/>
      <c r="D1238" s="142"/>
      <c r="E1238" s="142"/>
      <c r="F1238" s="54"/>
      <c r="G1238" s="54"/>
      <c r="H1238" s="142"/>
      <c r="I1238" s="42"/>
      <c r="J1238" s="142"/>
      <c r="K1238" s="142"/>
      <c r="L1238" s="142"/>
      <c r="M1238" s="55"/>
      <c r="N1238" s="142"/>
      <c r="O1238" s="56"/>
      <c r="P1238" s="56"/>
      <c r="Q1238" s="42"/>
      <c r="R1238" s="18">
        <f t="shared" si="38"/>
        <v>0</v>
      </c>
      <c r="S1238" s="18">
        <f t="shared" si="39"/>
        <v>0</v>
      </c>
      <c r="T1238" s="144"/>
    </row>
    <row r="1239" spans="1:20" s="140" customFormat="1">
      <c r="A1239" s="143"/>
      <c r="B1239" s="42"/>
      <c r="C1239" s="143"/>
      <c r="D1239" s="142"/>
      <c r="E1239" s="142"/>
      <c r="F1239" s="54"/>
      <c r="G1239" s="54"/>
      <c r="H1239" s="142"/>
      <c r="I1239" s="42"/>
      <c r="J1239" s="142"/>
      <c r="K1239" s="142"/>
      <c r="L1239" s="142"/>
      <c r="M1239" s="55"/>
      <c r="N1239" s="142"/>
      <c r="O1239" s="56"/>
      <c r="P1239" s="56"/>
      <c r="Q1239" s="42"/>
      <c r="R1239" s="18">
        <f t="shared" si="38"/>
        <v>0</v>
      </c>
      <c r="S1239" s="18">
        <f t="shared" si="39"/>
        <v>0</v>
      </c>
      <c r="T1239" s="144"/>
    </row>
    <row r="1240" spans="1:20" s="140" customFormat="1">
      <c r="A1240" s="143"/>
      <c r="B1240" s="42"/>
      <c r="C1240" s="143"/>
      <c r="D1240" s="142"/>
      <c r="E1240" s="142"/>
      <c r="F1240" s="54"/>
      <c r="G1240" s="54"/>
      <c r="H1240" s="142"/>
      <c r="I1240" s="42"/>
      <c r="J1240" s="142"/>
      <c r="K1240" s="142"/>
      <c r="L1240" s="142"/>
      <c r="M1240" s="55"/>
      <c r="N1240" s="142"/>
      <c r="O1240" s="56"/>
      <c r="P1240" s="56"/>
      <c r="Q1240" s="42"/>
      <c r="R1240" s="18">
        <f t="shared" si="38"/>
        <v>0</v>
      </c>
      <c r="S1240" s="18">
        <f t="shared" si="39"/>
        <v>0</v>
      </c>
      <c r="T1240" s="144"/>
    </row>
    <row r="1241" spans="1:20" s="140" customFormat="1">
      <c r="A1241" s="143"/>
      <c r="B1241" s="42"/>
      <c r="C1241" s="143"/>
      <c r="D1241" s="142"/>
      <c r="E1241" s="142"/>
      <c r="F1241" s="54"/>
      <c r="G1241" s="54"/>
      <c r="H1241" s="142"/>
      <c r="I1241" s="42"/>
      <c r="J1241" s="142"/>
      <c r="K1241" s="142"/>
      <c r="L1241" s="142"/>
      <c r="M1241" s="55"/>
      <c r="N1241" s="142"/>
      <c r="O1241" s="56"/>
      <c r="P1241" s="56"/>
      <c r="Q1241" s="42"/>
      <c r="R1241" s="18">
        <f t="shared" si="38"/>
        <v>0</v>
      </c>
      <c r="S1241" s="18">
        <f t="shared" si="39"/>
        <v>0</v>
      </c>
      <c r="T1241" s="144"/>
    </row>
    <row r="1242" spans="1:20" s="140" customFormat="1">
      <c r="A1242" s="143"/>
      <c r="B1242" s="42"/>
      <c r="C1242" s="143"/>
      <c r="D1242" s="142"/>
      <c r="E1242" s="142"/>
      <c r="F1242" s="54"/>
      <c r="G1242" s="54"/>
      <c r="H1242" s="142"/>
      <c r="I1242" s="42"/>
      <c r="J1242" s="142"/>
      <c r="K1242" s="142"/>
      <c r="L1242" s="142"/>
      <c r="M1242" s="55"/>
      <c r="N1242" s="142"/>
      <c r="O1242" s="56"/>
      <c r="P1242" s="56"/>
      <c r="Q1242" s="42"/>
      <c r="R1242" s="18">
        <f t="shared" si="38"/>
        <v>0</v>
      </c>
      <c r="S1242" s="18">
        <f t="shared" si="39"/>
        <v>0</v>
      </c>
      <c r="T1242" s="144"/>
    </row>
    <row r="1243" spans="1:20" s="140" customFormat="1">
      <c r="A1243" s="143"/>
      <c r="B1243" s="42"/>
      <c r="C1243" s="143"/>
      <c r="D1243" s="142"/>
      <c r="E1243" s="142"/>
      <c r="F1243" s="54"/>
      <c r="G1243" s="54"/>
      <c r="H1243" s="142"/>
      <c r="I1243" s="42"/>
      <c r="J1243" s="142"/>
      <c r="K1243" s="142"/>
      <c r="L1243" s="142"/>
      <c r="M1243" s="55"/>
      <c r="N1243" s="142"/>
      <c r="O1243" s="56"/>
      <c r="P1243" s="56"/>
      <c r="Q1243" s="42"/>
      <c r="R1243" s="18">
        <f t="shared" si="38"/>
        <v>0</v>
      </c>
      <c r="S1243" s="18">
        <f t="shared" si="39"/>
        <v>0</v>
      </c>
      <c r="T1243" s="144"/>
    </row>
    <row r="1244" spans="1:20" s="140" customFormat="1">
      <c r="A1244" s="143"/>
      <c r="B1244" s="42"/>
      <c r="C1244" s="143"/>
      <c r="D1244" s="142"/>
      <c r="E1244" s="142"/>
      <c r="F1244" s="54"/>
      <c r="G1244" s="54"/>
      <c r="H1244" s="142"/>
      <c r="I1244" s="42"/>
      <c r="J1244" s="142"/>
      <c r="K1244" s="142"/>
      <c r="L1244" s="142"/>
      <c r="M1244" s="55"/>
      <c r="N1244" s="142"/>
      <c r="O1244" s="56"/>
      <c r="P1244" s="56"/>
      <c r="Q1244" s="42"/>
      <c r="R1244" s="18">
        <f t="shared" si="38"/>
        <v>0</v>
      </c>
      <c r="S1244" s="18">
        <f t="shared" si="39"/>
        <v>0</v>
      </c>
      <c r="T1244" s="144"/>
    </row>
    <row r="1245" spans="1:20" s="140" customFormat="1">
      <c r="A1245" s="143"/>
      <c r="B1245" s="42"/>
      <c r="C1245" s="143"/>
      <c r="D1245" s="142"/>
      <c r="E1245" s="142"/>
      <c r="F1245" s="54"/>
      <c r="G1245" s="54"/>
      <c r="H1245" s="142"/>
      <c r="I1245" s="42"/>
      <c r="J1245" s="142"/>
      <c r="K1245" s="142"/>
      <c r="L1245" s="142"/>
      <c r="M1245" s="55"/>
      <c r="N1245" s="142"/>
      <c r="O1245" s="56"/>
      <c r="P1245" s="56"/>
      <c r="Q1245" s="42"/>
      <c r="R1245" s="18">
        <f t="shared" si="38"/>
        <v>0</v>
      </c>
      <c r="S1245" s="18">
        <f t="shared" si="39"/>
        <v>0</v>
      </c>
      <c r="T1245" s="144"/>
    </row>
    <row r="1246" spans="1:20" s="140" customFormat="1">
      <c r="A1246" s="143"/>
      <c r="B1246" s="42"/>
      <c r="C1246" s="143"/>
      <c r="D1246" s="142"/>
      <c r="E1246" s="142"/>
      <c r="F1246" s="54"/>
      <c r="G1246" s="54"/>
      <c r="H1246" s="142"/>
      <c r="I1246" s="42"/>
      <c r="J1246" s="142"/>
      <c r="K1246" s="142"/>
      <c r="L1246" s="142"/>
      <c r="M1246" s="55"/>
      <c r="N1246" s="142"/>
      <c r="O1246" s="56"/>
      <c r="P1246" s="56"/>
      <c r="Q1246" s="42"/>
      <c r="R1246" s="18">
        <f t="shared" si="38"/>
        <v>0</v>
      </c>
      <c r="S1246" s="18">
        <f t="shared" si="39"/>
        <v>0</v>
      </c>
      <c r="T1246" s="144"/>
    </row>
    <row r="1247" spans="1:20" s="140" customFormat="1">
      <c r="A1247" s="143"/>
      <c r="B1247" s="42"/>
      <c r="C1247" s="143"/>
      <c r="D1247" s="142"/>
      <c r="E1247" s="142"/>
      <c r="F1247" s="54"/>
      <c r="G1247" s="54"/>
      <c r="H1247" s="142"/>
      <c r="I1247" s="42"/>
      <c r="J1247" s="142"/>
      <c r="K1247" s="142"/>
      <c r="L1247" s="142"/>
      <c r="M1247" s="55"/>
      <c r="N1247" s="142"/>
      <c r="O1247" s="56"/>
      <c r="P1247" s="56"/>
      <c r="Q1247" s="42"/>
      <c r="R1247" s="18">
        <f t="shared" si="38"/>
        <v>0</v>
      </c>
      <c r="S1247" s="18">
        <f t="shared" si="39"/>
        <v>0</v>
      </c>
      <c r="T1247" s="144"/>
    </row>
    <row r="1248" spans="1:20" s="140" customFormat="1">
      <c r="A1248" s="143"/>
      <c r="B1248" s="42"/>
      <c r="C1248" s="143"/>
      <c r="D1248" s="142"/>
      <c r="E1248" s="142"/>
      <c r="F1248" s="54"/>
      <c r="G1248" s="54"/>
      <c r="H1248" s="142"/>
      <c r="I1248" s="42"/>
      <c r="J1248" s="142"/>
      <c r="K1248" s="142"/>
      <c r="L1248" s="142"/>
      <c r="M1248" s="55"/>
      <c r="N1248" s="142"/>
      <c r="O1248" s="56"/>
      <c r="P1248" s="56"/>
      <c r="Q1248" s="42"/>
      <c r="R1248" s="18">
        <f t="shared" si="38"/>
        <v>0</v>
      </c>
      <c r="S1248" s="18">
        <f t="shared" si="39"/>
        <v>0</v>
      </c>
      <c r="T1248" s="144"/>
    </row>
    <row r="1249" spans="1:20" s="140" customFormat="1">
      <c r="A1249" s="143"/>
      <c r="B1249" s="42"/>
      <c r="C1249" s="143"/>
      <c r="D1249" s="142"/>
      <c r="E1249" s="142"/>
      <c r="F1249" s="54"/>
      <c r="G1249" s="54"/>
      <c r="H1249" s="142"/>
      <c r="I1249" s="42"/>
      <c r="J1249" s="142"/>
      <c r="K1249" s="142"/>
      <c r="L1249" s="142"/>
      <c r="M1249" s="55"/>
      <c r="N1249" s="142"/>
      <c r="O1249" s="56"/>
      <c r="P1249" s="56"/>
      <c r="Q1249" s="42"/>
      <c r="R1249" s="18">
        <f t="shared" si="38"/>
        <v>0</v>
      </c>
      <c r="S1249" s="18">
        <f t="shared" si="39"/>
        <v>0</v>
      </c>
      <c r="T1249" s="144"/>
    </row>
    <row r="1250" spans="1:20" s="140" customFormat="1">
      <c r="A1250" s="143"/>
      <c r="B1250" s="42"/>
      <c r="C1250" s="143"/>
      <c r="D1250" s="142"/>
      <c r="E1250" s="142"/>
      <c r="F1250" s="54"/>
      <c r="G1250" s="54"/>
      <c r="H1250" s="142"/>
      <c r="I1250" s="42"/>
      <c r="J1250" s="142"/>
      <c r="K1250" s="142"/>
      <c r="L1250" s="142"/>
      <c r="M1250" s="55"/>
      <c r="N1250" s="142"/>
      <c r="O1250" s="56"/>
      <c r="P1250" s="56"/>
      <c r="Q1250" s="42"/>
      <c r="R1250" s="18">
        <f t="shared" si="38"/>
        <v>0</v>
      </c>
      <c r="S1250" s="18">
        <f t="shared" si="39"/>
        <v>0</v>
      </c>
      <c r="T1250" s="144"/>
    </row>
    <row r="1251" spans="1:20" s="140" customFormat="1">
      <c r="A1251" s="143"/>
      <c r="B1251" s="42"/>
      <c r="C1251" s="143"/>
      <c r="D1251" s="142"/>
      <c r="E1251" s="142"/>
      <c r="F1251" s="54"/>
      <c r="G1251" s="54"/>
      <c r="H1251" s="142"/>
      <c r="I1251" s="42"/>
      <c r="J1251" s="142"/>
      <c r="K1251" s="142"/>
      <c r="L1251" s="142"/>
      <c r="M1251" s="55"/>
      <c r="N1251" s="142"/>
      <c r="O1251" s="56"/>
      <c r="P1251" s="56"/>
      <c r="Q1251" s="42"/>
      <c r="R1251" s="18">
        <f t="shared" si="38"/>
        <v>0</v>
      </c>
      <c r="S1251" s="18">
        <f t="shared" si="39"/>
        <v>0</v>
      </c>
      <c r="T1251" s="144"/>
    </row>
    <row r="1252" spans="1:20" s="140" customFormat="1">
      <c r="A1252" s="143"/>
      <c r="B1252" s="42"/>
      <c r="C1252" s="143"/>
      <c r="D1252" s="142"/>
      <c r="E1252" s="142"/>
      <c r="F1252" s="54"/>
      <c r="G1252" s="54"/>
      <c r="H1252" s="142"/>
      <c r="I1252" s="42"/>
      <c r="J1252" s="142"/>
      <c r="K1252" s="142"/>
      <c r="L1252" s="142"/>
      <c r="M1252" s="55"/>
      <c r="N1252" s="142"/>
      <c r="O1252" s="56"/>
      <c r="P1252" s="56"/>
      <c r="Q1252" s="42"/>
      <c r="R1252" s="18">
        <f t="shared" si="38"/>
        <v>0</v>
      </c>
      <c r="S1252" s="18">
        <f t="shared" si="39"/>
        <v>0</v>
      </c>
      <c r="T1252" s="144"/>
    </row>
    <row r="1253" spans="1:20" s="140" customFormat="1">
      <c r="A1253" s="143"/>
      <c r="B1253" s="42"/>
      <c r="C1253" s="143"/>
      <c r="D1253" s="142"/>
      <c r="E1253" s="142"/>
      <c r="F1253" s="54"/>
      <c r="G1253" s="54"/>
      <c r="H1253" s="142"/>
      <c r="I1253" s="42"/>
      <c r="J1253" s="142"/>
      <c r="K1253" s="142"/>
      <c r="L1253" s="142"/>
      <c r="M1253" s="55"/>
      <c r="N1253" s="142"/>
      <c r="O1253" s="56"/>
      <c r="P1253" s="56"/>
      <c r="Q1253" s="42"/>
      <c r="R1253" s="18">
        <f t="shared" si="38"/>
        <v>0</v>
      </c>
      <c r="S1253" s="18">
        <f t="shared" si="39"/>
        <v>0</v>
      </c>
      <c r="T1253" s="144"/>
    </row>
    <row r="1254" spans="1:20" s="140" customFormat="1">
      <c r="A1254" s="143"/>
      <c r="B1254" s="42"/>
      <c r="C1254" s="143"/>
      <c r="D1254" s="142"/>
      <c r="E1254" s="142"/>
      <c r="F1254" s="54"/>
      <c r="G1254" s="54"/>
      <c r="H1254" s="142"/>
      <c r="I1254" s="42"/>
      <c r="J1254" s="142"/>
      <c r="K1254" s="142"/>
      <c r="L1254" s="142"/>
      <c r="M1254" s="55"/>
      <c r="N1254" s="142"/>
      <c r="O1254" s="56"/>
      <c r="P1254" s="56"/>
      <c r="Q1254" s="42"/>
      <c r="R1254" s="18">
        <f t="shared" si="38"/>
        <v>0</v>
      </c>
      <c r="S1254" s="18">
        <f t="shared" si="39"/>
        <v>0</v>
      </c>
      <c r="T1254" s="144"/>
    </row>
    <row r="1255" spans="1:20" s="140" customFormat="1">
      <c r="A1255" s="143"/>
      <c r="B1255" s="42"/>
      <c r="C1255" s="143"/>
      <c r="D1255" s="142"/>
      <c r="E1255" s="142"/>
      <c r="F1255" s="54"/>
      <c r="G1255" s="54"/>
      <c r="H1255" s="142"/>
      <c r="I1255" s="42"/>
      <c r="J1255" s="142"/>
      <c r="K1255" s="142"/>
      <c r="L1255" s="142"/>
      <c r="M1255" s="55"/>
      <c r="N1255" s="142"/>
      <c r="O1255" s="56"/>
      <c r="P1255" s="56"/>
      <c r="Q1255" s="42"/>
      <c r="R1255" s="18">
        <f t="shared" si="38"/>
        <v>0</v>
      </c>
      <c r="S1255" s="18">
        <f t="shared" si="39"/>
        <v>0</v>
      </c>
      <c r="T1255" s="144"/>
    </row>
    <row r="1256" spans="1:20" s="140" customFormat="1">
      <c r="A1256" s="143"/>
      <c r="B1256" s="42"/>
      <c r="C1256" s="143"/>
      <c r="D1256" s="142"/>
      <c r="E1256" s="142"/>
      <c r="F1256" s="54"/>
      <c r="G1256" s="54"/>
      <c r="H1256" s="142"/>
      <c r="I1256" s="42"/>
      <c r="J1256" s="142"/>
      <c r="K1256" s="142"/>
      <c r="L1256" s="142"/>
      <c r="M1256" s="55"/>
      <c r="N1256" s="142"/>
      <c r="O1256" s="56"/>
      <c r="P1256" s="56"/>
      <c r="Q1256" s="42"/>
      <c r="R1256" s="18">
        <f t="shared" si="38"/>
        <v>0</v>
      </c>
      <c r="S1256" s="18">
        <f t="shared" si="39"/>
        <v>0</v>
      </c>
      <c r="T1256" s="144"/>
    </row>
    <row r="1257" spans="1:20" s="140" customFormat="1">
      <c r="A1257" s="143"/>
      <c r="B1257" s="42"/>
      <c r="C1257" s="143"/>
      <c r="D1257" s="142"/>
      <c r="E1257" s="142"/>
      <c r="F1257" s="54"/>
      <c r="G1257" s="54"/>
      <c r="H1257" s="142"/>
      <c r="I1257" s="42"/>
      <c r="J1257" s="142"/>
      <c r="K1257" s="142"/>
      <c r="L1257" s="142"/>
      <c r="M1257" s="55"/>
      <c r="N1257" s="142"/>
      <c r="O1257" s="56"/>
      <c r="P1257" s="56"/>
      <c r="Q1257" s="42"/>
      <c r="R1257" s="18">
        <f t="shared" si="38"/>
        <v>0</v>
      </c>
      <c r="S1257" s="18">
        <f t="shared" si="39"/>
        <v>0</v>
      </c>
      <c r="T1257" s="144"/>
    </row>
    <row r="1258" spans="1:20" s="140" customFormat="1">
      <c r="A1258" s="143"/>
      <c r="B1258" s="42"/>
      <c r="C1258" s="143"/>
      <c r="D1258" s="142"/>
      <c r="E1258" s="142"/>
      <c r="F1258" s="54"/>
      <c r="G1258" s="54"/>
      <c r="H1258" s="142"/>
      <c r="I1258" s="42"/>
      <c r="J1258" s="142"/>
      <c r="K1258" s="142"/>
      <c r="L1258" s="142"/>
      <c r="M1258" s="55"/>
      <c r="N1258" s="142"/>
      <c r="O1258" s="56"/>
      <c r="P1258" s="56"/>
      <c r="Q1258" s="42"/>
      <c r="R1258" s="18">
        <f t="shared" si="38"/>
        <v>0</v>
      </c>
      <c r="S1258" s="18">
        <f t="shared" si="39"/>
        <v>0</v>
      </c>
      <c r="T1258" s="144"/>
    </row>
    <row r="1259" spans="1:20" s="140" customFormat="1">
      <c r="A1259" s="143"/>
      <c r="B1259" s="42"/>
      <c r="C1259" s="143"/>
      <c r="D1259" s="142"/>
      <c r="E1259" s="142"/>
      <c r="F1259" s="54"/>
      <c r="G1259" s="54"/>
      <c r="H1259" s="142"/>
      <c r="I1259" s="42"/>
      <c r="J1259" s="142"/>
      <c r="K1259" s="142"/>
      <c r="L1259" s="142"/>
      <c r="M1259" s="55"/>
      <c r="N1259" s="142"/>
      <c r="O1259" s="56"/>
      <c r="P1259" s="56"/>
      <c r="Q1259" s="42"/>
      <c r="R1259" s="18">
        <f t="shared" si="38"/>
        <v>0</v>
      </c>
      <c r="S1259" s="18">
        <f t="shared" si="39"/>
        <v>0</v>
      </c>
      <c r="T1259" s="144"/>
    </row>
    <row r="1260" spans="1:20" s="140" customFormat="1">
      <c r="A1260" s="143"/>
      <c r="B1260" s="42"/>
      <c r="C1260" s="143"/>
      <c r="D1260" s="142"/>
      <c r="E1260" s="142"/>
      <c r="F1260" s="54"/>
      <c r="G1260" s="54"/>
      <c r="H1260" s="142"/>
      <c r="I1260" s="42"/>
      <c r="J1260" s="142"/>
      <c r="K1260" s="142"/>
      <c r="L1260" s="142"/>
      <c r="M1260" s="55"/>
      <c r="N1260" s="142"/>
      <c r="O1260" s="56"/>
      <c r="P1260" s="56"/>
      <c r="Q1260" s="42"/>
      <c r="R1260" s="18">
        <f t="shared" si="38"/>
        <v>0</v>
      </c>
      <c r="S1260" s="18">
        <f t="shared" si="39"/>
        <v>0</v>
      </c>
      <c r="T1260" s="144"/>
    </row>
    <row r="1261" spans="1:20" s="140" customFormat="1">
      <c r="A1261" s="143"/>
      <c r="B1261" s="42"/>
      <c r="C1261" s="143"/>
      <c r="D1261" s="142"/>
      <c r="E1261" s="142"/>
      <c r="F1261" s="54"/>
      <c r="G1261" s="54"/>
      <c r="H1261" s="142"/>
      <c r="I1261" s="42"/>
      <c r="J1261" s="142"/>
      <c r="K1261" s="142"/>
      <c r="L1261" s="142"/>
      <c r="M1261" s="55"/>
      <c r="N1261" s="142"/>
      <c r="O1261" s="56"/>
      <c r="P1261" s="56"/>
      <c r="Q1261" s="42"/>
      <c r="R1261" s="18">
        <f t="shared" si="38"/>
        <v>0</v>
      </c>
      <c r="S1261" s="18">
        <f t="shared" si="39"/>
        <v>0</v>
      </c>
      <c r="T1261" s="144"/>
    </row>
    <row r="1262" spans="1:20" s="140" customFormat="1">
      <c r="A1262" s="143"/>
      <c r="B1262" s="42"/>
      <c r="C1262" s="143"/>
      <c r="D1262" s="142"/>
      <c r="E1262" s="142"/>
      <c r="F1262" s="54"/>
      <c r="G1262" s="54"/>
      <c r="H1262" s="142"/>
      <c r="I1262" s="42"/>
      <c r="J1262" s="142"/>
      <c r="K1262" s="142"/>
      <c r="L1262" s="142"/>
      <c r="M1262" s="55"/>
      <c r="N1262" s="142"/>
      <c r="O1262" s="56"/>
      <c r="P1262" s="56"/>
      <c r="Q1262" s="42"/>
      <c r="R1262" s="18">
        <f t="shared" si="38"/>
        <v>0</v>
      </c>
      <c r="S1262" s="18">
        <f t="shared" si="39"/>
        <v>0</v>
      </c>
      <c r="T1262" s="144"/>
    </row>
    <row r="1263" spans="1:20" s="140" customFormat="1">
      <c r="A1263" s="143"/>
      <c r="B1263" s="42"/>
      <c r="C1263" s="143"/>
      <c r="D1263" s="142"/>
      <c r="E1263" s="142"/>
      <c r="F1263" s="54"/>
      <c r="G1263" s="54"/>
      <c r="H1263" s="142"/>
      <c r="I1263" s="42"/>
      <c r="J1263" s="142"/>
      <c r="K1263" s="142"/>
      <c r="L1263" s="142"/>
      <c r="M1263" s="55"/>
      <c r="N1263" s="142"/>
      <c r="O1263" s="56"/>
      <c r="P1263" s="56"/>
      <c r="Q1263" s="42"/>
      <c r="R1263" s="18">
        <f t="shared" si="38"/>
        <v>0</v>
      </c>
      <c r="S1263" s="18">
        <f t="shared" si="39"/>
        <v>0</v>
      </c>
      <c r="T1263" s="144"/>
    </row>
    <row r="1264" spans="1:20" s="140" customFormat="1">
      <c r="A1264" s="143"/>
      <c r="B1264" s="42"/>
      <c r="C1264" s="143"/>
      <c r="D1264" s="142"/>
      <c r="E1264" s="142"/>
      <c r="F1264" s="54"/>
      <c r="G1264" s="54"/>
      <c r="H1264" s="142"/>
      <c r="I1264" s="42"/>
      <c r="J1264" s="142"/>
      <c r="K1264" s="142"/>
      <c r="L1264" s="142"/>
      <c r="M1264" s="55"/>
      <c r="N1264" s="142"/>
      <c r="O1264" s="56"/>
      <c r="P1264" s="56"/>
      <c r="Q1264" s="42"/>
      <c r="R1264" s="18">
        <f t="shared" si="38"/>
        <v>0</v>
      </c>
      <c r="S1264" s="18">
        <f t="shared" si="39"/>
        <v>0</v>
      </c>
      <c r="T1264" s="144"/>
    </row>
    <row r="1265" spans="1:20" s="140" customFormat="1">
      <c r="A1265" s="143"/>
      <c r="B1265" s="42"/>
      <c r="C1265" s="143"/>
      <c r="D1265" s="142"/>
      <c r="E1265" s="142"/>
      <c r="F1265" s="54"/>
      <c r="G1265" s="54"/>
      <c r="H1265" s="142"/>
      <c r="I1265" s="42"/>
      <c r="J1265" s="142"/>
      <c r="K1265" s="142"/>
      <c r="L1265" s="142"/>
      <c r="M1265" s="55"/>
      <c r="N1265" s="142"/>
      <c r="O1265" s="56"/>
      <c r="P1265" s="56"/>
      <c r="Q1265" s="42"/>
      <c r="R1265" s="18">
        <f t="shared" si="38"/>
        <v>0</v>
      </c>
      <c r="S1265" s="18">
        <f t="shared" si="39"/>
        <v>0</v>
      </c>
      <c r="T1265" s="144"/>
    </row>
    <row r="1266" spans="1:20" s="140" customFormat="1">
      <c r="A1266" s="143"/>
      <c r="B1266" s="42"/>
      <c r="C1266" s="143"/>
      <c r="D1266" s="142"/>
      <c r="E1266" s="142"/>
      <c r="F1266" s="54"/>
      <c r="G1266" s="54"/>
      <c r="H1266" s="142"/>
      <c r="I1266" s="42"/>
      <c r="J1266" s="142"/>
      <c r="K1266" s="142"/>
      <c r="L1266" s="142"/>
      <c r="M1266" s="55"/>
      <c r="N1266" s="142"/>
      <c r="O1266" s="56"/>
      <c r="P1266" s="56"/>
      <c r="Q1266" s="42"/>
      <c r="R1266" s="18">
        <f t="shared" si="38"/>
        <v>0</v>
      </c>
      <c r="S1266" s="18">
        <f t="shared" si="39"/>
        <v>0</v>
      </c>
      <c r="T1266" s="144"/>
    </row>
    <row r="1267" spans="1:20" s="140" customFormat="1">
      <c r="A1267" s="143"/>
      <c r="B1267" s="42"/>
      <c r="C1267" s="143"/>
      <c r="D1267" s="142"/>
      <c r="E1267" s="142"/>
      <c r="F1267" s="54"/>
      <c r="G1267" s="54"/>
      <c r="H1267" s="142"/>
      <c r="I1267" s="42"/>
      <c r="J1267" s="142"/>
      <c r="K1267" s="142"/>
      <c r="L1267" s="142"/>
      <c r="M1267" s="55"/>
      <c r="N1267" s="142"/>
      <c r="O1267" s="56"/>
      <c r="P1267" s="56"/>
      <c r="Q1267" s="42"/>
      <c r="R1267" s="18">
        <f t="shared" si="38"/>
        <v>0</v>
      </c>
      <c r="S1267" s="18">
        <f t="shared" si="39"/>
        <v>0</v>
      </c>
      <c r="T1267" s="144"/>
    </row>
    <row r="1268" spans="1:20" s="140" customFormat="1">
      <c r="A1268" s="143"/>
      <c r="B1268" s="42"/>
      <c r="C1268" s="143"/>
      <c r="D1268" s="142"/>
      <c r="E1268" s="142"/>
      <c r="F1268" s="54"/>
      <c r="G1268" s="54"/>
      <c r="H1268" s="142"/>
      <c r="I1268" s="42"/>
      <c r="J1268" s="142"/>
      <c r="K1268" s="142"/>
      <c r="L1268" s="142"/>
      <c r="M1268" s="55"/>
      <c r="N1268" s="142"/>
      <c r="O1268" s="56"/>
      <c r="P1268" s="56"/>
      <c r="Q1268" s="42"/>
      <c r="R1268" s="18">
        <f t="shared" si="38"/>
        <v>0</v>
      </c>
      <c r="S1268" s="18">
        <f t="shared" si="39"/>
        <v>0</v>
      </c>
      <c r="T1268" s="144"/>
    </row>
    <row r="1269" spans="1:20" s="140" customFormat="1">
      <c r="A1269" s="143"/>
      <c r="B1269" s="42"/>
      <c r="C1269" s="143"/>
      <c r="D1269" s="142"/>
      <c r="E1269" s="142"/>
      <c r="F1269" s="54"/>
      <c r="G1269" s="54"/>
      <c r="H1269" s="142"/>
      <c r="I1269" s="42"/>
      <c r="J1269" s="142"/>
      <c r="K1269" s="142"/>
      <c r="L1269" s="142"/>
      <c r="M1269" s="55"/>
      <c r="N1269" s="142"/>
      <c r="O1269" s="56"/>
      <c r="P1269" s="56"/>
      <c r="Q1269" s="42"/>
      <c r="R1269" s="18">
        <f t="shared" si="38"/>
        <v>0</v>
      </c>
      <c r="S1269" s="18">
        <f t="shared" si="39"/>
        <v>0</v>
      </c>
      <c r="T1269" s="144"/>
    </row>
    <row r="1270" spans="1:20" s="140" customFormat="1">
      <c r="A1270" s="143"/>
      <c r="B1270" s="42"/>
      <c r="C1270" s="143"/>
      <c r="D1270" s="142"/>
      <c r="E1270" s="142"/>
      <c r="F1270" s="54"/>
      <c r="G1270" s="54"/>
      <c r="H1270" s="142"/>
      <c r="I1270" s="42"/>
      <c r="J1270" s="142"/>
      <c r="K1270" s="142"/>
      <c r="L1270" s="142"/>
      <c r="M1270" s="55"/>
      <c r="N1270" s="142"/>
      <c r="O1270" s="56"/>
      <c r="P1270" s="56"/>
      <c r="Q1270" s="42"/>
      <c r="R1270" s="18">
        <f t="shared" si="38"/>
        <v>0</v>
      </c>
      <c r="S1270" s="18">
        <f t="shared" si="39"/>
        <v>0</v>
      </c>
      <c r="T1270" s="144"/>
    </row>
    <row r="1271" spans="1:20" s="140" customFormat="1">
      <c r="A1271" s="143"/>
      <c r="B1271" s="42"/>
      <c r="C1271" s="143"/>
      <c r="D1271" s="142"/>
      <c r="E1271" s="142"/>
      <c r="F1271" s="54"/>
      <c r="G1271" s="54"/>
      <c r="H1271" s="142"/>
      <c r="I1271" s="42"/>
      <c r="J1271" s="142"/>
      <c r="K1271" s="142"/>
      <c r="L1271" s="142"/>
      <c r="M1271" s="55"/>
      <c r="N1271" s="142"/>
      <c r="O1271" s="56"/>
      <c r="P1271" s="56"/>
      <c r="Q1271" s="42"/>
      <c r="R1271" s="18">
        <f t="shared" si="38"/>
        <v>0</v>
      </c>
      <c r="S1271" s="18">
        <f t="shared" si="39"/>
        <v>0</v>
      </c>
      <c r="T1271" s="144"/>
    </row>
    <row r="1272" spans="1:20" s="140" customFormat="1">
      <c r="A1272" s="143"/>
      <c r="B1272" s="42"/>
      <c r="C1272" s="143"/>
      <c r="D1272" s="142"/>
      <c r="E1272" s="142"/>
      <c r="F1272" s="54"/>
      <c r="G1272" s="54"/>
      <c r="H1272" s="142"/>
      <c r="I1272" s="42"/>
      <c r="J1272" s="142"/>
      <c r="K1272" s="142"/>
      <c r="L1272" s="142"/>
      <c r="M1272" s="55"/>
      <c r="N1272" s="142"/>
      <c r="O1272" s="56"/>
      <c r="P1272" s="56"/>
      <c r="Q1272" s="42"/>
      <c r="R1272" s="18">
        <f t="shared" si="38"/>
        <v>0</v>
      </c>
      <c r="S1272" s="18">
        <f t="shared" si="39"/>
        <v>0</v>
      </c>
      <c r="T1272" s="144"/>
    </row>
    <row r="1273" spans="1:20" s="140" customFormat="1">
      <c r="A1273" s="143"/>
      <c r="B1273" s="42"/>
      <c r="C1273" s="143"/>
      <c r="D1273" s="142"/>
      <c r="E1273" s="142"/>
      <c r="F1273" s="54"/>
      <c r="G1273" s="54"/>
      <c r="H1273" s="142"/>
      <c r="I1273" s="42"/>
      <c r="J1273" s="142"/>
      <c r="K1273" s="142"/>
      <c r="L1273" s="142"/>
      <c r="M1273" s="55"/>
      <c r="N1273" s="142"/>
      <c r="O1273" s="56"/>
      <c r="P1273" s="56"/>
      <c r="Q1273" s="42"/>
      <c r="R1273" s="18">
        <f t="shared" si="38"/>
        <v>0</v>
      </c>
      <c r="S1273" s="18">
        <f t="shared" si="39"/>
        <v>0</v>
      </c>
      <c r="T1273" s="144"/>
    </row>
    <row r="1274" spans="1:20" s="140" customFormat="1">
      <c r="A1274" s="143"/>
      <c r="B1274" s="42"/>
      <c r="C1274" s="143"/>
      <c r="D1274" s="142"/>
      <c r="E1274" s="142"/>
      <c r="F1274" s="54"/>
      <c r="G1274" s="54"/>
      <c r="H1274" s="142"/>
      <c r="I1274" s="42"/>
      <c r="J1274" s="142"/>
      <c r="K1274" s="142"/>
      <c r="L1274" s="142"/>
      <c r="M1274" s="55"/>
      <c r="N1274" s="142"/>
      <c r="O1274" s="56"/>
      <c r="P1274" s="56"/>
      <c r="Q1274" s="42"/>
      <c r="R1274" s="18">
        <f t="shared" si="38"/>
        <v>0</v>
      </c>
      <c r="S1274" s="18">
        <f t="shared" si="39"/>
        <v>0</v>
      </c>
      <c r="T1274" s="144"/>
    </row>
    <row r="1275" spans="1:20" s="140" customFormat="1">
      <c r="A1275" s="143"/>
      <c r="B1275" s="42"/>
      <c r="C1275" s="143"/>
      <c r="D1275" s="142"/>
      <c r="E1275" s="142"/>
      <c r="F1275" s="54"/>
      <c r="G1275" s="54"/>
      <c r="H1275" s="142"/>
      <c r="I1275" s="42"/>
      <c r="J1275" s="142"/>
      <c r="K1275" s="142"/>
      <c r="L1275" s="142"/>
      <c r="M1275" s="55"/>
      <c r="N1275" s="142"/>
      <c r="O1275" s="56"/>
      <c r="P1275" s="56"/>
      <c r="Q1275" s="42"/>
      <c r="R1275" s="18">
        <f t="shared" si="38"/>
        <v>0</v>
      </c>
      <c r="S1275" s="18">
        <f t="shared" si="39"/>
        <v>0</v>
      </c>
      <c r="T1275" s="144"/>
    </row>
    <row r="1276" spans="1:20" s="140" customFormat="1">
      <c r="A1276" s="143"/>
      <c r="B1276" s="42"/>
      <c r="C1276" s="143"/>
      <c r="D1276" s="142"/>
      <c r="E1276" s="142"/>
      <c r="F1276" s="54"/>
      <c r="G1276" s="54"/>
      <c r="H1276" s="142"/>
      <c r="I1276" s="42"/>
      <c r="J1276" s="142"/>
      <c r="K1276" s="142"/>
      <c r="L1276" s="142"/>
      <c r="M1276" s="55"/>
      <c r="N1276" s="142"/>
      <c r="O1276" s="56"/>
      <c r="P1276" s="56"/>
      <c r="Q1276" s="42"/>
      <c r="R1276" s="18">
        <f t="shared" si="38"/>
        <v>0</v>
      </c>
      <c r="S1276" s="18">
        <f t="shared" si="39"/>
        <v>0</v>
      </c>
      <c r="T1276" s="144"/>
    </row>
    <row r="1277" spans="1:20" s="140" customFormat="1">
      <c r="A1277" s="143"/>
      <c r="B1277" s="42"/>
      <c r="C1277" s="143"/>
      <c r="D1277" s="142"/>
      <c r="E1277" s="142"/>
      <c r="F1277" s="54"/>
      <c r="G1277" s="54"/>
      <c r="H1277" s="142"/>
      <c r="I1277" s="42"/>
      <c r="J1277" s="142"/>
      <c r="K1277" s="142"/>
      <c r="L1277" s="142"/>
      <c r="M1277" s="55"/>
      <c r="N1277" s="142"/>
      <c r="O1277" s="56"/>
      <c r="P1277" s="56"/>
      <c r="Q1277" s="42"/>
      <c r="R1277" s="18">
        <f t="shared" si="38"/>
        <v>0</v>
      </c>
      <c r="S1277" s="18">
        <f t="shared" si="39"/>
        <v>0</v>
      </c>
      <c r="T1277" s="144"/>
    </row>
    <row r="1278" spans="1:20" s="140" customFormat="1">
      <c r="A1278" s="143"/>
      <c r="B1278" s="42"/>
      <c r="C1278" s="143"/>
      <c r="D1278" s="142"/>
      <c r="E1278" s="142"/>
      <c r="F1278" s="54"/>
      <c r="G1278" s="54"/>
      <c r="H1278" s="142"/>
      <c r="I1278" s="42"/>
      <c r="J1278" s="142"/>
      <c r="K1278" s="142"/>
      <c r="L1278" s="142"/>
      <c r="M1278" s="55"/>
      <c r="N1278" s="142"/>
      <c r="O1278" s="56"/>
      <c r="P1278" s="56"/>
      <c r="Q1278" s="42"/>
      <c r="R1278" s="18">
        <f t="shared" si="38"/>
        <v>0</v>
      </c>
      <c r="S1278" s="18">
        <f t="shared" si="39"/>
        <v>0</v>
      </c>
      <c r="T1278" s="144"/>
    </row>
    <row r="1279" spans="1:20" s="140" customFormat="1">
      <c r="A1279" s="143"/>
      <c r="B1279" s="42"/>
      <c r="C1279" s="143"/>
      <c r="D1279" s="142"/>
      <c r="E1279" s="142"/>
      <c r="F1279" s="54"/>
      <c r="G1279" s="54"/>
      <c r="H1279" s="142"/>
      <c r="I1279" s="42"/>
      <c r="J1279" s="142"/>
      <c r="K1279" s="142"/>
      <c r="L1279" s="142"/>
      <c r="M1279" s="55"/>
      <c r="N1279" s="142"/>
      <c r="O1279" s="56"/>
      <c r="P1279" s="56"/>
      <c r="Q1279" s="42"/>
      <c r="R1279" s="18">
        <f t="shared" si="38"/>
        <v>0</v>
      </c>
      <c r="S1279" s="18">
        <f t="shared" si="39"/>
        <v>0</v>
      </c>
      <c r="T1279" s="144"/>
    </row>
    <row r="1280" spans="1:20" s="140" customFormat="1">
      <c r="A1280" s="143"/>
      <c r="B1280" s="42"/>
      <c r="C1280" s="143"/>
      <c r="D1280" s="142"/>
      <c r="E1280" s="142"/>
      <c r="F1280" s="54"/>
      <c r="G1280" s="54"/>
      <c r="H1280" s="142"/>
      <c r="I1280" s="42"/>
      <c r="J1280" s="142"/>
      <c r="K1280" s="142"/>
      <c r="L1280" s="142"/>
      <c r="M1280" s="55"/>
      <c r="N1280" s="142"/>
      <c r="O1280" s="56"/>
      <c r="P1280" s="56"/>
      <c r="Q1280" s="42"/>
      <c r="R1280" s="18">
        <f t="shared" si="38"/>
        <v>0</v>
      </c>
      <c r="S1280" s="18">
        <f t="shared" si="39"/>
        <v>0</v>
      </c>
      <c r="T1280" s="144"/>
    </row>
    <row r="1281" spans="1:20" s="140" customFormat="1">
      <c r="A1281" s="143"/>
      <c r="B1281" s="42"/>
      <c r="C1281" s="143"/>
      <c r="D1281" s="142"/>
      <c r="E1281" s="142"/>
      <c r="F1281" s="54"/>
      <c r="G1281" s="54"/>
      <c r="H1281" s="142"/>
      <c r="I1281" s="42"/>
      <c r="J1281" s="142"/>
      <c r="K1281" s="142"/>
      <c r="L1281" s="142"/>
      <c r="M1281" s="55"/>
      <c r="N1281" s="142"/>
      <c r="O1281" s="56"/>
      <c r="P1281" s="56"/>
      <c r="Q1281" s="42"/>
      <c r="R1281" s="18">
        <f t="shared" si="38"/>
        <v>0</v>
      </c>
      <c r="S1281" s="18">
        <f t="shared" si="39"/>
        <v>0</v>
      </c>
      <c r="T1281" s="144"/>
    </row>
    <row r="1282" spans="1:20" s="140" customFormat="1">
      <c r="A1282" s="143"/>
      <c r="B1282" s="42"/>
      <c r="C1282" s="143"/>
      <c r="D1282" s="142"/>
      <c r="E1282" s="142"/>
      <c r="F1282" s="54"/>
      <c r="G1282" s="54"/>
      <c r="H1282" s="142"/>
      <c r="I1282" s="42"/>
      <c r="J1282" s="142"/>
      <c r="K1282" s="142"/>
      <c r="L1282" s="142"/>
      <c r="M1282" s="55"/>
      <c r="N1282" s="142"/>
      <c r="O1282" s="56"/>
      <c r="P1282" s="56"/>
      <c r="Q1282" s="42"/>
      <c r="R1282" s="18">
        <f t="shared" si="38"/>
        <v>0</v>
      </c>
      <c r="S1282" s="18">
        <f t="shared" si="39"/>
        <v>0</v>
      </c>
      <c r="T1282" s="144"/>
    </row>
    <row r="1283" spans="1:20" s="140" customFormat="1">
      <c r="A1283" s="143"/>
      <c r="B1283" s="42"/>
      <c r="C1283" s="143"/>
      <c r="D1283" s="142"/>
      <c r="E1283" s="142"/>
      <c r="F1283" s="54"/>
      <c r="G1283" s="54"/>
      <c r="H1283" s="142"/>
      <c r="I1283" s="42"/>
      <c r="J1283" s="142"/>
      <c r="K1283" s="142"/>
      <c r="L1283" s="142"/>
      <c r="M1283" s="55"/>
      <c r="N1283" s="142"/>
      <c r="O1283" s="56"/>
      <c r="P1283" s="56"/>
      <c r="Q1283" s="42"/>
      <c r="R1283" s="18">
        <f t="shared" si="38"/>
        <v>0</v>
      </c>
      <c r="S1283" s="18">
        <f t="shared" si="39"/>
        <v>0</v>
      </c>
      <c r="T1283" s="144"/>
    </row>
    <row r="1284" spans="1:20" s="140" customFormat="1">
      <c r="A1284" s="143"/>
      <c r="B1284" s="42"/>
      <c r="C1284" s="143"/>
      <c r="D1284" s="142"/>
      <c r="E1284" s="142"/>
      <c r="F1284" s="54"/>
      <c r="G1284" s="54"/>
      <c r="H1284" s="142"/>
      <c r="I1284" s="42"/>
      <c r="J1284" s="142"/>
      <c r="K1284" s="142"/>
      <c r="L1284" s="142"/>
      <c r="M1284" s="55"/>
      <c r="N1284" s="142"/>
      <c r="O1284" s="56"/>
      <c r="P1284" s="56"/>
      <c r="Q1284" s="42"/>
      <c r="R1284" s="18">
        <f t="shared" si="38"/>
        <v>0</v>
      </c>
      <c r="S1284" s="18">
        <f t="shared" si="39"/>
        <v>0</v>
      </c>
      <c r="T1284" s="144"/>
    </row>
    <row r="1285" spans="1:20" s="140" customFormat="1">
      <c r="A1285" s="143"/>
      <c r="B1285" s="42"/>
      <c r="C1285" s="143"/>
      <c r="D1285" s="142"/>
      <c r="E1285" s="142"/>
      <c r="F1285" s="54"/>
      <c r="G1285" s="54"/>
      <c r="H1285" s="142"/>
      <c r="I1285" s="42"/>
      <c r="J1285" s="142"/>
      <c r="K1285" s="142"/>
      <c r="L1285" s="142"/>
      <c r="M1285" s="55"/>
      <c r="N1285" s="142"/>
      <c r="O1285" s="56"/>
      <c r="P1285" s="56"/>
      <c r="Q1285" s="42"/>
      <c r="R1285" s="18">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8">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144"/>
    </row>
    <row r="1286" spans="1:20" s="140" customFormat="1">
      <c r="A1286" s="143"/>
      <c r="B1286" s="42"/>
      <c r="C1286" s="143"/>
      <c r="D1286" s="142"/>
      <c r="E1286" s="142"/>
      <c r="F1286" s="54"/>
      <c r="G1286" s="54"/>
      <c r="H1286" s="142"/>
      <c r="I1286" s="42"/>
      <c r="J1286" s="142"/>
      <c r="K1286" s="142"/>
      <c r="L1286" s="142"/>
      <c r="M1286" s="55"/>
      <c r="N1286" s="142"/>
      <c r="O1286" s="56"/>
      <c r="P1286" s="56"/>
      <c r="Q1286" s="42"/>
      <c r="R1286" s="18">
        <f t="shared" si="40"/>
        <v>0</v>
      </c>
      <c r="S1286" s="18">
        <f t="shared" si="41"/>
        <v>0</v>
      </c>
      <c r="T1286" s="144"/>
    </row>
    <row r="1287" spans="1:20" s="140" customFormat="1">
      <c r="A1287" s="143"/>
      <c r="B1287" s="42"/>
      <c r="C1287" s="143"/>
      <c r="D1287" s="142"/>
      <c r="E1287" s="142"/>
      <c r="F1287" s="54"/>
      <c r="G1287" s="54"/>
      <c r="H1287" s="142"/>
      <c r="I1287" s="42"/>
      <c r="J1287" s="142"/>
      <c r="K1287" s="142"/>
      <c r="L1287" s="142"/>
      <c r="M1287" s="55"/>
      <c r="N1287" s="142"/>
      <c r="O1287" s="56"/>
      <c r="P1287" s="56"/>
      <c r="Q1287" s="42"/>
      <c r="R1287" s="18">
        <f t="shared" si="40"/>
        <v>0</v>
      </c>
      <c r="S1287" s="18">
        <f t="shared" si="41"/>
        <v>0</v>
      </c>
      <c r="T1287" s="144"/>
    </row>
    <row r="1288" spans="1:20" s="140" customFormat="1">
      <c r="A1288" s="143"/>
      <c r="B1288" s="42"/>
      <c r="C1288" s="143"/>
      <c r="D1288" s="142"/>
      <c r="E1288" s="142"/>
      <c r="F1288" s="54"/>
      <c r="G1288" s="54"/>
      <c r="H1288" s="142"/>
      <c r="I1288" s="42"/>
      <c r="J1288" s="142"/>
      <c r="K1288" s="142"/>
      <c r="L1288" s="142"/>
      <c r="M1288" s="55"/>
      <c r="N1288" s="142"/>
      <c r="O1288" s="56"/>
      <c r="P1288" s="56"/>
      <c r="Q1288" s="42"/>
      <c r="R1288" s="18">
        <f t="shared" si="40"/>
        <v>0</v>
      </c>
      <c r="S1288" s="18">
        <f t="shared" si="41"/>
        <v>0</v>
      </c>
      <c r="T1288" s="144"/>
    </row>
    <row r="1289" spans="1:20" s="140" customFormat="1">
      <c r="A1289" s="143"/>
      <c r="B1289" s="42"/>
      <c r="C1289" s="143"/>
      <c r="D1289" s="142"/>
      <c r="E1289" s="142"/>
      <c r="F1289" s="54"/>
      <c r="G1289" s="54"/>
      <c r="H1289" s="142"/>
      <c r="I1289" s="42"/>
      <c r="J1289" s="142"/>
      <c r="K1289" s="142"/>
      <c r="L1289" s="142"/>
      <c r="M1289" s="55"/>
      <c r="N1289" s="142"/>
      <c r="O1289" s="56"/>
      <c r="P1289" s="56"/>
      <c r="Q1289" s="42"/>
      <c r="R1289" s="18">
        <f t="shared" si="40"/>
        <v>0</v>
      </c>
      <c r="S1289" s="18">
        <f t="shared" si="41"/>
        <v>0</v>
      </c>
      <c r="T1289" s="144"/>
    </row>
    <row r="1290" spans="1:20" s="140" customFormat="1">
      <c r="A1290" s="143"/>
      <c r="B1290" s="42"/>
      <c r="C1290" s="143"/>
      <c r="D1290" s="142"/>
      <c r="E1290" s="142"/>
      <c r="F1290" s="54"/>
      <c r="G1290" s="54"/>
      <c r="H1290" s="142"/>
      <c r="I1290" s="42"/>
      <c r="J1290" s="142"/>
      <c r="K1290" s="142"/>
      <c r="L1290" s="142"/>
      <c r="M1290" s="55"/>
      <c r="N1290" s="142"/>
      <c r="O1290" s="56"/>
      <c r="P1290" s="56"/>
      <c r="Q1290" s="42"/>
      <c r="R1290" s="18">
        <f t="shared" si="40"/>
        <v>0</v>
      </c>
      <c r="S1290" s="18">
        <f t="shared" si="41"/>
        <v>0</v>
      </c>
      <c r="T1290" s="144"/>
    </row>
    <row r="1291" spans="1:20" s="140" customFormat="1">
      <c r="A1291" s="143"/>
      <c r="B1291" s="42"/>
      <c r="C1291" s="143"/>
      <c r="D1291" s="142"/>
      <c r="E1291" s="142"/>
      <c r="F1291" s="54"/>
      <c r="G1291" s="54"/>
      <c r="H1291" s="142"/>
      <c r="I1291" s="42"/>
      <c r="J1291" s="142"/>
      <c r="K1291" s="142"/>
      <c r="L1291" s="142"/>
      <c r="M1291" s="55"/>
      <c r="N1291" s="142"/>
      <c r="O1291" s="56"/>
      <c r="P1291" s="56"/>
      <c r="Q1291" s="42"/>
      <c r="R1291" s="18">
        <f t="shared" si="40"/>
        <v>0</v>
      </c>
      <c r="S1291" s="18">
        <f t="shared" si="41"/>
        <v>0</v>
      </c>
      <c r="T1291" s="144"/>
    </row>
    <row r="1292" spans="1:20" s="140" customFormat="1">
      <c r="A1292" s="143"/>
      <c r="B1292" s="42"/>
      <c r="C1292" s="143"/>
      <c r="D1292" s="142"/>
      <c r="E1292" s="142"/>
      <c r="F1292" s="54"/>
      <c r="G1292" s="54"/>
      <c r="H1292" s="142"/>
      <c r="I1292" s="42"/>
      <c r="J1292" s="142"/>
      <c r="K1292" s="142"/>
      <c r="L1292" s="142"/>
      <c r="M1292" s="55"/>
      <c r="N1292" s="142"/>
      <c r="O1292" s="56"/>
      <c r="P1292" s="56"/>
      <c r="Q1292" s="42"/>
      <c r="R1292" s="18">
        <f t="shared" si="40"/>
        <v>0</v>
      </c>
      <c r="S1292" s="18">
        <f t="shared" si="41"/>
        <v>0</v>
      </c>
      <c r="T1292" s="144"/>
    </row>
    <row r="1293" spans="1:20" s="140" customFormat="1">
      <c r="A1293" s="143"/>
      <c r="B1293" s="42"/>
      <c r="C1293" s="143"/>
      <c r="D1293" s="142"/>
      <c r="E1293" s="142"/>
      <c r="F1293" s="54"/>
      <c r="G1293" s="54"/>
      <c r="H1293" s="142"/>
      <c r="I1293" s="42"/>
      <c r="J1293" s="142"/>
      <c r="K1293" s="142"/>
      <c r="L1293" s="142"/>
      <c r="M1293" s="55"/>
      <c r="N1293" s="142"/>
      <c r="O1293" s="56"/>
      <c r="P1293" s="56"/>
      <c r="Q1293" s="42"/>
      <c r="R1293" s="18">
        <f t="shared" si="40"/>
        <v>0</v>
      </c>
      <c r="S1293" s="18">
        <f t="shared" si="41"/>
        <v>0</v>
      </c>
      <c r="T1293" s="144"/>
    </row>
    <row r="1294" spans="1:20" s="140" customFormat="1">
      <c r="A1294" s="143"/>
      <c r="B1294" s="42"/>
      <c r="C1294" s="143"/>
      <c r="D1294" s="142"/>
      <c r="E1294" s="142"/>
      <c r="F1294" s="54"/>
      <c r="G1294" s="54"/>
      <c r="H1294" s="142"/>
      <c r="I1294" s="42"/>
      <c r="J1294" s="142"/>
      <c r="K1294" s="142"/>
      <c r="L1294" s="142"/>
      <c r="M1294" s="55"/>
      <c r="N1294" s="142"/>
      <c r="O1294" s="56"/>
      <c r="P1294" s="56"/>
      <c r="Q1294" s="42"/>
      <c r="R1294" s="18">
        <f t="shared" si="40"/>
        <v>0</v>
      </c>
      <c r="S1294" s="18">
        <f t="shared" si="41"/>
        <v>0</v>
      </c>
      <c r="T1294" s="144"/>
    </row>
    <row r="1295" spans="1:20" s="140" customFormat="1">
      <c r="A1295" s="143"/>
      <c r="B1295" s="42"/>
      <c r="C1295" s="143"/>
      <c r="D1295" s="142"/>
      <c r="E1295" s="142"/>
      <c r="F1295" s="54"/>
      <c r="G1295" s="54"/>
      <c r="H1295" s="142"/>
      <c r="I1295" s="42"/>
      <c r="J1295" s="142"/>
      <c r="K1295" s="142"/>
      <c r="L1295" s="142"/>
      <c r="M1295" s="55"/>
      <c r="N1295" s="142"/>
      <c r="O1295" s="56"/>
      <c r="P1295" s="56"/>
      <c r="Q1295" s="42"/>
      <c r="R1295" s="18">
        <f t="shared" si="40"/>
        <v>0</v>
      </c>
      <c r="S1295" s="18">
        <f t="shared" si="41"/>
        <v>0</v>
      </c>
      <c r="T1295" s="144"/>
    </row>
    <row r="1296" spans="1:20" s="140" customFormat="1">
      <c r="A1296" s="143"/>
      <c r="B1296" s="42"/>
      <c r="C1296" s="143"/>
      <c r="D1296" s="142"/>
      <c r="E1296" s="142"/>
      <c r="F1296" s="54"/>
      <c r="G1296" s="54"/>
      <c r="H1296" s="142"/>
      <c r="I1296" s="42"/>
      <c r="J1296" s="142"/>
      <c r="K1296" s="142"/>
      <c r="L1296" s="142"/>
      <c r="M1296" s="55"/>
      <c r="N1296" s="142"/>
      <c r="O1296" s="56"/>
      <c r="P1296" s="56"/>
      <c r="Q1296" s="42"/>
      <c r="R1296" s="18">
        <f t="shared" si="40"/>
        <v>0</v>
      </c>
      <c r="S1296" s="18">
        <f t="shared" si="41"/>
        <v>0</v>
      </c>
      <c r="T1296" s="144"/>
    </row>
    <row r="1297" spans="1:20" s="140" customFormat="1">
      <c r="A1297" s="143"/>
      <c r="B1297" s="42"/>
      <c r="C1297" s="143"/>
      <c r="D1297" s="142"/>
      <c r="E1297" s="142"/>
      <c r="F1297" s="54"/>
      <c r="G1297" s="54"/>
      <c r="H1297" s="142"/>
      <c r="I1297" s="42"/>
      <c r="J1297" s="142"/>
      <c r="K1297" s="142"/>
      <c r="L1297" s="142"/>
      <c r="M1297" s="55"/>
      <c r="N1297" s="142"/>
      <c r="O1297" s="56"/>
      <c r="P1297" s="56"/>
      <c r="Q1297" s="42"/>
      <c r="R1297" s="18">
        <f t="shared" si="40"/>
        <v>0</v>
      </c>
      <c r="S1297" s="18">
        <f t="shared" si="41"/>
        <v>0</v>
      </c>
      <c r="T1297" s="144"/>
    </row>
    <row r="1298" spans="1:20" s="140" customFormat="1">
      <c r="A1298" s="143"/>
      <c r="B1298" s="42"/>
      <c r="C1298" s="143"/>
      <c r="D1298" s="142"/>
      <c r="E1298" s="142"/>
      <c r="F1298" s="54"/>
      <c r="G1298" s="54"/>
      <c r="H1298" s="142"/>
      <c r="I1298" s="42"/>
      <c r="J1298" s="142"/>
      <c r="K1298" s="142"/>
      <c r="L1298" s="142"/>
      <c r="M1298" s="55"/>
      <c r="N1298" s="142"/>
      <c r="O1298" s="56"/>
      <c r="P1298" s="56"/>
      <c r="Q1298" s="42"/>
      <c r="R1298" s="18">
        <f t="shared" si="40"/>
        <v>0</v>
      </c>
      <c r="S1298" s="18">
        <f t="shared" si="41"/>
        <v>0</v>
      </c>
      <c r="T1298" s="144"/>
    </row>
    <row r="1299" spans="1:20" s="140" customFormat="1">
      <c r="A1299" s="143"/>
      <c r="B1299" s="42"/>
      <c r="C1299" s="143"/>
      <c r="D1299" s="142"/>
      <c r="E1299" s="142"/>
      <c r="F1299" s="54"/>
      <c r="G1299" s="54"/>
      <c r="H1299" s="142"/>
      <c r="I1299" s="42"/>
      <c r="J1299" s="142"/>
      <c r="K1299" s="142"/>
      <c r="L1299" s="142"/>
      <c r="M1299" s="55"/>
      <c r="N1299" s="142"/>
      <c r="O1299" s="56"/>
      <c r="P1299" s="56"/>
      <c r="Q1299" s="42"/>
      <c r="R1299" s="18">
        <f t="shared" si="40"/>
        <v>0</v>
      </c>
      <c r="S1299" s="18">
        <f t="shared" si="41"/>
        <v>0</v>
      </c>
      <c r="T1299" s="144"/>
    </row>
    <row r="1300" spans="1:20" s="140" customFormat="1">
      <c r="A1300" s="143"/>
      <c r="B1300" s="42"/>
      <c r="C1300" s="143"/>
      <c r="D1300" s="142"/>
      <c r="E1300" s="142"/>
      <c r="F1300" s="54"/>
      <c r="G1300" s="54"/>
      <c r="H1300" s="142"/>
      <c r="I1300" s="42"/>
      <c r="J1300" s="142"/>
      <c r="K1300" s="142"/>
      <c r="L1300" s="142"/>
      <c r="M1300" s="55"/>
      <c r="N1300" s="142"/>
      <c r="O1300" s="56"/>
      <c r="P1300" s="56"/>
      <c r="Q1300" s="42"/>
      <c r="R1300" s="18">
        <f t="shared" si="40"/>
        <v>0</v>
      </c>
      <c r="S1300" s="18">
        <f t="shared" si="41"/>
        <v>0</v>
      </c>
      <c r="T1300" s="144"/>
    </row>
    <row r="1301" spans="1:20" s="140" customFormat="1">
      <c r="A1301" s="143"/>
      <c r="B1301" s="42"/>
      <c r="C1301" s="143"/>
      <c r="D1301" s="142"/>
      <c r="E1301" s="142"/>
      <c r="F1301" s="54"/>
      <c r="G1301" s="54"/>
      <c r="H1301" s="142"/>
      <c r="I1301" s="42"/>
      <c r="J1301" s="142"/>
      <c r="K1301" s="142"/>
      <c r="L1301" s="142"/>
      <c r="M1301" s="55"/>
      <c r="N1301" s="142"/>
      <c r="O1301" s="56"/>
      <c r="P1301" s="56"/>
      <c r="Q1301" s="42"/>
      <c r="R1301" s="18">
        <f t="shared" si="40"/>
        <v>0</v>
      </c>
      <c r="S1301" s="18">
        <f t="shared" si="41"/>
        <v>0</v>
      </c>
      <c r="T1301" s="144"/>
    </row>
    <row r="1302" spans="1:20" s="140" customFormat="1">
      <c r="A1302" s="143"/>
      <c r="B1302" s="42"/>
      <c r="C1302" s="143"/>
      <c r="D1302" s="142"/>
      <c r="E1302" s="142"/>
      <c r="F1302" s="54"/>
      <c r="G1302" s="54"/>
      <c r="H1302" s="142"/>
      <c r="I1302" s="42"/>
      <c r="J1302" s="142"/>
      <c r="K1302" s="142"/>
      <c r="L1302" s="142"/>
      <c r="M1302" s="55"/>
      <c r="N1302" s="142"/>
      <c r="O1302" s="56"/>
      <c r="P1302" s="56"/>
      <c r="Q1302" s="42"/>
      <c r="R1302" s="18">
        <f t="shared" si="40"/>
        <v>0</v>
      </c>
      <c r="S1302" s="18">
        <f t="shared" si="41"/>
        <v>0</v>
      </c>
      <c r="T1302" s="144"/>
    </row>
    <row r="1303" spans="1:20" s="140" customFormat="1">
      <c r="A1303" s="143"/>
      <c r="B1303" s="42"/>
      <c r="C1303" s="143"/>
      <c r="D1303" s="142"/>
      <c r="E1303" s="142"/>
      <c r="F1303" s="54"/>
      <c r="G1303" s="54"/>
      <c r="H1303" s="142"/>
      <c r="I1303" s="42"/>
      <c r="J1303" s="142"/>
      <c r="K1303" s="142"/>
      <c r="L1303" s="142"/>
      <c r="M1303" s="55"/>
      <c r="N1303" s="142"/>
      <c r="O1303" s="56"/>
      <c r="P1303" s="56"/>
      <c r="Q1303" s="42"/>
      <c r="R1303" s="18">
        <f t="shared" si="40"/>
        <v>0</v>
      </c>
      <c r="S1303" s="18">
        <f t="shared" si="41"/>
        <v>0</v>
      </c>
      <c r="T1303" s="144"/>
    </row>
    <row r="1304" spans="1:20" s="140" customFormat="1">
      <c r="A1304" s="143"/>
      <c r="B1304" s="42"/>
      <c r="C1304" s="143"/>
      <c r="D1304" s="142"/>
      <c r="E1304" s="142"/>
      <c r="F1304" s="54"/>
      <c r="G1304" s="54"/>
      <c r="H1304" s="142"/>
      <c r="I1304" s="42"/>
      <c r="J1304" s="142"/>
      <c r="K1304" s="142"/>
      <c r="L1304" s="142"/>
      <c r="M1304" s="55"/>
      <c r="N1304" s="142"/>
      <c r="O1304" s="56"/>
      <c r="P1304" s="56"/>
      <c r="Q1304" s="42"/>
      <c r="R1304" s="18">
        <f t="shared" si="40"/>
        <v>0</v>
      </c>
      <c r="S1304" s="18">
        <f t="shared" si="41"/>
        <v>0</v>
      </c>
      <c r="T1304" s="144"/>
    </row>
    <row r="1305" spans="1:20" s="140" customFormat="1">
      <c r="A1305" s="143"/>
      <c r="B1305" s="42"/>
      <c r="C1305" s="143"/>
      <c r="D1305" s="142"/>
      <c r="E1305" s="142"/>
      <c r="F1305" s="54"/>
      <c r="G1305" s="54"/>
      <c r="H1305" s="142"/>
      <c r="I1305" s="42"/>
      <c r="J1305" s="142"/>
      <c r="K1305" s="142"/>
      <c r="L1305" s="142"/>
      <c r="M1305" s="55"/>
      <c r="N1305" s="142"/>
      <c r="O1305" s="56"/>
      <c r="P1305" s="56"/>
      <c r="Q1305" s="42"/>
      <c r="R1305" s="18">
        <f t="shared" si="40"/>
        <v>0</v>
      </c>
      <c r="S1305" s="18">
        <f t="shared" si="41"/>
        <v>0</v>
      </c>
      <c r="T1305" s="144"/>
    </row>
    <row r="1306" spans="1:20" s="140" customFormat="1">
      <c r="A1306" s="143"/>
      <c r="B1306" s="42"/>
      <c r="C1306" s="143"/>
      <c r="D1306" s="142"/>
      <c r="E1306" s="142"/>
      <c r="F1306" s="54"/>
      <c r="G1306" s="54"/>
      <c r="H1306" s="142"/>
      <c r="I1306" s="42"/>
      <c r="J1306" s="142"/>
      <c r="K1306" s="142"/>
      <c r="L1306" s="142"/>
      <c r="M1306" s="55"/>
      <c r="N1306" s="142"/>
      <c r="O1306" s="56"/>
      <c r="P1306" s="56"/>
      <c r="Q1306" s="42"/>
      <c r="R1306" s="18">
        <f t="shared" si="40"/>
        <v>0</v>
      </c>
      <c r="S1306" s="18">
        <f t="shared" si="41"/>
        <v>0</v>
      </c>
      <c r="T1306" s="144"/>
    </row>
    <row r="1307" spans="1:20" s="140" customFormat="1">
      <c r="A1307" s="143"/>
      <c r="B1307" s="42"/>
      <c r="C1307" s="143"/>
      <c r="D1307" s="142"/>
      <c r="E1307" s="142"/>
      <c r="F1307" s="54"/>
      <c r="G1307" s="54"/>
      <c r="H1307" s="142"/>
      <c r="I1307" s="42"/>
      <c r="J1307" s="142"/>
      <c r="K1307" s="142"/>
      <c r="L1307" s="142"/>
      <c r="M1307" s="55"/>
      <c r="N1307" s="142"/>
      <c r="O1307" s="56"/>
      <c r="P1307" s="56"/>
      <c r="Q1307" s="42"/>
      <c r="R1307" s="18">
        <f t="shared" si="40"/>
        <v>0</v>
      </c>
      <c r="S1307" s="18">
        <f t="shared" si="41"/>
        <v>0</v>
      </c>
      <c r="T1307" s="144"/>
    </row>
    <row r="1308" spans="1:20" s="140" customFormat="1">
      <c r="A1308" s="143"/>
      <c r="B1308" s="42"/>
      <c r="C1308" s="143"/>
      <c r="D1308" s="142"/>
      <c r="E1308" s="142"/>
      <c r="F1308" s="54"/>
      <c r="G1308" s="54"/>
      <c r="H1308" s="142"/>
      <c r="I1308" s="42"/>
      <c r="J1308" s="142"/>
      <c r="K1308" s="142"/>
      <c r="L1308" s="142"/>
      <c r="M1308" s="55"/>
      <c r="N1308" s="142"/>
      <c r="O1308" s="56"/>
      <c r="P1308" s="56"/>
      <c r="Q1308" s="42"/>
      <c r="R1308" s="18">
        <f t="shared" si="40"/>
        <v>0</v>
      </c>
      <c r="S1308" s="18">
        <f t="shared" si="41"/>
        <v>0</v>
      </c>
      <c r="T1308" s="144"/>
    </row>
    <row r="1309" spans="1:20" s="140" customFormat="1">
      <c r="A1309" s="143"/>
      <c r="B1309" s="42"/>
      <c r="C1309" s="143"/>
      <c r="D1309" s="142"/>
      <c r="E1309" s="142"/>
      <c r="F1309" s="54"/>
      <c r="G1309" s="54"/>
      <c r="H1309" s="142"/>
      <c r="I1309" s="42"/>
      <c r="J1309" s="142"/>
      <c r="K1309" s="142"/>
      <c r="L1309" s="142"/>
      <c r="M1309" s="55"/>
      <c r="N1309" s="142"/>
      <c r="O1309" s="56"/>
      <c r="P1309" s="56"/>
      <c r="Q1309" s="42"/>
      <c r="R1309" s="18">
        <f t="shared" si="40"/>
        <v>0</v>
      </c>
      <c r="S1309" s="18">
        <f t="shared" si="41"/>
        <v>0</v>
      </c>
      <c r="T1309" s="144"/>
    </row>
    <row r="1310" spans="1:20" s="140" customFormat="1">
      <c r="A1310" s="143"/>
      <c r="B1310" s="42"/>
      <c r="C1310" s="143"/>
      <c r="D1310" s="142"/>
      <c r="E1310" s="142"/>
      <c r="F1310" s="54"/>
      <c r="G1310" s="54"/>
      <c r="H1310" s="142"/>
      <c r="I1310" s="42"/>
      <c r="J1310" s="142"/>
      <c r="K1310" s="142"/>
      <c r="L1310" s="142"/>
      <c r="M1310" s="55"/>
      <c r="N1310" s="142"/>
      <c r="O1310" s="56"/>
      <c r="P1310" s="56"/>
      <c r="Q1310" s="42"/>
      <c r="R1310" s="18">
        <f t="shared" si="40"/>
        <v>0</v>
      </c>
      <c r="S1310" s="18">
        <f t="shared" si="41"/>
        <v>0</v>
      </c>
      <c r="T1310" s="144"/>
    </row>
    <row r="1311" spans="1:20" s="140" customFormat="1">
      <c r="A1311" s="143"/>
      <c r="B1311" s="42"/>
      <c r="C1311" s="143"/>
      <c r="D1311" s="142"/>
      <c r="E1311" s="142"/>
      <c r="F1311" s="54"/>
      <c r="G1311" s="54"/>
      <c r="H1311" s="142"/>
      <c r="I1311" s="42"/>
      <c r="J1311" s="142"/>
      <c r="K1311" s="142"/>
      <c r="L1311" s="142"/>
      <c r="M1311" s="55"/>
      <c r="N1311" s="142"/>
      <c r="O1311" s="56"/>
      <c r="P1311" s="56"/>
      <c r="Q1311" s="42"/>
      <c r="R1311" s="18">
        <f t="shared" si="40"/>
        <v>0</v>
      </c>
      <c r="S1311" s="18">
        <f t="shared" si="41"/>
        <v>0</v>
      </c>
      <c r="T1311" s="144"/>
    </row>
    <row r="1312" spans="1:20" s="140" customFormat="1">
      <c r="A1312" s="143"/>
      <c r="B1312" s="42"/>
      <c r="C1312" s="143"/>
      <c r="D1312" s="142"/>
      <c r="E1312" s="142"/>
      <c r="F1312" s="54"/>
      <c r="G1312" s="54"/>
      <c r="H1312" s="142"/>
      <c r="I1312" s="42"/>
      <c r="J1312" s="142"/>
      <c r="K1312" s="142"/>
      <c r="L1312" s="142"/>
      <c r="M1312" s="55"/>
      <c r="N1312" s="142"/>
      <c r="O1312" s="56"/>
      <c r="P1312" s="56"/>
      <c r="Q1312" s="42"/>
      <c r="R1312" s="18">
        <f t="shared" si="40"/>
        <v>0</v>
      </c>
      <c r="S1312" s="18">
        <f t="shared" si="41"/>
        <v>0</v>
      </c>
      <c r="T1312" s="144"/>
    </row>
    <row r="1313" spans="1:20" s="140" customFormat="1">
      <c r="A1313" s="143"/>
      <c r="B1313" s="42"/>
      <c r="C1313" s="143"/>
      <c r="D1313" s="142"/>
      <c r="E1313" s="142"/>
      <c r="F1313" s="54"/>
      <c r="G1313" s="54"/>
      <c r="H1313" s="142"/>
      <c r="I1313" s="42"/>
      <c r="J1313" s="142"/>
      <c r="K1313" s="142"/>
      <c r="L1313" s="142"/>
      <c r="M1313" s="55"/>
      <c r="N1313" s="142"/>
      <c r="O1313" s="56"/>
      <c r="P1313" s="56"/>
      <c r="Q1313" s="42"/>
      <c r="R1313" s="18">
        <f t="shared" si="40"/>
        <v>0</v>
      </c>
      <c r="S1313" s="18">
        <f t="shared" si="41"/>
        <v>0</v>
      </c>
      <c r="T1313" s="144"/>
    </row>
    <row r="1314" spans="1:20" s="140" customFormat="1">
      <c r="A1314" s="143"/>
      <c r="B1314" s="42"/>
      <c r="C1314" s="143"/>
      <c r="D1314" s="142"/>
      <c r="E1314" s="142"/>
      <c r="F1314" s="54"/>
      <c r="G1314" s="54"/>
      <c r="H1314" s="142"/>
      <c r="I1314" s="42"/>
      <c r="J1314" s="142"/>
      <c r="K1314" s="142"/>
      <c r="L1314" s="142"/>
      <c r="M1314" s="55"/>
      <c r="N1314" s="142"/>
      <c r="O1314" s="56"/>
      <c r="P1314" s="56"/>
      <c r="Q1314" s="42"/>
      <c r="R1314" s="18">
        <f t="shared" si="40"/>
        <v>0</v>
      </c>
      <c r="S1314" s="18">
        <f t="shared" si="41"/>
        <v>0</v>
      </c>
      <c r="T1314" s="144"/>
    </row>
    <row r="1315" spans="1:20" s="140" customFormat="1">
      <c r="A1315" s="143"/>
      <c r="B1315" s="42"/>
      <c r="C1315" s="143"/>
      <c r="D1315" s="142"/>
      <c r="E1315" s="142"/>
      <c r="F1315" s="54"/>
      <c r="G1315" s="54"/>
      <c r="H1315" s="142"/>
      <c r="I1315" s="42"/>
      <c r="J1315" s="142"/>
      <c r="K1315" s="142"/>
      <c r="L1315" s="142"/>
      <c r="M1315" s="55"/>
      <c r="N1315" s="142"/>
      <c r="O1315" s="56"/>
      <c r="P1315" s="56"/>
      <c r="Q1315" s="42"/>
      <c r="R1315" s="18">
        <f t="shared" si="40"/>
        <v>0</v>
      </c>
      <c r="S1315" s="18">
        <f t="shared" si="41"/>
        <v>0</v>
      </c>
      <c r="T1315" s="144"/>
    </row>
    <row r="1316" spans="1:20" s="140" customFormat="1">
      <c r="A1316" s="143"/>
      <c r="B1316" s="42"/>
      <c r="C1316" s="143"/>
      <c r="D1316" s="142"/>
      <c r="E1316" s="142"/>
      <c r="F1316" s="54"/>
      <c r="G1316" s="54"/>
      <c r="H1316" s="142"/>
      <c r="I1316" s="42"/>
      <c r="J1316" s="142"/>
      <c r="K1316" s="142"/>
      <c r="L1316" s="142"/>
      <c r="M1316" s="55"/>
      <c r="N1316" s="142"/>
      <c r="O1316" s="56"/>
      <c r="P1316" s="56"/>
      <c r="Q1316" s="42"/>
      <c r="R1316" s="18">
        <f t="shared" si="40"/>
        <v>0</v>
      </c>
      <c r="S1316" s="18">
        <f t="shared" si="41"/>
        <v>0</v>
      </c>
      <c r="T1316" s="144"/>
    </row>
    <row r="1317" spans="1:20" s="140" customFormat="1">
      <c r="A1317" s="143"/>
      <c r="B1317" s="42"/>
      <c r="C1317" s="143"/>
      <c r="D1317" s="142"/>
      <c r="E1317" s="142"/>
      <c r="F1317" s="54"/>
      <c r="G1317" s="54"/>
      <c r="H1317" s="142"/>
      <c r="I1317" s="42"/>
      <c r="J1317" s="142"/>
      <c r="K1317" s="142"/>
      <c r="L1317" s="142"/>
      <c r="M1317" s="55"/>
      <c r="N1317" s="142"/>
      <c r="O1317" s="56"/>
      <c r="P1317" s="56"/>
      <c r="Q1317" s="42"/>
      <c r="R1317" s="18">
        <f t="shared" si="40"/>
        <v>0</v>
      </c>
      <c r="S1317" s="18">
        <f t="shared" si="41"/>
        <v>0</v>
      </c>
      <c r="T1317" s="144"/>
    </row>
    <row r="1318" spans="1:20" s="140" customFormat="1">
      <c r="A1318" s="143"/>
      <c r="B1318" s="42"/>
      <c r="C1318" s="143"/>
      <c r="D1318" s="142"/>
      <c r="E1318" s="142"/>
      <c r="F1318" s="54"/>
      <c r="G1318" s="54"/>
      <c r="H1318" s="142"/>
      <c r="I1318" s="42"/>
      <c r="J1318" s="142"/>
      <c r="K1318" s="142"/>
      <c r="L1318" s="142"/>
      <c r="M1318" s="55"/>
      <c r="N1318" s="142"/>
      <c r="O1318" s="56"/>
      <c r="P1318" s="56"/>
      <c r="Q1318" s="42"/>
      <c r="R1318" s="18">
        <f t="shared" si="40"/>
        <v>0</v>
      </c>
      <c r="S1318" s="18">
        <f t="shared" si="41"/>
        <v>0</v>
      </c>
      <c r="T1318" s="144"/>
    </row>
    <row r="1319" spans="1:20" s="140" customFormat="1">
      <c r="A1319" s="143"/>
      <c r="B1319" s="42"/>
      <c r="C1319" s="143"/>
      <c r="D1319" s="142"/>
      <c r="E1319" s="142"/>
      <c r="F1319" s="54"/>
      <c r="G1319" s="54"/>
      <c r="H1319" s="142"/>
      <c r="I1319" s="42"/>
      <c r="J1319" s="142"/>
      <c r="K1319" s="142"/>
      <c r="L1319" s="142"/>
      <c r="M1319" s="55"/>
      <c r="N1319" s="142"/>
      <c r="O1319" s="56"/>
      <c r="P1319" s="56"/>
      <c r="Q1319" s="42"/>
      <c r="R1319" s="18">
        <f t="shared" si="40"/>
        <v>0</v>
      </c>
      <c r="S1319" s="18">
        <f t="shared" si="41"/>
        <v>0</v>
      </c>
      <c r="T1319" s="144"/>
    </row>
    <row r="1320" spans="1:20" s="140" customFormat="1">
      <c r="A1320" s="143"/>
      <c r="B1320" s="42"/>
      <c r="C1320" s="143"/>
      <c r="D1320" s="142"/>
      <c r="E1320" s="142"/>
      <c r="F1320" s="54"/>
      <c r="G1320" s="54"/>
      <c r="H1320" s="142"/>
      <c r="I1320" s="42"/>
      <c r="J1320" s="142"/>
      <c r="K1320" s="142"/>
      <c r="L1320" s="142"/>
      <c r="M1320" s="55"/>
      <c r="N1320" s="142"/>
      <c r="O1320" s="56"/>
      <c r="P1320" s="56"/>
      <c r="Q1320" s="42"/>
      <c r="R1320" s="18">
        <f t="shared" si="40"/>
        <v>0</v>
      </c>
      <c r="S1320" s="18">
        <f t="shared" si="41"/>
        <v>0</v>
      </c>
      <c r="T1320" s="144"/>
    </row>
    <row r="1321" spans="1:20" s="140" customFormat="1">
      <c r="A1321" s="143"/>
      <c r="B1321" s="42"/>
      <c r="C1321" s="143"/>
      <c r="D1321" s="142"/>
      <c r="E1321" s="142"/>
      <c r="F1321" s="54"/>
      <c r="G1321" s="54"/>
      <c r="H1321" s="142"/>
      <c r="I1321" s="42"/>
      <c r="J1321" s="142"/>
      <c r="K1321" s="142"/>
      <c r="L1321" s="142"/>
      <c r="M1321" s="55"/>
      <c r="N1321" s="142"/>
      <c r="O1321" s="56"/>
      <c r="P1321" s="56"/>
      <c r="Q1321" s="42"/>
      <c r="R1321" s="18">
        <f t="shared" si="40"/>
        <v>0</v>
      </c>
      <c r="S1321" s="18">
        <f t="shared" si="41"/>
        <v>0</v>
      </c>
      <c r="T1321" s="144"/>
    </row>
    <row r="1322" spans="1:20" s="140" customFormat="1">
      <c r="A1322" s="143"/>
      <c r="B1322" s="42"/>
      <c r="C1322" s="143"/>
      <c r="D1322" s="142"/>
      <c r="E1322" s="142"/>
      <c r="F1322" s="54"/>
      <c r="G1322" s="54"/>
      <c r="H1322" s="142"/>
      <c r="I1322" s="42"/>
      <c r="J1322" s="142"/>
      <c r="K1322" s="142"/>
      <c r="L1322" s="142"/>
      <c r="M1322" s="55"/>
      <c r="N1322" s="142"/>
      <c r="O1322" s="56"/>
      <c r="P1322" s="56"/>
      <c r="Q1322" s="42"/>
      <c r="R1322" s="18">
        <f t="shared" si="40"/>
        <v>0</v>
      </c>
      <c r="S1322" s="18">
        <f t="shared" si="41"/>
        <v>0</v>
      </c>
      <c r="T1322" s="144"/>
    </row>
    <row r="1323" spans="1:20" s="140" customFormat="1">
      <c r="A1323" s="143"/>
      <c r="B1323" s="42"/>
      <c r="C1323" s="143"/>
      <c r="D1323" s="142"/>
      <c r="E1323" s="142"/>
      <c r="F1323" s="54"/>
      <c r="G1323" s="54"/>
      <c r="H1323" s="142"/>
      <c r="I1323" s="42"/>
      <c r="J1323" s="142"/>
      <c r="K1323" s="142"/>
      <c r="L1323" s="142"/>
      <c r="M1323" s="55"/>
      <c r="N1323" s="142"/>
      <c r="O1323" s="56"/>
      <c r="P1323" s="56"/>
      <c r="Q1323" s="42"/>
      <c r="R1323" s="18">
        <f t="shared" si="40"/>
        <v>0</v>
      </c>
      <c r="S1323" s="18">
        <f t="shared" si="41"/>
        <v>0</v>
      </c>
      <c r="T1323" s="144"/>
    </row>
    <row r="1324" spans="1:20" s="140" customFormat="1">
      <c r="A1324" s="143"/>
      <c r="B1324" s="42"/>
      <c r="C1324" s="143"/>
      <c r="D1324" s="142"/>
      <c r="E1324" s="142"/>
      <c r="F1324" s="54"/>
      <c r="G1324" s="54"/>
      <c r="H1324" s="142"/>
      <c r="I1324" s="42"/>
      <c r="J1324" s="142"/>
      <c r="K1324" s="142"/>
      <c r="L1324" s="142"/>
      <c r="M1324" s="55"/>
      <c r="N1324" s="142"/>
      <c r="O1324" s="56"/>
      <c r="P1324" s="56"/>
      <c r="Q1324" s="42"/>
      <c r="R1324" s="18">
        <f t="shared" si="40"/>
        <v>0</v>
      </c>
      <c r="S1324" s="18">
        <f t="shared" si="41"/>
        <v>0</v>
      </c>
      <c r="T1324" s="144"/>
    </row>
    <row r="1325" spans="1:20" s="140" customFormat="1">
      <c r="A1325" s="143"/>
      <c r="B1325" s="42"/>
      <c r="C1325" s="143"/>
      <c r="D1325" s="142"/>
      <c r="E1325" s="142"/>
      <c r="F1325" s="54"/>
      <c r="G1325" s="54"/>
      <c r="H1325" s="142"/>
      <c r="I1325" s="42"/>
      <c r="J1325" s="142"/>
      <c r="K1325" s="142"/>
      <c r="L1325" s="142"/>
      <c r="M1325" s="55"/>
      <c r="N1325" s="142"/>
      <c r="O1325" s="56"/>
      <c r="P1325" s="56"/>
      <c r="Q1325" s="42"/>
      <c r="R1325" s="18">
        <f t="shared" si="40"/>
        <v>0</v>
      </c>
      <c r="S1325" s="18">
        <f t="shared" si="41"/>
        <v>0</v>
      </c>
      <c r="T1325" s="144"/>
    </row>
    <row r="1326" spans="1:20" s="140" customFormat="1">
      <c r="A1326" s="143"/>
      <c r="B1326" s="42"/>
      <c r="C1326" s="143"/>
      <c r="D1326" s="142"/>
      <c r="E1326" s="142"/>
      <c r="F1326" s="54"/>
      <c r="G1326" s="54"/>
      <c r="H1326" s="142"/>
      <c r="I1326" s="42"/>
      <c r="J1326" s="142"/>
      <c r="K1326" s="142"/>
      <c r="L1326" s="142"/>
      <c r="M1326" s="55"/>
      <c r="N1326" s="142"/>
      <c r="O1326" s="56"/>
      <c r="P1326" s="56"/>
      <c r="Q1326" s="42"/>
      <c r="R1326" s="18">
        <f t="shared" si="40"/>
        <v>0</v>
      </c>
      <c r="S1326" s="18">
        <f t="shared" si="41"/>
        <v>0</v>
      </c>
      <c r="T1326" s="144"/>
    </row>
    <row r="1327" spans="1:20" s="140" customFormat="1">
      <c r="A1327" s="143"/>
      <c r="B1327" s="42"/>
      <c r="C1327" s="143"/>
      <c r="D1327" s="142"/>
      <c r="E1327" s="142"/>
      <c r="F1327" s="54"/>
      <c r="G1327" s="54"/>
      <c r="H1327" s="142"/>
      <c r="I1327" s="42"/>
      <c r="J1327" s="142"/>
      <c r="K1327" s="142"/>
      <c r="L1327" s="142"/>
      <c r="M1327" s="55"/>
      <c r="N1327" s="142"/>
      <c r="O1327" s="56"/>
      <c r="P1327" s="56"/>
      <c r="Q1327" s="42"/>
      <c r="R1327" s="18">
        <f t="shared" si="40"/>
        <v>0</v>
      </c>
      <c r="S1327" s="18">
        <f t="shared" si="41"/>
        <v>0</v>
      </c>
      <c r="T1327" s="144"/>
    </row>
    <row r="1328" spans="1:20" s="140" customFormat="1">
      <c r="A1328" s="143"/>
      <c r="B1328" s="42"/>
      <c r="C1328" s="143"/>
      <c r="D1328" s="142"/>
      <c r="E1328" s="142"/>
      <c r="F1328" s="54"/>
      <c r="G1328" s="54"/>
      <c r="H1328" s="142"/>
      <c r="I1328" s="42"/>
      <c r="J1328" s="142"/>
      <c r="K1328" s="142"/>
      <c r="L1328" s="142"/>
      <c r="M1328" s="55"/>
      <c r="N1328" s="142"/>
      <c r="O1328" s="56"/>
      <c r="P1328" s="56"/>
      <c r="Q1328" s="42"/>
      <c r="R1328" s="18">
        <f t="shared" si="40"/>
        <v>0</v>
      </c>
      <c r="S1328" s="18">
        <f t="shared" si="41"/>
        <v>0</v>
      </c>
      <c r="T1328" s="144"/>
    </row>
    <row r="1329" spans="1:20" s="140" customFormat="1">
      <c r="A1329" s="143"/>
      <c r="B1329" s="42"/>
      <c r="C1329" s="143"/>
      <c r="D1329" s="142"/>
      <c r="E1329" s="142"/>
      <c r="F1329" s="54"/>
      <c r="G1329" s="54"/>
      <c r="H1329" s="142"/>
      <c r="I1329" s="42"/>
      <c r="J1329" s="142"/>
      <c r="K1329" s="142"/>
      <c r="L1329" s="142"/>
      <c r="M1329" s="55"/>
      <c r="N1329" s="142"/>
      <c r="O1329" s="56"/>
      <c r="P1329" s="56"/>
      <c r="Q1329" s="42"/>
      <c r="R1329" s="18">
        <f t="shared" si="40"/>
        <v>0</v>
      </c>
      <c r="S1329" s="18">
        <f t="shared" si="41"/>
        <v>0</v>
      </c>
      <c r="T1329" s="144"/>
    </row>
    <row r="1330" spans="1:20" s="140" customFormat="1">
      <c r="A1330" s="143"/>
      <c r="B1330" s="42"/>
      <c r="C1330" s="143"/>
      <c r="D1330" s="142"/>
      <c r="E1330" s="142"/>
      <c r="F1330" s="54"/>
      <c r="G1330" s="54"/>
      <c r="H1330" s="142"/>
      <c r="I1330" s="42"/>
      <c r="J1330" s="142"/>
      <c r="K1330" s="142"/>
      <c r="L1330" s="142"/>
      <c r="M1330" s="55"/>
      <c r="N1330" s="142"/>
      <c r="O1330" s="56"/>
      <c r="P1330" s="56"/>
      <c r="Q1330" s="42"/>
      <c r="R1330" s="18">
        <f t="shared" si="40"/>
        <v>0</v>
      </c>
      <c r="S1330" s="18">
        <f t="shared" si="41"/>
        <v>0</v>
      </c>
      <c r="T1330" s="144"/>
    </row>
    <row r="1331" spans="1:20" s="140" customFormat="1">
      <c r="A1331" s="143"/>
      <c r="B1331" s="42"/>
      <c r="C1331" s="143"/>
      <c r="D1331" s="142"/>
      <c r="E1331" s="142"/>
      <c r="F1331" s="54"/>
      <c r="G1331" s="54"/>
      <c r="H1331" s="142"/>
      <c r="I1331" s="42"/>
      <c r="J1331" s="142"/>
      <c r="K1331" s="142"/>
      <c r="L1331" s="142"/>
      <c r="M1331" s="55"/>
      <c r="N1331" s="142"/>
      <c r="O1331" s="56"/>
      <c r="P1331" s="56"/>
      <c r="Q1331" s="42"/>
      <c r="R1331" s="18">
        <f t="shared" si="40"/>
        <v>0</v>
      </c>
      <c r="S1331" s="18">
        <f t="shared" si="41"/>
        <v>0</v>
      </c>
      <c r="T1331" s="144"/>
    </row>
    <row r="1332" spans="1:20" s="140" customFormat="1">
      <c r="A1332" s="143"/>
      <c r="B1332" s="42"/>
      <c r="C1332" s="143"/>
      <c r="D1332" s="142"/>
      <c r="E1332" s="142"/>
      <c r="F1332" s="54"/>
      <c r="G1332" s="54"/>
      <c r="H1332" s="142"/>
      <c r="I1332" s="42"/>
      <c r="J1332" s="142"/>
      <c r="K1332" s="142"/>
      <c r="L1332" s="142"/>
      <c r="M1332" s="55"/>
      <c r="N1332" s="142"/>
      <c r="O1332" s="56"/>
      <c r="P1332" s="56"/>
      <c r="Q1332" s="42"/>
      <c r="R1332" s="18">
        <f t="shared" si="40"/>
        <v>0</v>
      </c>
      <c r="S1332" s="18">
        <f t="shared" si="41"/>
        <v>0</v>
      </c>
      <c r="T1332" s="144"/>
    </row>
    <row r="1333" spans="1:20" s="140" customFormat="1">
      <c r="A1333" s="143"/>
      <c r="B1333" s="42"/>
      <c r="C1333" s="143"/>
      <c r="D1333" s="142"/>
      <c r="E1333" s="142"/>
      <c r="F1333" s="54"/>
      <c r="G1333" s="54"/>
      <c r="H1333" s="142"/>
      <c r="I1333" s="42"/>
      <c r="J1333" s="142"/>
      <c r="K1333" s="142"/>
      <c r="L1333" s="142"/>
      <c r="M1333" s="55"/>
      <c r="N1333" s="142"/>
      <c r="O1333" s="56"/>
      <c r="P1333" s="56"/>
      <c r="Q1333" s="42"/>
      <c r="R1333" s="18">
        <f t="shared" si="40"/>
        <v>0</v>
      </c>
      <c r="S1333" s="18">
        <f t="shared" si="41"/>
        <v>0</v>
      </c>
      <c r="T1333" s="144"/>
    </row>
    <row r="1334" spans="1:20" s="140" customFormat="1">
      <c r="A1334" s="143"/>
      <c r="B1334" s="42"/>
      <c r="C1334" s="143"/>
      <c r="D1334" s="142"/>
      <c r="E1334" s="142"/>
      <c r="F1334" s="54"/>
      <c r="G1334" s="54"/>
      <c r="H1334" s="142"/>
      <c r="I1334" s="42"/>
      <c r="J1334" s="142"/>
      <c r="K1334" s="142"/>
      <c r="L1334" s="142"/>
      <c r="M1334" s="55"/>
      <c r="N1334" s="142"/>
      <c r="O1334" s="56"/>
      <c r="P1334" s="56"/>
      <c r="Q1334" s="42"/>
      <c r="R1334" s="18">
        <f t="shared" si="40"/>
        <v>0</v>
      </c>
      <c r="S1334" s="18">
        <f t="shared" si="41"/>
        <v>0</v>
      </c>
      <c r="T1334" s="144"/>
    </row>
    <row r="1335" spans="1:20" s="140" customFormat="1">
      <c r="A1335" s="143"/>
      <c r="B1335" s="42"/>
      <c r="C1335" s="143"/>
      <c r="D1335" s="142"/>
      <c r="E1335" s="142"/>
      <c r="F1335" s="54"/>
      <c r="G1335" s="54"/>
      <c r="H1335" s="142"/>
      <c r="I1335" s="42"/>
      <c r="J1335" s="142"/>
      <c r="K1335" s="142"/>
      <c r="L1335" s="142"/>
      <c r="M1335" s="55"/>
      <c r="N1335" s="142"/>
      <c r="O1335" s="56"/>
      <c r="P1335" s="56"/>
      <c r="Q1335" s="42"/>
      <c r="R1335" s="18">
        <f t="shared" si="40"/>
        <v>0</v>
      </c>
      <c r="S1335" s="18">
        <f t="shared" si="41"/>
        <v>0</v>
      </c>
      <c r="T1335" s="144"/>
    </row>
    <row r="1336" spans="1:20" s="140" customFormat="1">
      <c r="A1336" s="143"/>
      <c r="B1336" s="42"/>
      <c r="C1336" s="143"/>
      <c r="D1336" s="142"/>
      <c r="E1336" s="142"/>
      <c r="F1336" s="54"/>
      <c r="G1336" s="54"/>
      <c r="H1336" s="142"/>
      <c r="I1336" s="42"/>
      <c r="J1336" s="142"/>
      <c r="K1336" s="142"/>
      <c r="L1336" s="142"/>
      <c r="M1336" s="55"/>
      <c r="N1336" s="142"/>
      <c r="O1336" s="56"/>
      <c r="P1336" s="56"/>
      <c r="Q1336" s="42"/>
      <c r="R1336" s="18">
        <f t="shared" si="40"/>
        <v>0</v>
      </c>
      <c r="S1336" s="18">
        <f t="shared" si="41"/>
        <v>0</v>
      </c>
      <c r="T1336" s="144"/>
    </row>
    <row r="1337" spans="1:20" s="140" customFormat="1">
      <c r="A1337" s="143"/>
      <c r="B1337" s="42"/>
      <c r="C1337" s="143"/>
      <c r="D1337" s="142"/>
      <c r="E1337" s="142"/>
      <c r="F1337" s="54"/>
      <c r="G1337" s="54"/>
      <c r="H1337" s="142"/>
      <c r="I1337" s="42"/>
      <c r="J1337" s="142"/>
      <c r="K1337" s="142"/>
      <c r="L1337" s="142"/>
      <c r="M1337" s="55"/>
      <c r="N1337" s="142"/>
      <c r="O1337" s="56"/>
      <c r="P1337" s="56"/>
      <c r="Q1337" s="42"/>
      <c r="R1337" s="18">
        <f t="shared" si="40"/>
        <v>0</v>
      </c>
      <c r="S1337" s="18">
        <f t="shared" si="41"/>
        <v>0</v>
      </c>
      <c r="T1337" s="144"/>
    </row>
    <row r="1338" spans="1:20" s="140" customFormat="1">
      <c r="A1338" s="143"/>
      <c r="B1338" s="42"/>
      <c r="C1338" s="143"/>
      <c r="D1338" s="142"/>
      <c r="E1338" s="142"/>
      <c r="F1338" s="54"/>
      <c r="G1338" s="54"/>
      <c r="H1338" s="142"/>
      <c r="I1338" s="42"/>
      <c r="J1338" s="142"/>
      <c r="K1338" s="142"/>
      <c r="L1338" s="142"/>
      <c r="M1338" s="55"/>
      <c r="N1338" s="142"/>
      <c r="O1338" s="56"/>
      <c r="P1338" s="56"/>
      <c r="Q1338" s="42"/>
      <c r="R1338" s="18">
        <f t="shared" si="40"/>
        <v>0</v>
      </c>
      <c r="S1338" s="18">
        <f t="shared" si="41"/>
        <v>0</v>
      </c>
      <c r="T1338" s="144"/>
    </row>
    <row r="1339" spans="1:20" s="140" customFormat="1">
      <c r="A1339" s="143"/>
      <c r="B1339" s="42"/>
      <c r="C1339" s="143"/>
      <c r="D1339" s="142"/>
      <c r="E1339" s="142"/>
      <c r="F1339" s="54"/>
      <c r="G1339" s="54"/>
      <c r="H1339" s="142"/>
      <c r="I1339" s="42"/>
      <c r="J1339" s="142"/>
      <c r="K1339" s="142"/>
      <c r="L1339" s="142"/>
      <c r="M1339" s="55"/>
      <c r="N1339" s="142"/>
      <c r="O1339" s="56"/>
      <c r="P1339" s="56"/>
      <c r="Q1339" s="42"/>
      <c r="R1339" s="18">
        <f t="shared" si="40"/>
        <v>0</v>
      </c>
      <c r="S1339" s="18">
        <f t="shared" si="41"/>
        <v>0</v>
      </c>
      <c r="T1339" s="144"/>
    </row>
    <row r="1340" spans="1:20" s="140" customFormat="1">
      <c r="A1340" s="143"/>
      <c r="B1340" s="42"/>
      <c r="C1340" s="143"/>
      <c r="D1340" s="142"/>
      <c r="E1340" s="142"/>
      <c r="F1340" s="54"/>
      <c r="G1340" s="54"/>
      <c r="H1340" s="142"/>
      <c r="I1340" s="42"/>
      <c r="J1340" s="142"/>
      <c r="K1340" s="142"/>
      <c r="L1340" s="142"/>
      <c r="M1340" s="55"/>
      <c r="N1340" s="142"/>
      <c r="O1340" s="56"/>
      <c r="P1340" s="56"/>
      <c r="Q1340" s="42"/>
      <c r="R1340" s="18">
        <f t="shared" si="40"/>
        <v>0</v>
      </c>
      <c r="S1340" s="18">
        <f t="shared" si="41"/>
        <v>0</v>
      </c>
      <c r="T1340" s="144"/>
    </row>
    <row r="1341" spans="1:20" s="140" customFormat="1">
      <c r="A1341" s="143"/>
      <c r="B1341" s="42"/>
      <c r="C1341" s="143"/>
      <c r="D1341" s="142"/>
      <c r="E1341" s="142"/>
      <c r="F1341" s="54"/>
      <c r="G1341" s="54"/>
      <c r="H1341" s="142"/>
      <c r="I1341" s="42"/>
      <c r="J1341" s="142"/>
      <c r="K1341" s="142"/>
      <c r="L1341" s="142"/>
      <c r="M1341" s="55"/>
      <c r="N1341" s="142"/>
      <c r="O1341" s="56"/>
      <c r="P1341" s="56"/>
      <c r="Q1341" s="42"/>
      <c r="R1341" s="18">
        <f t="shared" si="40"/>
        <v>0</v>
      </c>
      <c r="S1341" s="18">
        <f t="shared" si="41"/>
        <v>0</v>
      </c>
      <c r="T1341" s="144"/>
    </row>
    <row r="1342" spans="1:20" s="140" customFormat="1">
      <c r="A1342" s="143"/>
      <c r="B1342" s="42"/>
      <c r="C1342" s="143"/>
      <c r="D1342" s="142"/>
      <c r="E1342" s="142"/>
      <c r="F1342" s="54"/>
      <c r="G1342" s="54"/>
      <c r="H1342" s="142"/>
      <c r="I1342" s="42"/>
      <c r="J1342" s="142"/>
      <c r="K1342" s="142"/>
      <c r="L1342" s="142"/>
      <c r="M1342" s="55"/>
      <c r="N1342" s="142"/>
      <c r="O1342" s="56"/>
      <c r="P1342" s="56"/>
      <c r="Q1342" s="42"/>
      <c r="R1342" s="18">
        <f t="shared" si="40"/>
        <v>0</v>
      </c>
      <c r="S1342" s="18">
        <f t="shared" si="41"/>
        <v>0</v>
      </c>
      <c r="T1342" s="144"/>
    </row>
    <row r="1343" spans="1:20" s="140" customFormat="1">
      <c r="A1343" s="143"/>
      <c r="B1343" s="42"/>
      <c r="C1343" s="143"/>
      <c r="D1343" s="142"/>
      <c r="E1343" s="142"/>
      <c r="F1343" s="54"/>
      <c r="G1343" s="54"/>
      <c r="H1343" s="142"/>
      <c r="I1343" s="42"/>
      <c r="J1343" s="142"/>
      <c r="K1343" s="142"/>
      <c r="L1343" s="142"/>
      <c r="M1343" s="55"/>
      <c r="N1343" s="142"/>
      <c r="O1343" s="56"/>
      <c r="P1343" s="56"/>
      <c r="Q1343" s="42"/>
      <c r="R1343" s="18">
        <f t="shared" si="40"/>
        <v>0</v>
      </c>
      <c r="S1343" s="18">
        <f t="shared" si="41"/>
        <v>0</v>
      </c>
      <c r="T1343" s="144"/>
    </row>
    <row r="1344" spans="1:20" s="140" customFormat="1">
      <c r="A1344" s="143"/>
      <c r="B1344" s="42"/>
      <c r="C1344" s="143"/>
      <c r="D1344" s="142"/>
      <c r="E1344" s="142"/>
      <c r="F1344" s="54"/>
      <c r="G1344" s="54"/>
      <c r="H1344" s="142"/>
      <c r="I1344" s="42"/>
      <c r="J1344" s="142"/>
      <c r="K1344" s="142"/>
      <c r="L1344" s="142"/>
      <c r="M1344" s="55"/>
      <c r="N1344" s="142"/>
      <c r="O1344" s="56"/>
      <c r="P1344" s="56"/>
      <c r="Q1344" s="42"/>
      <c r="R1344" s="18">
        <f t="shared" si="40"/>
        <v>0</v>
      </c>
      <c r="S1344" s="18">
        <f t="shared" si="41"/>
        <v>0</v>
      </c>
      <c r="T1344" s="144"/>
    </row>
    <row r="1345" spans="1:20" s="140" customFormat="1">
      <c r="A1345" s="143"/>
      <c r="B1345" s="42"/>
      <c r="C1345" s="143"/>
      <c r="D1345" s="142"/>
      <c r="E1345" s="142"/>
      <c r="F1345" s="54"/>
      <c r="G1345" s="54"/>
      <c r="H1345" s="142"/>
      <c r="I1345" s="42"/>
      <c r="J1345" s="142"/>
      <c r="K1345" s="142"/>
      <c r="L1345" s="142"/>
      <c r="M1345" s="55"/>
      <c r="N1345" s="142"/>
      <c r="O1345" s="56"/>
      <c r="P1345" s="56"/>
      <c r="Q1345" s="42"/>
      <c r="R1345" s="18">
        <f t="shared" si="40"/>
        <v>0</v>
      </c>
      <c r="S1345" s="18">
        <f t="shared" si="41"/>
        <v>0</v>
      </c>
      <c r="T1345" s="144"/>
    </row>
    <row r="1346" spans="1:20" s="140" customFormat="1">
      <c r="A1346" s="143"/>
      <c r="B1346" s="42"/>
      <c r="C1346" s="143"/>
      <c r="D1346" s="142"/>
      <c r="E1346" s="142"/>
      <c r="F1346" s="54"/>
      <c r="G1346" s="54"/>
      <c r="H1346" s="142"/>
      <c r="I1346" s="42"/>
      <c r="J1346" s="142"/>
      <c r="K1346" s="142"/>
      <c r="L1346" s="142"/>
      <c r="M1346" s="55"/>
      <c r="N1346" s="142"/>
      <c r="O1346" s="56"/>
      <c r="P1346" s="56"/>
      <c r="Q1346" s="42"/>
      <c r="R1346" s="18">
        <f t="shared" si="40"/>
        <v>0</v>
      </c>
      <c r="S1346" s="18">
        <f t="shared" si="41"/>
        <v>0</v>
      </c>
      <c r="T1346" s="144"/>
    </row>
    <row r="1347" spans="1:20" s="140" customFormat="1">
      <c r="A1347" s="143"/>
      <c r="B1347" s="42"/>
      <c r="C1347" s="143"/>
      <c r="D1347" s="142"/>
      <c r="E1347" s="142"/>
      <c r="F1347" s="54"/>
      <c r="G1347" s="54"/>
      <c r="H1347" s="142"/>
      <c r="I1347" s="42"/>
      <c r="J1347" s="142"/>
      <c r="K1347" s="142"/>
      <c r="L1347" s="142"/>
      <c r="M1347" s="55"/>
      <c r="N1347" s="142"/>
      <c r="O1347" s="56"/>
      <c r="P1347" s="56"/>
      <c r="Q1347" s="42"/>
      <c r="R1347" s="18">
        <f t="shared" si="40"/>
        <v>0</v>
      </c>
      <c r="S1347" s="18">
        <f t="shared" si="41"/>
        <v>0</v>
      </c>
      <c r="T1347" s="144"/>
    </row>
    <row r="1348" spans="1:20" s="140" customFormat="1">
      <c r="A1348" s="143"/>
      <c r="B1348" s="42"/>
      <c r="C1348" s="143"/>
      <c r="D1348" s="142"/>
      <c r="E1348" s="142"/>
      <c r="F1348" s="54"/>
      <c r="G1348" s="54"/>
      <c r="H1348" s="142"/>
      <c r="I1348" s="42"/>
      <c r="J1348" s="142"/>
      <c r="K1348" s="142"/>
      <c r="L1348" s="142"/>
      <c r="M1348" s="55"/>
      <c r="N1348" s="142"/>
      <c r="O1348" s="56"/>
      <c r="P1348" s="56"/>
      <c r="Q1348" s="42"/>
      <c r="R1348" s="18">
        <f t="shared" si="40"/>
        <v>0</v>
      </c>
      <c r="S1348" s="18">
        <f t="shared" si="41"/>
        <v>0</v>
      </c>
      <c r="T1348" s="144"/>
    </row>
    <row r="1349" spans="1:20" s="140" customFormat="1">
      <c r="A1349" s="143"/>
      <c r="B1349" s="42"/>
      <c r="C1349" s="143"/>
      <c r="D1349" s="142"/>
      <c r="E1349" s="142"/>
      <c r="F1349" s="54"/>
      <c r="G1349" s="54"/>
      <c r="H1349" s="142"/>
      <c r="I1349" s="42"/>
      <c r="J1349" s="142"/>
      <c r="K1349" s="142"/>
      <c r="L1349" s="142"/>
      <c r="M1349" s="55"/>
      <c r="N1349" s="142"/>
      <c r="O1349" s="56"/>
      <c r="P1349" s="56"/>
      <c r="Q1349" s="42"/>
      <c r="R1349" s="18">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8">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144"/>
    </row>
    <row r="1350" spans="1:20" s="140" customFormat="1">
      <c r="A1350" s="143"/>
      <c r="B1350" s="42"/>
      <c r="C1350" s="143"/>
      <c r="D1350" s="142"/>
      <c r="E1350" s="142"/>
      <c r="F1350" s="54"/>
      <c r="G1350" s="54"/>
      <c r="H1350" s="142"/>
      <c r="I1350" s="42"/>
      <c r="J1350" s="142"/>
      <c r="K1350" s="142"/>
      <c r="L1350" s="142"/>
      <c r="M1350" s="55"/>
      <c r="N1350" s="142"/>
      <c r="O1350" s="56"/>
      <c r="P1350" s="56"/>
      <c r="Q1350" s="42"/>
      <c r="R1350" s="18">
        <f t="shared" si="42"/>
        <v>0</v>
      </c>
      <c r="S1350" s="18">
        <f t="shared" si="43"/>
        <v>0</v>
      </c>
      <c r="T1350" s="144"/>
    </row>
    <row r="1351" spans="1:20" s="140" customFormat="1">
      <c r="A1351" s="143"/>
      <c r="B1351" s="42"/>
      <c r="C1351" s="143"/>
      <c r="D1351" s="142"/>
      <c r="E1351" s="142"/>
      <c r="F1351" s="54"/>
      <c r="G1351" s="54"/>
      <c r="H1351" s="142"/>
      <c r="I1351" s="42"/>
      <c r="J1351" s="142"/>
      <c r="K1351" s="142"/>
      <c r="L1351" s="142"/>
      <c r="M1351" s="55"/>
      <c r="N1351" s="142"/>
      <c r="O1351" s="56"/>
      <c r="P1351" s="56"/>
      <c r="Q1351" s="42"/>
      <c r="R1351" s="18">
        <f t="shared" si="42"/>
        <v>0</v>
      </c>
      <c r="S1351" s="18">
        <f t="shared" si="43"/>
        <v>0</v>
      </c>
      <c r="T1351" s="144"/>
    </row>
    <row r="1352" spans="1:20" s="140" customFormat="1">
      <c r="A1352" s="143"/>
      <c r="B1352" s="42"/>
      <c r="C1352" s="143"/>
      <c r="D1352" s="142"/>
      <c r="E1352" s="142"/>
      <c r="F1352" s="54"/>
      <c r="G1352" s="54"/>
      <c r="H1352" s="142"/>
      <c r="I1352" s="42"/>
      <c r="J1352" s="142"/>
      <c r="K1352" s="142"/>
      <c r="L1352" s="142"/>
      <c r="M1352" s="55"/>
      <c r="N1352" s="142"/>
      <c r="O1352" s="56"/>
      <c r="P1352" s="56"/>
      <c r="Q1352" s="42"/>
      <c r="R1352" s="18">
        <f t="shared" si="42"/>
        <v>0</v>
      </c>
      <c r="S1352" s="18">
        <f t="shared" si="43"/>
        <v>0</v>
      </c>
      <c r="T1352" s="144"/>
    </row>
    <row r="1353" spans="1:20" s="140" customFormat="1">
      <c r="A1353" s="143"/>
      <c r="B1353" s="42"/>
      <c r="C1353" s="143"/>
      <c r="D1353" s="142"/>
      <c r="E1353" s="142"/>
      <c r="F1353" s="54"/>
      <c r="G1353" s="54"/>
      <c r="H1353" s="142"/>
      <c r="I1353" s="42"/>
      <c r="J1353" s="142"/>
      <c r="K1353" s="142"/>
      <c r="L1353" s="142"/>
      <c r="M1353" s="55"/>
      <c r="N1353" s="142"/>
      <c r="O1353" s="56"/>
      <c r="P1353" s="56"/>
      <c r="Q1353" s="42"/>
      <c r="R1353" s="18">
        <f t="shared" si="42"/>
        <v>0</v>
      </c>
      <c r="S1353" s="18">
        <f t="shared" si="43"/>
        <v>0</v>
      </c>
      <c r="T1353" s="144"/>
    </row>
    <row r="1354" spans="1:20" s="140" customFormat="1">
      <c r="A1354" s="143"/>
      <c r="B1354" s="42"/>
      <c r="C1354" s="143"/>
      <c r="D1354" s="142"/>
      <c r="E1354" s="142"/>
      <c r="F1354" s="54"/>
      <c r="G1354" s="54"/>
      <c r="H1354" s="142"/>
      <c r="I1354" s="42"/>
      <c r="J1354" s="142"/>
      <c r="K1354" s="142"/>
      <c r="L1354" s="142"/>
      <c r="M1354" s="55"/>
      <c r="N1354" s="142"/>
      <c r="O1354" s="56"/>
      <c r="P1354" s="56"/>
      <c r="Q1354" s="42"/>
      <c r="R1354" s="18">
        <f t="shared" si="42"/>
        <v>0</v>
      </c>
      <c r="S1354" s="18">
        <f t="shared" si="43"/>
        <v>0</v>
      </c>
      <c r="T1354" s="144"/>
    </row>
    <row r="1355" spans="1:20" s="140" customFormat="1">
      <c r="A1355" s="143"/>
      <c r="B1355" s="42"/>
      <c r="C1355" s="143"/>
      <c r="D1355" s="142"/>
      <c r="E1355" s="142"/>
      <c r="F1355" s="54"/>
      <c r="G1355" s="54"/>
      <c r="H1355" s="142"/>
      <c r="I1355" s="42"/>
      <c r="J1355" s="142"/>
      <c r="K1355" s="142"/>
      <c r="L1355" s="142"/>
      <c r="M1355" s="55"/>
      <c r="N1355" s="142"/>
      <c r="O1355" s="56"/>
      <c r="P1355" s="56"/>
      <c r="Q1355" s="42"/>
      <c r="R1355" s="18">
        <f t="shared" si="42"/>
        <v>0</v>
      </c>
      <c r="S1355" s="18">
        <f t="shared" si="43"/>
        <v>0</v>
      </c>
      <c r="T1355" s="144"/>
    </row>
    <row r="1356" spans="1:20" s="140" customFormat="1">
      <c r="A1356" s="143"/>
      <c r="B1356" s="42"/>
      <c r="C1356" s="143"/>
      <c r="D1356" s="142"/>
      <c r="E1356" s="142"/>
      <c r="F1356" s="54"/>
      <c r="G1356" s="54"/>
      <c r="H1356" s="142"/>
      <c r="I1356" s="42"/>
      <c r="J1356" s="142"/>
      <c r="K1356" s="142"/>
      <c r="L1356" s="142"/>
      <c r="M1356" s="55"/>
      <c r="N1356" s="142"/>
      <c r="O1356" s="56"/>
      <c r="P1356" s="56"/>
      <c r="Q1356" s="42"/>
      <c r="R1356" s="18">
        <f t="shared" si="42"/>
        <v>0</v>
      </c>
      <c r="S1356" s="18">
        <f t="shared" si="43"/>
        <v>0</v>
      </c>
      <c r="T1356" s="144"/>
    </row>
    <row r="1357" spans="1:20" s="140" customFormat="1">
      <c r="A1357" s="143"/>
      <c r="B1357" s="42"/>
      <c r="C1357" s="143"/>
      <c r="D1357" s="142"/>
      <c r="E1357" s="142"/>
      <c r="F1357" s="54"/>
      <c r="G1357" s="54"/>
      <c r="H1357" s="142"/>
      <c r="I1357" s="42"/>
      <c r="J1357" s="142"/>
      <c r="K1357" s="142"/>
      <c r="L1357" s="142"/>
      <c r="M1357" s="55"/>
      <c r="N1357" s="142"/>
      <c r="O1357" s="56"/>
      <c r="P1357" s="56"/>
      <c r="Q1357" s="42"/>
      <c r="R1357" s="18">
        <f t="shared" si="42"/>
        <v>0</v>
      </c>
      <c r="S1357" s="18">
        <f t="shared" si="43"/>
        <v>0</v>
      </c>
      <c r="T1357" s="144"/>
    </row>
    <row r="1358" spans="1:20" s="140" customFormat="1">
      <c r="A1358" s="143"/>
      <c r="B1358" s="42"/>
      <c r="C1358" s="143"/>
      <c r="D1358" s="142"/>
      <c r="E1358" s="142"/>
      <c r="F1358" s="54"/>
      <c r="G1358" s="54"/>
      <c r="H1358" s="142"/>
      <c r="I1358" s="42"/>
      <c r="J1358" s="142"/>
      <c r="K1358" s="142"/>
      <c r="L1358" s="142"/>
      <c r="M1358" s="55"/>
      <c r="N1358" s="142"/>
      <c r="O1358" s="56"/>
      <c r="P1358" s="56"/>
      <c r="Q1358" s="42"/>
      <c r="R1358" s="18">
        <f t="shared" si="42"/>
        <v>0</v>
      </c>
      <c r="S1358" s="18">
        <f t="shared" si="43"/>
        <v>0</v>
      </c>
      <c r="T1358" s="144"/>
    </row>
    <row r="1359" spans="1:20" s="140" customFormat="1">
      <c r="A1359" s="143"/>
      <c r="B1359" s="42"/>
      <c r="C1359" s="143"/>
      <c r="D1359" s="142"/>
      <c r="E1359" s="142"/>
      <c r="F1359" s="54"/>
      <c r="G1359" s="54"/>
      <c r="H1359" s="142"/>
      <c r="I1359" s="42"/>
      <c r="J1359" s="142"/>
      <c r="K1359" s="142"/>
      <c r="L1359" s="142"/>
      <c r="M1359" s="55"/>
      <c r="N1359" s="142"/>
      <c r="O1359" s="56"/>
      <c r="P1359" s="56"/>
      <c r="Q1359" s="42"/>
      <c r="R1359" s="18">
        <f t="shared" si="42"/>
        <v>0</v>
      </c>
      <c r="S1359" s="18">
        <f t="shared" si="43"/>
        <v>0</v>
      </c>
      <c r="T1359" s="144"/>
    </row>
    <row r="1360" spans="1:20" s="140" customFormat="1">
      <c r="A1360" s="143"/>
      <c r="B1360" s="42"/>
      <c r="C1360" s="143"/>
      <c r="D1360" s="142"/>
      <c r="E1360" s="142"/>
      <c r="F1360" s="54"/>
      <c r="G1360" s="54"/>
      <c r="H1360" s="142"/>
      <c r="I1360" s="42"/>
      <c r="J1360" s="142"/>
      <c r="K1360" s="142"/>
      <c r="L1360" s="142"/>
      <c r="M1360" s="55"/>
      <c r="N1360" s="142"/>
      <c r="O1360" s="56"/>
      <c r="P1360" s="56"/>
      <c r="Q1360" s="42"/>
      <c r="R1360" s="18">
        <f t="shared" si="42"/>
        <v>0</v>
      </c>
      <c r="S1360" s="18">
        <f t="shared" si="43"/>
        <v>0</v>
      </c>
      <c r="T1360" s="144"/>
    </row>
    <row r="1361" spans="1:20" s="140" customFormat="1">
      <c r="A1361" s="143"/>
      <c r="B1361" s="42"/>
      <c r="C1361" s="143"/>
      <c r="D1361" s="142"/>
      <c r="E1361" s="142"/>
      <c r="F1361" s="54"/>
      <c r="G1361" s="54"/>
      <c r="H1361" s="142"/>
      <c r="I1361" s="42"/>
      <c r="J1361" s="142"/>
      <c r="K1361" s="142"/>
      <c r="L1361" s="142"/>
      <c r="M1361" s="55"/>
      <c r="N1361" s="142"/>
      <c r="O1361" s="56"/>
      <c r="P1361" s="56"/>
      <c r="Q1361" s="42"/>
      <c r="R1361" s="18">
        <f t="shared" si="42"/>
        <v>0</v>
      </c>
      <c r="S1361" s="18">
        <f t="shared" si="43"/>
        <v>0</v>
      </c>
      <c r="T1361" s="144"/>
    </row>
    <row r="1362" spans="1:20" s="140" customFormat="1">
      <c r="A1362" s="143"/>
      <c r="B1362" s="42"/>
      <c r="C1362" s="143"/>
      <c r="D1362" s="142"/>
      <c r="E1362" s="142"/>
      <c r="F1362" s="54"/>
      <c r="G1362" s="54"/>
      <c r="H1362" s="142"/>
      <c r="I1362" s="42"/>
      <c r="J1362" s="142"/>
      <c r="K1362" s="142"/>
      <c r="L1362" s="142"/>
      <c r="M1362" s="55"/>
      <c r="N1362" s="142"/>
      <c r="O1362" s="56"/>
      <c r="P1362" s="56"/>
      <c r="Q1362" s="42"/>
      <c r="R1362" s="18">
        <f t="shared" si="42"/>
        <v>0</v>
      </c>
      <c r="S1362" s="18">
        <f t="shared" si="43"/>
        <v>0</v>
      </c>
      <c r="T1362" s="144"/>
    </row>
    <row r="1363" spans="1:20" s="140" customFormat="1">
      <c r="A1363" s="143"/>
      <c r="B1363" s="42"/>
      <c r="C1363" s="143"/>
      <c r="D1363" s="142"/>
      <c r="E1363" s="142"/>
      <c r="F1363" s="54"/>
      <c r="G1363" s="54"/>
      <c r="H1363" s="142"/>
      <c r="I1363" s="42"/>
      <c r="J1363" s="142"/>
      <c r="K1363" s="142"/>
      <c r="L1363" s="142"/>
      <c r="M1363" s="55"/>
      <c r="N1363" s="142"/>
      <c r="O1363" s="56"/>
      <c r="P1363" s="56"/>
      <c r="Q1363" s="42"/>
      <c r="R1363" s="18">
        <f t="shared" si="42"/>
        <v>0</v>
      </c>
      <c r="S1363" s="18">
        <f t="shared" si="43"/>
        <v>0</v>
      </c>
      <c r="T1363" s="144"/>
    </row>
    <row r="1364" spans="1:20" s="140" customFormat="1">
      <c r="A1364" s="143"/>
      <c r="B1364" s="42"/>
      <c r="C1364" s="143"/>
      <c r="D1364" s="142"/>
      <c r="E1364" s="142"/>
      <c r="F1364" s="54"/>
      <c r="G1364" s="54"/>
      <c r="H1364" s="142"/>
      <c r="I1364" s="42"/>
      <c r="J1364" s="142"/>
      <c r="K1364" s="142"/>
      <c r="L1364" s="142"/>
      <c r="M1364" s="55"/>
      <c r="N1364" s="142"/>
      <c r="O1364" s="56"/>
      <c r="P1364" s="56"/>
      <c r="Q1364" s="42"/>
      <c r="R1364" s="18">
        <f t="shared" si="42"/>
        <v>0</v>
      </c>
      <c r="S1364" s="18">
        <f t="shared" si="43"/>
        <v>0</v>
      </c>
      <c r="T1364" s="144"/>
    </row>
    <row r="1365" spans="1:20" s="140" customFormat="1">
      <c r="A1365" s="143"/>
      <c r="B1365" s="42"/>
      <c r="C1365" s="143"/>
      <c r="D1365" s="142"/>
      <c r="E1365" s="142"/>
      <c r="F1365" s="54"/>
      <c r="G1365" s="54"/>
      <c r="H1365" s="142"/>
      <c r="I1365" s="42"/>
      <c r="J1365" s="142"/>
      <c r="K1365" s="142"/>
      <c r="L1365" s="142"/>
      <c r="M1365" s="55"/>
      <c r="N1365" s="142"/>
      <c r="O1365" s="56"/>
      <c r="P1365" s="56"/>
      <c r="Q1365" s="42"/>
      <c r="R1365" s="18">
        <f t="shared" si="42"/>
        <v>0</v>
      </c>
      <c r="S1365" s="18">
        <f t="shared" si="43"/>
        <v>0</v>
      </c>
      <c r="T1365" s="144"/>
    </row>
    <row r="1366" spans="1:20" s="140" customFormat="1">
      <c r="A1366" s="143"/>
      <c r="B1366" s="42"/>
      <c r="C1366" s="143"/>
      <c r="D1366" s="142"/>
      <c r="E1366" s="142"/>
      <c r="F1366" s="54"/>
      <c r="G1366" s="54"/>
      <c r="H1366" s="142"/>
      <c r="I1366" s="42"/>
      <c r="J1366" s="142"/>
      <c r="K1366" s="142"/>
      <c r="L1366" s="142"/>
      <c r="M1366" s="55"/>
      <c r="N1366" s="142"/>
      <c r="O1366" s="56"/>
      <c r="P1366" s="56"/>
      <c r="Q1366" s="42"/>
      <c r="R1366" s="18">
        <f t="shared" si="42"/>
        <v>0</v>
      </c>
      <c r="S1366" s="18">
        <f t="shared" si="43"/>
        <v>0</v>
      </c>
      <c r="T1366" s="144"/>
    </row>
    <row r="1367" spans="1:20" s="140" customFormat="1">
      <c r="A1367" s="143"/>
      <c r="B1367" s="42"/>
      <c r="C1367" s="143"/>
      <c r="D1367" s="142"/>
      <c r="E1367" s="142"/>
      <c r="F1367" s="54"/>
      <c r="G1367" s="54"/>
      <c r="H1367" s="142"/>
      <c r="I1367" s="42"/>
      <c r="J1367" s="142"/>
      <c r="K1367" s="142"/>
      <c r="L1367" s="142"/>
      <c r="M1367" s="55"/>
      <c r="N1367" s="142"/>
      <c r="O1367" s="56"/>
      <c r="P1367" s="56"/>
      <c r="Q1367" s="42"/>
      <c r="R1367" s="18">
        <f t="shared" si="42"/>
        <v>0</v>
      </c>
      <c r="S1367" s="18">
        <f t="shared" si="43"/>
        <v>0</v>
      </c>
      <c r="T1367" s="144"/>
    </row>
    <row r="1368" spans="1:20" s="140" customFormat="1">
      <c r="A1368" s="143"/>
      <c r="B1368" s="42"/>
      <c r="C1368" s="143"/>
      <c r="D1368" s="142"/>
      <c r="E1368" s="142"/>
      <c r="F1368" s="54"/>
      <c r="G1368" s="54"/>
      <c r="H1368" s="142"/>
      <c r="I1368" s="42"/>
      <c r="J1368" s="142"/>
      <c r="K1368" s="142"/>
      <c r="L1368" s="142"/>
      <c r="M1368" s="55"/>
      <c r="N1368" s="142"/>
      <c r="O1368" s="56"/>
      <c r="P1368" s="56"/>
      <c r="Q1368" s="42"/>
      <c r="R1368" s="18">
        <f t="shared" si="42"/>
        <v>0</v>
      </c>
      <c r="S1368" s="18">
        <f t="shared" si="43"/>
        <v>0</v>
      </c>
      <c r="T1368" s="144"/>
    </row>
    <row r="1369" spans="1:20" s="140" customFormat="1">
      <c r="A1369" s="143"/>
      <c r="B1369" s="42"/>
      <c r="C1369" s="143"/>
      <c r="D1369" s="142"/>
      <c r="E1369" s="142"/>
      <c r="F1369" s="54"/>
      <c r="G1369" s="54"/>
      <c r="H1369" s="142"/>
      <c r="I1369" s="42"/>
      <c r="J1369" s="142"/>
      <c r="K1369" s="142"/>
      <c r="L1369" s="142"/>
      <c r="M1369" s="55"/>
      <c r="N1369" s="142"/>
      <c r="O1369" s="56"/>
      <c r="P1369" s="56"/>
      <c r="Q1369" s="42"/>
      <c r="R1369" s="18">
        <f t="shared" si="42"/>
        <v>0</v>
      </c>
      <c r="S1369" s="18">
        <f t="shared" si="43"/>
        <v>0</v>
      </c>
      <c r="T1369" s="144"/>
    </row>
    <row r="1370" spans="1:20" s="140" customFormat="1">
      <c r="A1370" s="143"/>
      <c r="B1370" s="42"/>
      <c r="C1370" s="143"/>
      <c r="D1370" s="142"/>
      <c r="E1370" s="142"/>
      <c r="F1370" s="54"/>
      <c r="G1370" s="54"/>
      <c r="H1370" s="142"/>
      <c r="I1370" s="42"/>
      <c r="J1370" s="142"/>
      <c r="K1370" s="142"/>
      <c r="L1370" s="142"/>
      <c r="M1370" s="55"/>
      <c r="N1370" s="142"/>
      <c r="O1370" s="56"/>
      <c r="P1370" s="56"/>
      <c r="Q1370" s="42"/>
      <c r="R1370" s="18">
        <f t="shared" si="42"/>
        <v>0</v>
      </c>
      <c r="S1370" s="18">
        <f t="shared" si="43"/>
        <v>0</v>
      </c>
      <c r="T1370" s="144"/>
    </row>
    <row r="1371" spans="1:20" s="140" customFormat="1">
      <c r="A1371" s="143"/>
      <c r="B1371" s="42"/>
      <c r="C1371" s="143"/>
      <c r="D1371" s="142"/>
      <c r="E1371" s="142"/>
      <c r="F1371" s="54"/>
      <c r="G1371" s="54"/>
      <c r="H1371" s="142"/>
      <c r="I1371" s="42"/>
      <c r="J1371" s="142"/>
      <c r="K1371" s="142"/>
      <c r="L1371" s="142"/>
      <c r="M1371" s="55"/>
      <c r="N1371" s="142"/>
      <c r="O1371" s="56"/>
      <c r="P1371" s="56"/>
      <c r="Q1371" s="42"/>
      <c r="R1371" s="18">
        <f t="shared" si="42"/>
        <v>0</v>
      </c>
      <c r="S1371" s="18">
        <f t="shared" si="43"/>
        <v>0</v>
      </c>
      <c r="T1371" s="144"/>
    </row>
    <row r="1372" spans="1:20" s="140" customFormat="1">
      <c r="A1372" s="143"/>
      <c r="B1372" s="42"/>
      <c r="C1372" s="143"/>
      <c r="D1372" s="142"/>
      <c r="E1372" s="142"/>
      <c r="F1372" s="54"/>
      <c r="G1372" s="54"/>
      <c r="H1372" s="142"/>
      <c r="I1372" s="42"/>
      <c r="J1372" s="142"/>
      <c r="K1372" s="142"/>
      <c r="L1372" s="142"/>
      <c r="M1372" s="55"/>
      <c r="N1372" s="142"/>
      <c r="O1372" s="56"/>
      <c r="P1372" s="56"/>
      <c r="Q1372" s="42"/>
      <c r="R1372" s="18">
        <f t="shared" si="42"/>
        <v>0</v>
      </c>
      <c r="S1372" s="18">
        <f t="shared" si="43"/>
        <v>0</v>
      </c>
      <c r="T1372" s="144"/>
    </row>
    <row r="1373" spans="1:20" s="140" customFormat="1">
      <c r="A1373" s="143"/>
      <c r="B1373" s="42"/>
      <c r="C1373" s="143"/>
      <c r="D1373" s="142"/>
      <c r="E1373" s="142"/>
      <c r="F1373" s="54"/>
      <c r="G1373" s="54"/>
      <c r="H1373" s="142"/>
      <c r="I1373" s="42"/>
      <c r="J1373" s="142"/>
      <c r="K1373" s="142"/>
      <c r="L1373" s="142"/>
      <c r="M1373" s="55"/>
      <c r="N1373" s="142"/>
      <c r="O1373" s="56"/>
      <c r="P1373" s="56"/>
      <c r="Q1373" s="42"/>
      <c r="R1373" s="18">
        <f t="shared" si="42"/>
        <v>0</v>
      </c>
      <c r="S1373" s="18">
        <f t="shared" si="43"/>
        <v>0</v>
      </c>
      <c r="T1373" s="144"/>
    </row>
    <row r="1374" spans="1:20" s="140" customFormat="1">
      <c r="A1374" s="143"/>
      <c r="B1374" s="42"/>
      <c r="C1374" s="143"/>
      <c r="D1374" s="142"/>
      <c r="E1374" s="142"/>
      <c r="F1374" s="54"/>
      <c r="G1374" s="54"/>
      <c r="H1374" s="142"/>
      <c r="I1374" s="42"/>
      <c r="J1374" s="142"/>
      <c r="K1374" s="142"/>
      <c r="L1374" s="142"/>
      <c r="M1374" s="55"/>
      <c r="N1374" s="142"/>
      <c r="O1374" s="56"/>
      <c r="P1374" s="56"/>
      <c r="Q1374" s="42"/>
      <c r="R1374" s="18">
        <f t="shared" si="42"/>
        <v>0</v>
      </c>
      <c r="S1374" s="18">
        <f t="shared" si="43"/>
        <v>0</v>
      </c>
      <c r="T1374" s="144"/>
    </row>
    <row r="1375" spans="1:20" s="140" customFormat="1">
      <c r="A1375" s="143"/>
      <c r="B1375" s="42"/>
      <c r="C1375" s="143"/>
      <c r="D1375" s="142"/>
      <c r="E1375" s="142"/>
      <c r="F1375" s="54"/>
      <c r="G1375" s="54"/>
      <c r="H1375" s="142"/>
      <c r="I1375" s="42"/>
      <c r="J1375" s="142"/>
      <c r="K1375" s="142"/>
      <c r="L1375" s="142"/>
      <c r="M1375" s="55"/>
      <c r="N1375" s="142"/>
      <c r="O1375" s="56"/>
      <c r="P1375" s="56"/>
      <c r="Q1375" s="42"/>
      <c r="R1375" s="18">
        <f t="shared" si="42"/>
        <v>0</v>
      </c>
      <c r="S1375" s="18">
        <f t="shared" si="43"/>
        <v>0</v>
      </c>
      <c r="T1375" s="144"/>
    </row>
    <row r="1376" spans="1:20" s="140" customFormat="1">
      <c r="A1376" s="143"/>
      <c r="B1376" s="42"/>
      <c r="C1376" s="143"/>
      <c r="D1376" s="142"/>
      <c r="E1376" s="142"/>
      <c r="F1376" s="54"/>
      <c r="G1376" s="54"/>
      <c r="H1376" s="142"/>
      <c r="I1376" s="42"/>
      <c r="J1376" s="142"/>
      <c r="K1376" s="142"/>
      <c r="L1376" s="142"/>
      <c r="M1376" s="55"/>
      <c r="N1376" s="142"/>
      <c r="O1376" s="56"/>
      <c r="P1376" s="56"/>
      <c r="Q1376" s="42"/>
      <c r="R1376" s="18">
        <f t="shared" si="42"/>
        <v>0</v>
      </c>
      <c r="S1376" s="18">
        <f t="shared" si="43"/>
        <v>0</v>
      </c>
      <c r="T1376" s="144"/>
    </row>
    <row r="1377" spans="1:20" s="140" customFormat="1">
      <c r="A1377" s="143"/>
      <c r="B1377" s="42"/>
      <c r="C1377" s="143"/>
      <c r="D1377" s="142"/>
      <c r="E1377" s="142"/>
      <c r="F1377" s="54"/>
      <c r="G1377" s="54"/>
      <c r="H1377" s="142"/>
      <c r="I1377" s="42"/>
      <c r="J1377" s="142"/>
      <c r="K1377" s="142"/>
      <c r="L1377" s="142"/>
      <c r="M1377" s="55"/>
      <c r="N1377" s="142"/>
      <c r="O1377" s="56"/>
      <c r="P1377" s="56"/>
      <c r="Q1377" s="42"/>
      <c r="R1377" s="18">
        <f t="shared" si="42"/>
        <v>0</v>
      </c>
      <c r="S1377" s="18">
        <f t="shared" si="43"/>
        <v>0</v>
      </c>
      <c r="T1377" s="144"/>
    </row>
    <row r="1378" spans="1:20" s="140" customFormat="1">
      <c r="A1378" s="143"/>
      <c r="B1378" s="42"/>
      <c r="C1378" s="143"/>
      <c r="D1378" s="142"/>
      <c r="E1378" s="142"/>
      <c r="F1378" s="54"/>
      <c r="G1378" s="54"/>
      <c r="H1378" s="142"/>
      <c r="I1378" s="42"/>
      <c r="J1378" s="142"/>
      <c r="K1378" s="142"/>
      <c r="L1378" s="142"/>
      <c r="M1378" s="55"/>
      <c r="N1378" s="142"/>
      <c r="O1378" s="56"/>
      <c r="P1378" s="56"/>
      <c r="Q1378" s="42"/>
      <c r="R1378" s="18">
        <f t="shared" si="42"/>
        <v>0</v>
      </c>
      <c r="S1378" s="18">
        <f t="shared" si="43"/>
        <v>0</v>
      </c>
      <c r="T1378" s="144"/>
    </row>
    <row r="1379" spans="1:20" s="140" customFormat="1">
      <c r="A1379" s="143"/>
      <c r="B1379" s="42"/>
      <c r="C1379" s="143"/>
      <c r="D1379" s="142"/>
      <c r="E1379" s="142"/>
      <c r="F1379" s="54"/>
      <c r="G1379" s="54"/>
      <c r="H1379" s="142"/>
      <c r="I1379" s="42"/>
      <c r="J1379" s="142"/>
      <c r="K1379" s="142"/>
      <c r="L1379" s="142"/>
      <c r="M1379" s="55"/>
      <c r="N1379" s="142"/>
      <c r="O1379" s="56"/>
      <c r="P1379" s="56"/>
      <c r="Q1379" s="42"/>
      <c r="R1379" s="18">
        <f t="shared" si="42"/>
        <v>0</v>
      </c>
      <c r="S1379" s="18">
        <f t="shared" si="43"/>
        <v>0</v>
      </c>
      <c r="T1379" s="144"/>
    </row>
    <row r="1380" spans="1:20" s="140" customFormat="1">
      <c r="A1380" s="143"/>
      <c r="B1380" s="42"/>
      <c r="C1380" s="143"/>
      <c r="D1380" s="142"/>
      <c r="E1380" s="142"/>
      <c r="F1380" s="54"/>
      <c r="G1380" s="54"/>
      <c r="H1380" s="142"/>
      <c r="I1380" s="42"/>
      <c r="J1380" s="142"/>
      <c r="K1380" s="142"/>
      <c r="L1380" s="142"/>
      <c r="M1380" s="55"/>
      <c r="N1380" s="142"/>
      <c r="O1380" s="56"/>
      <c r="P1380" s="56"/>
      <c r="Q1380" s="42"/>
      <c r="R1380" s="18">
        <f t="shared" si="42"/>
        <v>0</v>
      </c>
      <c r="S1380" s="18">
        <f t="shared" si="43"/>
        <v>0</v>
      </c>
      <c r="T1380" s="144"/>
    </row>
    <row r="1381" spans="1:20" s="140" customFormat="1">
      <c r="A1381" s="143"/>
      <c r="B1381" s="42"/>
      <c r="C1381" s="143"/>
      <c r="D1381" s="142"/>
      <c r="E1381" s="142"/>
      <c r="F1381" s="54"/>
      <c r="G1381" s="54"/>
      <c r="H1381" s="142"/>
      <c r="I1381" s="42"/>
      <c r="J1381" s="142"/>
      <c r="K1381" s="142"/>
      <c r="L1381" s="142"/>
      <c r="M1381" s="55"/>
      <c r="N1381" s="142"/>
      <c r="O1381" s="56"/>
      <c r="P1381" s="56"/>
      <c r="Q1381" s="42"/>
      <c r="R1381" s="18">
        <f t="shared" si="42"/>
        <v>0</v>
      </c>
      <c r="S1381" s="18">
        <f t="shared" si="43"/>
        <v>0</v>
      </c>
      <c r="T1381" s="144"/>
    </row>
    <row r="1382" spans="1:20" s="140" customFormat="1">
      <c r="A1382" s="143"/>
      <c r="B1382" s="42"/>
      <c r="C1382" s="143"/>
      <c r="D1382" s="142"/>
      <c r="E1382" s="142"/>
      <c r="F1382" s="54"/>
      <c r="G1382" s="54"/>
      <c r="H1382" s="142"/>
      <c r="I1382" s="42"/>
      <c r="J1382" s="142"/>
      <c r="K1382" s="142"/>
      <c r="L1382" s="142"/>
      <c r="M1382" s="55"/>
      <c r="N1382" s="142"/>
      <c r="O1382" s="56"/>
      <c r="P1382" s="56"/>
      <c r="Q1382" s="42"/>
      <c r="R1382" s="18">
        <f t="shared" si="42"/>
        <v>0</v>
      </c>
      <c r="S1382" s="18">
        <f t="shared" si="43"/>
        <v>0</v>
      </c>
      <c r="T1382" s="144"/>
    </row>
    <row r="1383" spans="1:20" s="140" customFormat="1">
      <c r="A1383" s="143"/>
      <c r="B1383" s="42"/>
      <c r="C1383" s="143"/>
      <c r="D1383" s="142"/>
      <c r="E1383" s="142"/>
      <c r="F1383" s="54"/>
      <c r="G1383" s="54"/>
      <c r="H1383" s="142"/>
      <c r="I1383" s="42"/>
      <c r="J1383" s="142"/>
      <c r="K1383" s="142"/>
      <c r="L1383" s="142"/>
      <c r="M1383" s="55"/>
      <c r="N1383" s="142"/>
      <c r="O1383" s="56"/>
      <c r="P1383" s="56"/>
      <c r="Q1383" s="42"/>
      <c r="R1383" s="18">
        <f t="shared" si="42"/>
        <v>0</v>
      </c>
      <c r="S1383" s="18">
        <f t="shared" si="43"/>
        <v>0</v>
      </c>
      <c r="T1383" s="144"/>
    </row>
    <row r="1384" spans="1:20" s="140" customFormat="1">
      <c r="A1384" s="143"/>
      <c r="B1384" s="42"/>
      <c r="C1384" s="143"/>
      <c r="D1384" s="142"/>
      <c r="E1384" s="142"/>
      <c r="F1384" s="54"/>
      <c r="G1384" s="54"/>
      <c r="H1384" s="142"/>
      <c r="I1384" s="42"/>
      <c r="J1384" s="142"/>
      <c r="K1384" s="142"/>
      <c r="L1384" s="142"/>
      <c r="M1384" s="55"/>
      <c r="N1384" s="142"/>
      <c r="O1384" s="56"/>
      <c r="P1384" s="56"/>
      <c r="Q1384" s="42"/>
      <c r="R1384" s="18">
        <f t="shared" si="42"/>
        <v>0</v>
      </c>
      <c r="S1384" s="18">
        <f t="shared" si="43"/>
        <v>0</v>
      </c>
      <c r="T1384" s="144"/>
    </row>
    <row r="1385" spans="1:20" s="140" customFormat="1">
      <c r="A1385" s="143"/>
      <c r="B1385" s="42"/>
      <c r="C1385" s="143"/>
      <c r="D1385" s="142"/>
      <c r="E1385" s="142"/>
      <c r="F1385" s="54"/>
      <c r="G1385" s="54"/>
      <c r="H1385" s="142"/>
      <c r="I1385" s="42"/>
      <c r="J1385" s="142"/>
      <c r="K1385" s="142"/>
      <c r="L1385" s="142"/>
      <c r="M1385" s="55"/>
      <c r="N1385" s="142"/>
      <c r="O1385" s="56"/>
      <c r="P1385" s="56"/>
      <c r="Q1385" s="42"/>
      <c r="R1385" s="18">
        <f t="shared" si="42"/>
        <v>0</v>
      </c>
      <c r="S1385" s="18">
        <f t="shared" si="43"/>
        <v>0</v>
      </c>
      <c r="T1385" s="144"/>
    </row>
    <row r="1386" spans="1:20" s="140" customFormat="1">
      <c r="A1386" s="143"/>
      <c r="B1386" s="42"/>
      <c r="C1386" s="143"/>
      <c r="D1386" s="142"/>
      <c r="E1386" s="142"/>
      <c r="F1386" s="54"/>
      <c r="G1386" s="54"/>
      <c r="H1386" s="142"/>
      <c r="I1386" s="42"/>
      <c r="J1386" s="142"/>
      <c r="K1386" s="142"/>
      <c r="L1386" s="142"/>
      <c r="M1386" s="55"/>
      <c r="N1386" s="142"/>
      <c r="O1386" s="56"/>
      <c r="P1386" s="56"/>
      <c r="Q1386" s="42"/>
      <c r="R1386" s="18">
        <f t="shared" si="42"/>
        <v>0</v>
      </c>
      <c r="S1386" s="18">
        <f t="shared" si="43"/>
        <v>0</v>
      </c>
      <c r="T1386" s="144"/>
    </row>
    <row r="1387" spans="1:20" s="140" customFormat="1">
      <c r="A1387" s="143"/>
      <c r="B1387" s="42"/>
      <c r="C1387" s="143"/>
      <c r="D1387" s="142"/>
      <c r="E1387" s="142"/>
      <c r="F1387" s="54"/>
      <c r="G1387" s="54"/>
      <c r="H1387" s="142"/>
      <c r="I1387" s="42"/>
      <c r="J1387" s="142"/>
      <c r="K1387" s="142"/>
      <c r="L1387" s="142"/>
      <c r="M1387" s="55"/>
      <c r="N1387" s="142"/>
      <c r="O1387" s="56"/>
      <c r="P1387" s="56"/>
      <c r="Q1387" s="42"/>
      <c r="R1387" s="18">
        <f t="shared" si="42"/>
        <v>0</v>
      </c>
      <c r="S1387" s="18">
        <f t="shared" si="43"/>
        <v>0</v>
      </c>
      <c r="T1387" s="144"/>
    </row>
    <row r="1388" spans="1:20" s="140" customFormat="1">
      <c r="A1388" s="143"/>
      <c r="B1388" s="42"/>
      <c r="C1388" s="143"/>
      <c r="D1388" s="142"/>
      <c r="E1388" s="142"/>
      <c r="F1388" s="54"/>
      <c r="G1388" s="54"/>
      <c r="H1388" s="142"/>
      <c r="I1388" s="42"/>
      <c r="J1388" s="142"/>
      <c r="K1388" s="142"/>
      <c r="L1388" s="142"/>
      <c r="M1388" s="55"/>
      <c r="N1388" s="142"/>
      <c r="O1388" s="56"/>
      <c r="P1388" s="56"/>
      <c r="Q1388" s="42"/>
      <c r="R1388" s="18">
        <f t="shared" si="42"/>
        <v>0</v>
      </c>
      <c r="S1388" s="18">
        <f t="shared" si="43"/>
        <v>0</v>
      </c>
      <c r="T1388" s="144"/>
    </row>
    <row r="1389" spans="1:20" s="140" customFormat="1">
      <c r="A1389" s="143"/>
      <c r="B1389" s="42"/>
      <c r="C1389" s="143"/>
      <c r="D1389" s="142"/>
      <c r="E1389" s="142"/>
      <c r="F1389" s="54"/>
      <c r="G1389" s="54"/>
      <c r="H1389" s="142"/>
      <c r="I1389" s="42"/>
      <c r="J1389" s="142"/>
      <c r="K1389" s="142"/>
      <c r="L1389" s="142"/>
      <c r="M1389" s="55"/>
      <c r="N1389" s="142"/>
      <c r="O1389" s="56"/>
      <c r="P1389" s="56"/>
      <c r="Q1389" s="42"/>
      <c r="R1389" s="18">
        <f t="shared" si="42"/>
        <v>0</v>
      </c>
      <c r="S1389" s="18">
        <f t="shared" si="43"/>
        <v>0</v>
      </c>
      <c r="T1389" s="144"/>
    </row>
    <row r="1390" spans="1:20" s="140" customFormat="1">
      <c r="A1390" s="143"/>
      <c r="B1390" s="42"/>
      <c r="C1390" s="143"/>
      <c r="D1390" s="142"/>
      <c r="E1390" s="142"/>
      <c r="F1390" s="54"/>
      <c r="G1390" s="54"/>
      <c r="H1390" s="142"/>
      <c r="I1390" s="42"/>
      <c r="J1390" s="142"/>
      <c r="K1390" s="142"/>
      <c r="L1390" s="142"/>
      <c r="M1390" s="55"/>
      <c r="N1390" s="142"/>
      <c r="O1390" s="56"/>
      <c r="P1390" s="56"/>
      <c r="Q1390" s="42"/>
      <c r="R1390" s="18">
        <f t="shared" si="42"/>
        <v>0</v>
      </c>
      <c r="S1390" s="18">
        <f t="shared" si="43"/>
        <v>0</v>
      </c>
      <c r="T1390" s="144"/>
    </row>
    <row r="1391" spans="1:20" s="140" customFormat="1">
      <c r="A1391" s="143"/>
      <c r="B1391" s="42"/>
      <c r="C1391" s="143"/>
      <c r="D1391" s="142"/>
      <c r="E1391" s="142"/>
      <c r="F1391" s="54"/>
      <c r="G1391" s="54"/>
      <c r="H1391" s="142"/>
      <c r="I1391" s="42"/>
      <c r="J1391" s="142"/>
      <c r="K1391" s="142"/>
      <c r="L1391" s="142"/>
      <c r="M1391" s="55"/>
      <c r="N1391" s="142"/>
      <c r="O1391" s="56"/>
      <c r="P1391" s="56"/>
      <c r="Q1391" s="42"/>
      <c r="R1391" s="18">
        <f t="shared" si="42"/>
        <v>0</v>
      </c>
      <c r="S1391" s="18">
        <f t="shared" si="43"/>
        <v>0</v>
      </c>
      <c r="T1391" s="144"/>
    </row>
    <row r="1392" spans="1:20" s="140" customFormat="1">
      <c r="A1392" s="143"/>
      <c r="B1392" s="42"/>
      <c r="C1392" s="143"/>
      <c r="D1392" s="142"/>
      <c r="E1392" s="142"/>
      <c r="F1392" s="54"/>
      <c r="G1392" s="54"/>
      <c r="H1392" s="142"/>
      <c r="I1392" s="42"/>
      <c r="J1392" s="142"/>
      <c r="K1392" s="142"/>
      <c r="L1392" s="142"/>
      <c r="M1392" s="55"/>
      <c r="N1392" s="142"/>
      <c r="O1392" s="56"/>
      <c r="P1392" s="56"/>
      <c r="Q1392" s="42"/>
      <c r="R1392" s="18">
        <f t="shared" si="42"/>
        <v>0</v>
      </c>
      <c r="S1392" s="18">
        <f t="shared" si="43"/>
        <v>0</v>
      </c>
      <c r="T1392" s="144"/>
    </row>
    <row r="1393" spans="1:20" s="140" customFormat="1">
      <c r="A1393" s="143"/>
      <c r="B1393" s="42"/>
      <c r="C1393" s="143"/>
      <c r="D1393" s="142"/>
      <c r="E1393" s="142"/>
      <c r="F1393" s="54"/>
      <c r="G1393" s="54"/>
      <c r="H1393" s="142"/>
      <c r="I1393" s="42"/>
      <c r="J1393" s="142"/>
      <c r="K1393" s="142"/>
      <c r="L1393" s="142"/>
      <c r="M1393" s="55"/>
      <c r="N1393" s="142"/>
      <c r="O1393" s="56"/>
      <c r="P1393" s="56"/>
      <c r="Q1393" s="42"/>
      <c r="R1393" s="18">
        <f t="shared" si="42"/>
        <v>0</v>
      </c>
      <c r="S1393" s="18">
        <f t="shared" si="43"/>
        <v>0</v>
      </c>
      <c r="T1393" s="144"/>
    </row>
    <row r="1394" spans="1:20" s="140" customFormat="1">
      <c r="A1394" s="143"/>
      <c r="B1394" s="42"/>
      <c r="C1394" s="143"/>
      <c r="D1394" s="142"/>
      <c r="E1394" s="142"/>
      <c r="F1394" s="54"/>
      <c r="G1394" s="54"/>
      <c r="H1394" s="142"/>
      <c r="I1394" s="42"/>
      <c r="J1394" s="142"/>
      <c r="K1394" s="142"/>
      <c r="L1394" s="142"/>
      <c r="M1394" s="55"/>
      <c r="N1394" s="142"/>
      <c r="O1394" s="56"/>
      <c r="P1394" s="56"/>
      <c r="Q1394" s="42"/>
      <c r="R1394" s="18">
        <f t="shared" si="42"/>
        <v>0</v>
      </c>
      <c r="S1394" s="18">
        <f t="shared" si="43"/>
        <v>0</v>
      </c>
      <c r="T1394" s="144"/>
    </row>
    <row r="1395" spans="1:20" s="140" customFormat="1">
      <c r="A1395" s="143"/>
      <c r="B1395" s="42"/>
      <c r="C1395" s="143"/>
      <c r="D1395" s="142"/>
      <c r="E1395" s="142"/>
      <c r="F1395" s="54"/>
      <c r="G1395" s="54"/>
      <c r="H1395" s="142"/>
      <c r="I1395" s="42"/>
      <c r="J1395" s="142"/>
      <c r="K1395" s="142"/>
      <c r="L1395" s="142"/>
      <c r="M1395" s="55"/>
      <c r="N1395" s="142"/>
      <c r="O1395" s="56"/>
      <c r="P1395" s="56"/>
      <c r="Q1395" s="42"/>
      <c r="R1395" s="18">
        <f t="shared" si="42"/>
        <v>0</v>
      </c>
      <c r="S1395" s="18">
        <f t="shared" si="43"/>
        <v>0</v>
      </c>
      <c r="T1395" s="144"/>
    </row>
    <row r="1396" spans="1:20" s="140" customFormat="1">
      <c r="A1396" s="143"/>
      <c r="B1396" s="42"/>
      <c r="C1396" s="143"/>
      <c r="D1396" s="142"/>
      <c r="E1396" s="142"/>
      <c r="F1396" s="54"/>
      <c r="G1396" s="54"/>
      <c r="H1396" s="142"/>
      <c r="I1396" s="42"/>
      <c r="J1396" s="142"/>
      <c r="K1396" s="142"/>
      <c r="L1396" s="142"/>
      <c r="M1396" s="55"/>
      <c r="N1396" s="142"/>
      <c r="O1396" s="56"/>
      <c r="P1396" s="56"/>
      <c r="Q1396" s="42"/>
      <c r="R1396" s="18">
        <f t="shared" si="42"/>
        <v>0</v>
      </c>
      <c r="S1396" s="18">
        <f t="shared" si="43"/>
        <v>0</v>
      </c>
      <c r="T1396" s="144"/>
    </row>
    <row r="1397" spans="1:20" s="140" customFormat="1">
      <c r="A1397" s="143"/>
      <c r="B1397" s="42"/>
      <c r="C1397" s="143"/>
      <c r="D1397" s="142"/>
      <c r="E1397" s="142"/>
      <c r="F1397" s="54"/>
      <c r="G1397" s="54"/>
      <c r="H1397" s="142"/>
      <c r="I1397" s="42"/>
      <c r="J1397" s="142"/>
      <c r="K1397" s="142"/>
      <c r="L1397" s="142"/>
      <c r="M1397" s="55"/>
      <c r="N1397" s="142"/>
      <c r="O1397" s="56"/>
      <c r="P1397" s="56"/>
      <c r="Q1397" s="42"/>
      <c r="R1397" s="18">
        <f t="shared" si="42"/>
        <v>0</v>
      </c>
      <c r="S1397" s="18">
        <f t="shared" si="43"/>
        <v>0</v>
      </c>
      <c r="T1397" s="144"/>
    </row>
    <row r="1398" spans="1:20" s="140" customFormat="1">
      <c r="A1398" s="143"/>
      <c r="B1398" s="42"/>
      <c r="C1398" s="143"/>
      <c r="D1398" s="142"/>
      <c r="E1398" s="142"/>
      <c r="F1398" s="54"/>
      <c r="G1398" s="54"/>
      <c r="H1398" s="142"/>
      <c r="I1398" s="42"/>
      <c r="J1398" s="142"/>
      <c r="K1398" s="142"/>
      <c r="L1398" s="142"/>
      <c r="M1398" s="55"/>
      <c r="N1398" s="142"/>
      <c r="O1398" s="56"/>
      <c r="P1398" s="56"/>
      <c r="Q1398" s="42"/>
      <c r="R1398" s="18">
        <f t="shared" si="42"/>
        <v>0</v>
      </c>
      <c r="S1398" s="18">
        <f t="shared" si="43"/>
        <v>0</v>
      </c>
      <c r="T1398" s="144"/>
    </row>
    <row r="1399" spans="1:20" s="140" customFormat="1">
      <c r="A1399" s="143"/>
      <c r="B1399" s="42"/>
      <c r="C1399" s="143"/>
      <c r="D1399" s="142"/>
      <c r="E1399" s="142"/>
      <c r="F1399" s="54"/>
      <c r="G1399" s="54"/>
      <c r="H1399" s="142"/>
      <c r="I1399" s="42"/>
      <c r="J1399" s="142"/>
      <c r="K1399" s="142"/>
      <c r="L1399" s="142"/>
      <c r="M1399" s="55"/>
      <c r="N1399" s="142"/>
      <c r="O1399" s="56"/>
      <c r="P1399" s="56"/>
      <c r="Q1399" s="42"/>
      <c r="R1399" s="18">
        <f t="shared" si="42"/>
        <v>0</v>
      </c>
      <c r="S1399" s="18">
        <f t="shared" si="43"/>
        <v>0</v>
      </c>
      <c r="T1399" s="144"/>
    </row>
    <row r="1400" spans="1:20" s="140" customFormat="1">
      <c r="A1400" s="143"/>
      <c r="B1400" s="42"/>
      <c r="C1400" s="143"/>
      <c r="D1400" s="142"/>
      <c r="E1400" s="142"/>
      <c r="F1400" s="54"/>
      <c r="G1400" s="54"/>
      <c r="H1400" s="142"/>
      <c r="I1400" s="42"/>
      <c r="J1400" s="142"/>
      <c r="K1400" s="142"/>
      <c r="L1400" s="142"/>
      <c r="M1400" s="55"/>
      <c r="N1400" s="142"/>
      <c r="O1400" s="56"/>
      <c r="P1400" s="56"/>
      <c r="Q1400" s="42"/>
      <c r="R1400" s="18">
        <f t="shared" si="42"/>
        <v>0</v>
      </c>
      <c r="S1400" s="18">
        <f t="shared" si="43"/>
        <v>0</v>
      </c>
      <c r="T1400" s="144"/>
    </row>
    <row r="1401" spans="1:20" s="140" customFormat="1">
      <c r="A1401" s="143"/>
      <c r="B1401" s="42"/>
      <c r="C1401" s="143"/>
      <c r="D1401" s="142"/>
      <c r="E1401" s="142"/>
      <c r="F1401" s="54"/>
      <c r="G1401" s="54"/>
      <c r="H1401" s="142"/>
      <c r="I1401" s="42"/>
      <c r="J1401" s="142"/>
      <c r="K1401" s="142"/>
      <c r="L1401" s="142"/>
      <c r="M1401" s="55"/>
      <c r="N1401" s="142"/>
      <c r="O1401" s="56"/>
      <c r="P1401" s="56"/>
      <c r="Q1401" s="42"/>
      <c r="R1401" s="18">
        <f t="shared" si="42"/>
        <v>0</v>
      </c>
      <c r="S1401" s="18">
        <f t="shared" si="43"/>
        <v>0</v>
      </c>
      <c r="T1401" s="144"/>
    </row>
    <row r="1402" spans="1:20" s="140" customFormat="1">
      <c r="A1402" s="143"/>
      <c r="B1402" s="42"/>
      <c r="C1402" s="143"/>
      <c r="D1402" s="142"/>
      <c r="E1402" s="142"/>
      <c r="F1402" s="54"/>
      <c r="G1402" s="54"/>
      <c r="H1402" s="142"/>
      <c r="I1402" s="42"/>
      <c r="J1402" s="142"/>
      <c r="K1402" s="142"/>
      <c r="L1402" s="142"/>
      <c r="M1402" s="55"/>
      <c r="N1402" s="142"/>
      <c r="O1402" s="56"/>
      <c r="P1402" s="56"/>
      <c r="Q1402" s="42"/>
      <c r="R1402" s="18">
        <f t="shared" si="42"/>
        <v>0</v>
      </c>
      <c r="S1402" s="18">
        <f t="shared" si="43"/>
        <v>0</v>
      </c>
      <c r="T1402" s="144"/>
    </row>
    <row r="1403" spans="1:20" s="140" customFormat="1">
      <c r="A1403" s="143"/>
      <c r="B1403" s="42"/>
      <c r="C1403" s="143"/>
      <c r="D1403" s="142"/>
      <c r="E1403" s="142"/>
      <c r="F1403" s="54"/>
      <c r="G1403" s="54"/>
      <c r="H1403" s="142"/>
      <c r="I1403" s="42"/>
      <c r="J1403" s="142"/>
      <c r="K1403" s="142"/>
      <c r="L1403" s="142"/>
      <c r="M1403" s="55"/>
      <c r="N1403" s="142"/>
      <c r="O1403" s="56"/>
      <c r="P1403" s="56"/>
      <c r="Q1403" s="42"/>
      <c r="R1403" s="18">
        <f t="shared" si="42"/>
        <v>0</v>
      </c>
      <c r="S1403" s="18">
        <f t="shared" si="43"/>
        <v>0</v>
      </c>
      <c r="T1403" s="144"/>
    </row>
    <row r="1404" spans="1:20" s="140" customFormat="1">
      <c r="A1404" s="143"/>
      <c r="B1404" s="42"/>
      <c r="C1404" s="143"/>
      <c r="D1404" s="142"/>
      <c r="E1404" s="142"/>
      <c r="F1404" s="54"/>
      <c r="G1404" s="54"/>
      <c r="H1404" s="142"/>
      <c r="I1404" s="42"/>
      <c r="J1404" s="142"/>
      <c r="K1404" s="142"/>
      <c r="L1404" s="142"/>
      <c r="M1404" s="55"/>
      <c r="N1404" s="142"/>
      <c r="O1404" s="56"/>
      <c r="P1404" s="56"/>
      <c r="Q1404" s="42"/>
      <c r="R1404" s="18">
        <f t="shared" si="42"/>
        <v>0</v>
      </c>
      <c r="S1404" s="18">
        <f t="shared" si="43"/>
        <v>0</v>
      </c>
      <c r="T1404" s="144"/>
    </row>
    <row r="1405" spans="1:20" s="140" customFormat="1">
      <c r="A1405" s="143"/>
      <c r="B1405" s="42"/>
      <c r="C1405" s="143"/>
      <c r="D1405" s="142"/>
      <c r="E1405" s="142"/>
      <c r="F1405" s="54"/>
      <c r="G1405" s="54"/>
      <c r="H1405" s="142"/>
      <c r="I1405" s="42"/>
      <c r="J1405" s="142"/>
      <c r="K1405" s="142"/>
      <c r="L1405" s="142"/>
      <c r="M1405" s="55"/>
      <c r="N1405" s="142"/>
      <c r="O1405" s="56"/>
      <c r="P1405" s="56"/>
      <c r="Q1405" s="42"/>
      <c r="R1405" s="18">
        <f t="shared" si="42"/>
        <v>0</v>
      </c>
      <c r="S1405" s="18">
        <f t="shared" si="43"/>
        <v>0</v>
      </c>
      <c r="T1405" s="144"/>
    </row>
    <row r="1406" spans="1:20" s="140" customFormat="1">
      <c r="A1406" s="143"/>
      <c r="B1406" s="42"/>
      <c r="C1406" s="143"/>
      <c r="D1406" s="142"/>
      <c r="E1406" s="142"/>
      <c r="F1406" s="54"/>
      <c r="G1406" s="54"/>
      <c r="H1406" s="142"/>
      <c r="I1406" s="42"/>
      <c r="J1406" s="142"/>
      <c r="K1406" s="142"/>
      <c r="L1406" s="142"/>
      <c r="M1406" s="55"/>
      <c r="N1406" s="142"/>
      <c r="O1406" s="56"/>
      <c r="P1406" s="56"/>
      <c r="Q1406" s="42"/>
      <c r="R1406" s="18">
        <f t="shared" si="42"/>
        <v>0</v>
      </c>
      <c r="S1406" s="18">
        <f t="shared" si="43"/>
        <v>0</v>
      </c>
      <c r="T1406" s="144"/>
    </row>
    <row r="1407" spans="1:20" s="140" customFormat="1">
      <c r="A1407" s="143"/>
      <c r="B1407" s="42"/>
      <c r="C1407" s="143"/>
      <c r="D1407" s="142"/>
      <c r="E1407" s="142"/>
      <c r="F1407" s="54"/>
      <c r="G1407" s="54"/>
      <c r="H1407" s="142"/>
      <c r="I1407" s="42"/>
      <c r="J1407" s="142"/>
      <c r="K1407" s="142"/>
      <c r="L1407" s="142"/>
      <c r="M1407" s="55"/>
      <c r="N1407" s="142"/>
      <c r="O1407" s="56"/>
      <c r="P1407" s="56"/>
      <c r="Q1407" s="42"/>
      <c r="R1407" s="18">
        <f t="shared" si="42"/>
        <v>0</v>
      </c>
      <c r="S1407" s="18">
        <f t="shared" si="43"/>
        <v>0</v>
      </c>
      <c r="T1407" s="144"/>
    </row>
    <row r="1408" spans="1:20" s="140" customFormat="1">
      <c r="A1408" s="143"/>
      <c r="B1408" s="42"/>
      <c r="C1408" s="143"/>
      <c r="D1408" s="142"/>
      <c r="E1408" s="142"/>
      <c r="F1408" s="54"/>
      <c r="G1408" s="54"/>
      <c r="H1408" s="142"/>
      <c r="I1408" s="42"/>
      <c r="J1408" s="142"/>
      <c r="K1408" s="142"/>
      <c r="L1408" s="142"/>
      <c r="M1408" s="55"/>
      <c r="N1408" s="142"/>
      <c r="O1408" s="56"/>
      <c r="P1408" s="56"/>
      <c r="Q1408" s="42"/>
      <c r="R1408" s="18">
        <f t="shared" si="42"/>
        <v>0</v>
      </c>
      <c r="S1408" s="18">
        <f t="shared" si="43"/>
        <v>0</v>
      </c>
      <c r="T1408" s="144"/>
    </row>
    <row r="1409" spans="1:20" s="140" customFormat="1">
      <c r="A1409" s="143"/>
      <c r="B1409" s="42"/>
      <c r="C1409" s="143"/>
      <c r="D1409" s="142"/>
      <c r="E1409" s="142"/>
      <c r="F1409" s="54"/>
      <c r="G1409" s="54"/>
      <c r="H1409" s="142"/>
      <c r="I1409" s="42"/>
      <c r="J1409" s="142"/>
      <c r="K1409" s="142"/>
      <c r="L1409" s="142"/>
      <c r="M1409" s="55"/>
      <c r="N1409" s="142"/>
      <c r="O1409" s="56"/>
      <c r="P1409" s="56"/>
      <c r="Q1409" s="42"/>
      <c r="R1409" s="18">
        <f t="shared" si="42"/>
        <v>0</v>
      </c>
      <c r="S1409" s="18">
        <f t="shared" si="43"/>
        <v>0</v>
      </c>
      <c r="T1409" s="144"/>
    </row>
    <row r="1410" spans="1:20" s="140" customFormat="1">
      <c r="A1410" s="143"/>
      <c r="B1410" s="42"/>
      <c r="C1410" s="143"/>
      <c r="D1410" s="142"/>
      <c r="E1410" s="142"/>
      <c r="F1410" s="54"/>
      <c r="G1410" s="54"/>
      <c r="H1410" s="142"/>
      <c r="I1410" s="42"/>
      <c r="J1410" s="142"/>
      <c r="K1410" s="142"/>
      <c r="L1410" s="142"/>
      <c r="M1410" s="55"/>
      <c r="N1410" s="142"/>
      <c r="O1410" s="56"/>
      <c r="P1410" s="56"/>
      <c r="Q1410" s="42"/>
      <c r="R1410" s="18">
        <f t="shared" si="42"/>
        <v>0</v>
      </c>
      <c r="S1410" s="18">
        <f t="shared" si="43"/>
        <v>0</v>
      </c>
      <c r="T1410" s="144"/>
    </row>
    <row r="1411" spans="1:20" s="140" customFormat="1">
      <c r="A1411" s="143"/>
      <c r="B1411" s="42"/>
      <c r="C1411" s="143"/>
      <c r="D1411" s="142"/>
      <c r="E1411" s="142"/>
      <c r="F1411" s="54"/>
      <c r="G1411" s="54"/>
      <c r="H1411" s="142"/>
      <c r="I1411" s="42"/>
      <c r="J1411" s="142"/>
      <c r="K1411" s="142"/>
      <c r="L1411" s="142"/>
      <c r="M1411" s="55"/>
      <c r="N1411" s="142"/>
      <c r="O1411" s="56"/>
      <c r="P1411" s="56"/>
      <c r="Q1411" s="42"/>
      <c r="R1411" s="18">
        <f t="shared" si="42"/>
        <v>0</v>
      </c>
      <c r="S1411" s="18">
        <f t="shared" si="43"/>
        <v>0</v>
      </c>
      <c r="T1411" s="144"/>
    </row>
    <row r="1412" spans="1:20" s="140" customFormat="1">
      <c r="A1412" s="143"/>
      <c r="B1412" s="42"/>
      <c r="C1412" s="143"/>
      <c r="D1412" s="142"/>
      <c r="E1412" s="142"/>
      <c r="F1412" s="54"/>
      <c r="G1412" s="54"/>
      <c r="H1412" s="142"/>
      <c r="I1412" s="42"/>
      <c r="J1412" s="142"/>
      <c r="K1412" s="142"/>
      <c r="L1412" s="142"/>
      <c r="M1412" s="55"/>
      <c r="N1412" s="142"/>
      <c r="O1412" s="56"/>
      <c r="P1412" s="56"/>
      <c r="Q1412" s="42"/>
      <c r="R1412" s="18">
        <f t="shared" si="42"/>
        <v>0</v>
      </c>
      <c r="S1412" s="18">
        <f t="shared" si="43"/>
        <v>0</v>
      </c>
      <c r="T1412" s="144"/>
    </row>
    <row r="1413" spans="1:20" s="140" customFormat="1">
      <c r="A1413" s="143"/>
      <c r="B1413" s="42"/>
      <c r="C1413" s="143"/>
      <c r="D1413" s="142"/>
      <c r="E1413" s="142"/>
      <c r="F1413" s="54"/>
      <c r="G1413" s="54"/>
      <c r="H1413" s="142"/>
      <c r="I1413" s="42"/>
      <c r="J1413" s="142"/>
      <c r="K1413" s="142"/>
      <c r="L1413" s="142"/>
      <c r="M1413" s="55"/>
      <c r="N1413" s="142"/>
      <c r="O1413" s="56"/>
      <c r="P1413" s="56"/>
      <c r="Q1413" s="42"/>
      <c r="R1413" s="18">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8">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144"/>
    </row>
    <row r="1414" spans="1:20" s="140" customFormat="1">
      <c r="A1414" s="143"/>
      <c r="B1414" s="42"/>
      <c r="C1414" s="143"/>
      <c r="D1414" s="142"/>
      <c r="E1414" s="142"/>
      <c r="F1414" s="54"/>
      <c r="G1414" s="54"/>
      <c r="H1414" s="142"/>
      <c r="I1414" s="42"/>
      <c r="J1414" s="142"/>
      <c r="K1414" s="142"/>
      <c r="L1414" s="142"/>
      <c r="M1414" s="55"/>
      <c r="N1414" s="142"/>
      <c r="O1414" s="56"/>
      <c r="P1414" s="56"/>
      <c r="Q1414" s="42"/>
      <c r="R1414" s="18">
        <f t="shared" si="44"/>
        <v>0</v>
      </c>
      <c r="S1414" s="18">
        <f t="shared" si="45"/>
        <v>0</v>
      </c>
      <c r="T1414" s="144"/>
    </row>
    <row r="1415" spans="1:20" s="140" customFormat="1">
      <c r="A1415" s="143"/>
      <c r="B1415" s="42"/>
      <c r="C1415" s="143"/>
      <c r="D1415" s="142"/>
      <c r="E1415" s="142"/>
      <c r="F1415" s="54"/>
      <c r="G1415" s="54"/>
      <c r="H1415" s="142"/>
      <c r="I1415" s="42"/>
      <c r="J1415" s="142"/>
      <c r="K1415" s="142"/>
      <c r="L1415" s="142"/>
      <c r="M1415" s="55"/>
      <c r="N1415" s="142"/>
      <c r="O1415" s="56"/>
      <c r="P1415" s="56"/>
      <c r="Q1415" s="42"/>
      <c r="R1415" s="18">
        <f t="shared" si="44"/>
        <v>0</v>
      </c>
      <c r="S1415" s="18">
        <f t="shared" si="45"/>
        <v>0</v>
      </c>
      <c r="T1415" s="144"/>
    </row>
    <row r="1416" spans="1:20" s="140" customFormat="1">
      <c r="A1416" s="143"/>
      <c r="B1416" s="42"/>
      <c r="C1416" s="143"/>
      <c r="D1416" s="142"/>
      <c r="E1416" s="142"/>
      <c r="F1416" s="54"/>
      <c r="G1416" s="54"/>
      <c r="H1416" s="142"/>
      <c r="I1416" s="42"/>
      <c r="J1416" s="142"/>
      <c r="K1416" s="142"/>
      <c r="L1416" s="142"/>
      <c r="M1416" s="55"/>
      <c r="N1416" s="142"/>
      <c r="O1416" s="56"/>
      <c r="P1416" s="56"/>
      <c r="Q1416" s="42"/>
      <c r="R1416" s="18">
        <f t="shared" si="44"/>
        <v>0</v>
      </c>
      <c r="S1416" s="18">
        <f t="shared" si="45"/>
        <v>0</v>
      </c>
      <c r="T1416" s="144"/>
    </row>
    <row r="1417" spans="1:20" s="140" customFormat="1">
      <c r="A1417" s="143"/>
      <c r="B1417" s="42"/>
      <c r="C1417" s="143"/>
      <c r="D1417" s="142"/>
      <c r="E1417" s="142"/>
      <c r="F1417" s="54"/>
      <c r="G1417" s="54"/>
      <c r="H1417" s="142"/>
      <c r="I1417" s="42"/>
      <c r="J1417" s="142"/>
      <c r="K1417" s="142"/>
      <c r="L1417" s="142"/>
      <c r="M1417" s="55"/>
      <c r="N1417" s="142"/>
      <c r="O1417" s="56"/>
      <c r="P1417" s="56"/>
      <c r="Q1417" s="42"/>
      <c r="R1417" s="18">
        <f t="shared" si="44"/>
        <v>0</v>
      </c>
      <c r="S1417" s="18">
        <f t="shared" si="45"/>
        <v>0</v>
      </c>
      <c r="T1417" s="144"/>
    </row>
    <row r="1418" spans="1:20" s="140" customFormat="1">
      <c r="A1418" s="143"/>
      <c r="B1418" s="42"/>
      <c r="C1418" s="143"/>
      <c r="D1418" s="142"/>
      <c r="E1418" s="142"/>
      <c r="F1418" s="54"/>
      <c r="G1418" s="54"/>
      <c r="H1418" s="142"/>
      <c r="I1418" s="42"/>
      <c r="J1418" s="142"/>
      <c r="K1418" s="142"/>
      <c r="L1418" s="142"/>
      <c r="M1418" s="55"/>
      <c r="N1418" s="142"/>
      <c r="O1418" s="56"/>
      <c r="P1418" s="56"/>
      <c r="Q1418" s="42"/>
      <c r="R1418" s="18">
        <f t="shared" si="44"/>
        <v>0</v>
      </c>
      <c r="S1418" s="18">
        <f t="shared" si="45"/>
        <v>0</v>
      </c>
      <c r="T1418" s="144"/>
    </row>
    <row r="1419" spans="1:20" s="140" customFormat="1">
      <c r="A1419" s="143"/>
      <c r="B1419" s="42"/>
      <c r="C1419" s="143"/>
      <c r="D1419" s="142"/>
      <c r="E1419" s="142"/>
      <c r="F1419" s="54"/>
      <c r="G1419" s="54"/>
      <c r="H1419" s="142"/>
      <c r="I1419" s="42"/>
      <c r="J1419" s="142"/>
      <c r="K1419" s="142"/>
      <c r="L1419" s="142"/>
      <c r="M1419" s="55"/>
      <c r="N1419" s="142"/>
      <c r="O1419" s="56"/>
      <c r="P1419" s="56"/>
      <c r="Q1419" s="42"/>
      <c r="R1419" s="18">
        <f t="shared" si="44"/>
        <v>0</v>
      </c>
      <c r="S1419" s="18">
        <f t="shared" si="45"/>
        <v>0</v>
      </c>
      <c r="T1419" s="144"/>
    </row>
    <row r="1420" spans="1:20" s="140" customFormat="1">
      <c r="A1420" s="143"/>
      <c r="B1420" s="42"/>
      <c r="C1420" s="143"/>
      <c r="D1420" s="142"/>
      <c r="E1420" s="142"/>
      <c r="F1420" s="54"/>
      <c r="G1420" s="54"/>
      <c r="H1420" s="142"/>
      <c r="I1420" s="42"/>
      <c r="J1420" s="142"/>
      <c r="K1420" s="142"/>
      <c r="L1420" s="142"/>
      <c r="M1420" s="55"/>
      <c r="N1420" s="142"/>
      <c r="O1420" s="56"/>
      <c r="P1420" s="56"/>
      <c r="Q1420" s="42"/>
      <c r="R1420" s="18">
        <f t="shared" si="44"/>
        <v>0</v>
      </c>
      <c r="S1420" s="18">
        <f t="shared" si="45"/>
        <v>0</v>
      </c>
      <c r="T1420" s="144"/>
    </row>
    <row r="1421" spans="1:20" s="140" customFormat="1">
      <c r="A1421" s="143"/>
      <c r="B1421" s="42"/>
      <c r="C1421" s="143"/>
      <c r="D1421" s="142"/>
      <c r="E1421" s="142"/>
      <c r="F1421" s="54"/>
      <c r="G1421" s="54"/>
      <c r="H1421" s="142"/>
      <c r="I1421" s="42"/>
      <c r="J1421" s="142"/>
      <c r="K1421" s="142"/>
      <c r="L1421" s="142"/>
      <c r="M1421" s="55"/>
      <c r="N1421" s="142"/>
      <c r="O1421" s="56"/>
      <c r="P1421" s="56"/>
      <c r="Q1421" s="42"/>
      <c r="R1421" s="18">
        <f t="shared" si="44"/>
        <v>0</v>
      </c>
      <c r="S1421" s="18">
        <f t="shared" si="45"/>
        <v>0</v>
      </c>
      <c r="T1421" s="144"/>
    </row>
    <row r="1422" spans="1:20" s="140" customFormat="1">
      <c r="A1422" s="143"/>
      <c r="B1422" s="42"/>
      <c r="C1422" s="143"/>
      <c r="D1422" s="142"/>
      <c r="E1422" s="142"/>
      <c r="F1422" s="54"/>
      <c r="G1422" s="54"/>
      <c r="H1422" s="142"/>
      <c r="I1422" s="42"/>
      <c r="J1422" s="142"/>
      <c r="K1422" s="142"/>
      <c r="L1422" s="142"/>
      <c r="M1422" s="55"/>
      <c r="N1422" s="142"/>
      <c r="O1422" s="56"/>
      <c r="P1422" s="56"/>
      <c r="Q1422" s="42"/>
      <c r="R1422" s="18">
        <f t="shared" si="44"/>
        <v>0</v>
      </c>
      <c r="S1422" s="18">
        <f t="shared" si="45"/>
        <v>0</v>
      </c>
      <c r="T1422" s="144"/>
    </row>
    <row r="1423" spans="1:20" s="140" customFormat="1">
      <c r="A1423" s="143"/>
      <c r="B1423" s="42"/>
      <c r="C1423" s="143"/>
      <c r="D1423" s="142"/>
      <c r="E1423" s="142"/>
      <c r="F1423" s="54"/>
      <c r="G1423" s="54"/>
      <c r="H1423" s="142"/>
      <c r="I1423" s="42"/>
      <c r="J1423" s="142"/>
      <c r="K1423" s="142"/>
      <c r="L1423" s="142"/>
      <c r="M1423" s="55"/>
      <c r="N1423" s="142"/>
      <c r="O1423" s="56"/>
      <c r="P1423" s="56"/>
      <c r="Q1423" s="42"/>
      <c r="R1423" s="18">
        <f t="shared" si="44"/>
        <v>0</v>
      </c>
      <c r="S1423" s="18">
        <f t="shared" si="45"/>
        <v>0</v>
      </c>
      <c r="T1423" s="144"/>
    </row>
    <row r="1424" spans="1:20" s="140" customFormat="1">
      <c r="A1424" s="143"/>
      <c r="B1424" s="42"/>
      <c r="C1424" s="143"/>
      <c r="D1424" s="142"/>
      <c r="E1424" s="142"/>
      <c r="F1424" s="54"/>
      <c r="G1424" s="54"/>
      <c r="H1424" s="142"/>
      <c r="I1424" s="42"/>
      <c r="J1424" s="142"/>
      <c r="K1424" s="142"/>
      <c r="L1424" s="142"/>
      <c r="M1424" s="55"/>
      <c r="N1424" s="142"/>
      <c r="O1424" s="56"/>
      <c r="P1424" s="56"/>
      <c r="Q1424" s="42"/>
      <c r="R1424" s="18">
        <f t="shared" si="44"/>
        <v>0</v>
      </c>
      <c r="S1424" s="18">
        <f t="shared" si="45"/>
        <v>0</v>
      </c>
      <c r="T1424" s="144"/>
    </row>
    <row r="1425" spans="1:20" s="140" customFormat="1">
      <c r="A1425" s="143"/>
      <c r="B1425" s="42"/>
      <c r="C1425" s="143"/>
      <c r="D1425" s="142"/>
      <c r="E1425" s="142"/>
      <c r="F1425" s="54"/>
      <c r="G1425" s="54"/>
      <c r="H1425" s="142"/>
      <c r="I1425" s="42"/>
      <c r="J1425" s="142"/>
      <c r="K1425" s="142"/>
      <c r="L1425" s="142"/>
      <c r="M1425" s="55"/>
      <c r="N1425" s="142"/>
      <c r="O1425" s="56"/>
      <c r="P1425" s="56"/>
      <c r="Q1425" s="42"/>
      <c r="R1425" s="18">
        <f t="shared" si="44"/>
        <v>0</v>
      </c>
      <c r="S1425" s="18">
        <f t="shared" si="45"/>
        <v>0</v>
      </c>
      <c r="T1425" s="144"/>
    </row>
    <row r="1426" spans="1:20" s="140" customFormat="1">
      <c r="A1426" s="143"/>
      <c r="B1426" s="42"/>
      <c r="C1426" s="143"/>
      <c r="D1426" s="142"/>
      <c r="E1426" s="142"/>
      <c r="F1426" s="54"/>
      <c r="G1426" s="54"/>
      <c r="H1426" s="142"/>
      <c r="I1426" s="42"/>
      <c r="J1426" s="142"/>
      <c r="K1426" s="142"/>
      <c r="L1426" s="142"/>
      <c r="M1426" s="55"/>
      <c r="N1426" s="142"/>
      <c r="O1426" s="56"/>
      <c r="P1426" s="56"/>
      <c r="Q1426" s="42"/>
      <c r="R1426" s="18">
        <f t="shared" si="44"/>
        <v>0</v>
      </c>
      <c r="S1426" s="18">
        <f t="shared" si="45"/>
        <v>0</v>
      </c>
      <c r="T1426" s="144"/>
    </row>
    <row r="1427" spans="1:20" s="140" customFormat="1">
      <c r="A1427" s="143"/>
      <c r="B1427" s="42"/>
      <c r="C1427" s="143"/>
      <c r="D1427" s="142"/>
      <c r="E1427" s="142"/>
      <c r="F1427" s="54"/>
      <c r="G1427" s="54"/>
      <c r="H1427" s="142"/>
      <c r="I1427" s="42"/>
      <c r="J1427" s="142"/>
      <c r="K1427" s="142"/>
      <c r="L1427" s="142"/>
      <c r="M1427" s="55"/>
      <c r="N1427" s="142"/>
      <c r="O1427" s="56"/>
      <c r="P1427" s="56"/>
      <c r="Q1427" s="42"/>
      <c r="R1427" s="18">
        <f t="shared" si="44"/>
        <v>0</v>
      </c>
      <c r="S1427" s="18">
        <f t="shared" si="45"/>
        <v>0</v>
      </c>
      <c r="T1427" s="144"/>
    </row>
    <row r="1428" spans="1:20" s="140" customFormat="1">
      <c r="A1428" s="143"/>
      <c r="B1428" s="42"/>
      <c r="C1428" s="143"/>
      <c r="D1428" s="142"/>
      <c r="E1428" s="142"/>
      <c r="F1428" s="54"/>
      <c r="G1428" s="54"/>
      <c r="H1428" s="142"/>
      <c r="I1428" s="42"/>
      <c r="J1428" s="142"/>
      <c r="K1428" s="142"/>
      <c r="L1428" s="142"/>
      <c r="M1428" s="55"/>
      <c r="N1428" s="142"/>
      <c r="O1428" s="56"/>
      <c r="P1428" s="56"/>
      <c r="Q1428" s="42"/>
      <c r="R1428" s="18">
        <f t="shared" si="44"/>
        <v>0</v>
      </c>
      <c r="S1428" s="18">
        <f t="shared" si="45"/>
        <v>0</v>
      </c>
      <c r="T1428" s="144"/>
    </row>
    <row r="1429" spans="1:20" s="140" customFormat="1">
      <c r="A1429" s="143"/>
      <c r="B1429" s="42"/>
      <c r="C1429" s="143"/>
      <c r="D1429" s="142"/>
      <c r="E1429" s="142"/>
      <c r="F1429" s="54"/>
      <c r="G1429" s="54"/>
      <c r="H1429" s="142"/>
      <c r="I1429" s="42"/>
      <c r="J1429" s="142"/>
      <c r="K1429" s="142"/>
      <c r="L1429" s="142"/>
      <c r="M1429" s="55"/>
      <c r="N1429" s="142"/>
      <c r="O1429" s="56"/>
      <c r="P1429" s="56"/>
      <c r="Q1429" s="42"/>
      <c r="R1429" s="18">
        <f t="shared" si="44"/>
        <v>0</v>
      </c>
      <c r="S1429" s="18">
        <f t="shared" si="45"/>
        <v>0</v>
      </c>
      <c r="T1429" s="144"/>
    </row>
    <row r="1430" spans="1:20" s="140" customFormat="1">
      <c r="A1430" s="143"/>
      <c r="B1430" s="42"/>
      <c r="C1430" s="143"/>
      <c r="D1430" s="142"/>
      <c r="E1430" s="142"/>
      <c r="F1430" s="54"/>
      <c r="G1430" s="54"/>
      <c r="H1430" s="142"/>
      <c r="I1430" s="42"/>
      <c r="J1430" s="142"/>
      <c r="K1430" s="142"/>
      <c r="L1430" s="142"/>
      <c r="M1430" s="55"/>
      <c r="N1430" s="142"/>
      <c r="O1430" s="56"/>
      <c r="P1430" s="56"/>
      <c r="Q1430" s="42"/>
      <c r="R1430" s="18">
        <f t="shared" si="44"/>
        <v>0</v>
      </c>
      <c r="S1430" s="18">
        <f t="shared" si="45"/>
        <v>0</v>
      </c>
      <c r="T1430" s="144"/>
    </row>
    <row r="1431" spans="1:20" s="140" customFormat="1">
      <c r="A1431" s="143"/>
      <c r="B1431" s="42"/>
      <c r="C1431" s="143"/>
      <c r="D1431" s="142"/>
      <c r="E1431" s="142"/>
      <c r="F1431" s="54"/>
      <c r="G1431" s="54"/>
      <c r="H1431" s="142"/>
      <c r="I1431" s="42"/>
      <c r="J1431" s="142"/>
      <c r="K1431" s="142"/>
      <c r="L1431" s="142"/>
      <c r="M1431" s="55"/>
      <c r="N1431" s="142"/>
      <c r="O1431" s="56"/>
      <c r="P1431" s="56"/>
      <c r="Q1431" s="42"/>
      <c r="R1431" s="18">
        <f t="shared" si="44"/>
        <v>0</v>
      </c>
      <c r="S1431" s="18">
        <f t="shared" si="45"/>
        <v>0</v>
      </c>
      <c r="T1431" s="144"/>
    </row>
    <row r="1432" spans="1:20" s="140" customFormat="1">
      <c r="A1432" s="143"/>
      <c r="B1432" s="42"/>
      <c r="C1432" s="143"/>
      <c r="D1432" s="142"/>
      <c r="E1432" s="142"/>
      <c r="F1432" s="54"/>
      <c r="G1432" s="54"/>
      <c r="H1432" s="142"/>
      <c r="I1432" s="42"/>
      <c r="J1432" s="142"/>
      <c r="K1432" s="142"/>
      <c r="L1432" s="142"/>
      <c r="M1432" s="55"/>
      <c r="N1432" s="142"/>
      <c r="O1432" s="56"/>
      <c r="P1432" s="56"/>
      <c r="Q1432" s="42"/>
      <c r="R1432" s="18">
        <f t="shared" si="44"/>
        <v>0</v>
      </c>
      <c r="S1432" s="18">
        <f t="shared" si="45"/>
        <v>0</v>
      </c>
      <c r="T1432" s="144"/>
    </row>
    <row r="1433" spans="1:20" s="140" customFormat="1">
      <c r="A1433" s="143"/>
      <c r="B1433" s="42"/>
      <c r="C1433" s="143"/>
      <c r="D1433" s="142"/>
      <c r="E1433" s="142"/>
      <c r="F1433" s="54"/>
      <c r="G1433" s="54"/>
      <c r="H1433" s="142"/>
      <c r="I1433" s="42"/>
      <c r="J1433" s="142"/>
      <c r="K1433" s="142"/>
      <c r="L1433" s="142"/>
      <c r="M1433" s="55"/>
      <c r="N1433" s="142"/>
      <c r="O1433" s="56"/>
      <c r="P1433" s="56"/>
      <c r="Q1433" s="42"/>
      <c r="R1433" s="18">
        <f t="shared" si="44"/>
        <v>0</v>
      </c>
      <c r="S1433" s="18">
        <f t="shared" si="45"/>
        <v>0</v>
      </c>
      <c r="T1433" s="144"/>
    </row>
    <row r="1434" spans="1:20" s="140" customFormat="1">
      <c r="A1434" s="143"/>
      <c r="B1434" s="42"/>
      <c r="C1434" s="143"/>
      <c r="D1434" s="142"/>
      <c r="E1434" s="142"/>
      <c r="F1434" s="54"/>
      <c r="G1434" s="54"/>
      <c r="H1434" s="142"/>
      <c r="I1434" s="42"/>
      <c r="J1434" s="142"/>
      <c r="K1434" s="142"/>
      <c r="L1434" s="142"/>
      <c r="M1434" s="55"/>
      <c r="N1434" s="142"/>
      <c r="O1434" s="56"/>
      <c r="P1434" s="56"/>
      <c r="Q1434" s="42"/>
      <c r="R1434" s="18">
        <f t="shared" si="44"/>
        <v>0</v>
      </c>
      <c r="S1434" s="18">
        <f t="shared" si="45"/>
        <v>0</v>
      </c>
      <c r="T1434" s="144"/>
    </row>
    <row r="1435" spans="1:20" s="140" customFormat="1">
      <c r="A1435" s="143"/>
      <c r="B1435" s="42"/>
      <c r="C1435" s="143"/>
      <c r="D1435" s="142"/>
      <c r="E1435" s="142"/>
      <c r="F1435" s="54"/>
      <c r="G1435" s="54"/>
      <c r="H1435" s="142"/>
      <c r="I1435" s="42"/>
      <c r="J1435" s="142"/>
      <c r="K1435" s="142"/>
      <c r="L1435" s="142"/>
      <c r="M1435" s="55"/>
      <c r="N1435" s="142"/>
      <c r="O1435" s="56"/>
      <c r="P1435" s="56"/>
      <c r="Q1435" s="42"/>
      <c r="R1435" s="18">
        <f t="shared" si="44"/>
        <v>0</v>
      </c>
      <c r="S1435" s="18">
        <f t="shared" si="45"/>
        <v>0</v>
      </c>
      <c r="T1435" s="144"/>
    </row>
    <row r="1436" spans="1:20" s="140" customFormat="1">
      <c r="A1436" s="143"/>
      <c r="B1436" s="42"/>
      <c r="C1436" s="143"/>
      <c r="D1436" s="142"/>
      <c r="E1436" s="142"/>
      <c r="F1436" s="54"/>
      <c r="G1436" s="54"/>
      <c r="H1436" s="142"/>
      <c r="I1436" s="42"/>
      <c r="J1436" s="142"/>
      <c r="K1436" s="142"/>
      <c r="L1436" s="142"/>
      <c r="M1436" s="55"/>
      <c r="N1436" s="142"/>
      <c r="O1436" s="56"/>
      <c r="P1436" s="56"/>
      <c r="Q1436" s="42"/>
      <c r="R1436" s="18">
        <f t="shared" si="44"/>
        <v>0</v>
      </c>
      <c r="S1436" s="18">
        <f t="shared" si="45"/>
        <v>0</v>
      </c>
      <c r="T1436" s="144"/>
    </row>
    <row r="1437" spans="1:20" s="140" customFormat="1">
      <c r="A1437" s="143"/>
      <c r="B1437" s="42"/>
      <c r="C1437" s="143"/>
      <c r="D1437" s="142"/>
      <c r="E1437" s="142"/>
      <c r="F1437" s="54"/>
      <c r="G1437" s="54"/>
      <c r="H1437" s="142"/>
      <c r="I1437" s="42"/>
      <c r="J1437" s="142"/>
      <c r="K1437" s="142"/>
      <c r="L1437" s="142"/>
      <c r="M1437" s="55"/>
      <c r="N1437" s="142"/>
      <c r="O1437" s="56"/>
      <c r="P1437" s="56"/>
      <c r="Q1437" s="42"/>
      <c r="R1437" s="18">
        <f t="shared" si="44"/>
        <v>0</v>
      </c>
      <c r="S1437" s="18">
        <f t="shared" si="45"/>
        <v>0</v>
      </c>
      <c r="T1437" s="144"/>
    </row>
    <row r="1438" spans="1:20" s="140" customFormat="1">
      <c r="A1438" s="143"/>
      <c r="B1438" s="42"/>
      <c r="C1438" s="143"/>
      <c r="D1438" s="142"/>
      <c r="E1438" s="142"/>
      <c r="F1438" s="54"/>
      <c r="G1438" s="54"/>
      <c r="H1438" s="142"/>
      <c r="I1438" s="42"/>
      <c r="J1438" s="142"/>
      <c r="K1438" s="142"/>
      <c r="L1438" s="142"/>
      <c r="M1438" s="55"/>
      <c r="N1438" s="142"/>
      <c r="O1438" s="56"/>
      <c r="P1438" s="56"/>
      <c r="Q1438" s="42"/>
      <c r="R1438" s="18">
        <f t="shared" si="44"/>
        <v>0</v>
      </c>
      <c r="S1438" s="18">
        <f t="shared" si="45"/>
        <v>0</v>
      </c>
      <c r="T1438" s="144"/>
    </row>
    <row r="1439" spans="1:20" s="140" customFormat="1">
      <c r="A1439" s="143"/>
      <c r="B1439" s="42"/>
      <c r="C1439" s="143"/>
      <c r="D1439" s="142"/>
      <c r="E1439" s="142"/>
      <c r="F1439" s="54"/>
      <c r="G1439" s="54"/>
      <c r="H1439" s="142"/>
      <c r="I1439" s="42"/>
      <c r="J1439" s="142"/>
      <c r="K1439" s="142"/>
      <c r="L1439" s="142"/>
      <c r="M1439" s="55"/>
      <c r="N1439" s="142"/>
      <c r="O1439" s="56"/>
      <c r="P1439" s="56"/>
      <c r="Q1439" s="42"/>
      <c r="R1439" s="18">
        <f t="shared" si="44"/>
        <v>0</v>
      </c>
      <c r="S1439" s="18">
        <f t="shared" si="45"/>
        <v>0</v>
      </c>
      <c r="T1439" s="144"/>
    </row>
    <row r="1440" spans="1:20" s="140" customFormat="1">
      <c r="A1440" s="143"/>
      <c r="B1440" s="42"/>
      <c r="C1440" s="143"/>
      <c r="D1440" s="142"/>
      <c r="E1440" s="142"/>
      <c r="F1440" s="54"/>
      <c r="G1440" s="54"/>
      <c r="H1440" s="142"/>
      <c r="I1440" s="42"/>
      <c r="J1440" s="142"/>
      <c r="K1440" s="142"/>
      <c r="L1440" s="142"/>
      <c r="M1440" s="55"/>
      <c r="N1440" s="142"/>
      <c r="O1440" s="56"/>
      <c r="P1440" s="56"/>
      <c r="Q1440" s="42"/>
      <c r="R1440" s="18">
        <f t="shared" si="44"/>
        <v>0</v>
      </c>
      <c r="S1440" s="18">
        <f t="shared" si="45"/>
        <v>0</v>
      </c>
      <c r="T1440" s="144"/>
    </row>
    <row r="1441" spans="1:20" s="140" customFormat="1">
      <c r="A1441" s="143"/>
      <c r="B1441" s="42"/>
      <c r="C1441" s="143"/>
      <c r="D1441" s="142"/>
      <c r="E1441" s="142"/>
      <c r="F1441" s="54"/>
      <c r="G1441" s="54"/>
      <c r="H1441" s="142"/>
      <c r="I1441" s="42"/>
      <c r="J1441" s="142"/>
      <c r="K1441" s="142"/>
      <c r="L1441" s="142"/>
      <c r="M1441" s="55"/>
      <c r="N1441" s="142"/>
      <c r="O1441" s="56"/>
      <c r="P1441" s="56"/>
      <c r="Q1441" s="42"/>
      <c r="R1441" s="18">
        <f t="shared" si="44"/>
        <v>0</v>
      </c>
      <c r="S1441" s="18">
        <f t="shared" si="45"/>
        <v>0</v>
      </c>
      <c r="T1441" s="144"/>
    </row>
    <row r="1442" spans="1:20" s="140" customFormat="1">
      <c r="A1442" s="143"/>
      <c r="B1442" s="42"/>
      <c r="C1442" s="143"/>
      <c r="D1442" s="142"/>
      <c r="E1442" s="142"/>
      <c r="F1442" s="54"/>
      <c r="G1442" s="54"/>
      <c r="H1442" s="142"/>
      <c r="I1442" s="42"/>
      <c r="J1442" s="142"/>
      <c r="K1442" s="142"/>
      <c r="L1442" s="142"/>
      <c r="M1442" s="55"/>
      <c r="N1442" s="142"/>
      <c r="O1442" s="56"/>
      <c r="P1442" s="56"/>
      <c r="Q1442" s="42"/>
      <c r="R1442" s="18">
        <f t="shared" si="44"/>
        <v>0</v>
      </c>
      <c r="S1442" s="18">
        <f t="shared" si="45"/>
        <v>0</v>
      </c>
      <c r="T1442" s="144"/>
    </row>
    <row r="1443" spans="1:20" s="140" customFormat="1">
      <c r="A1443" s="143"/>
      <c r="B1443" s="42"/>
      <c r="C1443" s="143"/>
      <c r="D1443" s="142"/>
      <c r="E1443" s="142"/>
      <c r="F1443" s="54"/>
      <c r="G1443" s="54"/>
      <c r="H1443" s="142"/>
      <c r="I1443" s="42"/>
      <c r="J1443" s="142"/>
      <c r="K1443" s="142"/>
      <c r="L1443" s="142"/>
      <c r="M1443" s="55"/>
      <c r="N1443" s="142"/>
      <c r="O1443" s="56"/>
      <c r="P1443" s="56"/>
      <c r="Q1443" s="42"/>
      <c r="R1443" s="18">
        <f t="shared" si="44"/>
        <v>0</v>
      </c>
      <c r="S1443" s="18">
        <f t="shared" si="45"/>
        <v>0</v>
      </c>
      <c r="T1443" s="144"/>
    </row>
    <row r="1444" spans="1:20" s="140" customFormat="1">
      <c r="A1444" s="143"/>
      <c r="B1444" s="42"/>
      <c r="C1444" s="143"/>
      <c r="D1444" s="142"/>
      <c r="E1444" s="142"/>
      <c r="F1444" s="54"/>
      <c r="G1444" s="54"/>
      <c r="H1444" s="142"/>
      <c r="I1444" s="42"/>
      <c r="J1444" s="142"/>
      <c r="K1444" s="142"/>
      <c r="L1444" s="142"/>
      <c r="M1444" s="55"/>
      <c r="N1444" s="142"/>
      <c r="O1444" s="56"/>
      <c r="P1444" s="56"/>
      <c r="Q1444" s="42"/>
      <c r="R1444" s="18">
        <f t="shared" si="44"/>
        <v>0</v>
      </c>
      <c r="S1444" s="18">
        <f t="shared" si="45"/>
        <v>0</v>
      </c>
      <c r="T1444" s="144"/>
    </row>
    <row r="1445" spans="1:20" s="140" customFormat="1">
      <c r="A1445" s="143"/>
      <c r="B1445" s="42"/>
      <c r="C1445" s="143"/>
      <c r="D1445" s="142"/>
      <c r="E1445" s="142"/>
      <c r="F1445" s="54"/>
      <c r="G1445" s="54"/>
      <c r="H1445" s="142"/>
      <c r="I1445" s="42"/>
      <c r="J1445" s="142"/>
      <c r="K1445" s="142"/>
      <c r="L1445" s="142"/>
      <c r="M1445" s="55"/>
      <c r="N1445" s="142"/>
      <c r="O1445" s="56"/>
      <c r="P1445" s="56"/>
      <c r="Q1445" s="42"/>
      <c r="R1445" s="18">
        <f t="shared" si="44"/>
        <v>0</v>
      </c>
      <c r="S1445" s="18">
        <f t="shared" si="45"/>
        <v>0</v>
      </c>
      <c r="T1445" s="144"/>
    </row>
    <row r="1446" spans="1:20" s="140" customFormat="1">
      <c r="A1446" s="143"/>
      <c r="B1446" s="42"/>
      <c r="C1446" s="143"/>
      <c r="D1446" s="142"/>
      <c r="E1446" s="142"/>
      <c r="F1446" s="54"/>
      <c r="G1446" s="54"/>
      <c r="H1446" s="142"/>
      <c r="I1446" s="42"/>
      <c r="J1446" s="142"/>
      <c r="K1446" s="142"/>
      <c r="L1446" s="142"/>
      <c r="M1446" s="55"/>
      <c r="N1446" s="142"/>
      <c r="O1446" s="56"/>
      <c r="P1446" s="56"/>
      <c r="Q1446" s="42"/>
      <c r="R1446" s="18">
        <f t="shared" si="44"/>
        <v>0</v>
      </c>
      <c r="S1446" s="18">
        <f t="shared" si="45"/>
        <v>0</v>
      </c>
      <c r="T1446" s="144"/>
    </row>
    <row r="1447" spans="1:20" s="140" customFormat="1">
      <c r="A1447" s="143"/>
      <c r="B1447" s="42"/>
      <c r="C1447" s="143"/>
      <c r="D1447" s="142"/>
      <c r="E1447" s="142"/>
      <c r="F1447" s="54"/>
      <c r="G1447" s="54"/>
      <c r="H1447" s="142"/>
      <c r="I1447" s="42"/>
      <c r="J1447" s="142"/>
      <c r="K1447" s="142"/>
      <c r="L1447" s="142"/>
      <c r="M1447" s="55"/>
      <c r="N1447" s="142"/>
      <c r="O1447" s="56"/>
      <c r="P1447" s="56"/>
      <c r="Q1447" s="42"/>
      <c r="R1447" s="18">
        <f t="shared" si="44"/>
        <v>0</v>
      </c>
      <c r="S1447" s="18">
        <f t="shared" si="45"/>
        <v>0</v>
      </c>
      <c r="T1447" s="144"/>
    </row>
    <row r="1448" spans="1:20" s="140" customFormat="1">
      <c r="A1448" s="143"/>
      <c r="B1448" s="42"/>
      <c r="C1448" s="143"/>
      <c r="D1448" s="142"/>
      <c r="E1448" s="142"/>
      <c r="F1448" s="54"/>
      <c r="G1448" s="54"/>
      <c r="H1448" s="142"/>
      <c r="I1448" s="42"/>
      <c r="J1448" s="142"/>
      <c r="K1448" s="142"/>
      <c r="L1448" s="142"/>
      <c r="M1448" s="55"/>
      <c r="N1448" s="142"/>
      <c r="O1448" s="56"/>
      <c r="P1448" s="56"/>
      <c r="Q1448" s="42"/>
      <c r="R1448" s="18">
        <f t="shared" si="44"/>
        <v>0</v>
      </c>
      <c r="S1448" s="18">
        <f t="shared" si="45"/>
        <v>0</v>
      </c>
      <c r="T1448" s="144"/>
    </row>
    <row r="1449" spans="1:20" s="140" customFormat="1">
      <c r="A1449" s="143"/>
      <c r="B1449" s="42"/>
      <c r="C1449" s="143"/>
      <c r="D1449" s="142"/>
      <c r="E1449" s="142"/>
      <c r="F1449" s="54"/>
      <c r="G1449" s="54"/>
      <c r="H1449" s="142"/>
      <c r="I1449" s="42"/>
      <c r="J1449" s="142"/>
      <c r="K1449" s="142"/>
      <c r="L1449" s="142"/>
      <c r="M1449" s="55"/>
      <c r="N1449" s="142"/>
      <c r="O1449" s="56"/>
      <c r="P1449" s="56"/>
      <c r="Q1449" s="42"/>
      <c r="R1449" s="18">
        <f t="shared" si="44"/>
        <v>0</v>
      </c>
      <c r="S1449" s="18">
        <f t="shared" si="45"/>
        <v>0</v>
      </c>
      <c r="T1449" s="144"/>
    </row>
    <row r="1450" spans="1:20" s="140" customFormat="1">
      <c r="A1450" s="143"/>
      <c r="B1450" s="42"/>
      <c r="C1450" s="143"/>
      <c r="D1450" s="142"/>
      <c r="E1450" s="142"/>
      <c r="F1450" s="54"/>
      <c r="G1450" s="54"/>
      <c r="H1450" s="142"/>
      <c r="I1450" s="42"/>
      <c r="J1450" s="142"/>
      <c r="K1450" s="142"/>
      <c r="L1450" s="142"/>
      <c r="M1450" s="55"/>
      <c r="N1450" s="142"/>
      <c r="O1450" s="56"/>
      <c r="P1450" s="56"/>
      <c r="Q1450" s="42"/>
      <c r="R1450" s="18">
        <f t="shared" si="44"/>
        <v>0</v>
      </c>
      <c r="S1450" s="18">
        <f t="shared" si="45"/>
        <v>0</v>
      </c>
      <c r="T1450" s="144"/>
    </row>
    <row r="1451" spans="1:20" s="140" customFormat="1">
      <c r="A1451" s="143"/>
      <c r="B1451" s="42"/>
      <c r="C1451" s="143"/>
      <c r="D1451" s="142"/>
      <c r="E1451" s="142"/>
      <c r="F1451" s="54"/>
      <c r="G1451" s="54"/>
      <c r="H1451" s="142"/>
      <c r="I1451" s="42"/>
      <c r="J1451" s="142"/>
      <c r="K1451" s="142"/>
      <c r="L1451" s="142"/>
      <c r="M1451" s="55"/>
      <c r="N1451" s="142"/>
      <c r="O1451" s="56"/>
      <c r="P1451" s="56"/>
      <c r="Q1451" s="42"/>
      <c r="R1451" s="18">
        <f t="shared" si="44"/>
        <v>0</v>
      </c>
      <c r="S1451" s="18">
        <f t="shared" si="45"/>
        <v>0</v>
      </c>
      <c r="T1451" s="144"/>
    </row>
    <row r="1452" spans="1:20" s="140" customFormat="1">
      <c r="A1452" s="143"/>
      <c r="B1452" s="42"/>
      <c r="C1452" s="143"/>
      <c r="D1452" s="142"/>
      <c r="E1452" s="142"/>
      <c r="F1452" s="54"/>
      <c r="G1452" s="54"/>
      <c r="H1452" s="142"/>
      <c r="I1452" s="42"/>
      <c r="J1452" s="142"/>
      <c r="K1452" s="142"/>
      <c r="L1452" s="142"/>
      <c r="M1452" s="55"/>
      <c r="N1452" s="142"/>
      <c r="O1452" s="56"/>
      <c r="P1452" s="56"/>
      <c r="Q1452" s="42"/>
      <c r="R1452" s="18">
        <f t="shared" si="44"/>
        <v>0</v>
      </c>
      <c r="S1452" s="18">
        <f t="shared" si="45"/>
        <v>0</v>
      </c>
      <c r="T1452" s="144"/>
    </row>
    <row r="1453" spans="1:20" s="140" customFormat="1">
      <c r="A1453" s="143"/>
      <c r="B1453" s="42"/>
      <c r="C1453" s="143"/>
      <c r="D1453" s="142"/>
      <c r="E1453" s="142"/>
      <c r="F1453" s="54"/>
      <c r="G1453" s="54"/>
      <c r="H1453" s="142"/>
      <c r="I1453" s="42"/>
      <c r="J1453" s="142"/>
      <c r="K1453" s="142"/>
      <c r="L1453" s="142"/>
      <c r="M1453" s="55"/>
      <c r="N1453" s="142"/>
      <c r="O1453" s="56"/>
      <c r="P1453" s="56"/>
      <c r="Q1453" s="42"/>
      <c r="R1453" s="18">
        <f t="shared" si="44"/>
        <v>0</v>
      </c>
      <c r="S1453" s="18">
        <f t="shared" si="45"/>
        <v>0</v>
      </c>
      <c r="T1453" s="144"/>
    </row>
    <row r="1454" spans="1:20" s="140" customFormat="1">
      <c r="A1454" s="143"/>
      <c r="B1454" s="42"/>
      <c r="C1454" s="143"/>
      <c r="D1454" s="142"/>
      <c r="E1454" s="142"/>
      <c r="F1454" s="54"/>
      <c r="G1454" s="54"/>
      <c r="H1454" s="142"/>
      <c r="I1454" s="42"/>
      <c r="J1454" s="142"/>
      <c r="K1454" s="142"/>
      <c r="L1454" s="142"/>
      <c r="M1454" s="55"/>
      <c r="N1454" s="142"/>
      <c r="O1454" s="56"/>
      <c r="P1454" s="56"/>
      <c r="Q1454" s="42"/>
      <c r="R1454" s="18">
        <f t="shared" si="44"/>
        <v>0</v>
      </c>
      <c r="S1454" s="18">
        <f t="shared" si="45"/>
        <v>0</v>
      </c>
      <c r="T1454" s="144"/>
    </row>
    <row r="1455" spans="1:20" s="140" customFormat="1">
      <c r="A1455" s="143"/>
      <c r="B1455" s="42"/>
      <c r="C1455" s="143"/>
      <c r="D1455" s="142"/>
      <c r="E1455" s="142"/>
      <c r="F1455" s="54"/>
      <c r="G1455" s="54"/>
      <c r="H1455" s="142"/>
      <c r="I1455" s="42"/>
      <c r="J1455" s="142"/>
      <c r="K1455" s="142"/>
      <c r="L1455" s="142"/>
      <c r="M1455" s="55"/>
      <c r="N1455" s="142"/>
      <c r="O1455" s="56"/>
      <c r="P1455" s="56"/>
      <c r="Q1455" s="42"/>
      <c r="R1455" s="18">
        <f t="shared" si="44"/>
        <v>0</v>
      </c>
      <c r="S1455" s="18">
        <f t="shared" si="45"/>
        <v>0</v>
      </c>
      <c r="T1455" s="144"/>
    </row>
    <row r="1456" spans="1:20" s="140" customFormat="1">
      <c r="A1456" s="143"/>
      <c r="B1456" s="42"/>
      <c r="C1456" s="143"/>
      <c r="D1456" s="142"/>
      <c r="E1456" s="142"/>
      <c r="F1456" s="54"/>
      <c r="G1456" s="54"/>
      <c r="H1456" s="142"/>
      <c r="I1456" s="42"/>
      <c r="J1456" s="142"/>
      <c r="K1456" s="142"/>
      <c r="L1456" s="142"/>
      <c r="M1456" s="55"/>
      <c r="N1456" s="142"/>
      <c r="O1456" s="56"/>
      <c r="P1456" s="56"/>
      <c r="Q1456" s="42"/>
      <c r="R1456" s="18">
        <f t="shared" si="44"/>
        <v>0</v>
      </c>
      <c r="S1456" s="18">
        <f t="shared" si="45"/>
        <v>0</v>
      </c>
      <c r="T1456" s="144"/>
    </row>
    <row r="1457" spans="1:20" s="140" customFormat="1">
      <c r="A1457" s="143"/>
      <c r="B1457" s="42"/>
      <c r="C1457" s="143"/>
      <c r="D1457" s="142"/>
      <c r="E1457" s="142"/>
      <c r="F1457" s="54"/>
      <c r="G1457" s="54"/>
      <c r="H1457" s="142"/>
      <c r="I1457" s="42"/>
      <c r="J1457" s="142"/>
      <c r="K1457" s="142"/>
      <c r="L1457" s="142"/>
      <c r="M1457" s="55"/>
      <c r="N1457" s="142"/>
      <c r="O1457" s="56"/>
      <c r="P1457" s="56"/>
      <c r="Q1457" s="42"/>
      <c r="R1457" s="18">
        <f t="shared" si="44"/>
        <v>0</v>
      </c>
      <c r="S1457" s="18">
        <f t="shared" si="45"/>
        <v>0</v>
      </c>
      <c r="T1457" s="144"/>
    </row>
    <row r="1458" spans="1:20" s="140" customFormat="1">
      <c r="A1458" s="143"/>
      <c r="B1458" s="42"/>
      <c r="C1458" s="143"/>
      <c r="D1458" s="142"/>
      <c r="E1458" s="142"/>
      <c r="F1458" s="54"/>
      <c r="G1458" s="54"/>
      <c r="H1458" s="142"/>
      <c r="I1458" s="42"/>
      <c r="J1458" s="142"/>
      <c r="K1458" s="142"/>
      <c r="L1458" s="142"/>
      <c r="M1458" s="55"/>
      <c r="N1458" s="142"/>
      <c r="O1458" s="56"/>
      <c r="P1458" s="56"/>
      <c r="Q1458" s="42"/>
      <c r="R1458" s="18">
        <f t="shared" si="44"/>
        <v>0</v>
      </c>
      <c r="S1458" s="18">
        <f t="shared" si="45"/>
        <v>0</v>
      </c>
      <c r="T1458" s="144"/>
    </row>
    <row r="1459" spans="1:20" s="140" customFormat="1">
      <c r="A1459" s="143"/>
      <c r="B1459" s="42"/>
      <c r="C1459" s="143"/>
      <c r="D1459" s="142"/>
      <c r="E1459" s="142"/>
      <c r="F1459" s="54"/>
      <c r="G1459" s="54"/>
      <c r="H1459" s="142"/>
      <c r="I1459" s="42"/>
      <c r="J1459" s="142"/>
      <c r="K1459" s="142"/>
      <c r="L1459" s="142"/>
      <c r="M1459" s="55"/>
      <c r="N1459" s="142"/>
      <c r="O1459" s="56"/>
      <c r="P1459" s="56"/>
      <c r="Q1459" s="42"/>
      <c r="R1459" s="18">
        <f t="shared" si="44"/>
        <v>0</v>
      </c>
      <c r="S1459" s="18">
        <f t="shared" si="45"/>
        <v>0</v>
      </c>
      <c r="T1459" s="144"/>
    </row>
    <row r="1460" spans="1:20" s="140" customFormat="1">
      <c r="A1460" s="143"/>
      <c r="B1460" s="42"/>
      <c r="C1460" s="143"/>
      <c r="D1460" s="142"/>
      <c r="E1460" s="142"/>
      <c r="F1460" s="54"/>
      <c r="G1460" s="54"/>
      <c r="H1460" s="142"/>
      <c r="I1460" s="42"/>
      <c r="J1460" s="142"/>
      <c r="K1460" s="142"/>
      <c r="L1460" s="142"/>
      <c r="M1460" s="55"/>
      <c r="N1460" s="142"/>
      <c r="O1460" s="56"/>
      <c r="P1460" s="56"/>
      <c r="Q1460" s="42"/>
      <c r="R1460" s="18">
        <f t="shared" si="44"/>
        <v>0</v>
      </c>
      <c r="S1460" s="18">
        <f t="shared" si="45"/>
        <v>0</v>
      </c>
      <c r="T1460" s="144"/>
    </row>
    <row r="1461" spans="1:20" s="140" customFormat="1">
      <c r="A1461" s="143"/>
      <c r="B1461" s="42"/>
      <c r="C1461" s="143"/>
      <c r="D1461" s="142"/>
      <c r="E1461" s="142"/>
      <c r="F1461" s="54"/>
      <c r="G1461" s="54"/>
      <c r="H1461" s="142"/>
      <c r="I1461" s="42"/>
      <c r="J1461" s="142"/>
      <c r="K1461" s="142"/>
      <c r="L1461" s="142"/>
      <c r="M1461" s="55"/>
      <c r="N1461" s="142"/>
      <c r="O1461" s="56"/>
      <c r="P1461" s="56"/>
      <c r="Q1461" s="42"/>
      <c r="R1461" s="18">
        <f t="shared" si="44"/>
        <v>0</v>
      </c>
      <c r="S1461" s="18">
        <f t="shared" si="45"/>
        <v>0</v>
      </c>
      <c r="T1461" s="144"/>
    </row>
    <row r="1462" spans="1:20" s="140" customFormat="1">
      <c r="A1462" s="143"/>
      <c r="B1462" s="42"/>
      <c r="C1462" s="143"/>
      <c r="D1462" s="142"/>
      <c r="E1462" s="142"/>
      <c r="F1462" s="54"/>
      <c r="G1462" s="54"/>
      <c r="H1462" s="142"/>
      <c r="I1462" s="42"/>
      <c r="J1462" s="142"/>
      <c r="K1462" s="142"/>
      <c r="L1462" s="142"/>
      <c r="M1462" s="55"/>
      <c r="N1462" s="142"/>
      <c r="O1462" s="56"/>
      <c r="P1462" s="56"/>
      <c r="Q1462" s="42"/>
      <c r="R1462" s="18">
        <f t="shared" si="44"/>
        <v>0</v>
      </c>
      <c r="S1462" s="18">
        <f t="shared" si="45"/>
        <v>0</v>
      </c>
      <c r="T1462" s="144"/>
    </row>
    <row r="1463" spans="1:20" s="140" customFormat="1">
      <c r="A1463" s="143"/>
      <c r="B1463" s="42"/>
      <c r="C1463" s="143"/>
      <c r="D1463" s="142"/>
      <c r="E1463" s="142"/>
      <c r="F1463" s="54"/>
      <c r="G1463" s="54"/>
      <c r="H1463" s="142"/>
      <c r="I1463" s="42"/>
      <c r="J1463" s="142"/>
      <c r="K1463" s="142"/>
      <c r="L1463" s="142"/>
      <c r="M1463" s="55"/>
      <c r="N1463" s="142"/>
      <c r="O1463" s="56"/>
      <c r="P1463" s="56"/>
      <c r="Q1463" s="42"/>
      <c r="R1463" s="18">
        <f t="shared" si="44"/>
        <v>0</v>
      </c>
      <c r="S1463" s="18">
        <f t="shared" si="45"/>
        <v>0</v>
      </c>
      <c r="T1463" s="144"/>
    </row>
    <row r="1464" spans="1:20" s="140" customFormat="1">
      <c r="A1464" s="143"/>
      <c r="B1464" s="42"/>
      <c r="C1464" s="143"/>
      <c r="D1464" s="142"/>
      <c r="E1464" s="142"/>
      <c r="F1464" s="54"/>
      <c r="G1464" s="54"/>
      <c r="H1464" s="142"/>
      <c r="I1464" s="42"/>
      <c r="J1464" s="142"/>
      <c r="K1464" s="142"/>
      <c r="L1464" s="142"/>
      <c r="M1464" s="55"/>
      <c r="N1464" s="142"/>
      <c r="O1464" s="56"/>
      <c r="P1464" s="56"/>
      <c r="Q1464" s="42"/>
      <c r="R1464" s="18">
        <f t="shared" si="44"/>
        <v>0</v>
      </c>
      <c r="S1464" s="18">
        <f t="shared" si="45"/>
        <v>0</v>
      </c>
      <c r="T1464" s="144"/>
    </row>
    <row r="1465" spans="1:20" s="140" customFormat="1">
      <c r="A1465" s="143"/>
      <c r="B1465" s="42"/>
      <c r="C1465" s="143"/>
      <c r="D1465" s="142"/>
      <c r="E1465" s="142"/>
      <c r="F1465" s="54"/>
      <c r="G1465" s="54"/>
      <c r="H1465" s="142"/>
      <c r="I1465" s="42"/>
      <c r="J1465" s="142"/>
      <c r="K1465" s="142"/>
      <c r="L1465" s="142"/>
      <c r="M1465" s="55"/>
      <c r="N1465" s="142"/>
      <c r="O1465" s="56"/>
      <c r="P1465" s="56"/>
      <c r="Q1465" s="42"/>
      <c r="R1465" s="18">
        <f t="shared" si="44"/>
        <v>0</v>
      </c>
      <c r="S1465" s="18">
        <f t="shared" si="45"/>
        <v>0</v>
      </c>
      <c r="T1465" s="144"/>
    </row>
    <row r="1466" spans="1:20" s="140" customFormat="1">
      <c r="A1466" s="143"/>
      <c r="B1466" s="42"/>
      <c r="C1466" s="143"/>
      <c r="D1466" s="142"/>
      <c r="E1466" s="142"/>
      <c r="F1466" s="54"/>
      <c r="G1466" s="54"/>
      <c r="H1466" s="142"/>
      <c r="I1466" s="42"/>
      <c r="J1466" s="142"/>
      <c r="K1466" s="142"/>
      <c r="L1466" s="142"/>
      <c r="M1466" s="55"/>
      <c r="N1466" s="142"/>
      <c r="O1466" s="56"/>
      <c r="P1466" s="56"/>
      <c r="Q1466" s="42"/>
      <c r="R1466" s="18">
        <f t="shared" si="44"/>
        <v>0</v>
      </c>
      <c r="S1466" s="18">
        <f t="shared" si="45"/>
        <v>0</v>
      </c>
      <c r="T1466" s="144"/>
    </row>
    <row r="1467" spans="1:20" s="140" customFormat="1">
      <c r="A1467" s="143"/>
      <c r="B1467" s="42"/>
      <c r="C1467" s="143"/>
      <c r="D1467" s="142"/>
      <c r="E1467" s="142"/>
      <c r="F1467" s="54"/>
      <c r="G1467" s="54"/>
      <c r="H1467" s="142"/>
      <c r="I1467" s="42"/>
      <c r="J1467" s="142"/>
      <c r="K1467" s="142"/>
      <c r="L1467" s="142"/>
      <c r="M1467" s="55"/>
      <c r="N1467" s="142"/>
      <c r="O1467" s="56"/>
      <c r="P1467" s="56"/>
      <c r="Q1467" s="42"/>
      <c r="R1467" s="18">
        <f t="shared" si="44"/>
        <v>0</v>
      </c>
      <c r="S1467" s="18">
        <f t="shared" si="45"/>
        <v>0</v>
      </c>
      <c r="T1467" s="144"/>
    </row>
    <row r="1468" spans="1:20" s="140" customFormat="1">
      <c r="A1468" s="143"/>
      <c r="B1468" s="42"/>
      <c r="C1468" s="143"/>
      <c r="D1468" s="142"/>
      <c r="E1468" s="142"/>
      <c r="F1468" s="54"/>
      <c r="G1468" s="54"/>
      <c r="H1468" s="142"/>
      <c r="I1468" s="42"/>
      <c r="J1468" s="142"/>
      <c r="K1468" s="142"/>
      <c r="L1468" s="142"/>
      <c r="M1468" s="55"/>
      <c r="N1468" s="142"/>
      <c r="O1468" s="56"/>
      <c r="P1468" s="56"/>
      <c r="Q1468" s="42"/>
      <c r="R1468" s="18">
        <f t="shared" si="44"/>
        <v>0</v>
      </c>
      <c r="S1468" s="18">
        <f t="shared" si="45"/>
        <v>0</v>
      </c>
      <c r="T1468" s="144"/>
    </row>
    <row r="1469" spans="1:20" s="140" customFormat="1">
      <c r="A1469" s="143"/>
      <c r="B1469" s="42"/>
      <c r="C1469" s="143"/>
      <c r="D1469" s="142"/>
      <c r="E1469" s="142"/>
      <c r="F1469" s="54"/>
      <c r="G1469" s="54"/>
      <c r="H1469" s="142"/>
      <c r="I1469" s="42"/>
      <c r="J1469" s="142"/>
      <c r="K1469" s="142"/>
      <c r="L1469" s="142"/>
      <c r="M1469" s="55"/>
      <c r="N1469" s="142"/>
      <c r="O1469" s="56"/>
      <c r="P1469" s="56"/>
      <c r="Q1469" s="42"/>
      <c r="R1469" s="18">
        <f t="shared" si="44"/>
        <v>0</v>
      </c>
      <c r="S1469" s="18">
        <f t="shared" si="45"/>
        <v>0</v>
      </c>
      <c r="T1469" s="144"/>
    </row>
    <row r="1470" spans="1:20" s="140" customFormat="1">
      <c r="A1470" s="143"/>
      <c r="B1470" s="42"/>
      <c r="C1470" s="143"/>
      <c r="D1470" s="142"/>
      <c r="E1470" s="142"/>
      <c r="F1470" s="54"/>
      <c r="G1470" s="54"/>
      <c r="H1470" s="142"/>
      <c r="I1470" s="42"/>
      <c r="J1470" s="142"/>
      <c r="K1470" s="142"/>
      <c r="L1470" s="142"/>
      <c r="M1470" s="55"/>
      <c r="N1470" s="142"/>
      <c r="O1470" s="56"/>
      <c r="P1470" s="56"/>
      <c r="Q1470" s="42"/>
      <c r="R1470" s="18">
        <f t="shared" si="44"/>
        <v>0</v>
      </c>
      <c r="S1470" s="18">
        <f t="shared" si="45"/>
        <v>0</v>
      </c>
      <c r="T1470" s="144"/>
    </row>
    <row r="1471" spans="1:20" s="140" customFormat="1">
      <c r="A1471" s="143"/>
      <c r="B1471" s="42"/>
      <c r="C1471" s="143"/>
      <c r="D1471" s="142"/>
      <c r="E1471" s="142"/>
      <c r="F1471" s="54"/>
      <c r="G1471" s="54"/>
      <c r="H1471" s="142"/>
      <c r="I1471" s="42"/>
      <c r="J1471" s="142"/>
      <c r="K1471" s="142"/>
      <c r="L1471" s="142"/>
      <c r="M1471" s="55"/>
      <c r="N1471" s="142"/>
      <c r="O1471" s="56"/>
      <c r="P1471" s="56"/>
      <c r="Q1471" s="42"/>
      <c r="R1471" s="18">
        <f t="shared" si="44"/>
        <v>0</v>
      </c>
      <c r="S1471" s="18">
        <f t="shared" si="45"/>
        <v>0</v>
      </c>
      <c r="T1471" s="144"/>
    </row>
    <row r="1472" spans="1:20" s="140" customFormat="1">
      <c r="A1472" s="143"/>
      <c r="B1472" s="42"/>
      <c r="C1472" s="143"/>
      <c r="D1472" s="142"/>
      <c r="E1472" s="142"/>
      <c r="F1472" s="54"/>
      <c r="G1472" s="54"/>
      <c r="H1472" s="142"/>
      <c r="I1472" s="42"/>
      <c r="J1472" s="142"/>
      <c r="K1472" s="142"/>
      <c r="L1472" s="142"/>
      <c r="M1472" s="55"/>
      <c r="N1472" s="142"/>
      <c r="O1472" s="56"/>
      <c r="P1472" s="56"/>
      <c r="Q1472" s="42"/>
      <c r="R1472" s="18">
        <f t="shared" si="44"/>
        <v>0</v>
      </c>
      <c r="S1472" s="18">
        <f t="shared" si="45"/>
        <v>0</v>
      </c>
      <c r="T1472" s="144"/>
    </row>
    <row r="1473" spans="1:20" s="140" customFormat="1">
      <c r="A1473" s="143"/>
      <c r="B1473" s="42"/>
      <c r="C1473" s="143"/>
      <c r="D1473" s="142"/>
      <c r="E1473" s="142"/>
      <c r="F1473" s="54"/>
      <c r="G1473" s="54"/>
      <c r="H1473" s="142"/>
      <c r="I1473" s="42"/>
      <c r="J1473" s="142"/>
      <c r="K1473" s="142"/>
      <c r="L1473" s="142"/>
      <c r="M1473" s="55"/>
      <c r="N1473" s="142"/>
      <c r="O1473" s="56"/>
      <c r="P1473" s="56"/>
      <c r="Q1473" s="42"/>
      <c r="R1473" s="18">
        <f t="shared" si="44"/>
        <v>0</v>
      </c>
      <c r="S1473" s="18">
        <f t="shared" si="45"/>
        <v>0</v>
      </c>
      <c r="T1473" s="144"/>
    </row>
    <row r="1474" spans="1:20" s="140" customFormat="1">
      <c r="A1474" s="143"/>
      <c r="B1474" s="42"/>
      <c r="C1474" s="143"/>
      <c r="D1474" s="142"/>
      <c r="E1474" s="142"/>
      <c r="F1474" s="54"/>
      <c r="G1474" s="54"/>
      <c r="H1474" s="142"/>
      <c r="I1474" s="42"/>
      <c r="J1474" s="142"/>
      <c r="K1474" s="142"/>
      <c r="L1474" s="142"/>
      <c r="M1474" s="55"/>
      <c r="N1474" s="142"/>
      <c r="O1474" s="56"/>
      <c r="P1474" s="56"/>
      <c r="Q1474" s="42"/>
      <c r="R1474" s="18">
        <f t="shared" si="44"/>
        <v>0</v>
      </c>
      <c r="S1474" s="18">
        <f t="shared" si="45"/>
        <v>0</v>
      </c>
      <c r="T1474" s="144"/>
    </row>
    <row r="1475" spans="1:20" s="140" customFormat="1">
      <c r="A1475" s="143"/>
      <c r="B1475" s="42"/>
      <c r="C1475" s="143"/>
      <c r="D1475" s="142"/>
      <c r="E1475" s="142"/>
      <c r="F1475" s="54"/>
      <c r="G1475" s="54"/>
      <c r="H1475" s="142"/>
      <c r="I1475" s="42"/>
      <c r="J1475" s="142"/>
      <c r="K1475" s="142"/>
      <c r="L1475" s="142"/>
      <c r="M1475" s="55"/>
      <c r="N1475" s="142"/>
      <c r="O1475" s="56"/>
      <c r="P1475" s="56"/>
      <c r="Q1475" s="42"/>
      <c r="R1475" s="18">
        <f t="shared" si="44"/>
        <v>0</v>
      </c>
      <c r="S1475" s="18">
        <f t="shared" si="45"/>
        <v>0</v>
      </c>
      <c r="T1475" s="144"/>
    </row>
    <row r="1476" spans="1:20" s="140" customFormat="1">
      <c r="A1476" s="143"/>
      <c r="B1476" s="42"/>
      <c r="C1476" s="143"/>
      <c r="D1476" s="142"/>
      <c r="E1476" s="142"/>
      <c r="F1476" s="54"/>
      <c r="G1476" s="54"/>
      <c r="H1476" s="142"/>
      <c r="I1476" s="42"/>
      <c r="J1476" s="142"/>
      <c r="K1476" s="142"/>
      <c r="L1476" s="142"/>
      <c r="M1476" s="55"/>
      <c r="N1476" s="142"/>
      <c r="O1476" s="56"/>
      <c r="P1476" s="56"/>
      <c r="Q1476" s="42"/>
      <c r="R1476" s="18">
        <f t="shared" si="44"/>
        <v>0</v>
      </c>
      <c r="S1476" s="18">
        <f t="shared" si="45"/>
        <v>0</v>
      </c>
      <c r="T1476" s="144"/>
    </row>
    <row r="1477" spans="1:20" s="140" customFormat="1">
      <c r="A1477" s="143"/>
      <c r="B1477" s="42"/>
      <c r="C1477" s="143"/>
      <c r="D1477" s="142"/>
      <c r="E1477" s="142"/>
      <c r="F1477" s="54"/>
      <c r="G1477" s="54"/>
      <c r="H1477" s="142"/>
      <c r="I1477" s="42"/>
      <c r="J1477" s="142"/>
      <c r="K1477" s="142"/>
      <c r="L1477" s="142"/>
      <c r="M1477" s="55"/>
      <c r="N1477" s="142"/>
      <c r="O1477" s="56"/>
      <c r="P1477" s="56"/>
      <c r="Q1477" s="42"/>
      <c r="R1477" s="18">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8">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144"/>
    </row>
    <row r="1478" spans="1:20" s="140" customFormat="1">
      <c r="A1478" s="143"/>
      <c r="B1478" s="42"/>
      <c r="C1478" s="143"/>
      <c r="D1478" s="142"/>
      <c r="E1478" s="142"/>
      <c r="F1478" s="54"/>
      <c r="G1478" s="54"/>
      <c r="H1478" s="142"/>
      <c r="I1478" s="42"/>
      <c r="J1478" s="142"/>
      <c r="K1478" s="142"/>
      <c r="L1478" s="142"/>
      <c r="M1478" s="55"/>
      <c r="N1478" s="142"/>
      <c r="O1478" s="56"/>
      <c r="P1478" s="56"/>
      <c r="Q1478" s="42"/>
      <c r="R1478" s="18">
        <f t="shared" si="46"/>
        <v>0</v>
      </c>
      <c r="S1478" s="18">
        <f t="shared" si="47"/>
        <v>0</v>
      </c>
      <c r="T1478" s="144"/>
    </row>
    <row r="1479" spans="1:20" s="140" customFormat="1">
      <c r="A1479" s="143"/>
      <c r="B1479" s="42"/>
      <c r="C1479" s="143"/>
      <c r="D1479" s="142"/>
      <c r="E1479" s="142"/>
      <c r="F1479" s="54"/>
      <c r="G1479" s="54"/>
      <c r="H1479" s="142"/>
      <c r="I1479" s="42"/>
      <c r="J1479" s="142"/>
      <c r="K1479" s="142"/>
      <c r="L1479" s="142"/>
      <c r="M1479" s="55"/>
      <c r="N1479" s="142"/>
      <c r="O1479" s="56"/>
      <c r="P1479" s="56"/>
      <c r="Q1479" s="42"/>
      <c r="R1479" s="18">
        <f t="shared" si="46"/>
        <v>0</v>
      </c>
      <c r="S1479" s="18">
        <f t="shared" si="47"/>
        <v>0</v>
      </c>
      <c r="T1479" s="144"/>
    </row>
    <row r="1480" spans="1:20" s="140" customFormat="1">
      <c r="A1480" s="143"/>
      <c r="B1480" s="42"/>
      <c r="C1480" s="143"/>
      <c r="D1480" s="142"/>
      <c r="E1480" s="142"/>
      <c r="F1480" s="54"/>
      <c r="G1480" s="54"/>
      <c r="H1480" s="142"/>
      <c r="I1480" s="42"/>
      <c r="J1480" s="142"/>
      <c r="K1480" s="142"/>
      <c r="L1480" s="142"/>
      <c r="M1480" s="55"/>
      <c r="N1480" s="142"/>
      <c r="O1480" s="56"/>
      <c r="P1480" s="56"/>
      <c r="Q1480" s="42"/>
      <c r="R1480" s="18">
        <f t="shared" si="46"/>
        <v>0</v>
      </c>
      <c r="S1480" s="18">
        <f t="shared" si="47"/>
        <v>0</v>
      </c>
      <c r="T1480" s="144"/>
    </row>
    <row r="1481" spans="1:20" s="140" customFormat="1">
      <c r="A1481" s="143"/>
      <c r="B1481" s="42"/>
      <c r="C1481" s="143"/>
      <c r="D1481" s="142"/>
      <c r="E1481" s="142"/>
      <c r="F1481" s="54"/>
      <c r="G1481" s="54"/>
      <c r="H1481" s="142"/>
      <c r="I1481" s="42"/>
      <c r="J1481" s="142"/>
      <c r="K1481" s="142"/>
      <c r="L1481" s="142"/>
      <c r="M1481" s="55"/>
      <c r="N1481" s="142"/>
      <c r="O1481" s="56"/>
      <c r="P1481" s="56"/>
      <c r="Q1481" s="42"/>
      <c r="R1481" s="18">
        <f t="shared" si="46"/>
        <v>0</v>
      </c>
      <c r="S1481" s="18">
        <f t="shared" si="47"/>
        <v>0</v>
      </c>
      <c r="T1481" s="144"/>
    </row>
    <row r="1482" spans="1:20" s="140" customFormat="1">
      <c r="A1482" s="143"/>
      <c r="B1482" s="42"/>
      <c r="C1482" s="143"/>
      <c r="D1482" s="142"/>
      <c r="E1482" s="142"/>
      <c r="F1482" s="54"/>
      <c r="G1482" s="54"/>
      <c r="H1482" s="142"/>
      <c r="I1482" s="42"/>
      <c r="J1482" s="142"/>
      <c r="K1482" s="142"/>
      <c r="L1482" s="142"/>
      <c r="M1482" s="55"/>
      <c r="N1482" s="142"/>
      <c r="O1482" s="56"/>
      <c r="P1482" s="56"/>
      <c r="Q1482" s="42"/>
      <c r="R1482" s="18">
        <f t="shared" si="46"/>
        <v>0</v>
      </c>
      <c r="S1482" s="18">
        <f t="shared" si="47"/>
        <v>0</v>
      </c>
      <c r="T1482" s="144"/>
    </row>
    <row r="1483" spans="1:20" s="140" customFormat="1">
      <c r="A1483" s="143"/>
      <c r="B1483" s="42"/>
      <c r="C1483" s="143"/>
      <c r="D1483" s="142"/>
      <c r="E1483" s="142"/>
      <c r="F1483" s="54"/>
      <c r="G1483" s="54"/>
      <c r="H1483" s="142"/>
      <c r="I1483" s="42"/>
      <c r="J1483" s="142"/>
      <c r="K1483" s="142"/>
      <c r="L1483" s="142"/>
      <c r="M1483" s="55"/>
      <c r="N1483" s="142"/>
      <c r="O1483" s="56"/>
      <c r="P1483" s="56"/>
      <c r="Q1483" s="42"/>
      <c r="R1483" s="18">
        <f t="shared" si="46"/>
        <v>0</v>
      </c>
      <c r="S1483" s="18">
        <f t="shared" si="47"/>
        <v>0</v>
      </c>
      <c r="T1483" s="144"/>
    </row>
    <row r="1484" spans="1:20" s="140" customFormat="1">
      <c r="A1484" s="143"/>
      <c r="B1484" s="42"/>
      <c r="C1484" s="143"/>
      <c r="D1484" s="142"/>
      <c r="E1484" s="142"/>
      <c r="F1484" s="54"/>
      <c r="G1484" s="54"/>
      <c r="H1484" s="142"/>
      <c r="I1484" s="42"/>
      <c r="J1484" s="142"/>
      <c r="K1484" s="142"/>
      <c r="L1484" s="142"/>
      <c r="M1484" s="55"/>
      <c r="N1484" s="142"/>
      <c r="O1484" s="56"/>
      <c r="P1484" s="56"/>
      <c r="Q1484" s="42"/>
      <c r="R1484" s="18">
        <f t="shared" si="46"/>
        <v>0</v>
      </c>
      <c r="S1484" s="18">
        <f t="shared" si="47"/>
        <v>0</v>
      </c>
      <c r="T1484" s="144"/>
    </row>
    <row r="1485" spans="1:20" s="140" customFormat="1">
      <c r="A1485" s="143"/>
      <c r="B1485" s="42"/>
      <c r="C1485" s="143"/>
      <c r="D1485" s="142"/>
      <c r="E1485" s="142"/>
      <c r="F1485" s="54"/>
      <c r="G1485" s="54"/>
      <c r="H1485" s="142"/>
      <c r="I1485" s="42"/>
      <c r="J1485" s="142"/>
      <c r="K1485" s="142"/>
      <c r="L1485" s="142"/>
      <c r="M1485" s="55"/>
      <c r="N1485" s="142"/>
      <c r="O1485" s="56"/>
      <c r="P1485" s="56"/>
      <c r="Q1485" s="42"/>
      <c r="R1485" s="18">
        <f t="shared" si="46"/>
        <v>0</v>
      </c>
      <c r="S1485" s="18">
        <f t="shared" si="47"/>
        <v>0</v>
      </c>
      <c r="T1485" s="144"/>
    </row>
    <row r="1486" spans="1:20" s="140" customFormat="1">
      <c r="A1486" s="143"/>
      <c r="B1486" s="42"/>
      <c r="C1486" s="143"/>
      <c r="D1486" s="142"/>
      <c r="E1486" s="142"/>
      <c r="F1486" s="54"/>
      <c r="G1486" s="54"/>
      <c r="H1486" s="142"/>
      <c r="I1486" s="42"/>
      <c r="J1486" s="142"/>
      <c r="K1486" s="142"/>
      <c r="L1486" s="142"/>
      <c r="M1486" s="55"/>
      <c r="N1486" s="142"/>
      <c r="O1486" s="56"/>
      <c r="P1486" s="56"/>
      <c r="Q1486" s="42"/>
      <c r="R1486" s="18">
        <f t="shared" si="46"/>
        <v>0</v>
      </c>
      <c r="S1486" s="18">
        <f t="shared" si="47"/>
        <v>0</v>
      </c>
      <c r="T1486" s="144"/>
    </row>
    <row r="1487" spans="1:20" s="140" customFormat="1">
      <c r="A1487" s="143"/>
      <c r="B1487" s="42"/>
      <c r="C1487" s="143"/>
      <c r="D1487" s="142"/>
      <c r="E1487" s="142"/>
      <c r="F1487" s="54"/>
      <c r="G1487" s="54"/>
      <c r="H1487" s="142"/>
      <c r="I1487" s="42"/>
      <c r="J1487" s="142"/>
      <c r="K1487" s="142"/>
      <c r="L1487" s="142"/>
      <c r="M1487" s="55"/>
      <c r="N1487" s="142"/>
      <c r="O1487" s="56"/>
      <c r="P1487" s="56"/>
      <c r="Q1487" s="42"/>
      <c r="R1487" s="18">
        <f t="shared" si="46"/>
        <v>0</v>
      </c>
      <c r="S1487" s="18">
        <f t="shared" si="47"/>
        <v>0</v>
      </c>
      <c r="T1487" s="144"/>
    </row>
    <row r="1488" spans="1:20" s="140" customFormat="1">
      <c r="A1488" s="143"/>
      <c r="B1488" s="42"/>
      <c r="C1488" s="143"/>
      <c r="D1488" s="142"/>
      <c r="E1488" s="142"/>
      <c r="F1488" s="54"/>
      <c r="G1488" s="54"/>
      <c r="H1488" s="142"/>
      <c r="I1488" s="42"/>
      <c r="J1488" s="142"/>
      <c r="K1488" s="142"/>
      <c r="L1488" s="142"/>
      <c r="M1488" s="55"/>
      <c r="N1488" s="142"/>
      <c r="O1488" s="56"/>
      <c r="P1488" s="56"/>
      <c r="Q1488" s="42"/>
      <c r="R1488" s="18">
        <f t="shared" si="46"/>
        <v>0</v>
      </c>
      <c r="S1488" s="18">
        <f t="shared" si="47"/>
        <v>0</v>
      </c>
      <c r="T1488" s="144"/>
    </row>
    <row r="1489" spans="1:20" s="140" customFormat="1">
      <c r="A1489" s="143"/>
      <c r="B1489" s="42"/>
      <c r="C1489" s="143"/>
      <c r="D1489" s="142"/>
      <c r="E1489" s="142"/>
      <c r="F1489" s="54"/>
      <c r="G1489" s="54"/>
      <c r="H1489" s="142"/>
      <c r="I1489" s="42"/>
      <c r="J1489" s="142"/>
      <c r="K1489" s="142"/>
      <c r="L1489" s="142"/>
      <c r="M1489" s="55"/>
      <c r="N1489" s="142"/>
      <c r="O1489" s="56"/>
      <c r="P1489" s="56"/>
      <c r="Q1489" s="42"/>
      <c r="R1489" s="18">
        <f t="shared" si="46"/>
        <v>0</v>
      </c>
      <c r="S1489" s="18">
        <f t="shared" si="47"/>
        <v>0</v>
      </c>
      <c r="T1489" s="144"/>
    </row>
    <row r="1490" spans="1:20" s="140" customFormat="1">
      <c r="A1490" s="143"/>
      <c r="B1490" s="42"/>
      <c r="C1490" s="143"/>
      <c r="D1490" s="142"/>
      <c r="E1490" s="142"/>
      <c r="F1490" s="54"/>
      <c r="G1490" s="54"/>
      <c r="H1490" s="142"/>
      <c r="I1490" s="42"/>
      <c r="J1490" s="142"/>
      <c r="K1490" s="142"/>
      <c r="L1490" s="142"/>
      <c r="M1490" s="55"/>
      <c r="N1490" s="142"/>
      <c r="O1490" s="56"/>
      <c r="P1490" s="56"/>
      <c r="Q1490" s="42"/>
      <c r="R1490" s="18">
        <f t="shared" si="46"/>
        <v>0</v>
      </c>
      <c r="S1490" s="18">
        <f t="shared" si="47"/>
        <v>0</v>
      </c>
      <c r="T1490" s="144"/>
    </row>
    <row r="1491" spans="1:20" s="140" customFormat="1">
      <c r="A1491" s="143"/>
      <c r="B1491" s="42"/>
      <c r="C1491" s="143"/>
      <c r="D1491" s="142"/>
      <c r="E1491" s="142"/>
      <c r="F1491" s="54"/>
      <c r="G1491" s="54"/>
      <c r="H1491" s="142"/>
      <c r="I1491" s="42"/>
      <c r="J1491" s="142"/>
      <c r="K1491" s="142"/>
      <c r="L1491" s="142"/>
      <c r="M1491" s="55"/>
      <c r="N1491" s="142"/>
      <c r="O1491" s="56"/>
      <c r="P1491" s="56"/>
      <c r="Q1491" s="42"/>
      <c r="R1491" s="18">
        <f t="shared" si="46"/>
        <v>0</v>
      </c>
      <c r="S1491" s="18">
        <f t="shared" si="47"/>
        <v>0</v>
      </c>
      <c r="T1491" s="144"/>
    </row>
    <row r="1492" spans="1:20" s="140" customFormat="1">
      <c r="A1492" s="143"/>
      <c r="B1492" s="42"/>
      <c r="C1492" s="143"/>
      <c r="D1492" s="142"/>
      <c r="E1492" s="142"/>
      <c r="F1492" s="54"/>
      <c r="G1492" s="54"/>
      <c r="H1492" s="142"/>
      <c r="I1492" s="42"/>
      <c r="J1492" s="142"/>
      <c r="K1492" s="142"/>
      <c r="L1492" s="142"/>
      <c r="M1492" s="55"/>
      <c r="N1492" s="142"/>
      <c r="O1492" s="56"/>
      <c r="P1492" s="56"/>
      <c r="Q1492" s="42"/>
      <c r="R1492" s="18">
        <f t="shared" si="46"/>
        <v>0</v>
      </c>
      <c r="S1492" s="18">
        <f t="shared" si="47"/>
        <v>0</v>
      </c>
      <c r="T1492" s="144"/>
    </row>
    <row r="1493" spans="1:20" s="140" customFormat="1">
      <c r="A1493" s="143"/>
      <c r="B1493" s="42"/>
      <c r="C1493" s="143"/>
      <c r="D1493" s="142"/>
      <c r="E1493" s="142"/>
      <c r="F1493" s="54"/>
      <c r="G1493" s="54"/>
      <c r="H1493" s="142"/>
      <c r="I1493" s="42"/>
      <c r="J1493" s="142"/>
      <c r="K1493" s="142"/>
      <c r="L1493" s="142"/>
      <c r="M1493" s="55"/>
      <c r="N1493" s="142"/>
      <c r="O1493" s="56"/>
      <c r="P1493" s="56"/>
      <c r="Q1493" s="42"/>
      <c r="R1493" s="18">
        <f t="shared" si="46"/>
        <v>0</v>
      </c>
      <c r="S1493" s="18">
        <f t="shared" si="47"/>
        <v>0</v>
      </c>
      <c r="T1493" s="144"/>
    </row>
    <row r="1494" spans="1:20" s="140" customFormat="1">
      <c r="A1494" s="143"/>
      <c r="B1494" s="42"/>
      <c r="C1494" s="143"/>
      <c r="D1494" s="142"/>
      <c r="E1494" s="142"/>
      <c r="F1494" s="54"/>
      <c r="G1494" s="54"/>
      <c r="H1494" s="142"/>
      <c r="I1494" s="42"/>
      <c r="J1494" s="142"/>
      <c r="K1494" s="142"/>
      <c r="L1494" s="142"/>
      <c r="M1494" s="55"/>
      <c r="N1494" s="142"/>
      <c r="O1494" s="56"/>
      <c r="P1494" s="56"/>
      <c r="Q1494" s="42"/>
      <c r="R1494" s="18">
        <f t="shared" si="46"/>
        <v>0</v>
      </c>
      <c r="S1494" s="18">
        <f t="shared" si="47"/>
        <v>0</v>
      </c>
      <c r="T1494" s="144"/>
    </row>
    <row r="1495" spans="1:20" s="140" customFormat="1">
      <c r="A1495" s="143"/>
      <c r="B1495" s="42"/>
      <c r="C1495" s="143"/>
      <c r="D1495" s="142"/>
      <c r="E1495" s="142"/>
      <c r="F1495" s="54"/>
      <c r="G1495" s="54"/>
      <c r="H1495" s="142"/>
      <c r="I1495" s="42"/>
      <c r="J1495" s="142"/>
      <c r="K1495" s="142"/>
      <c r="L1495" s="142"/>
      <c r="M1495" s="55"/>
      <c r="N1495" s="142"/>
      <c r="O1495" s="56"/>
      <c r="P1495" s="56"/>
      <c r="Q1495" s="42"/>
      <c r="R1495" s="18">
        <f t="shared" si="46"/>
        <v>0</v>
      </c>
      <c r="S1495" s="18">
        <f t="shared" si="47"/>
        <v>0</v>
      </c>
      <c r="T1495" s="144"/>
    </row>
    <row r="1496" spans="1:20" s="140" customFormat="1">
      <c r="A1496" s="143"/>
      <c r="B1496" s="42"/>
      <c r="C1496" s="143"/>
      <c r="D1496" s="142"/>
      <c r="E1496" s="142"/>
      <c r="F1496" s="54"/>
      <c r="G1496" s="54"/>
      <c r="H1496" s="142"/>
      <c r="I1496" s="42"/>
      <c r="J1496" s="142"/>
      <c r="K1496" s="142"/>
      <c r="L1496" s="142"/>
      <c r="M1496" s="55"/>
      <c r="N1496" s="142"/>
      <c r="O1496" s="56"/>
      <c r="P1496" s="56"/>
      <c r="Q1496" s="42"/>
      <c r="R1496" s="18">
        <f t="shared" si="46"/>
        <v>0</v>
      </c>
      <c r="S1496" s="18">
        <f t="shared" si="47"/>
        <v>0</v>
      </c>
      <c r="T1496" s="144"/>
    </row>
    <row r="1497" spans="1:20" s="140" customFormat="1">
      <c r="A1497" s="143"/>
      <c r="B1497" s="42"/>
      <c r="C1497" s="143"/>
      <c r="D1497" s="142"/>
      <c r="E1497" s="142"/>
      <c r="F1497" s="54"/>
      <c r="G1497" s="54"/>
      <c r="H1497" s="142"/>
      <c r="I1497" s="42"/>
      <c r="J1497" s="142"/>
      <c r="K1497" s="142"/>
      <c r="L1497" s="142"/>
      <c r="M1497" s="55"/>
      <c r="N1497" s="142"/>
      <c r="O1497" s="56"/>
      <c r="P1497" s="56"/>
      <c r="Q1497" s="42"/>
      <c r="R1497" s="18">
        <f t="shared" si="46"/>
        <v>0</v>
      </c>
      <c r="S1497" s="18">
        <f t="shared" si="47"/>
        <v>0</v>
      </c>
      <c r="T1497" s="144"/>
    </row>
    <row r="1498" spans="1:20" s="140" customFormat="1">
      <c r="A1498" s="143"/>
      <c r="B1498" s="42"/>
      <c r="C1498" s="143"/>
      <c r="D1498" s="142"/>
      <c r="E1498" s="142"/>
      <c r="F1498" s="54"/>
      <c r="G1498" s="54"/>
      <c r="H1498" s="142"/>
      <c r="I1498" s="42"/>
      <c r="J1498" s="142"/>
      <c r="K1498" s="142"/>
      <c r="L1498" s="142"/>
      <c r="M1498" s="55"/>
      <c r="N1498" s="142"/>
      <c r="O1498" s="56"/>
      <c r="P1498" s="56"/>
      <c r="Q1498" s="42"/>
      <c r="R1498" s="18">
        <f t="shared" si="46"/>
        <v>0</v>
      </c>
      <c r="S1498" s="18">
        <f t="shared" si="47"/>
        <v>0</v>
      </c>
      <c r="T1498" s="144"/>
    </row>
    <row r="1499" spans="1:20" s="140" customFormat="1">
      <c r="A1499" s="143"/>
      <c r="B1499" s="42"/>
      <c r="C1499" s="143"/>
      <c r="D1499" s="142"/>
      <c r="E1499" s="142"/>
      <c r="F1499" s="54"/>
      <c r="G1499" s="54"/>
      <c r="H1499" s="142"/>
      <c r="I1499" s="42"/>
      <c r="J1499" s="142"/>
      <c r="K1499" s="142"/>
      <c r="L1499" s="142"/>
      <c r="M1499" s="55"/>
      <c r="N1499" s="142"/>
      <c r="O1499" s="56"/>
      <c r="P1499" s="56"/>
      <c r="Q1499" s="42"/>
      <c r="R1499" s="18">
        <f t="shared" si="46"/>
        <v>0</v>
      </c>
      <c r="S1499" s="18">
        <f t="shared" si="47"/>
        <v>0</v>
      </c>
      <c r="T1499" s="144"/>
    </row>
    <row r="1500" spans="1:20" s="140" customFormat="1">
      <c r="A1500" s="143"/>
      <c r="B1500" s="42"/>
      <c r="C1500" s="143"/>
      <c r="D1500" s="142"/>
      <c r="E1500" s="142"/>
      <c r="F1500" s="54"/>
      <c r="G1500" s="54"/>
      <c r="H1500" s="142"/>
      <c r="I1500" s="42"/>
      <c r="J1500" s="142"/>
      <c r="K1500" s="142"/>
      <c r="L1500" s="142"/>
      <c r="M1500" s="55"/>
      <c r="N1500" s="142"/>
      <c r="O1500" s="56"/>
      <c r="P1500" s="56"/>
      <c r="Q1500" s="42"/>
      <c r="R1500" s="18">
        <f t="shared" si="46"/>
        <v>0</v>
      </c>
      <c r="S1500" s="18">
        <f t="shared" si="47"/>
        <v>0</v>
      </c>
      <c r="T1500" s="144"/>
    </row>
    <row r="1501" spans="1:20" s="140" customFormat="1">
      <c r="A1501" s="143"/>
      <c r="B1501" s="42"/>
      <c r="C1501" s="143"/>
      <c r="D1501" s="142"/>
      <c r="E1501" s="142"/>
      <c r="F1501" s="54"/>
      <c r="G1501" s="54"/>
      <c r="H1501" s="142"/>
      <c r="I1501" s="42"/>
      <c r="J1501" s="142"/>
      <c r="K1501" s="142"/>
      <c r="L1501" s="142"/>
      <c r="M1501" s="55"/>
      <c r="N1501" s="142"/>
      <c r="O1501" s="56"/>
      <c r="P1501" s="56"/>
      <c r="Q1501" s="42"/>
      <c r="R1501" s="18">
        <f t="shared" si="46"/>
        <v>0</v>
      </c>
      <c r="S1501" s="18">
        <f t="shared" si="47"/>
        <v>0</v>
      </c>
      <c r="T1501" s="144"/>
    </row>
    <row r="1502" spans="1:20" s="140" customFormat="1">
      <c r="A1502" s="143"/>
      <c r="B1502" s="42"/>
      <c r="C1502" s="143"/>
      <c r="D1502" s="142"/>
      <c r="E1502" s="142"/>
      <c r="F1502" s="54"/>
      <c r="G1502" s="54"/>
      <c r="H1502" s="142"/>
      <c r="I1502" s="42"/>
      <c r="J1502" s="142"/>
      <c r="K1502" s="142"/>
      <c r="L1502" s="142"/>
      <c r="M1502" s="55"/>
      <c r="N1502" s="142"/>
      <c r="O1502" s="56"/>
      <c r="P1502" s="56"/>
      <c r="Q1502" s="42"/>
      <c r="R1502" s="18">
        <f t="shared" si="46"/>
        <v>0</v>
      </c>
      <c r="S1502" s="18">
        <f t="shared" si="47"/>
        <v>0</v>
      </c>
      <c r="T1502" s="144"/>
    </row>
    <row r="1503" spans="1:20" s="140" customFormat="1">
      <c r="A1503" s="143"/>
      <c r="B1503" s="42"/>
      <c r="C1503" s="143"/>
      <c r="D1503" s="142"/>
      <c r="E1503" s="142"/>
      <c r="F1503" s="54"/>
      <c r="G1503" s="54"/>
      <c r="H1503" s="142"/>
      <c r="I1503" s="42"/>
      <c r="J1503" s="142"/>
      <c r="K1503" s="142"/>
      <c r="L1503" s="142"/>
      <c r="M1503" s="55"/>
      <c r="N1503" s="142"/>
      <c r="O1503" s="56"/>
      <c r="P1503" s="56"/>
      <c r="Q1503" s="42"/>
      <c r="R1503" s="18">
        <f t="shared" si="46"/>
        <v>0</v>
      </c>
      <c r="S1503" s="18">
        <f t="shared" si="47"/>
        <v>0</v>
      </c>
      <c r="T1503" s="144"/>
    </row>
    <row r="1504" spans="1:20" s="140" customFormat="1">
      <c r="A1504" s="143"/>
      <c r="B1504" s="42"/>
      <c r="C1504" s="143"/>
      <c r="D1504" s="142"/>
      <c r="E1504" s="142"/>
      <c r="F1504" s="54"/>
      <c r="G1504" s="54"/>
      <c r="H1504" s="142"/>
      <c r="I1504" s="42"/>
      <c r="J1504" s="142"/>
      <c r="K1504" s="142"/>
      <c r="L1504" s="142"/>
      <c r="M1504" s="55"/>
      <c r="N1504" s="142"/>
      <c r="O1504" s="56"/>
      <c r="P1504" s="56"/>
      <c r="Q1504" s="42"/>
      <c r="R1504" s="18">
        <f t="shared" si="46"/>
        <v>0</v>
      </c>
      <c r="S1504" s="18">
        <f t="shared" si="47"/>
        <v>0</v>
      </c>
      <c r="T1504" s="144"/>
    </row>
    <row r="1505" spans="1:20" s="140" customFormat="1">
      <c r="A1505" s="143"/>
      <c r="B1505" s="42"/>
      <c r="C1505" s="143"/>
      <c r="D1505" s="142"/>
      <c r="E1505" s="142"/>
      <c r="F1505" s="54"/>
      <c r="G1505" s="54"/>
      <c r="H1505" s="142"/>
      <c r="I1505" s="42"/>
      <c r="J1505" s="142"/>
      <c r="K1505" s="142"/>
      <c r="L1505" s="142"/>
      <c r="M1505" s="55"/>
      <c r="N1505" s="142"/>
      <c r="O1505" s="56"/>
      <c r="P1505" s="56"/>
      <c r="Q1505" s="42"/>
      <c r="R1505" s="18">
        <f t="shared" si="46"/>
        <v>0</v>
      </c>
      <c r="S1505" s="18">
        <f t="shared" si="47"/>
        <v>0</v>
      </c>
      <c r="T1505" s="144"/>
    </row>
    <row r="1506" spans="1:20" s="140" customFormat="1">
      <c r="A1506" s="143"/>
      <c r="B1506" s="42"/>
      <c r="C1506" s="143"/>
      <c r="D1506" s="142"/>
      <c r="E1506" s="142"/>
      <c r="F1506" s="54"/>
      <c r="G1506" s="54"/>
      <c r="H1506" s="142"/>
      <c r="I1506" s="42"/>
      <c r="J1506" s="142"/>
      <c r="K1506" s="142"/>
      <c r="L1506" s="142"/>
      <c r="M1506" s="55"/>
      <c r="N1506" s="142"/>
      <c r="O1506" s="56"/>
      <c r="P1506" s="56"/>
      <c r="Q1506" s="42"/>
      <c r="R1506" s="18">
        <f t="shared" si="46"/>
        <v>0</v>
      </c>
      <c r="S1506" s="18">
        <f t="shared" si="47"/>
        <v>0</v>
      </c>
      <c r="T1506" s="144"/>
    </row>
    <row r="1507" spans="1:20" s="140" customFormat="1">
      <c r="A1507" s="143"/>
      <c r="B1507" s="42"/>
      <c r="C1507" s="143"/>
      <c r="D1507" s="142"/>
      <c r="E1507" s="142"/>
      <c r="F1507" s="54"/>
      <c r="G1507" s="54"/>
      <c r="H1507" s="142"/>
      <c r="I1507" s="42"/>
      <c r="J1507" s="142"/>
      <c r="K1507" s="142"/>
      <c r="L1507" s="142"/>
      <c r="M1507" s="55"/>
      <c r="N1507" s="142"/>
      <c r="O1507" s="56"/>
      <c r="P1507" s="56"/>
      <c r="Q1507" s="42"/>
      <c r="R1507" s="18">
        <f t="shared" si="46"/>
        <v>0</v>
      </c>
      <c r="S1507" s="18">
        <f t="shared" si="47"/>
        <v>0</v>
      </c>
      <c r="T1507" s="144"/>
    </row>
    <row r="1508" spans="1:20" s="140" customFormat="1">
      <c r="A1508" s="143"/>
      <c r="B1508" s="42"/>
      <c r="C1508" s="143"/>
      <c r="D1508" s="142"/>
      <c r="E1508" s="142"/>
      <c r="F1508" s="54"/>
      <c r="G1508" s="54"/>
      <c r="H1508" s="142"/>
      <c r="I1508" s="42"/>
      <c r="J1508" s="142"/>
      <c r="K1508" s="142"/>
      <c r="L1508" s="142"/>
      <c r="M1508" s="55"/>
      <c r="N1508" s="142"/>
      <c r="O1508" s="56"/>
      <c r="P1508" s="56"/>
      <c r="Q1508" s="42"/>
      <c r="R1508" s="18">
        <f t="shared" si="46"/>
        <v>0</v>
      </c>
      <c r="S1508" s="18">
        <f t="shared" si="47"/>
        <v>0</v>
      </c>
      <c r="T1508" s="144"/>
    </row>
    <row r="1509" spans="1:20" s="140" customFormat="1">
      <c r="A1509" s="143"/>
      <c r="B1509" s="42"/>
      <c r="C1509" s="143"/>
      <c r="D1509" s="142"/>
      <c r="E1509" s="142"/>
      <c r="F1509" s="54"/>
      <c r="G1509" s="54"/>
      <c r="H1509" s="142"/>
      <c r="I1509" s="42"/>
      <c r="J1509" s="142"/>
      <c r="K1509" s="142"/>
      <c r="L1509" s="142"/>
      <c r="M1509" s="55"/>
      <c r="N1509" s="142"/>
      <c r="O1509" s="56"/>
      <c r="P1509" s="56"/>
      <c r="Q1509" s="42"/>
      <c r="R1509" s="18">
        <f t="shared" si="46"/>
        <v>0</v>
      </c>
      <c r="S1509" s="18">
        <f t="shared" si="47"/>
        <v>0</v>
      </c>
      <c r="T1509" s="144"/>
    </row>
    <row r="1510" spans="1:20" s="140" customFormat="1">
      <c r="A1510" s="143"/>
      <c r="B1510" s="42"/>
      <c r="C1510" s="143"/>
      <c r="D1510" s="142"/>
      <c r="E1510" s="142"/>
      <c r="F1510" s="54"/>
      <c r="G1510" s="54"/>
      <c r="H1510" s="142"/>
      <c r="I1510" s="42"/>
      <c r="J1510" s="142"/>
      <c r="K1510" s="142"/>
      <c r="L1510" s="142"/>
      <c r="M1510" s="55"/>
      <c r="N1510" s="142"/>
      <c r="O1510" s="56"/>
      <c r="P1510" s="56"/>
      <c r="Q1510" s="42"/>
      <c r="R1510" s="18">
        <f t="shared" si="46"/>
        <v>0</v>
      </c>
      <c r="S1510" s="18">
        <f t="shared" si="47"/>
        <v>0</v>
      </c>
      <c r="T1510" s="144"/>
    </row>
    <row r="1511" spans="1:20" s="140" customFormat="1">
      <c r="A1511" s="143"/>
      <c r="B1511" s="42"/>
      <c r="C1511" s="143"/>
      <c r="D1511" s="142"/>
      <c r="E1511" s="142"/>
      <c r="F1511" s="54"/>
      <c r="G1511" s="54"/>
      <c r="H1511" s="142"/>
      <c r="I1511" s="42"/>
      <c r="J1511" s="142"/>
      <c r="K1511" s="142"/>
      <c r="L1511" s="142"/>
      <c r="M1511" s="55"/>
      <c r="N1511" s="142"/>
      <c r="O1511" s="56"/>
      <c r="P1511" s="56"/>
      <c r="Q1511" s="42"/>
      <c r="R1511" s="18">
        <f t="shared" si="46"/>
        <v>0</v>
      </c>
      <c r="S1511" s="18">
        <f t="shared" si="47"/>
        <v>0</v>
      </c>
      <c r="T1511" s="144"/>
    </row>
    <row r="1512" spans="1:20" s="140" customFormat="1">
      <c r="A1512" s="143"/>
      <c r="B1512" s="42"/>
      <c r="C1512" s="143"/>
      <c r="D1512" s="142"/>
      <c r="E1512" s="142"/>
      <c r="F1512" s="54"/>
      <c r="G1512" s="54"/>
      <c r="H1512" s="142"/>
      <c r="I1512" s="42"/>
      <c r="J1512" s="142"/>
      <c r="K1512" s="142"/>
      <c r="L1512" s="142"/>
      <c r="M1512" s="55"/>
      <c r="N1512" s="142"/>
      <c r="O1512" s="56"/>
      <c r="P1512" s="56"/>
      <c r="Q1512" s="42"/>
      <c r="R1512" s="18">
        <f t="shared" si="46"/>
        <v>0</v>
      </c>
      <c r="S1512" s="18">
        <f t="shared" si="47"/>
        <v>0</v>
      </c>
      <c r="T1512" s="144"/>
    </row>
    <row r="1513" spans="1:20" s="140" customFormat="1">
      <c r="A1513" s="143"/>
      <c r="B1513" s="42"/>
      <c r="C1513" s="143"/>
      <c r="D1513" s="142"/>
      <c r="E1513" s="142"/>
      <c r="F1513" s="54"/>
      <c r="G1513" s="54"/>
      <c r="H1513" s="142"/>
      <c r="I1513" s="42"/>
      <c r="J1513" s="142"/>
      <c r="K1513" s="142"/>
      <c r="L1513" s="142"/>
      <c r="M1513" s="55"/>
      <c r="N1513" s="142"/>
      <c r="O1513" s="56"/>
      <c r="P1513" s="56"/>
      <c r="Q1513" s="42"/>
      <c r="R1513" s="18">
        <f t="shared" si="46"/>
        <v>0</v>
      </c>
      <c r="S1513" s="18">
        <f t="shared" si="47"/>
        <v>0</v>
      </c>
      <c r="T1513" s="144"/>
    </row>
    <row r="1514" spans="1:20" s="140" customFormat="1">
      <c r="A1514" s="143"/>
      <c r="B1514" s="42"/>
      <c r="C1514" s="143"/>
      <c r="D1514" s="142"/>
      <c r="E1514" s="142"/>
      <c r="F1514" s="54"/>
      <c r="G1514" s="54"/>
      <c r="H1514" s="142"/>
      <c r="I1514" s="42"/>
      <c r="J1514" s="142"/>
      <c r="K1514" s="142"/>
      <c r="L1514" s="142"/>
      <c r="M1514" s="55"/>
      <c r="N1514" s="142"/>
      <c r="O1514" s="56"/>
      <c r="P1514" s="56"/>
      <c r="Q1514" s="42"/>
      <c r="R1514" s="18">
        <f t="shared" si="46"/>
        <v>0</v>
      </c>
      <c r="S1514" s="18">
        <f t="shared" si="47"/>
        <v>0</v>
      </c>
      <c r="T1514" s="144"/>
    </row>
    <row r="1515" spans="1:20" s="140" customFormat="1">
      <c r="A1515" s="143"/>
      <c r="B1515" s="42"/>
      <c r="C1515" s="143"/>
      <c r="D1515" s="142"/>
      <c r="E1515" s="142"/>
      <c r="F1515" s="54"/>
      <c r="G1515" s="54"/>
      <c r="H1515" s="142"/>
      <c r="I1515" s="42"/>
      <c r="J1515" s="142"/>
      <c r="K1515" s="142"/>
      <c r="L1515" s="142"/>
      <c r="M1515" s="55"/>
      <c r="N1515" s="142"/>
      <c r="O1515" s="56"/>
      <c r="P1515" s="56"/>
      <c r="Q1515" s="42"/>
      <c r="R1515" s="18">
        <f t="shared" si="46"/>
        <v>0</v>
      </c>
      <c r="S1515" s="18">
        <f t="shared" si="47"/>
        <v>0</v>
      </c>
      <c r="T1515" s="144"/>
    </row>
    <row r="1516" spans="1:20" s="140" customFormat="1">
      <c r="A1516" s="143"/>
      <c r="B1516" s="42"/>
      <c r="C1516" s="143"/>
      <c r="D1516" s="142"/>
      <c r="E1516" s="142"/>
      <c r="F1516" s="54"/>
      <c r="G1516" s="54"/>
      <c r="H1516" s="142"/>
      <c r="I1516" s="42"/>
      <c r="J1516" s="142"/>
      <c r="K1516" s="142"/>
      <c r="L1516" s="142"/>
      <c r="M1516" s="55"/>
      <c r="N1516" s="142"/>
      <c r="O1516" s="56"/>
      <c r="P1516" s="56"/>
      <c r="Q1516" s="42"/>
      <c r="R1516" s="18">
        <f t="shared" si="46"/>
        <v>0</v>
      </c>
      <c r="S1516" s="18">
        <f t="shared" si="47"/>
        <v>0</v>
      </c>
      <c r="T1516" s="144"/>
    </row>
    <row r="1517" spans="1:20" s="140" customFormat="1">
      <c r="A1517" s="143"/>
      <c r="B1517" s="42"/>
      <c r="C1517" s="143"/>
      <c r="D1517" s="142"/>
      <c r="E1517" s="142"/>
      <c r="F1517" s="54"/>
      <c r="G1517" s="54"/>
      <c r="H1517" s="142"/>
      <c r="I1517" s="42"/>
      <c r="J1517" s="142"/>
      <c r="K1517" s="142"/>
      <c r="L1517" s="142"/>
      <c r="M1517" s="55"/>
      <c r="N1517" s="142"/>
      <c r="O1517" s="56"/>
      <c r="P1517" s="56"/>
      <c r="Q1517" s="42"/>
      <c r="R1517" s="18">
        <f t="shared" si="46"/>
        <v>0</v>
      </c>
      <c r="S1517" s="18">
        <f t="shared" si="47"/>
        <v>0</v>
      </c>
      <c r="T1517" s="144"/>
    </row>
    <row r="1518" spans="1:20" s="140" customFormat="1">
      <c r="A1518" s="143"/>
      <c r="B1518" s="42"/>
      <c r="C1518" s="143"/>
      <c r="D1518" s="142"/>
      <c r="E1518" s="142"/>
      <c r="F1518" s="54"/>
      <c r="G1518" s="54"/>
      <c r="H1518" s="142"/>
      <c r="I1518" s="42"/>
      <c r="J1518" s="142"/>
      <c r="K1518" s="142"/>
      <c r="L1518" s="142"/>
      <c r="M1518" s="55"/>
      <c r="N1518" s="142"/>
      <c r="O1518" s="56"/>
      <c r="P1518" s="56"/>
      <c r="Q1518" s="42"/>
      <c r="R1518" s="18">
        <f t="shared" si="46"/>
        <v>0</v>
      </c>
      <c r="S1518" s="18">
        <f t="shared" si="47"/>
        <v>0</v>
      </c>
      <c r="T1518" s="144"/>
    </row>
    <row r="1519" spans="1:20" s="140" customFormat="1">
      <c r="A1519" s="143"/>
      <c r="B1519" s="42"/>
      <c r="C1519" s="143"/>
      <c r="D1519" s="142"/>
      <c r="E1519" s="142"/>
      <c r="F1519" s="54"/>
      <c r="G1519" s="54"/>
      <c r="H1519" s="142"/>
      <c r="I1519" s="42"/>
      <c r="J1519" s="142"/>
      <c r="K1519" s="142"/>
      <c r="L1519" s="142"/>
      <c r="M1519" s="55"/>
      <c r="N1519" s="142"/>
      <c r="O1519" s="56"/>
      <c r="P1519" s="56"/>
      <c r="Q1519" s="42"/>
      <c r="R1519" s="18">
        <f t="shared" si="46"/>
        <v>0</v>
      </c>
      <c r="S1519" s="18">
        <f t="shared" si="47"/>
        <v>0</v>
      </c>
      <c r="T1519" s="144"/>
    </row>
    <row r="1520" spans="1:20" s="140" customFormat="1">
      <c r="A1520" s="143"/>
      <c r="B1520" s="42"/>
      <c r="C1520" s="143"/>
      <c r="D1520" s="142"/>
      <c r="E1520" s="142"/>
      <c r="F1520" s="54"/>
      <c r="G1520" s="54"/>
      <c r="H1520" s="142"/>
      <c r="I1520" s="42"/>
      <c r="J1520" s="142"/>
      <c r="K1520" s="142"/>
      <c r="L1520" s="142"/>
      <c r="M1520" s="55"/>
      <c r="N1520" s="142"/>
      <c r="O1520" s="56"/>
      <c r="P1520" s="56"/>
      <c r="Q1520" s="42"/>
      <c r="R1520" s="18">
        <f t="shared" si="46"/>
        <v>0</v>
      </c>
      <c r="S1520" s="18">
        <f t="shared" si="47"/>
        <v>0</v>
      </c>
      <c r="T1520" s="144"/>
    </row>
    <row r="1521" spans="1:20" s="140" customFormat="1">
      <c r="A1521" s="143"/>
      <c r="B1521" s="42"/>
      <c r="C1521" s="143"/>
      <c r="D1521" s="142"/>
      <c r="E1521" s="142"/>
      <c r="F1521" s="54"/>
      <c r="G1521" s="54"/>
      <c r="H1521" s="142"/>
      <c r="I1521" s="42"/>
      <c r="J1521" s="142"/>
      <c r="K1521" s="142"/>
      <c r="L1521" s="142"/>
      <c r="M1521" s="55"/>
      <c r="N1521" s="142"/>
      <c r="O1521" s="56"/>
      <c r="P1521" s="56"/>
      <c r="Q1521" s="42"/>
      <c r="R1521" s="18">
        <f t="shared" si="46"/>
        <v>0</v>
      </c>
      <c r="S1521" s="18">
        <f t="shared" si="47"/>
        <v>0</v>
      </c>
      <c r="T1521" s="144"/>
    </row>
    <row r="1522" spans="1:20" s="140" customFormat="1">
      <c r="A1522" s="143"/>
      <c r="B1522" s="42"/>
      <c r="C1522" s="143"/>
      <c r="D1522" s="142"/>
      <c r="E1522" s="142"/>
      <c r="F1522" s="54"/>
      <c r="G1522" s="54"/>
      <c r="H1522" s="142"/>
      <c r="I1522" s="42"/>
      <c r="J1522" s="142"/>
      <c r="K1522" s="142"/>
      <c r="L1522" s="142"/>
      <c r="M1522" s="55"/>
      <c r="N1522" s="142"/>
      <c r="O1522" s="56"/>
      <c r="P1522" s="56"/>
      <c r="Q1522" s="42"/>
      <c r="R1522" s="18">
        <f t="shared" si="46"/>
        <v>0</v>
      </c>
      <c r="S1522" s="18">
        <f t="shared" si="47"/>
        <v>0</v>
      </c>
      <c r="T1522" s="144"/>
    </row>
    <row r="1523" spans="1:20" s="140" customFormat="1">
      <c r="A1523" s="143"/>
      <c r="B1523" s="42"/>
      <c r="C1523" s="143"/>
      <c r="D1523" s="142"/>
      <c r="E1523" s="142"/>
      <c r="F1523" s="54"/>
      <c r="G1523" s="54"/>
      <c r="H1523" s="142"/>
      <c r="I1523" s="42"/>
      <c r="J1523" s="142"/>
      <c r="K1523" s="142"/>
      <c r="L1523" s="142"/>
      <c r="M1523" s="55"/>
      <c r="N1523" s="142"/>
      <c r="O1523" s="56"/>
      <c r="P1523" s="56"/>
      <c r="Q1523" s="42"/>
      <c r="R1523" s="18">
        <f t="shared" si="46"/>
        <v>0</v>
      </c>
      <c r="S1523" s="18">
        <f t="shared" si="47"/>
        <v>0</v>
      </c>
      <c r="T1523" s="144"/>
    </row>
    <row r="1524" spans="1:20" s="140" customFormat="1">
      <c r="A1524" s="143"/>
      <c r="B1524" s="42"/>
      <c r="C1524" s="143"/>
      <c r="D1524" s="142"/>
      <c r="E1524" s="142"/>
      <c r="F1524" s="54"/>
      <c r="G1524" s="54"/>
      <c r="H1524" s="142"/>
      <c r="I1524" s="42"/>
      <c r="J1524" s="142"/>
      <c r="K1524" s="142"/>
      <c r="L1524" s="142"/>
      <c r="M1524" s="55"/>
      <c r="N1524" s="142"/>
      <c r="O1524" s="56"/>
      <c r="P1524" s="56"/>
      <c r="Q1524" s="42"/>
      <c r="R1524" s="18">
        <f t="shared" si="46"/>
        <v>0</v>
      </c>
      <c r="S1524" s="18">
        <f t="shared" si="47"/>
        <v>0</v>
      </c>
      <c r="T1524" s="144"/>
    </row>
    <row r="1525" spans="1:20" s="140" customFormat="1">
      <c r="A1525" s="143"/>
      <c r="B1525" s="42"/>
      <c r="C1525" s="143"/>
      <c r="D1525" s="142"/>
      <c r="E1525" s="142"/>
      <c r="F1525" s="54"/>
      <c r="G1525" s="54"/>
      <c r="H1525" s="142"/>
      <c r="I1525" s="42"/>
      <c r="J1525" s="142"/>
      <c r="K1525" s="142"/>
      <c r="L1525" s="142"/>
      <c r="M1525" s="55"/>
      <c r="N1525" s="142"/>
      <c r="O1525" s="56"/>
      <c r="P1525" s="56"/>
      <c r="Q1525" s="42"/>
      <c r="R1525" s="18">
        <f t="shared" si="46"/>
        <v>0</v>
      </c>
      <c r="S1525" s="18">
        <f t="shared" si="47"/>
        <v>0</v>
      </c>
      <c r="T1525" s="144"/>
    </row>
    <row r="1526" spans="1:20" s="140" customFormat="1">
      <c r="A1526" s="143"/>
      <c r="B1526" s="42"/>
      <c r="C1526" s="143"/>
      <c r="D1526" s="142"/>
      <c r="E1526" s="142"/>
      <c r="F1526" s="54"/>
      <c r="G1526" s="54"/>
      <c r="H1526" s="142"/>
      <c r="I1526" s="42"/>
      <c r="J1526" s="142"/>
      <c r="K1526" s="142"/>
      <c r="L1526" s="142"/>
      <c r="M1526" s="55"/>
      <c r="N1526" s="142"/>
      <c r="O1526" s="56"/>
      <c r="P1526" s="56"/>
      <c r="Q1526" s="42"/>
      <c r="R1526" s="18">
        <f t="shared" si="46"/>
        <v>0</v>
      </c>
      <c r="S1526" s="18">
        <f t="shared" si="47"/>
        <v>0</v>
      </c>
      <c r="T1526" s="144"/>
    </row>
    <row r="1527" spans="1:20" s="140" customFormat="1">
      <c r="A1527" s="143"/>
      <c r="B1527" s="42"/>
      <c r="C1527" s="143"/>
      <c r="D1527" s="142"/>
      <c r="E1527" s="142"/>
      <c r="F1527" s="54"/>
      <c r="G1527" s="54"/>
      <c r="H1527" s="142"/>
      <c r="I1527" s="42"/>
      <c r="J1527" s="142"/>
      <c r="K1527" s="142"/>
      <c r="L1527" s="142"/>
      <c r="M1527" s="55"/>
      <c r="N1527" s="142"/>
      <c r="O1527" s="56"/>
      <c r="P1527" s="56"/>
      <c r="Q1527" s="42"/>
      <c r="R1527" s="18">
        <f t="shared" si="46"/>
        <v>0</v>
      </c>
      <c r="S1527" s="18">
        <f t="shared" si="47"/>
        <v>0</v>
      </c>
      <c r="T1527" s="144"/>
    </row>
    <row r="1528" spans="1:20" s="140" customFormat="1">
      <c r="A1528" s="143"/>
      <c r="B1528" s="42"/>
      <c r="C1528" s="143"/>
      <c r="D1528" s="142"/>
      <c r="E1528" s="142"/>
      <c r="F1528" s="54"/>
      <c r="G1528" s="54"/>
      <c r="H1528" s="142"/>
      <c r="I1528" s="42"/>
      <c r="J1528" s="142"/>
      <c r="K1528" s="142"/>
      <c r="L1528" s="142"/>
      <c r="M1528" s="55"/>
      <c r="N1528" s="142"/>
      <c r="O1528" s="56"/>
      <c r="P1528" s="56"/>
      <c r="Q1528" s="42"/>
      <c r="R1528" s="18">
        <f t="shared" si="46"/>
        <v>0</v>
      </c>
      <c r="S1528" s="18">
        <f t="shared" si="47"/>
        <v>0</v>
      </c>
      <c r="T1528" s="144"/>
    </row>
    <row r="1529" spans="1:20" s="140" customFormat="1">
      <c r="A1529" s="143"/>
      <c r="B1529" s="42"/>
      <c r="C1529" s="143"/>
      <c r="D1529" s="142"/>
      <c r="E1529" s="142"/>
      <c r="F1529" s="54"/>
      <c r="G1529" s="54"/>
      <c r="H1529" s="142"/>
      <c r="I1529" s="42"/>
      <c r="J1529" s="142"/>
      <c r="K1529" s="142"/>
      <c r="L1529" s="142"/>
      <c r="M1529" s="55"/>
      <c r="N1529" s="142"/>
      <c r="O1529" s="56"/>
      <c r="P1529" s="56"/>
      <c r="Q1529" s="42"/>
      <c r="R1529" s="18">
        <f t="shared" si="46"/>
        <v>0</v>
      </c>
      <c r="S1529" s="18">
        <f t="shared" si="47"/>
        <v>0</v>
      </c>
      <c r="T1529" s="144"/>
    </row>
    <row r="1530" spans="1:20" s="140" customFormat="1">
      <c r="A1530" s="143"/>
      <c r="B1530" s="42"/>
      <c r="C1530" s="143"/>
      <c r="D1530" s="142"/>
      <c r="E1530" s="142"/>
      <c r="F1530" s="54"/>
      <c r="G1530" s="54"/>
      <c r="H1530" s="142"/>
      <c r="I1530" s="42"/>
      <c r="J1530" s="142"/>
      <c r="K1530" s="142"/>
      <c r="L1530" s="142"/>
      <c r="M1530" s="55"/>
      <c r="N1530" s="142"/>
      <c r="O1530" s="56"/>
      <c r="P1530" s="56"/>
      <c r="Q1530" s="42"/>
      <c r="R1530" s="18">
        <f t="shared" si="46"/>
        <v>0</v>
      </c>
      <c r="S1530" s="18">
        <f t="shared" si="47"/>
        <v>0</v>
      </c>
      <c r="T1530" s="144"/>
    </row>
    <row r="1531" spans="1:20" s="140" customFormat="1">
      <c r="A1531" s="143"/>
      <c r="B1531" s="42"/>
      <c r="C1531" s="143"/>
      <c r="D1531" s="142"/>
      <c r="E1531" s="142"/>
      <c r="F1531" s="54"/>
      <c r="G1531" s="54"/>
      <c r="H1531" s="142"/>
      <c r="I1531" s="42"/>
      <c r="J1531" s="142"/>
      <c r="K1531" s="142"/>
      <c r="L1531" s="142"/>
      <c r="M1531" s="55"/>
      <c r="N1531" s="142"/>
      <c r="O1531" s="56"/>
      <c r="P1531" s="56"/>
      <c r="Q1531" s="42"/>
      <c r="R1531" s="18">
        <f t="shared" si="46"/>
        <v>0</v>
      </c>
      <c r="S1531" s="18">
        <f t="shared" si="47"/>
        <v>0</v>
      </c>
      <c r="T1531" s="144"/>
    </row>
    <row r="1532" spans="1:20" s="140" customFormat="1">
      <c r="A1532" s="143"/>
      <c r="B1532" s="42"/>
      <c r="C1532" s="143"/>
      <c r="D1532" s="142"/>
      <c r="E1532" s="142"/>
      <c r="F1532" s="54"/>
      <c r="G1532" s="54"/>
      <c r="H1532" s="142"/>
      <c r="I1532" s="42"/>
      <c r="J1532" s="142"/>
      <c r="K1532" s="142"/>
      <c r="L1532" s="142"/>
      <c r="M1532" s="55"/>
      <c r="N1532" s="142"/>
      <c r="O1532" s="56"/>
      <c r="P1532" s="56"/>
      <c r="Q1532" s="42"/>
      <c r="R1532" s="18">
        <f t="shared" si="46"/>
        <v>0</v>
      </c>
      <c r="S1532" s="18">
        <f t="shared" si="47"/>
        <v>0</v>
      </c>
      <c r="T1532" s="144"/>
    </row>
    <row r="1533" spans="1:20" s="140" customFormat="1">
      <c r="A1533" s="143"/>
      <c r="B1533" s="42"/>
      <c r="C1533" s="143"/>
      <c r="D1533" s="142"/>
      <c r="E1533" s="142"/>
      <c r="F1533" s="54"/>
      <c r="G1533" s="54"/>
      <c r="H1533" s="142"/>
      <c r="I1533" s="42"/>
      <c r="J1533" s="142"/>
      <c r="K1533" s="142"/>
      <c r="L1533" s="142"/>
      <c r="M1533" s="55"/>
      <c r="N1533" s="142"/>
      <c r="O1533" s="56"/>
      <c r="P1533" s="56"/>
      <c r="Q1533" s="42"/>
      <c r="R1533" s="18">
        <f t="shared" si="46"/>
        <v>0</v>
      </c>
      <c r="S1533" s="18">
        <f t="shared" si="47"/>
        <v>0</v>
      </c>
      <c r="T1533" s="144"/>
    </row>
    <row r="1534" spans="1:20" s="140" customFormat="1">
      <c r="A1534" s="143"/>
      <c r="B1534" s="42"/>
      <c r="C1534" s="143"/>
      <c r="D1534" s="142"/>
      <c r="E1534" s="142"/>
      <c r="F1534" s="54"/>
      <c r="G1534" s="54"/>
      <c r="H1534" s="142"/>
      <c r="I1534" s="42"/>
      <c r="J1534" s="142"/>
      <c r="K1534" s="142"/>
      <c r="L1534" s="142"/>
      <c r="M1534" s="55"/>
      <c r="N1534" s="142"/>
      <c r="O1534" s="56"/>
      <c r="P1534" s="56"/>
      <c r="Q1534" s="42"/>
      <c r="R1534" s="18">
        <f t="shared" si="46"/>
        <v>0</v>
      </c>
      <c r="S1534" s="18">
        <f t="shared" si="47"/>
        <v>0</v>
      </c>
      <c r="T1534" s="144"/>
    </row>
    <row r="1535" spans="1:20" s="140" customFormat="1">
      <c r="A1535" s="143"/>
      <c r="B1535" s="42"/>
      <c r="C1535" s="143"/>
      <c r="D1535" s="142"/>
      <c r="E1535" s="142"/>
      <c r="F1535" s="54"/>
      <c r="G1535" s="54"/>
      <c r="H1535" s="142"/>
      <c r="I1535" s="42"/>
      <c r="J1535" s="142"/>
      <c r="K1535" s="142"/>
      <c r="L1535" s="142"/>
      <c r="M1535" s="55"/>
      <c r="N1535" s="142"/>
      <c r="O1535" s="56"/>
      <c r="P1535" s="56"/>
      <c r="Q1535" s="42"/>
      <c r="R1535" s="18">
        <f t="shared" si="46"/>
        <v>0</v>
      </c>
      <c r="S1535" s="18">
        <f t="shared" si="47"/>
        <v>0</v>
      </c>
      <c r="T1535" s="144"/>
    </row>
    <row r="1536" spans="1:20" s="140" customFormat="1">
      <c r="A1536" s="143"/>
      <c r="B1536" s="42"/>
      <c r="C1536" s="143"/>
      <c r="D1536" s="142"/>
      <c r="E1536" s="142"/>
      <c r="F1536" s="54"/>
      <c r="G1536" s="54"/>
      <c r="H1536" s="142"/>
      <c r="I1536" s="42"/>
      <c r="J1536" s="142"/>
      <c r="K1536" s="142"/>
      <c r="L1536" s="142"/>
      <c r="M1536" s="55"/>
      <c r="N1536" s="142"/>
      <c r="O1536" s="56"/>
      <c r="P1536" s="56"/>
      <c r="Q1536" s="42"/>
      <c r="R1536" s="18">
        <f t="shared" si="46"/>
        <v>0</v>
      </c>
      <c r="S1536" s="18">
        <f t="shared" si="47"/>
        <v>0</v>
      </c>
      <c r="T1536" s="144"/>
    </row>
    <row r="1537" spans="1:20" s="140" customFormat="1">
      <c r="A1537" s="143"/>
      <c r="B1537" s="42"/>
      <c r="C1537" s="143"/>
      <c r="D1537" s="142"/>
      <c r="E1537" s="142"/>
      <c r="F1537" s="54"/>
      <c r="G1537" s="54"/>
      <c r="H1537" s="142"/>
      <c r="I1537" s="42"/>
      <c r="J1537" s="142"/>
      <c r="K1537" s="142"/>
      <c r="L1537" s="142"/>
      <c r="M1537" s="55"/>
      <c r="N1537" s="142"/>
      <c r="O1537" s="56"/>
      <c r="P1537" s="56"/>
      <c r="Q1537" s="42"/>
      <c r="R1537" s="18">
        <f t="shared" si="46"/>
        <v>0</v>
      </c>
      <c r="S1537" s="18">
        <f t="shared" si="47"/>
        <v>0</v>
      </c>
      <c r="T1537" s="144"/>
    </row>
    <row r="1538" spans="1:20" s="140" customFormat="1">
      <c r="A1538" s="143"/>
      <c r="B1538" s="42"/>
      <c r="C1538" s="143"/>
      <c r="D1538" s="142"/>
      <c r="E1538" s="142"/>
      <c r="F1538" s="54"/>
      <c r="G1538" s="54"/>
      <c r="H1538" s="142"/>
      <c r="I1538" s="42"/>
      <c r="J1538" s="142"/>
      <c r="K1538" s="142"/>
      <c r="L1538" s="142"/>
      <c r="M1538" s="55"/>
      <c r="N1538" s="142"/>
      <c r="O1538" s="56"/>
      <c r="P1538" s="56"/>
      <c r="Q1538" s="42"/>
      <c r="R1538" s="18">
        <f t="shared" si="46"/>
        <v>0</v>
      </c>
      <c r="S1538" s="18">
        <f t="shared" si="47"/>
        <v>0</v>
      </c>
      <c r="T1538" s="144"/>
    </row>
    <row r="1539" spans="1:20" s="140" customFormat="1">
      <c r="A1539" s="143"/>
      <c r="B1539" s="42"/>
      <c r="C1539" s="143"/>
      <c r="D1539" s="142"/>
      <c r="E1539" s="142"/>
      <c r="F1539" s="54"/>
      <c r="G1539" s="54"/>
      <c r="H1539" s="142"/>
      <c r="I1539" s="42"/>
      <c r="J1539" s="142"/>
      <c r="K1539" s="142"/>
      <c r="L1539" s="142"/>
      <c r="M1539" s="55"/>
      <c r="N1539" s="142"/>
      <c r="O1539" s="56"/>
      <c r="P1539" s="56"/>
      <c r="Q1539" s="42"/>
      <c r="R1539" s="18">
        <f t="shared" si="46"/>
        <v>0</v>
      </c>
      <c r="S1539" s="18">
        <f t="shared" si="47"/>
        <v>0</v>
      </c>
      <c r="T1539" s="144"/>
    </row>
    <row r="1540" spans="1:20" s="140" customFormat="1">
      <c r="A1540" s="143"/>
      <c r="B1540" s="42"/>
      <c r="C1540" s="143"/>
      <c r="D1540" s="142"/>
      <c r="E1540" s="142"/>
      <c r="F1540" s="54"/>
      <c r="G1540" s="54"/>
      <c r="H1540" s="142"/>
      <c r="I1540" s="42"/>
      <c r="J1540" s="142"/>
      <c r="K1540" s="142"/>
      <c r="L1540" s="142"/>
      <c r="M1540" s="55"/>
      <c r="N1540" s="142"/>
      <c r="O1540" s="56"/>
      <c r="P1540" s="56"/>
      <c r="Q1540" s="42"/>
      <c r="R1540" s="18">
        <f t="shared" si="46"/>
        <v>0</v>
      </c>
      <c r="S1540" s="18">
        <f t="shared" si="47"/>
        <v>0</v>
      </c>
      <c r="T1540" s="144"/>
    </row>
    <row r="1541" spans="1:20" s="140" customFormat="1">
      <c r="A1541" s="143"/>
      <c r="B1541" s="42"/>
      <c r="C1541" s="143"/>
      <c r="D1541" s="142"/>
      <c r="E1541" s="142"/>
      <c r="F1541" s="54"/>
      <c r="G1541" s="54"/>
      <c r="H1541" s="142"/>
      <c r="I1541" s="42"/>
      <c r="J1541" s="142"/>
      <c r="K1541" s="142"/>
      <c r="L1541" s="142"/>
      <c r="M1541" s="55"/>
      <c r="N1541" s="142"/>
      <c r="O1541" s="56"/>
      <c r="P1541" s="56"/>
      <c r="Q1541" s="42"/>
      <c r="R1541" s="18">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8">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144"/>
    </row>
    <row r="1542" spans="1:20" s="140" customFormat="1">
      <c r="A1542" s="143"/>
      <c r="B1542" s="42"/>
      <c r="C1542" s="143"/>
      <c r="D1542" s="142"/>
      <c r="E1542" s="142"/>
      <c r="F1542" s="54"/>
      <c r="G1542" s="54"/>
      <c r="H1542" s="142"/>
      <c r="I1542" s="42"/>
      <c r="J1542" s="142"/>
      <c r="K1542" s="142"/>
      <c r="L1542" s="142"/>
      <c r="M1542" s="55"/>
      <c r="N1542" s="142"/>
      <c r="O1542" s="56"/>
      <c r="P1542" s="56"/>
      <c r="Q1542" s="42"/>
      <c r="R1542" s="18">
        <f t="shared" si="48"/>
        <v>0</v>
      </c>
      <c r="S1542" s="18">
        <f t="shared" si="49"/>
        <v>0</v>
      </c>
      <c r="T1542" s="144"/>
    </row>
    <row r="1543" spans="1:20" s="140" customFormat="1">
      <c r="A1543" s="143"/>
      <c r="B1543" s="42"/>
      <c r="C1543" s="143"/>
      <c r="D1543" s="142"/>
      <c r="E1543" s="142"/>
      <c r="F1543" s="54"/>
      <c r="G1543" s="54"/>
      <c r="H1543" s="142"/>
      <c r="I1543" s="42"/>
      <c r="J1543" s="142"/>
      <c r="K1543" s="142"/>
      <c r="L1543" s="142"/>
      <c r="M1543" s="55"/>
      <c r="N1543" s="142"/>
      <c r="O1543" s="56"/>
      <c r="P1543" s="56"/>
      <c r="Q1543" s="42"/>
      <c r="R1543" s="18">
        <f t="shared" si="48"/>
        <v>0</v>
      </c>
      <c r="S1543" s="18">
        <f t="shared" si="49"/>
        <v>0</v>
      </c>
      <c r="T1543" s="144"/>
    </row>
    <row r="1544" spans="1:20" s="140" customFormat="1">
      <c r="A1544" s="143"/>
      <c r="B1544" s="42"/>
      <c r="C1544" s="143"/>
      <c r="D1544" s="142"/>
      <c r="E1544" s="142"/>
      <c r="F1544" s="54"/>
      <c r="G1544" s="54"/>
      <c r="H1544" s="142"/>
      <c r="I1544" s="42"/>
      <c r="J1544" s="142"/>
      <c r="K1544" s="142"/>
      <c r="L1544" s="142"/>
      <c r="M1544" s="55"/>
      <c r="N1544" s="142"/>
      <c r="O1544" s="56"/>
      <c r="P1544" s="56"/>
      <c r="Q1544" s="42"/>
      <c r="R1544" s="18">
        <f t="shared" si="48"/>
        <v>0</v>
      </c>
      <c r="S1544" s="18">
        <f t="shared" si="49"/>
        <v>0</v>
      </c>
      <c r="T1544" s="144"/>
    </row>
    <row r="1545" spans="1:20" s="140" customFormat="1">
      <c r="A1545" s="143"/>
      <c r="B1545" s="42"/>
      <c r="C1545" s="143"/>
      <c r="D1545" s="142"/>
      <c r="E1545" s="142"/>
      <c r="F1545" s="54"/>
      <c r="G1545" s="54"/>
      <c r="H1545" s="142"/>
      <c r="I1545" s="42"/>
      <c r="J1545" s="142"/>
      <c r="K1545" s="142"/>
      <c r="L1545" s="142"/>
      <c r="M1545" s="55"/>
      <c r="N1545" s="142"/>
      <c r="O1545" s="56"/>
      <c r="P1545" s="56"/>
      <c r="Q1545" s="42"/>
      <c r="R1545" s="18">
        <f t="shared" si="48"/>
        <v>0</v>
      </c>
      <c r="S1545" s="18">
        <f t="shared" si="49"/>
        <v>0</v>
      </c>
      <c r="T1545" s="144"/>
    </row>
    <row r="1546" spans="1:20" s="140" customFormat="1">
      <c r="A1546" s="143"/>
      <c r="B1546" s="42"/>
      <c r="C1546" s="143"/>
      <c r="D1546" s="142"/>
      <c r="E1546" s="142"/>
      <c r="F1546" s="54"/>
      <c r="G1546" s="54"/>
      <c r="H1546" s="142"/>
      <c r="I1546" s="42"/>
      <c r="J1546" s="142"/>
      <c r="K1546" s="142"/>
      <c r="L1546" s="142"/>
      <c r="M1546" s="55"/>
      <c r="N1546" s="142"/>
      <c r="O1546" s="56"/>
      <c r="P1546" s="56"/>
      <c r="Q1546" s="42"/>
      <c r="R1546" s="18">
        <f t="shared" si="48"/>
        <v>0</v>
      </c>
      <c r="S1546" s="18">
        <f t="shared" si="49"/>
        <v>0</v>
      </c>
      <c r="T1546" s="144"/>
    </row>
    <row r="1547" spans="1:20" s="140" customFormat="1">
      <c r="A1547" s="143"/>
      <c r="B1547" s="42"/>
      <c r="C1547" s="143"/>
      <c r="D1547" s="142"/>
      <c r="E1547" s="142"/>
      <c r="F1547" s="54"/>
      <c r="G1547" s="54"/>
      <c r="H1547" s="142"/>
      <c r="I1547" s="42"/>
      <c r="J1547" s="142"/>
      <c r="K1547" s="142"/>
      <c r="L1547" s="142"/>
      <c r="M1547" s="55"/>
      <c r="N1547" s="142"/>
      <c r="O1547" s="56"/>
      <c r="P1547" s="56"/>
      <c r="Q1547" s="42"/>
      <c r="R1547" s="18">
        <f t="shared" si="48"/>
        <v>0</v>
      </c>
      <c r="S1547" s="18">
        <f t="shared" si="49"/>
        <v>0</v>
      </c>
      <c r="T1547" s="144"/>
    </row>
    <row r="1548" spans="1:20" s="140" customFormat="1">
      <c r="A1548" s="143"/>
      <c r="B1548" s="42"/>
      <c r="C1548" s="143"/>
      <c r="D1548" s="142"/>
      <c r="E1548" s="142"/>
      <c r="F1548" s="54"/>
      <c r="G1548" s="54"/>
      <c r="H1548" s="142"/>
      <c r="I1548" s="42"/>
      <c r="J1548" s="142"/>
      <c r="K1548" s="142"/>
      <c r="L1548" s="142"/>
      <c r="M1548" s="55"/>
      <c r="N1548" s="142"/>
      <c r="O1548" s="56"/>
      <c r="P1548" s="56"/>
      <c r="Q1548" s="42"/>
      <c r="R1548" s="18">
        <f t="shared" si="48"/>
        <v>0</v>
      </c>
      <c r="S1548" s="18">
        <f t="shared" si="49"/>
        <v>0</v>
      </c>
      <c r="T1548" s="144"/>
    </row>
    <row r="1549" spans="1:20" s="140" customFormat="1">
      <c r="A1549" s="143"/>
      <c r="B1549" s="42"/>
      <c r="C1549" s="143"/>
      <c r="D1549" s="142"/>
      <c r="E1549" s="142"/>
      <c r="F1549" s="54"/>
      <c r="G1549" s="54"/>
      <c r="H1549" s="142"/>
      <c r="I1549" s="42"/>
      <c r="J1549" s="142"/>
      <c r="K1549" s="142"/>
      <c r="L1549" s="142"/>
      <c r="M1549" s="55"/>
      <c r="N1549" s="142"/>
      <c r="O1549" s="56"/>
      <c r="P1549" s="56"/>
      <c r="Q1549" s="42"/>
      <c r="R1549" s="18">
        <f t="shared" si="48"/>
        <v>0</v>
      </c>
      <c r="S1549" s="18">
        <f t="shared" si="49"/>
        <v>0</v>
      </c>
      <c r="T1549" s="144"/>
    </row>
    <row r="1550" spans="1:20" s="140" customFormat="1">
      <c r="A1550" s="143"/>
      <c r="B1550" s="42"/>
      <c r="C1550" s="143"/>
      <c r="D1550" s="142"/>
      <c r="E1550" s="142"/>
      <c r="F1550" s="54"/>
      <c r="G1550" s="54"/>
      <c r="H1550" s="142"/>
      <c r="I1550" s="42"/>
      <c r="J1550" s="142"/>
      <c r="K1550" s="142"/>
      <c r="L1550" s="142"/>
      <c r="M1550" s="55"/>
      <c r="N1550" s="142"/>
      <c r="O1550" s="56"/>
      <c r="P1550" s="56"/>
      <c r="Q1550" s="42"/>
      <c r="R1550" s="18">
        <f t="shared" si="48"/>
        <v>0</v>
      </c>
      <c r="S1550" s="18">
        <f t="shared" si="49"/>
        <v>0</v>
      </c>
      <c r="T1550" s="144"/>
    </row>
    <row r="1551" spans="1:20" s="140" customFormat="1">
      <c r="A1551" s="143"/>
      <c r="B1551" s="42"/>
      <c r="C1551" s="143"/>
      <c r="D1551" s="142"/>
      <c r="E1551" s="142"/>
      <c r="F1551" s="54"/>
      <c r="G1551" s="54"/>
      <c r="H1551" s="142"/>
      <c r="I1551" s="42"/>
      <c r="J1551" s="142"/>
      <c r="K1551" s="142"/>
      <c r="L1551" s="142"/>
      <c r="M1551" s="55"/>
      <c r="N1551" s="142"/>
      <c r="O1551" s="56"/>
      <c r="P1551" s="56"/>
      <c r="Q1551" s="42"/>
      <c r="R1551" s="18">
        <f t="shared" si="48"/>
        <v>0</v>
      </c>
      <c r="S1551" s="18">
        <f t="shared" si="49"/>
        <v>0</v>
      </c>
      <c r="T1551" s="144"/>
    </row>
    <row r="1552" spans="1:20" s="140" customFormat="1">
      <c r="A1552" s="143"/>
      <c r="B1552" s="42"/>
      <c r="C1552" s="143"/>
      <c r="D1552" s="142"/>
      <c r="E1552" s="142"/>
      <c r="F1552" s="54"/>
      <c r="G1552" s="54"/>
      <c r="H1552" s="142"/>
      <c r="I1552" s="42"/>
      <c r="J1552" s="142"/>
      <c r="K1552" s="142"/>
      <c r="L1552" s="142"/>
      <c r="M1552" s="55"/>
      <c r="N1552" s="142"/>
      <c r="O1552" s="56"/>
      <c r="P1552" s="56"/>
      <c r="Q1552" s="42"/>
      <c r="R1552" s="18">
        <f t="shared" si="48"/>
        <v>0</v>
      </c>
      <c r="S1552" s="18">
        <f t="shared" si="49"/>
        <v>0</v>
      </c>
      <c r="T1552" s="144"/>
    </row>
    <row r="1553" spans="1:20" s="140" customFormat="1">
      <c r="A1553" s="143"/>
      <c r="B1553" s="42"/>
      <c r="C1553" s="143"/>
      <c r="D1553" s="142"/>
      <c r="E1553" s="142"/>
      <c r="F1553" s="54"/>
      <c r="G1553" s="54"/>
      <c r="H1553" s="142"/>
      <c r="I1553" s="42"/>
      <c r="J1553" s="142"/>
      <c r="K1553" s="142"/>
      <c r="L1553" s="142"/>
      <c r="M1553" s="55"/>
      <c r="N1553" s="142"/>
      <c r="O1553" s="56"/>
      <c r="P1553" s="56"/>
      <c r="Q1553" s="42"/>
      <c r="R1553" s="18">
        <f t="shared" si="48"/>
        <v>0</v>
      </c>
      <c r="S1553" s="18">
        <f t="shared" si="49"/>
        <v>0</v>
      </c>
      <c r="T1553" s="144"/>
    </row>
    <row r="1554" spans="1:20" s="140" customFormat="1">
      <c r="A1554" s="143"/>
      <c r="B1554" s="42"/>
      <c r="C1554" s="143"/>
      <c r="D1554" s="142"/>
      <c r="E1554" s="142"/>
      <c r="F1554" s="54"/>
      <c r="G1554" s="54"/>
      <c r="H1554" s="142"/>
      <c r="I1554" s="42"/>
      <c r="J1554" s="142"/>
      <c r="K1554" s="142"/>
      <c r="L1554" s="142"/>
      <c r="M1554" s="55"/>
      <c r="N1554" s="142"/>
      <c r="O1554" s="56"/>
      <c r="P1554" s="56"/>
      <c r="Q1554" s="42"/>
      <c r="R1554" s="18">
        <f t="shared" si="48"/>
        <v>0</v>
      </c>
      <c r="S1554" s="18">
        <f t="shared" si="49"/>
        <v>0</v>
      </c>
      <c r="T1554" s="144"/>
    </row>
    <row r="1555" spans="1:20" s="140" customFormat="1">
      <c r="A1555" s="143"/>
      <c r="B1555" s="42"/>
      <c r="C1555" s="143"/>
      <c r="D1555" s="142"/>
      <c r="E1555" s="142"/>
      <c r="F1555" s="54"/>
      <c r="G1555" s="54"/>
      <c r="H1555" s="142"/>
      <c r="I1555" s="42"/>
      <c r="J1555" s="142"/>
      <c r="K1555" s="142"/>
      <c r="L1555" s="142"/>
      <c r="M1555" s="55"/>
      <c r="N1555" s="142"/>
      <c r="O1555" s="56"/>
      <c r="P1555" s="56"/>
      <c r="Q1555" s="42"/>
      <c r="R1555" s="18">
        <f t="shared" si="48"/>
        <v>0</v>
      </c>
      <c r="S1555" s="18">
        <f t="shared" si="49"/>
        <v>0</v>
      </c>
      <c r="T1555" s="144"/>
    </row>
    <row r="1556" spans="1:20" s="140" customFormat="1">
      <c r="A1556" s="143"/>
      <c r="B1556" s="42"/>
      <c r="C1556" s="143"/>
      <c r="D1556" s="142"/>
      <c r="E1556" s="142"/>
      <c r="F1556" s="54"/>
      <c r="G1556" s="54"/>
      <c r="H1556" s="142"/>
      <c r="I1556" s="42"/>
      <c r="J1556" s="142"/>
      <c r="K1556" s="142"/>
      <c r="L1556" s="142"/>
      <c r="M1556" s="55"/>
      <c r="N1556" s="142"/>
      <c r="O1556" s="56"/>
      <c r="P1556" s="56"/>
      <c r="Q1556" s="42"/>
      <c r="R1556" s="18">
        <f t="shared" si="48"/>
        <v>0</v>
      </c>
      <c r="S1556" s="18">
        <f t="shared" si="49"/>
        <v>0</v>
      </c>
      <c r="T1556" s="144"/>
    </row>
    <row r="1557" spans="1:20" s="140" customFormat="1">
      <c r="A1557" s="143"/>
      <c r="B1557" s="42"/>
      <c r="C1557" s="143"/>
      <c r="D1557" s="142"/>
      <c r="E1557" s="142"/>
      <c r="F1557" s="54"/>
      <c r="G1557" s="54"/>
      <c r="H1557" s="142"/>
      <c r="I1557" s="42"/>
      <c r="J1557" s="142"/>
      <c r="K1557" s="142"/>
      <c r="L1557" s="142"/>
      <c r="M1557" s="55"/>
      <c r="N1557" s="142"/>
      <c r="O1557" s="56"/>
      <c r="P1557" s="56"/>
      <c r="Q1557" s="42"/>
      <c r="R1557" s="18">
        <f t="shared" si="48"/>
        <v>0</v>
      </c>
      <c r="S1557" s="18">
        <f t="shared" si="49"/>
        <v>0</v>
      </c>
      <c r="T1557" s="144"/>
    </row>
    <row r="1558" spans="1:20" s="140" customFormat="1">
      <c r="A1558" s="143"/>
      <c r="B1558" s="42"/>
      <c r="C1558" s="143"/>
      <c r="D1558" s="142"/>
      <c r="E1558" s="142"/>
      <c r="F1558" s="54"/>
      <c r="G1558" s="54"/>
      <c r="H1558" s="142"/>
      <c r="I1558" s="42"/>
      <c r="J1558" s="142"/>
      <c r="K1558" s="142"/>
      <c r="L1558" s="142"/>
      <c r="M1558" s="55"/>
      <c r="N1558" s="142"/>
      <c r="O1558" s="56"/>
      <c r="P1558" s="56"/>
      <c r="Q1558" s="42"/>
      <c r="R1558" s="18">
        <f t="shared" si="48"/>
        <v>0</v>
      </c>
      <c r="S1558" s="18">
        <f t="shared" si="49"/>
        <v>0</v>
      </c>
      <c r="T1558" s="144"/>
    </row>
    <row r="1559" spans="1:20" s="140" customFormat="1">
      <c r="A1559" s="143"/>
      <c r="B1559" s="42"/>
      <c r="C1559" s="143"/>
      <c r="D1559" s="142"/>
      <c r="E1559" s="142"/>
      <c r="F1559" s="54"/>
      <c r="G1559" s="54"/>
      <c r="H1559" s="142"/>
      <c r="I1559" s="42"/>
      <c r="J1559" s="142"/>
      <c r="K1559" s="142"/>
      <c r="L1559" s="142"/>
      <c r="M1559" s="55"/>
      <c r="N1559" s="142"/>
      <c r="O1559" s="56"/>
      <c r="P1559" s="56"/>
      <c r="Q1559" s="42"/>
      <c r="R1559" s="18">
        <f t="shared" si="48"/>
        <v>0</v>
      </c>
      <c r="S1559" s="18">
        <f t="shared" si="49"/>
        <v>0</v>
      </c>
      <c r="T1559" s="144"/>
    </row>
    <row r="1560" spans="1:20" s="140" customFormat="1">
      <c r="A1560" s="143"/>
      <c r="B1560" s="42"/>
      <c r="C1560" s="143"/>
      <c r="D1560" s="142"/>
      <c r="E1560" s="142"/>
      <c r="F1560" s="54"/>
      <c r="G1560" s="54"/>
      <c r="H1560" s="142"/>
      <c r="I1560" s="42"/>
      <c r="J1560" s="142"/>
      <c r="K1560" s="142"/>
      <c r="L1560" s="142"/>
      <c r="M1560" s="55"/>
      <c r="N1560" s="142"/>
      <c r="O1560" s="56"/>
      <c r="P1560" s="56"/>
      <c r="Q1560" s="42"/>
      <c r="R1560" s="18">
        <f t="shared" si="48"/>
        <v>0</v>
      </c>
      <c r="S1560" s="18">
        <f t="shared" si="49"/>
        <v>0</v>
      </c>
      <c r="T1560" s="144"/>
    </row>
    <row r="1561" spans="1:20" s="140" customFormat="1">
      <c r="A1561" s="143"/>
      <c r="B1561" s="42"/>
      <c r="C1561" s="143"/>
      <c r="D1561" s="142"/>
      <c r="E1561" s="142"/>
      <c r="F1561" s="54"/>
      <c r="G1561" s="54"/>
      <c r="H1561" s="142"/>
      <c r="I1561" s="42"/>
      <c r="J1561" s="142"/>
      <c r="K1561" s="142"/>
      <c r="L1561" s="142"/>
      <c r="M1561" s="55"/>
      <c r="N1561" s="142"/>
      <c r="O1561" s="56"/>
      <c r="P1561" s="56"/>
      <c r="Q1561" s="42"/>
      <c r="R1561" s="18">
        <f t="shared" si="48"/>
        <v>0</v>
      </c>
      <c r="S1561" s="18">
        <f t="shared" si="49"/>
        <v>0</v>
      </c>
      <c r="T1561" s="144"/>
    </row>
    <row r="1562" spans="1:20" s="140" customFormat="1">
      <c r="A1562" s="143"/>
      <c r="B1562" s="42"/>
      <c r="C1562" s="143"/>
      <c r="D1562" s="142"/>
      <c r="E1562" s="142"/>
      <c r="F1562" s="54"/>
      <c r="G1562" s="54"/>
      <c r="H1562" s="142"/>
      <c r="I1562" s="42"/>
      <c r="J1562" s="142"/>
      <c r="K1562" s="142"/>
      <c r="L1562" s="142"/>
      <c r="M1562" s="55"/>
      <c r="N1562" s="142"/>
      <c r="O1562" s="56"/>
      <c r="P1562" s="56"/>
      <c r="Q1562" s="42"/>
      <c r="R1562" s="18">
        <f t="shared" si="48"/>
        <v>0</v>
      </c>
      <c r="S1562" s="18">
        <f t="shared" si="49"/>
        <v>0</v>
      </c>
      <c r="T1562" s="144"/>
    </row>
    <row r="1563" spans="1:20" s="140" customFormat="1">
      <c r="A1563" s="143"/>
      <c r="B1563" s="42"/>
      <c r="C1563" s="143"/>
      <c r="D1563" s="142"/>
      <c r="E1563" s="142"/>
      <c r="F1563" s="54"/>
      <c r="G1563" s="54"/>
      <c r="H1563" s="142"/>
      <c r="I1563" s="42"/>
      <c r="J1563" s="142"/>
      <c r="K1563" s="142"/>
      <c r="L1563" s="142"/>
      <c r="M1563" s="55"/>
      <c r="N1563" s="142"/>
      <c r="O1563" s="56"/>
      <c r="P1563" s="56"/>
      <c r="Q1563" s="42"/>
      <c r="R1563" s="18">
        <f t="shared" si="48"/>
        <v>0</v>
      </c>
      <c r="S1563" s="18">
        <f t="shared" si="49"/>
        <v>0</v>
      </c>
      <c r="T1563" s="144"/>
    </row>
    <row r="1564" spans="1:20" s="140" customFormat="1">
      <c r="A1564" s="143"/>
      <c r="B1564" s="42"/>
      <c r="C1564" s="143"/>
      <c r="D1564" s="142"/>
      <c r="E1564" s="142"/>
      <c r="F1564" s="54"/>
      <c r="G1564" s="54"/>
      <c r="H1564" s="142"/>
      <c r="I1564" s="42"/>
      <c r="J1564" s="142"/>
      <c r="K1564" s="142"/>
      <c r="L1564" s="142"/>
      <c r="M1564" s="55"/>
      <c r="N1564" s="142"/>
      <c r="O1564" s="56"/>
      <c r="P1564" s="56"/>
      <c r="Q1564" s="42"/>
      <c r="R1564" s="18">
        <f t="shared" si="48"/>
        <v>0</v>
      </c>
      <c r="S1564" s="18">
        <f t="shared" si="49"/>
        <v>0</v>
      </c>
      <c r="T1564" s="144"/>
    </row>
    <row r="1565" spans="1:20" s="140" customFormat="1">
      <c r="A1565" s="143"/>
      <c r="B1565" s="42"/>
      <c r="C1565" s="143"/>
      <c r="D1565" s="142"/>
      <c r="E1565" s="142"/>
      <c r="F1565" s="54"/>
      <c r="G1565" s="54"/>
      <c r="H1565" s="142"/>
      <c r="I1565" s="42"/>
      <c r="J1565" s="142"/>
      <c r="K1565" s="142"/>
      <c r="L1565" s="142"/>
      <c r="M1565" s="55"/>
      <c r="N1565" s="142"/>
      <c r="O1565" s="56"/>
      <c r="P1565" s="56"/>
      <c r="Q1565" s="42"/>
      <c r="R1565" s="18">
        <f t="shared" si="48"/>
        <v>0</v>
      </c>
      <c r="S1565" s="18">
        <f t="shared" si="49"/>
        <v>0</v>
      </c>
      <c r="T1565" s="144"/>
    </row>
    <row r="1566" spans="1:20" s="140" customFormat="1">
      <c r="A1566" s="143"/>
      <c r="B1566" s="42"/>
      <c r="C1566" s="143"/>
      <c r="D1566" s="142"/>
      <c r="E1566" s="142"/>
      <c r="F1566" s="54"/>
      <c r="G1566" s="54"/>
      <c r="H1566" s="142"/>
      <c r="I1566" s="42"/>
      <c r="J1566" s="142"/>
      <c r="K1566" s="142"/>
      <c r="L1566" s="142"/>
      <c r="M1566" s="55"/>
      <c r="N1566" s="142"/>
      <c r="O1566" s="56"/>
      <c r="P1566" s="56"/>
      <c r="Q1566" s="42"/>
      <c r="R1566" s="18">
        <f t="shared" si="48"/>
        <v>0</v>
      </c>
      <c r="S1566" s="18">
        <f t="shared" si="49"/>
        <v>0</v>
      </c>
      <c r="T1566" s="144"/>
    </row>
    <row r="1567" spans="1:20" s="140" customFormat="1">
      <c r="A1567" s="143"/>
      <c r="B1567" s="42"/>
      <c r="C1567" s="143"/>
      <c r="D1567" s="142"/>
      <c r="E1567" s="142"/>
      <c r="F1567" s="54"/>
      <c r="G1567" s="54"/>
      <c r="H1567" s="142"/>
      <c r="I1567" s="42"/>
      <c r="J1567" s="142"/>
      <c r="K1567" s="142"/>
      <c r="L1567" s="142"/>
      <c r="M1567" s="55"/>
      <c r="N1567" s="142"/>
      <c r="O1567" s="56"/>
      <c r="P1567" s="56"/>
      <c r="Q1567" s="42"/>
      <c r="R1567" s="18">
        <f t="shared" si="48"/>
        <v>0</v>
      </c>
      <c r="S1567" s="18">
        <f t="shared" si="49"/>
        <v>0</v>
      </c>
      <c r="T1567" s="144"/>
    </row>
    <row r="1568" spans="1:20" s="140" customFormat="1">
      <c r="A1568" s="143"/>
      <c r="B1568" s="42"/>
      <c r="C1568" s="143"/>
      <c r="D1568" s="142"/>
      <c r="E1568" s="142"/>
      <c r="F1568" s="54"/>
      <c r="G1568" s="54"/>
      <c r="H1568" s="142"/>
      <c r="I1568" s="42"/>
      <c r="J1568" s="142"/>
      <c r="K1568" s="142"/>
      <c r="L1568" s="142"/>
      <c r="M1568" s="55"/>
      <c r="N1568" s="142"/>
      <c r="O1568" s="56"/>
      <c r="P1568" s="56"/>
      <c r="Q1568" s="42"/>
      <c r="R1568" s="18">
        <f t="shared" si="48"/>
        <v>0</v>
      </c>
      <c r="S1568" s="18">
        <f t="shared" si="49"/>
        <v>0</v>
      </c>
      <c r="T1568" s="144"/>
    </row>
    <row r="1569" spans="1:20" s="140" customFormat="1">
      <c r="A1569" s="143"/>
      <c r="B1569" s="42"/>
      <c r="C1569" s="143"/>
      <c r="D1569" s="142"/>
      <c r="E1569" s="142"/>
      <c r="F1569" s="54"/>
      <c r="G1569" s="54"/>
      <c r="H1569" s="142"/>
      <c r="I1569" s="42"/>
      <c r="J1569" s="142"/>
      <c r="K1569" s="142"/>
      <c r="L1569" s="142"/>
      <c r="M1569" s="55"/>
      <c r="N1569" s="142"/>
      <c r="O1569" s="56"/>
      <c r="P1569" s="56"/>
      <c r="Q1569" s="42"/>
      <c r="R1569" s="18">
        <f t="shared" si="48"/>
        <v>0</v>
      </c>
      <c r="S1569" s="18">
        <f t="shared" si="49"/>
        <v>0</v>
      </c>
      <c r="T1569" s="144"/>
    </row>
    <row r="1570" spans="1:20" s="140" customFormat="1">
      <c r="A1570" s="143"/>
      <c r="B1570" s="42"/>
      <c r="C1570" s="143"/>
      <c r="D1570" s="142"/>
      <c r="E1570" s="142"/>
      <c r="F1570" s="54"/>
      <c r="G1570" s="54"/>
      <c r="H1570" s="142"/>
      <c r="I1570" s="42"/>
      <c r="J1570" s="142"/>
      <c r="K1570" s="142"/>
      <c r="L1570" s="142"/>
      <c r="M1570" s="55"/>
      <c r="N1570" s="142"/>
      <c r="O1570" s="56"/>
      <c r="P1570" s="56"/>
      <c r="Q1570" s="42"/>
      <c r="R1570" s="18">
        <f t="shared" si="48"/>
        <v>0</v>
      </c>
      <c r="S1570" s="18">
        <f t="shared" si="49"/>
        <v>0</v>
      </c>
      <c r="T1570" s="144"/>
    </row>
    <row r="1571" spans="1:20" s="140" customFormat="1">
      <c r="A1571" s="143"/>
      <c r="B1571" s="42"/>
      <c r="C1571" s="143"/>
      <c r="D1571" s="142"/>
      <c r="E1571" s="142"/>
      <c r="F1571" s="54"/>
      <c r="G1571" s="54"/>
      <c r="H1571" s="142"/>
      <c r="I1571" s="42"/>
      <c r="J1571" s="142"/>
      <c r="K1571" s="142"/>
      <c r="L1571" s="142"/>
      <c r="M1571" s="55"/>
      <c r="N1571" s="142"/>
      <c r="O1571" s="56"/>
      <c r="P1571" s="56"/>
      <c r="Q1571" s="42"/>
      <c r="R1571" s="18">
        <f t="shared" si="48"/>
        <v>0</v>
      </c>
      <c r="S1571" s="18">
        <f t="shared" si="49"/>
        <v>0</v>
      </c>
      <c r="T1571" s="144"/>
    </row>
    <row r="1572" spans="1:20" s="140" customFormat="1">
      <c r="A1572" s="143"/>
      <c r="B1572" s="42"/>
      <c r="C1572" s="143"/>
      <c r="D1572" s="142"/>
      <c r="E1572" s="142"/>
      <c r="F1572" s="54"/>
      <c r="G1572" s="54"/>
      <c r="H1572" s="142"/>
      <c r="I1572" s="42"/>
      <c r="J1572" s="142"/>
      <c r="K1572" s="142"/>
      <c r="L1572" s="142"/>
      <c r="M1572" s="55"/>
      <c r="N1572" s="142"/>
      <c r="O1572" s="56"/>
      <c r="P1572" s="56"/>
      <c r="Q1572" s="42"/>
      <c r="R1572" s="18">
        <f t="shared" si="48"/>
        <v>0</v>
      </c>
      <c r="S1572" s="18">
        <f t="shared" si="49"/>
        <v>0</v>
      </c>
      <c r="T1572" s="144"/>
    </row>
    <row r="1573" spans="1:20" s="140" customFormat="1">
      <c r="A1573" s="143"/>
      <c r="B1573" s="42"/>
      <c r="C1573" s="143"/>
      <c r="D1573" s="142"/>
      <c r="E1573" s="142"/>
      <c r="F1573" s="54"/>
      <c r="G1573" s="54"/>
      <c r="H1573" s="142"/>
      <c r="I1573" s="42"/>
      <c r="J1573" s="142"/>
      <c r="K1573" s="142"/>
      <c r="L1573" s="142"/>
      <c r="M1573" s="55"/>
      <c r="N1573" s="142"/>
      <c r="O1573" s="56"/>
      <c r="P1573" s="56"/>
      <c r="Q1573" s="42"/>
      <c r="R1573" s="18">
        <f t="shared" si="48"/>
        <v>0</v>
      </c>
      <c r="S1573" s="18">
        <f t="shared" si="49"/>
        <v>0</v>
      </c>
      <c r="T1573" s="144"/>
    </row>
    <row r="1574" spans="1:20" s="140" customFormat="1">
      <c r="A1574" s="143"/>
      <c r="B1574" s="42"/>
      <c r="C1574" s="143"/>
      <c r="D1574" s="142"/>
      <c r="E1574" s="142"/>
      <c r="F1574" s="54"/>
      <c r="G1574" s="54"/>
      <c r="H1574" s="142"/>
      <c r="I1574" s="42"/>
      <c r="J1574" s="142"/>
      <c r="K1574" s="142"/>
      <c r="L1574" s="142"/>
      <c r="M1574" s="55"/>
      <c r="N1574" s="142"/>
      <c r="O1574" s="56"/>
      <c r="P1574" s="56"/>
      <c r="Q1574" s="42"/>
      <c r="R1574" s="18">
        <f t="shared" si="48"/>
        <v>0</v>
      </c>
      <c r="S1574" s="18">
        <f t="shared" si="49"/>
        <v>0</v>
      </c>
      <c r="T1574" s="144"/>
    </row>
    <row r="1575" spans="1:20" s="140" customFormat="1">
      <c r="A1575" s="143"/>
      <c r="B1575" s="42"/>
      <c r="C1575" s="143"/>
      <c r="D1575" s="142"/>
      <c r="E1575" s="142"/>
      <c r="F1575" s="54"/>
      <c r="G1575" s="54"/>
      <c r="H1575" s="142"/>
      <c r="I1575" s="42"/>
      <c r="J1575" s="142"/>
      <c r="K1575" s="142"/>
      <c r="L1575" s="142"/>
      <c r="M1575" s="55"/>
      <c r="N1575" s="142"/>
      <c r="O1575" s="56"/>
      <c r="P1575" s="56"/>
      <c r="Q1575" s="42"/>
      <c r="R1575" s="18">
        <f t="shared" si="48"/>
        <v>0</v>
      </c>
      <c r="S1575" s="18">
        <f t="shared" si="49"/>
        <v>0</v>
      </c>
      <c r="T1575" s="144"/>
    </row>
    <row r="1576" spans="1:20" s="140" customFormat="1">
      <c r="A1576" s="143"/>
      <c r="B1576" s="42"/>
      <c r="C1576" s="143"/>
      <c r="D1576" s="142"/>
      <c r="E1576" s="142"/>
      <c r="F1576" s="54"/>
      <c r="G1576" s="54"/>
      <c r="H1576" s="142"/>
      <c r="I1576" s="42"/>
      <c r="J1576" s="142"/>
      <c r="K1576" s="142"/>
      <c r="L1576" s="142"/>
      <c r="M1576" s="55"/>
      <c r="N1576" s="142"/>
      <c r="O1576" s="56"/>
      <c r="P1576" s="56"/>
      <c r="Q1576" s="42"/>
      <c r="R1576" s="18">
        <f t="shared" si="48"/>
        <v>0</v>
      </c>
      <c r="S1576" s="18">
        <f t="shared" si="49"/>
        <v>0</v>
      </c>
      <c r="T1576" s="144"/>
    </row>
    <row r="1577" spans="1:20" s="140" customFormat="1">
      <c r="A1577" s="143"/>
      <c r="B1577" s="42"/>
      <c r="C1577" s="143"/>
      <c r="D1577" s="142"/>
      <c r="E1577" s="142"/>
      <c r="F1577" s="54"/>
      <c r="G1577" s="54"/>
      <c r="H1577" s="142"/>
      <c r="I1577" s="42"/>
      <c r="J1577" s="142"/>
      <c r="K1577" s="142"/>
      <c r="L1577" s="142"/>
      <c r="M1577" s="55"/>
      <c r="N1577" s="142"/>
      <c r="O1577" s="56"/>
      <c r="P1577" s="56"/>
      <c r="Q1577" s="42"/>
      <c r="R1577" s="18">
        <f t="shared" si="48"/>
        <v>0</v>
      </c>
      <c r="S1577" s="18">
        <f t="shared" si="49"/>
        <v>0</v>
      </c>
      <c r="T1577" s="144"/>
    </row>
    <row r="1578" spans="1:20" s="140" customFormat="1">
      <c r="A1578" s="143"/>
      <c r="B1578" s="42"/>
      <c r="C1578" s="143"/>
      <c r="D1578" s="142"/>
      <c r="E1578" s="142"/>
      <c r="F1578" s="54"/>
      <c r="G1578" s="54"/>
      <c r="H1578" s="142"/>
      <c r="I1578" s="42"/>
      <c r="J1578" s="142"/>
      <c r="K1578" s="142"/>
      <c r="L1578" s="142"/>
      <c r="M1578" s="55"/>
      <c r="N1578" s="142"/>
      <c r="O1578" s="56"/>
      <c r="P1578" s="56"/>
      <c r="Q1578" s="42"/>
      <c r="R1578" s="18">
        <f t="shared" si="48"/>
        <v>0</v>
      </c>
      <c r="S1578" s="18">
        <f t="shared" si="49"/>
        <v>0</v>
      </c>
      <c r="T1578" s="144"/>
    </row>
    <row r="1579" spans="1:20" s="140" customFormat="1">
      <c r="A1579" s="143"/>
      <c r="B1579" s="42"/>
      <c r="C1579" s="143"/>
      <c r="D1579" s="142"/>
      <c r="E1579" s="142"/>
      <c r="F1579" s="54"/>
      <c r="G1579" s="54"/>
      <c r="H1579" s="142"/>
      <c r="I1579" s="42"/>
      <c r="J1579" s="142"/>
      <c r="K1579" s="142"/>
      <c r="L1579" s="142"/>
      <c r="M1579" s="55"/>
      <c r="N1579" s="142"/>
      <c r="O1579" s="56"/>
      <c r="P1579" s="56"/>
      <c r="Q1579" s="42"/>
      <c r="R1579" s="18">
        <f t="shared" si="48"/>
        <v>0</v>
      </c>
      <c r="S1579" s="18">
        <f t="shared" si="49"/>
        <v>0</v>
      </c>
      <c r="T1579" s="144"/>
    </row>
    <row r="1580" spans="1:20" s="140" customFormat="1">
      <c r="A1580" s="143"/>
      <c r="B1580" s="42"/>
      <c r="C1580" s="143"/>
      <c r="D1580" s="142"/>
      <c r="E1580" s="142"/>
      <c r="F1580" s="54"/>
      <c r="G1580" s="54"/>
      <c r="H1580" s="142"/>
      <c r="I1580" s="42"/>
      <c r="J1580" s="142"/>
      <c r="K1580" s="142"/>
      <c r="L1580" s="142"/>
      <c r="M1580" s="55"/>
      <c r="N1580" s="142"/>
      <c r="O1580" s="56"/>
      <c r="P1580" s="56"/>
      <c r="Q1580" s="42"/>
      <c r="R1580" s="18">
        <f t="shared" si="48"/>
        <v>0</v>
      </c>
      <c r="S1580" s="18">
        <f t="shared" si="49"/>
        <v>0</v>
      </c>
      <c r="T1580" s="144"/>
    </row>
    <row r="1581" spans="1:20" s="140" customFormat="1">
      <c r="A1581" s="143"/>
      <c r="B1581" s="42"/>
      <c r="C1581" s="143"/>
      <c r="D1581" s="142"/>
      <c r="E1581" s="142"/>
      <c r="F1581" s="54"/>
      <c r="G1581" s="54"/>
      <c r="H1581" s="142"/>
      <c r="I1581" s="42"/>
      <c r="J1581" s="142"/>
      <c r="K1581" s="142"/>
      <c r="L1581" s="142"/>
      <c r="M1581" s="55"/>
      <c r="N1581" s="142"/>
      <c r="O1581" s="56"/>
      <c r="P1581" s="56"/>
      <c r="Q1581" s="42"/>
      <c r="R1581" s="18">
        <f t="shared" si="48"/>
        <v>0</v>
      </c>
      <c r="S1581" s="18">
        <f t="shared" si="49"/>
        <v>0</v>
      </c>
      <c r="T1581" s="144"/>
    </row>
    <row r="1582" spans="1:20" s="140" customFormat="1">
      <c r="A1582" s="143"/>
      <c r="B1582" s="42"/>
      <c r="C1582" s="143"/>
      <c r="D1582" s="142"/>
      <c r="E1582" s="142"/>
      <c r="F1582" s="54"/>
      <c r="G1582" s="54"/>
      <c r="H1582" s="142"/>
      <c r="I1582" s="42"/>
      <c r="J1582" s="142"/>
      <c r="K1582" s="142"/>
      <c r="L1582" s="142"/>
      <c r="M1582" s="55"/>
      <c r="N1582" s="142"/>
      <c r="O1582" s="56"/>
      <c r="P1582" s="56"/>
      <c r="Q1582" s="42"/>
      <c r="R1582" s="18">
        <f t="shared" si="48"/>
        <v>0</v>
      </c>
      <c r="S1582" s="18">
        <f t="shared" si="49"/>
        <v>0</v>
      </c>
      <c r="T1582" s="144"/>
    </row>
    <row r="1583" spans="1:20" s="140" customFormat="1">
      <c r="A1583" s="143"/>
      <c r="B1583" s="42"/>
      <c r="C1583" s="143"/>
      <c r="D1583" s="142"/>
      <c r="E1583" s="142"/>
      <c r="F1583" s="54"/>
      <c r="G1583" s="54"/>
      <c r="H1583" s="142"/>
      <c r="I1583" s="42"/>
      <c r="J1583" s="142"/>
      <c r="K1583" s="142"/>
      <c r="L1583" s="142"/>
      <c r="M1583" s="55"/>
      <c r="N1583" s="142"/>
      <c r="O1583" s="56"/>
      <c r="P1583" s="56"/>
      <c r="Q1583" s="42"/>
      <c r="R1583" s="18">
        <f t="shared" si="48"/>
        <v>0</v>
      </c>
      <c r="S1583" s="18">
        <f t="shared" si="49"/>
        <v>0</v>
      </c>
      <c r="T1583" s="144"/>
    </row>
    <row r="1584" spans="1:20" s="140" customFormat="1">
      <c r="A1584" s="143"/>
      <c r="B1584" s="42"/>
      <c r="C1584" s="143"/>
      <c r="D1584" s="142"/>
      <c r="E1584" s="142"/>
      <c r="F1584" s="54"/>
      <c r="G1584" s="54"/>
      <c r="H1584" s="142"/>
      <c r="I1584" s="42"/>
      <c r="J1584" s="142"/>
      <c r="K1584" s="142"/>
      <c r="L1584" s="142"/>
      <c r="M1584" s="55"/>
      <c r="N1584" s="142"/>
      <c r="O1584" s="56"/>
      <c r="P1584" s="56"/>
      <c r="Q1584" s="42"/>
      <c r="R1584" s="18">
        <f t="shared" si="48"/>
        <v>0</v>
      </c>
      <c r="S1584" s="18">
        <f t="shared" si="49"/>
        <v>0</v>
      </c>
      <c r="T1584" s="144"/>
    </row>
    <row r="1585" spans="1:20" s="140" customFormat="1">
      <c r="A1585" s="143"/>
      <c r="B1585" s="42"/>
      <c r="C1585" s="143"/>
      <c r="D1585" s="142"/>
      <c r="E1585" s="142"/>
      <c r="F1585" s="54"/>
      <c r="G1585" s="54"/>
      <c r="H1585" s="142"/>
      <c r="I1585" s="42"/>
      <c r="J1585" s="142"/>
      <c r="K1585" s="142"/>
      <c r="L1585" s="142"/>
      <c r="M1585" s="55"/>
      <c r="N1585" s="142"/>
      <c r="O1585" s="56"/>
      <c r="P1585" s="56"/>
      <c r="Q1585" s="42"/>
      <c r="R1585" s="18">
        <f t="shared" si="48"/>
        <v>0</v>
      </c>
      <c r="S1585" s="18">
        <f t="shared" si="49"/>
        <v>0</v>
      </c>
      <c r="T1585" s="144"/>
    </row>
    <row r="1586" spans="1:20" s="140" customFormat="1">
      <c r="A1586" s="143"/>
      <c r="B1586" s="42"/>
      <c r="C1586" s="143"/>
      <c r="D1586" s="142"/>
      <c r="E1586" s="142"/>
      <c r="F1586" s="54"/>
      <c r="G1586" s="54"/>
      <c r="H1586" s="142"/>
      <c r="I1586" s="42"/>
      <c r="J1586" s="142"/>
      <c r="K1586" s="142"/>
      <c r="L1586" s="142"/>
      <c r="M1586" s="55"/>
      <c r="N1586" s="142"/>
      <c r="O1586" s="56"/>
      <c r="P1586" s="56"/>
      <c r="Q1586" s="42"/>
      <c r="R1586" s="18">
        <f t="shared" si="48"/>
        <v>0</v>
      </c>
      <c r="S1586" s="18">
        <f t="shared" si="49"/>
        <v>0</v>
      </c>
      <c r="T1586" s="144"/>
    </row>
    <row r="1587" spans="1:20" s="140" customFormat="1">
      <c r="A1587" s="143"/>
      <c r="B1587" s="42"/>
      <c r="C1587" s="143"/>
      <c r="D1587" s="142"/>
      <c r="E1587" s="142"/>
      <c r="F1587" s="54"/>
      <c r="G1587" s="54"/>
      <c r="H1587" s="142"/>
      <c r="I1587" s="42"/>
      <c r="J1587" s="142"/>
      <c r="K1587" s="142"/>
      <c r="L1587" s="142"/>
      <c r="M1587" s="55"/>
      <c r="N1587" s="142"/>
      <c r="O1587" s="56"/>
      <c r="P1587" s="56"/>
      <c r="Q1587" s="42"/>
      <c r="R1587" s="18">
        <f t="shared" si="48"/>
        <v>0</v>
      </c>
      <c r="S1587" s="18">
        <f t="shared" si="49"/>
        <v>0</v>
      </c>
      <c r="T1587" s="144"/>
    </row>
    <row r="1588" spans="1:20" s="140" customFormat="1">
      <c r="A1588" s="143"/>
      <c r="B1588" s="42"/>
      <c r="C1588" s="143"/>
      <c r="D1588" s="142"/>
      <c r="E1588" s="142"/>
      <c r="F1588" s="54"/>
      <c r="G1588" s="54"/>
      <c r="H1588" s="142"/>
      <c r="I1588" s="42"/>
      <c r="J1588" s="142"/>
      <c r="K1588" s="142"/>
      <c r="L1588" s="142"/>
      <c r="M1588" s="55"/>
      <c r="N1588" s="142"/>
      <c r="O1588" s="56"/>
      <c r="P1588" s="56"/>
      <c r="Q1588" s="42"/>
      <c r="R1588" s="18">
        <f t="shared" si="48"/>
        <v>0</v>
      </c>
      <c r="S1588" s="18">
        <f t="shared" si="49"/>
        <v>0</v>
      </c>
      <c r="T1588" s="144"/>
    </row>
    <row r="1589" spans="1:20" s="140" customFormat="1">
      <c r="A1589" s="143"/>
      <c r="B1589" s="42"/>
      <c r="C1589" s="143"/>
      <c r="D1589" s="142"/>
      <c r="E1589" s="142"/>
      <c r="F1589" s="54"/>
      <c r="G1589" s="54"/>
      <c r="H1589" s="142"/>
      <c r="I1589" s="42"/>
      <c r="J1589" s="142"/>
      <c r="K1589" s="142"/>
      <c r="L1589" s="142"/>
      <c r="M1589" s="55"/>
      <c r="N1589" s="142"/>
      <c r="O1589" s="56"/>
      <c r="P1589" s="56"/>
      <c r="Q1589" s="42"/>
      <c r="R1589" s="18">
        <f t="shared" si="48"/>
        <v>0</v>
      </c>
      <c r="S1589" s="18">
        <f t="shared" si="49"/>
        <v>0</v>
      </c>
      <c r="T1589" s="144"/>
    </row>
    <row r="1590" spans="1:20" s="140" customFormat="1">
      <c r="A1590" s="143"/>
      <c r="B1590" s="42"/>
      <c r="C1590" s="143"/>
      <c r="D1590" s="142"/>
      <c r="E1590" s="142"/>
      <c r="F1590" s="54"/>
      <c r="G1590" s="54"/>
      <c r="H1590" s="142"/>
      <c r="I1590" s="42"/>
      <c r="J1590" s="142"/>
      <c r="K1590" s="142"/>
      <c r="L1590" s="142"/>
      <c r="M1590" s="55"/>
      <c r="N1590" s="142"/>
      <c r="O1590" s="56"/>
      <c r="P1590" s="56"/>
      <c r="Q1590" s="42"/>
      <c r="R1590" s="18">
        <f t="shared" si="48"/>
        <v>0</v>
      </c>
      <c r="S1590" s="18">
        <f t="shared" si="49"/>
        <v>0</v>
      </c>
      <c r="T1590" s="144"/>
    </row>
    <row r="1591" spans="1:20" s="140" customFormat="1">
      <c r="A1591" s="143"/>
      <c r="B1591" s="42"/>
      <c r="C1591" s="143"/>
      <c r="D1591" s="142"/>
      <c r="E1591" s="142"/>
      <c r="F1591" s="54"/>
      <c r="G1591" s="54"/>
      <c r="H1591" s="142"/>
      <c r="I1591" s="42"/>
      <c r="J1591" s="142"/>
      <c r="K1591" s="142"/>
      <c r="L1591" s="142"/>
      <c r="M1591" s="55"/>
      <c r="N1591" s="142"/>
      <c r="O1591" s="56"/>
      <c r="P1591" s="56"/>
      <c r="Q1591" s="42"/>
      <c r="R1591" s="18">
        <f t="shared" si="48"/>
        <v>0</v>
      </c>
      <c r="S1591" s="18">
        <f t="shared" si="49"/>
        <v>0</v>
      </c>
      <c r="T1591" s="144"/>
    </row>
    <row r="1592" spans="1:20" s="140" customFormat="1">
      <c r="A1592" s="143"/>
      <c r="B1592" s="42"/>
      <c r="C1592" s="143"/>
      <c r="D1592" s="142"/>
      <c r="E1592" s="142"/>
      <c r="F1592" s="54"/>
      <c r="G1592" s="54"/>
      <c r="H1592" s="142"/>
      <c r="I1592" s="42"/>
      <c r="J1592" s="142"/>
      <c r="K1592" s="142"/>
      <c r="L1592" s="142"/>
      <c r="M1592" s="55"/>
      <c r="N1592" s="142"/>
      <c r="O1592" s="56"/>
      <c r="P1592" s="56"/>
      <c r="Q1592" s="42"/>
      <c r="R1592" s="18">
        <f t="shared" si="48"/>
        <v>0</v>
      </c>
      <c r="S1592" s="18">
        <f t="shared" si="49"/>
        <v>0</v>
      </c>
      <c r="T1592" s="144"/>
    </row>
    <row r="1593" spans="1:20" s="140" customFormat="1">
      <c r="A1593" s="143"/>
      <c r="B1593" s="42"/>
      <c r="C1593" s="143"/>
      <c r="D1593" s="142"/>
      <c r="E1593" s="142"/>
      <c r="F1593" s="54"/>
      <c r="G1593" s="54"/>
      <c r="H1593" s="142"/>
      <c r="I1593" s="42"/>
      <c r="J1593" s="142"/>
      <c r="K1593" s="142"/>
      <c r="L1593" s="142"/>
      <c r="M1593" s="55"/>
      <c r="N1593" s="142"/>
      <c r="O1593" s="56"/>
      <c r="P1593" s="56"/>
      <c r="Q1593" s="42"/>
      <c r="R1593" s="18">
        <f t="shared" si="48"/>
        <v>0</v>
      </c>
      <c r="S1593" s="18">
        <f t="shared" si="49"/>
        <v>0</v>
      </c>
      <c r="T1593" s="144"/>
    </row>
    <row r="1594" spans="1:20" s="140" customFormat="1">
      <c r="A1594" s="143"/>
      <c r="B1594" s="42"/>
      <c r="C1594" s="143"/>
      <c r="D1594" s="142"/>
      <c r="E1594" s="142"/>
      <c r="F1594" s="54"/>
      <c r="G1594" s="54"/>
      <c r="H1594" s="142"/>
      <c r="I1594" s="42"/>
      <c r="J1594" s="142"/>
      <c r="K1594" s="142"/>
      <c r="L1594" s="142"/>
      <c r="M1594" s="55"/>
      <c r="N1594" s="142"/>
      <c r="O1594" s="56"/>
      <c r="P1594" s="56"/>
      <c r="Q1594" s="42"/>
      <c r="R1594" s="18">
        <f t="shared" si="48"/>
        <v>0</v>
      </c>
      <c r="S1594" s="18">
        <f t="shared" si="49"/>
        <v>0</v>
      </c>
      <c r="T1594" s="144"/>
    </row>
    <row r="1595" spans="1:20" s="140" customFormat="1">
      <c r="A1595" s="143"/>
      <c r="B1595" s="42"/>
      <c r="C1595" s="143"/>
      <c r="D1595" s="142"/>
      <c r="E1595" s="142"/>
      <c r="F1595" s="54"/>
      <c r="G1595" s="54"/>
      <c r="H1595" s="142"/>
      <c r="I1595" s="42"/>
      <c r="J1595" s="142"/>
      <c r="K1595" s="142"/>
      <c r="L1595" s="142"/>
      <c r="M1595" s="55"/>
      <c r="N1595" s="142"/>
      <c r="O1595" s="56"/>
      <c r="P1595" s="56"/>
      <c r="Q1595" s="42"/>
      <c r="R1595" s="18">
        <f t="shared" si="48"/>
        <v>0</v>
      </c>
      <c r="S1595" s="18">
        <f t="shared" si="49"/>
        <v>0</v>
      </c>
      <c r="T1595" s="144"/>
    </row>
    <row r="1596" spans="1:20" s="140" customFormat="1">
      <c r="A1596" s="143"/>
      <c r="B1596" s="42"/>
      <c r="C1596" s="143"/>
      <c r="D1596" s="142"/>
      <c r="E1596" s="142"/>
      <c r="F1596" s="54"/>
      <c r="G1596" s="54"/>
      <c r="H1596" s="142"/>
      <c r="I1596" s="42"/>
      <c r="J1596" s="142"/>
      <c r="K1596" s="142"/>
      <c r="L1596" s="142"/>
      <c r="M1596" s="55"/>
      <c r="N1596" s="142"/>
      <c r="O1596" s="56"/>
      <c r="P1596" s="56"/>
      <c r="Q1596" s="42"/>
      <c r="R1596" s="18">
        <f t="shared" si="48"/>
        <v>0</v>
      </c>
      <c r="S1596" s="18">
        <f t="shared" si="49"/>
        <v>0</v>
      </c>
      <c r="T1596" s="144"/>
    </row>
    <row r="1597" spans="1:20" s="140" customFormat="1">
      <c r="A1597" s="143"/>
      <c r="B1597" s="42"/>
      <c r="C1597" s="143"/>
      <c r="D1597" s="142"/>
      <c r="E1597" s="142"/>
      <c r="F1597" s="54"/>
      <c r="G1597" s="54"/>
      <c r="H1597" s="142"/>
      <c r="I1597" s="42"/>
      <c r="J1597" s="142"/>
      <c r="K1597" s="142"/>
      <c r="L1597" s="142"/>
      <c r="M1597" s="55"/>
      <c r="N1597" s="142"/>
      <c r="O1597" s="56"/>
      <c r="P1597" s="56"/>
      <c r="Q1597" s="42"/>
      <c r="R1597" s="18">
        <f t="shared" si="48"/>
        <v>0</v>
      </c>
      <c r="S1597" s="18">
        <f t="shared" si="49"/>
        <v>0</v>
      </c>
      <c r="T1597" s="144"/>
    </row>
    <row r="1598" spans="1:20" s="140" customFormat="1">
      <c r="A1598" s="143"/>
      <c r="B1598" s="42"/>
      <c r="C1598" s="143"/>
      <c r="D1598" s="142"/>
      <c r="E1598" s="142"/>
      <c r="F1598" s="54"/>
      <c r="G1598" s="54"/>
      <c r="H1598" s="142"/>
      <c r="I1598" s="42"/>
      <c r="J1598" s="142"/>
      <c r="K1598" s="142"/>
      <c r="L1598" s="142"/>
      <c r="M1598" s="55"/>
      <c r="N1598" s="142"/>
      <c r="O1598" s="56"/>
      <c r="P1598" s="56"/>
      <c r="Q1598" s="42"/>
      <c r="R1598" s="18">
        <f t="shared" si="48"/>
        <v>0</v>
      </c>
      <c r="S1598" s="18">
        <f t="shared" si="49"/>
        <v>0</v>
      </c>
      <c r="T1598" s="144"/>
    </row>
    <row r="1599" spans="1:20" s="140" customFormat="1">
      <c r="A1599" s="143"/>
      <c r="B1599" s="42"/>
      <c r="C1599" s="143"/>
      <c r="D1599" s="142"/>
      <c r="E1599" s="142"/>
      <c r="F1599" s="54"/>
      <c r="G1599" s="54"/>
      <c r="H1599" s="142"/>
      <c r="I1599" s="42"/>
      <c r="J1599" s="142"/>
      <c r="K1599" s="142"/>
      <c r="L1599" s="142"/>
      <c r="M1599" s="55"/>
      <c r="N1599" s="142"/>
      <c r="O1599" s="56"/>
      <c r="P1599" s="56"/>
      <c r="Q1599" s="42"/>
      <c r="R1599" s="18">
        <f t="shared" si="48"/>
        <v>0</v>
      </c>
      <c r="S1599" s="18">
        <f t="shared" si="49"/>
        <v>0</v>
      </c>
      <c r="T1599" s="144"/>
    </row>
    <row r="1600" spans="1:20" s="140" customFormat="1">
      <c r="A1600" s="143"/>
      <c r="B1600" s="42"/>
      <c r="C1600" s="143"/>
      <c r="D1600" s="142"/>
      <c r="E1600" s="142"/>
      <c r="F1600" s="54"/>
      <c r="G1600" s="54"/>
      <c r="H1600" s="142"/>
      <c r="I1600" s="42"/>
      <c r="J1600" s="142"/>
      <c r="K1600" s="142"/>
      <c r="L1600" s="142"/>
      <c r="M1600" s="55"/>
      <c r="N1600" s="142"/>
      <c r="O1600" s="56"/>
      <c r="P1600" s="56"/>
      <c r="Q1600" s="42"/>
      <c r="R1600" s="18">
        <f t="shared" si="48"/>
        <v>0</v>
      </c>
      <c r="S1600" s="18">
        <f t="shared" si="49"/>
        <v>0</v>
      </c>
      <c r="T1600" s="144"/>
    </row>
    <row r="1601" spans="1:20" s="140" customFormat="1">
      <c r="A1601" s="143"/>
      <c r="B1601" s="42"/>
      <c r="C1601" s="143"/>
      <c r="D1601" s="142"/>
      <c r="E1601" s="142"/>
      <c r="F1601" s="54"/>
      <c r="G1601" s="54"/>
      <c r="H1601" s="142"/>
      <c r="I1601" s="42"/>
      <c r="J1601" s="142"/>
      <c r="K1601" s="142"/>
      <c r="L1601" s="142"/>
      <c r="M1601" s="55"/>
      <c r="N1601" s="142"/>
      <c r="O1601" s="56"/>
      <c r="P1601" s="56"/>
      <c r="Q1601" s="42"/>
      <c r="R1601" s="18">
        <f t="shared" si="48"/>
        <v>0</v>
      </c>
      <c r="S1601" s="18">
        <f t="shared" si="49"/>
        <v>0</v>
      </c>
      <c r="T1601" s="144"/>
    </row>
    <row r="1602" spans="1:20" s="140" customFormat="1">
      <c r="A1602" s="143"/>
      <c r="B1602" s="42"/>
      <c r="C1602" s="143"/>
      <c r="D1602" s="142"/>
      <c r="E1602" s="142"/>
      <c r="F1602" s="54"/>
      <c r="G1602" s="54"/>
      <c r="H1602" s="142"/>
      <c r="I1602" s="42"/>
      <c r="J1602" s="142"/>
      <c r="K1602" s="142"/>
      <c r="L1602" s="142"/>
      <c r="M1602" s="55"/>
      <c r="N1602" s="142"/>
      <c r="O1602" s="56"/>
      <c r="P1602" s="56"/>
      <c r="Q1602" s="42"/>
      <c r="R1602" s="18">
        <f t="shared" si="48"/>
        <v>0</v>
      </c>
      <c r="S1602" s="18">
        <f t="shared" si="49"/>
        <v>0</v>
      </c>
      <c r="T1602" s="144"/>
    </row>
    <row r="1603" spans="1:20" s="140" customFormat="1">
      <c r="A1603" s="143"/>
      <c r="B1603" s="42"/>
      <c r="C1603" s="143"/>
      <c r="D1603" s="142"/>
      <c r="E1603" s="142"/>
      <c r="F1603" s="54"/>
      <c r="G1603" s="54"/>
      <c r="H1603" s="142"/>
      <c r="I1603" s="42"/>
      <c r="J1603" s="142"/>
      <c r="K1603" s="142"/>
      <c r="L1603" s="142"/>
      <c r="M1603" s="55"/>
      <c r="N1603" s="142"/>
      <c r="O1603" s="56"/>
      <c r="P1603" s="56"/>
      <c r="Q1603" s="42"/>
      <c r="R1603" s="18">
        <f t="shared" si="48"/>
        <v>0</v>
      </c>
      <c r="S1603" s="18">
        <f t="shared" si="49"/>
        <v>0</v>
      </c>
      <c r="T1603" s="144"/>
    </row>
    <row r="1604" spans="1:20" s="140" customFormat="1">
      <c r="A1604" s="143"/>
      <c r="B1604" s="42"/>
      <c r="C1604" s="143"/>
      <c r="D1604" s="142"/>
      <c r="E1604" s="142"/>
      <c r="F1604" s="54"/>
      <c r="G1604" s="54"/>
      <c r="H1604" s="142"/>
      <c r="I1604" s="42"/>
      <c r="J1604" s="142"/>
      <c r="K1604" s="142"/>
      <c r="L1604" s="142"/>
      <c r="M1604" s="55"/>
      <c r="N1604" s="142"/>
      <c r="O1604" s="56"/>
      <c r="P1604" s="56"/>
      <c r="Q1604" s="42"/>
      <c r="R1604" s="18">
        <f t="shared" si="48"/>
        <v>0</v>
      </c>
      <c r="S1604" s="18">
        <f t="shared" si="49"/>
        <v>0</v>
      </c>
      <c r="T1604" s="144"/>
    </row>
    <row r="1605" spans="1:20" s="140" customFormat="1">
      <c r="A1605" s="143"/>
      <c r="B1605" s="42"/>
      <c r="C1605" s="143"/>
      <c r="D1605" s="142"/>
      <c r="E1605" s="142"/>
      <c r="F1605" s="54"/>
      <c r="G1605" s="54"/>
      <c r="H1605" s="142"/>
      <c r="I1605" s="42"/>
      <c r="J1605" s="142"/>
      <c r="K1605" s="142"/>
      <c r="L1605" s="142"/>
      <c r="M1605" s="55"/>
      <c r="N1605" s="142"/>
      <c r="O1605" s="56"/>
      <c r="P1605" s="56"/>
      <c r="Q1605" s="42"/>
      <c r="R1605" s="18">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8">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144"/>
    </row>
    <row r="1606" spans="1:20" s="140" customFormat="1">
      <c r="A1606" s="143"/>
      <c r="B1606" s="42"/>
      <c r="C1606" s="143"/>
      <c r="D1606" s="142"/>
      <c r="E1606" s="142"/>
      <c r="F1606" s="54"/>
      <c r="G1606" s="54"/>
      <c r="H1606" s="142"/>
      <c r="I1606" s="42"/>
      <c r="J1606" s="142"/>
      <c r="K1606" s="142"/>
      <c r="L1606" s="142"/>
      <c r="M1606" s="55"/>
      <c r="N1606" s="142"/>
      <c r="O1606" s="56"/>
      <c r="P1606" s="56"/>
      <c r="Q1606" s="42"/>
      <c r="R1606" s="18">
        <f t="shared" si="50"/>
        <v>0</v>
      </c>
      <c r="S1606" s="18">
        <f t="shared" si="51"/>
        <v>0</v>
      </c>
      <c r="T1606" s="144"/>
    </row>
    <row r="1607" spans="1:20" s="140" customFormat="1">
      <c r="A1607" s="143"/>
      <c r="B1607" s="42"/>
      <c r="C1607" s="143"/>
      <c r="D1607" s="142"/>
      <c r="E1607" s="142"/>
      <c r="F1607" s="54"/>
      <c r="G1607" s="54"/>
      <c r="H1607" s="142"/>
      <c r="I1607" s="42"/>
      <c r="J1607" s="142"/>
      <c r="K1607" s="142"/>
      <c r="L1607" s="142"/>
      <c r="M1607" s="55"/>
      <c r="N1607" s="142"/>
      <c r="O1607" s="56"/>
      <c r="P1607" s="56"/>
      <c r="Q1607" s="42"/>
      <c r="R1607" s="18">
        <f t="shared" si="50"/>
        <v>0</v>
      </c>
      <c r="S1607" s="18">
        <f t="shared" si="51"/>
        <v>0</v>
      </c>
      <c r="T1607" s="144"/>
    </row>
    <row r="1608" spans="1:20" s="140" customFormat="1">
      <c r="A1608" s="143"/>
      <c r="B1608" s="42"/>
      <c r="C1608" s="143"/>
      <c r="D1608" s="142"/>
      <c r="E1608" s="142"/>
      <c r="F1608" s="54"/>
      <c r="G1608" s="54"/>
      <c r="H1608" s="142"/>
      <c r="I1608" s="42"/>
      <c r="J1608" s="142"/>
      <c r="K1608" s="142"/>
      <c r="L1608" s="142"/>
      <c r="M1608" s="55"/>
      <c r="N1608" s="142"/>
      <c r="O1608" s="56"/>
      <c r="P1608" s="56"/>
      <c r="Q1608" s="42"/>
      <c r="R1608" s="18">
        <f t="shared" si="50"/>
        <v>0</v>
      </c>
      <c r="S1608" s="18">
        <f t="shared" si="51"/>
        <v>0</v>
      </c>
      <c r="T1608" s="144"/>
    </row>
    <row r="1609" spans="1:20" s="140" customFormat="1">
      <c r="A1609" s="143"/>
      <c r="B1609" s="42"/>
      <c r="C1609" s="143"/>
      <c r="D1609" s="142"/>
      <c r="E1609" s="142"/>
      <c r="F1609" s="54"/>
      <c r="G1609" s="54"/>
      <c r="H1609" s="142"/>
      <c r="I1609" s="42"/>
      <c r="J1609" s="142"/>
      <c r="K1609" s="142"/>
      <c r="L1609" s="142"/>
      <c r="M1609" s="55"/>
      <c r="N1609" s="142"/>
      <c r="O1609" s="56"/>
      <c r="P1609" s="56"/>
      <c r="Q1609" s="42"/>
      <c r="R1609" s="18">
        <f t="shared" si="50"/>
        <v>0</v>
      </c>
      <c r="S1609" s="18">
        <f t="shared" si="51"/>
        <v>0</v>
      </c>
      <c r="T1609" s="144"/>
    </row>
    <row r="1610" spans="1:20" s="140" customFormat="1">
      <c r="A1610" s="143"/>
      <c r="B1610" s="42"/>
      <c r="C1610" s="143"/>
      <c r="D1610" s="142"/>
      <c r="E1610" s="142"/>
      <c r="F1610" s="54"/>
      <c r="G1610" s="54"/>
      <c r="H1610" s="142"/>
      <c r="I1610" s="42"/>
      <c r="J1610" s="142"/>
      <c r="K1610" s="142"/>
      <c r="L1610" s="142"/>
      <c r="M1610" s="55"/>
      <c r="N1610" s="142"/>
      <c r="O1610" s="56"/>
      <c r="P1610" s="56"/>
      <c r="Q1610" s="42"/>
      <c r="R1610" s="18">
        <f t="shared" si="50"/>
        <v>0</v>
      </c>
      <c r="S1610" s="18">
        <f t="shared" si="51"/>
        <v>0</v>
      </c>
      <c r="T1610" s="144"/>
    </row>
    <row r="1611" spans="1:20" s="140" customFormat="1">
      <c r="A1611" s="143"/>
      <c r="B1611" s="42"/>
      <c r="C1611" s="143"/>
      <c r="D1611" s="142"/>
      <c r="E1611" s="142"/>
      <c r="F1611" s="54"/>
      <c r="G1611" s="54"/>
      <c r="H1611" s="142"/>
      <c r="I1611" s="42"/>
      <c r="J1611" s="142"/>
      <c r="K1611" s="142"/>
      <c r="L1611" s="142"/>
      <c r="M1611" s="55"/>
      <c r="N1611" s="142"/>
      <c r="O1611" s="56"/>
      <c r="P1611" s="56"/>
      <c r="Q1611" s="42"/>
      <c r="R1611" s="18">
        <f t="shared" si="50"/>
        <v>0</v>
      </c>
      <c r="S1611" s="18">
        <f t="shared" si="51"/>
        <v>0</v>
      </c>
      <c r="T1611" s="144"/>
    </row>
    <row r="1612" spans="1:20" s="140" customFormat="1">
      <c r="A1612" s="143"/>
      <c r="B1612" s="42"/>
      <c r="C1612" s="143"/>
      <c r="D1612" s="142"/>
      <c r="E1612" s="142"/>
      <c r="F1612" s="54"/>
      <c r="G1612" s="54"/>
      <c r="H1612" s="142"/>
      <c r="I1612" s="42"/>
      <c r="J1612" s="142"/>
      <c r="K1612" s="142"/>
      <c r="L1612" s="142"/>
      <c r="M1612" s="55"/>
      <c r="N1612" s="142"/>
      <c r="O1612" s="56"/>
      <c r="P1612" s="56"/>
      <c r="Q1612" s="42"/>
      <c r="R1612" s="18">
        <f t="shared" si="50"/>
        <v>0</v>
      </c>
      <c r="S1612" s="18">
        <f t="shared" si="51"/>
        <v>0</v>
      </c>
      <c r="T1612" s="144"/>
    </row>
    <row r="1613" spans="1:20" s="140" customFormat="1">
      <c r="A1613" s="143"/>
      <c r="B1613" s="42"/>
      <c r="C1613" s="143"/>
      <c r="D1613" s="142"/>
      <c r="E1613" s="142"/>
      <c r="F1613" s="54"/>
      <c r="G1613" s="54"/>
      <c r="H1613" s="142"/>
      <c r="I1613" s="42"/>
      <c r="J1613" s="142"/>
      <c r="K1613" s="142"/>
      <c r="L1613" s="142"/>
      <c r="M1613" s="55"/>
      <c r="N1613" s="142"/>
      <c r="O1613" s="56"/>
      <c r="P1613" s="56"/>
      <c r="Q1613" s="42"/>
      <c r="R1613" s="18">
        <f t="shared" si="50"/>
        <v>0</v>
      </c>
      <c r="S1613" s="18">
        <f t="shared" si="51"/>
        <v>0</v>
      </c>
      <c r="T1613" s="144"/>
    </row>
    <row r="1614" spans="1:20" s="140" customFormat="1">
      <c r="A1614" s="143"/>
      <c r="B1614" s="42"/>
      <c r="C1614" s="143"/>
      <c r="D1614" s="142"/>
      <c r="E1614" s="142"/>
      <c r="F1614" s="54"/>
      <c r="G1614" s="54"/>
      <c r="H1614" s="142"/>
      <c r="I1614" s="42"/>
      <c r="J1614" s="142"/>
      <c r="K1614" s="142"/>
      <c r="L1614" s="142"/>
      <c r="M1614" s="55"/>
      <c r="N1614" s="142"/>
      <c r="O1614" s="56"/>
      <c r="P1614" s="56"/>
      <c r="Q1614" s="42"/>
      <c r="R1614" s="18">
        <f t="shared" si="50"/>
        <v>0</v>
      </c>
      <c r="S1614" s="18">
        <f t="shared" si="51"/>
        <v>0</v>
      </c>
      <c r="T1614" s="144"/>
    </row>
    <row r="1615" spans="1:20" s="140" customFormat="1">
      <c r="A1615" s="143"/>
      <c r="B1615" s="42"/>
      <c r="C1615" s="143"/>
      <c r="D1615" s="142"/>
      <c r="E1615" s="142"/>
      <c r="F1615" s="54"/>
      <c r="G1615" s="54"/>
      <c r="H1615" s="142"/>
      <c r="I1615" s="42"/>
      <c r="J1615" s="142"/>
      <c r="K1615" s="142"/>
      <c r="L1615" s="142"/>
      <c r="M1615" s="55"/>
      <c r="N1615" s="142"/>
      <c r="O1615" s="56"/>
      <c r="P1615" s="56"/>
      <c r="Q1615" s="42"/>
      <c r="R1615" s="18">
        <f t="shared" si="50"/>
        <v>0</v>
      </c>
      <c r="S1615" s="18">
        <f t="shared" si="51"/>
        <v>0</v>
      </c>
      <c r="T1615" s="144"/>
    </row>
    <row r="1616" spans="1:20" s="140" customFormat="1">
      <c r="A1616" s="143"/>
      <c r="B1616" s="42"/>
      <c r="C1616" s="143"/>
      <c r="D1616" s="142"/>
      <c r="E1616" s="142"/>
      <c r="F1616" s="54"/>
      <c r="G1616" s="54"/>
      <c r="H1616" s="142"/>
      <c r="I1616" s="42"/>
      <c r="J1616" s="142"/>
      <c r="K1616" s="142"/>
      <c r="L1616" s="142"/>
      <c r="M1616" s="55"/>
      <c r="N1616" s="142"/>
      <c r="O1616" s="56"/>
      <c r="P1616" s="56"/>
      <c r="Q1616" s="42"/>
      <c r="R1616" s="18">
        <f t="shared" si="50"/>
        <v>0</v>
      </c>
      <c r="S1616" s="18">
        <f t="shared" si="51"/>
        <v>0</v>
      </c>
      <c r="T1616" s="144"/>
    </row>
    <row r="1617" spans="1:20" s="140" customFormat="1">
      <c r="A1617" s="143"/>
      <c r="B1617" s="42"/>
      <c r="C1617" s="143"/>
      <c r="D1617" s="142"/>
      <c r="E1617" s="142"/>
      <c r="F1617" s="54"/>
      <c r="G1617" s="54"/>
      <c r="H1617" s="142"/>
      <c r="I1617" s="42"/>
      <c r="J1617" s="142"/>
      <c r="K1617" s="142"/>
      <c r="L1617" s="142"/>
      <c r="M1617" s="55"/>
      <c r="N1617" s="142"/>
      <c r="O1617" s="56"/>
      <c r="P1617" s="56"/>
      <c r="Q1617" s="42"/>
      <c r="R1617" s="18">
        <f t="shared" si="50"/>
        <v>0</v>
      </c>
      <c r="S1617" s="18">
        <f t="shared" si="51"/>
        <v>0</v>
      </c>
      <c r="T1617" s="144"/>
    </row>
    <row r="1618" spans="1:20" s="140" customFormat="1">
      <c r="A1618" s="143"/>
      <c r="B1618" s="42"/>
      <c r="C1618" s="143"/>
      <c r="D1618" s="142"/>
      <c r="E1618" s="142"/>
      <c r="F1618" s="54"/>
      <c r="G1618" s="54"/>
      <c r="H1618" s="142"/>
      <c r="I1618" s="42"/>
      <c r="J1618" s="142"/>
      <c r="K1618" s="142"/>
      <c r="L1618" s="142"/>
      <c r="M1618" s="55"/>
      <c r="N1618" s="142"/>
      <c r="O1618" s="56"/>
      <c r="P1618" s="56"/>
      <c r="Q1618" s="42"/>
      <c r="R1618" s="18">
        <f t="shared" si="50"/>
        <v>0</v>
      </c>
      <c r="S1618" s="18">
        <f t="shared" si="51"/>
        <v>0</v>
      </c>
      <c r="T1618" s="144"/>
    </row>
    <row r="1619" spans="1:20" s="140" customFormat="1">
      <c r="A1619" s="143"/>
      <c r="B1619" s="42"/>
      <c r="C1619" s="143"/>
      <c r="D1619" s="142"/>
      <c r="E1619" s="142"/>
      <c r="F1619" s="54"/>
      <c r="G1619" s="54"/>
      <c r="H1619" s="142"/>
      <c r="I1619" s="42"/>
      <c r="J1619" s="142"/>
      <c r="K1619" s="142"/>
      <c r="L1619" s="142"/>
      <c r="M1619" s="55"/>
      <c r="N1619" s="142"/>
      <c r="O1619" s="56"/>
      <c r="P1619" s="56"/>
      <c r="Q1619" s="42"/>
      <c r="R1619" s="18">
        <f t="shared" si="50"/>
        <v>0</v>
      </c>
      <c r="S1619" s="18">
        <f t="shared" si="51"/>
        <v>0</v>
      </c>
      <c r="T1619" s="144"/>
    </row>
    <row r="1620" spans="1:20" s="140" customFormat="1">
      <c r="A1620" s="143"/>
      <c r="B1620" s="42"/>
      <c r="C1620" s="143"/>
      <c r="D1620" s="142"/>
      <c r="E1620" s="142"/>
      <c r="F1620" s="54"/>
      <c r="G1620" s="54"/>
      <c r="H1620" s="142"/>
      <c r="I1620" s="42"/>
      <c r="J1620" s="142"/>
      <c r="K1620" s="142"/>
      <c r="L1620" s="142"/>
      <c r="M1620" s="55"/>
      <c r="N1620" s="142"/>
      <c r="O1620" s="56"/>
      <c r="P1620" s="56"/>
      <c r="Q1620" s="42"/>
      <c r="R1620" s="18">
        <f t="shared" si="50"/>
        <v>0</v>
      </c>
      <c r="S1620" s="18">
        <f t="shared" si="51"/>
        <v>0</v>
      </c>
      <c r="T1620" s="144"/>
    </row>
    <row r="1621" spans="1:20" s="140" customFormat="1">
      <c r="A1621" s="143"/>
      <c r="B1621" s="42"/>
      <c r="C1621" s="143"/>
      <c r="D1621" s="142"/>
      <c r="E1621" s="142"/>
      <c r="F1621" s="54"/>
      <c r="G1621" s="54"/>
      <c r="H1621" s="142"/>
      <c r="I1621" s="42"/>
      <c r="J1621" s="142"/>
      <c r="K1621" s="142"/>
      <c r="L1621" s="142"/>
      <c r="M1621" s="55"/>
      <c r="N1621" s="142"/>
      <c r="O1621" s="56"/>
      <c r="P1621" s="56"/>
      <c r="Q1621" s="42"/>
      <c r="R1621" s="18">
        <f t="shared" si="50"/>
        <v>0</v>
      </c>
      <c r="S1621" s="18">
        <f t="shared" si="51"/>
        <v>0</v>
      </c>
      <c r="T1621" s="144"/>
    </row>
    <row r="1622" spans="1:20" s="140" customFormat="1">
      <c r="A1622" s="143"/>
      <c r="B1622" s="42"/>
      <c r="C1622" s="143"/>
      <c r="D1622" s="142"/>
      <c r="E1622" s="142"/>
      <c r="F1622" s="54"/>
      <c r="G1622" s="54"/>
      <c r="H1622" s="142"/>
      <c r="I1622" s="42"/>
      <c r="J1622" s="142"/>
      <c r="K1622" s="142"/>
      <c r="L1622" s="142"/>
      <c r="M1622" s="55"/>
      <c r="N1622" s="142"/>
      <c r="O1622" s="56"/>
      <c r="P1622" s="56"/>
      <c r="Q1622" s="42"/>
      <c r="R1622" s="18">
        <f t="shared" si="50"/>
        <v>0</v>
      </c>
      <c r="S1622" s="18">
        <f t="shared" si="51"/>
        <v>0</v>
      </c>
      <c r="T1622" s="144"/>
    </row>
    <row r="1623" spans="1:20" s="140" customFormat="1">
      <c r="A1623" s="143"/>
      <c r="B1623" s="42"/>
      <c r="C1623" s="143"/>
      <c r="D1623" s="142"/>
      <c r="E1623" s="142"/>
      <c r="F1623" s="54"/>
      <c r="G1623" s="54"/>
      <c r="H1623" s="142"/>
      <c r="I1623" s="42"/>
      <c r="J1623" s="142"/>
      <c r="K1623" s="142"/>
      <c r="L1623" s="142"/>
      <c r="M1623" s="55"/>
      <c r="N1623" s="142"/>
      <c r="O1623" s="56"/>
      <c r="P1623" s="56"/>
      <c r="Q1623" s="42"/>
      <c r="R1623" s="18">
        <f t="shared" si="50"/>
        <v>0</v>
      </c>
      <c r="S1623" s="18">
        <f t="shared" si="51"/>
        <v>0</v>
      </c>
      <c r="T1623" s="144"/>
    </row>
    <row r="1624" spans="1:20" s="140" customFormat="1">
      <c r="A1624" s="143"/>
      <c r="B1624" s="42"/>
      <c r="C1624" s="143"/>
      <c r="D1624" s="142"/>
      <c r="E1624" s="142"/>
      <c r="F1624" s="54"/>
      <c r="G1624" s="54"/>
      <c r="H1624" s="142"/>
      <c r="I1624" s="42"/>
      <c r="J1624" s="142"/>
      <c r="K1624" s="142"/>
      <c r="L1624" s="142"/>
      <c r="M1624" s="55"/>
      <c r="N1624" s="142"/>
      <c r="O1624" s="56"/>
      <c r="P1624" s="56"/>
      <c r="Q1624" s="42"/>
      <c r="R1624" s="18">
        <f t="shared" si="50"/>
        <v>0</v>
      </c>
      <c r="S1624" s="18">
        <f t="shared" si="51"/>
        <v>0</v>
      </c>
      <c r="T1624" s="144"/>
    </row>
    <row r="1625" spans="1:20" s="140" customFormat="1">
      <c r="A1625" s="143"/>
      <c r="B1625" s="42"/>
      <c r="C1625" s="143"/>
      <c r="D1625" s="142"/>
      <c r="E1625" s="142"/>
      <c r="F1625" s="54"/>
      <c r="G1625" s="54"/>
      <c r="H1625" s="142"/>
      <c r="I1625" s="42"/>
      <c r="J1625" s="142"/>
      <c r="K1625" s="142"/>
      <c r="L1625" s="142"/>
      <c r="M1625" s="55"/>
      <c r="N1625" s="142"/>
      <c r="O1625" s="56"/>
      <c r="P1625" s="56"/>
      <c r="Q1625" s="42"/>
      <c r="R1625" s="18">
        <f t="shared" si="50"/>
        <v>0</v>
      </c>
      <c r="S1625" s="18">
        <f t="shared" si="51"/>
        <v>0</v>
      </c>
      <c r="T1625" s="144"/>
    </row>
    <row r="1626" spans="1:20" s="140" customFormat="1">
      <c r="A1626" s="143"/>
      <c r="B1626" s="42"/>
      <c r="C1626" s="143"/>
      <c r="D1626" s="142"/>
      <c r="E1626" s="142"/>
      <c r="F1626" s="54"/>
      <c r="G1626" s="54"/>
      <c r="H1626" s="142"/>
      <c r="I1626" s="42"/>
      <c r="J1626" s="142"/>
      <c r="K1626" s="142"/>
      <c r="L1626" s="142"/>
      <c r="M1626" s="55"/>
      <c r="N1626" s="142"/>
      <c r="O1626" s="56"/>
      <c r="P1626" s="56"/>
      <c r="Q1626" s="42"/>
      <c r="R1626" s="18">
        <f t="shared" si="50"/>
        <v>0</v>
      </c>
      <c r="S1626" s="18">
        <f t="shared" si="51"/>
        <v>0</v>
      </c>
      <c r="T1626" s="144"/>
    </row>
    <row r="1627" spans="1:20" s="140" customFormat="1">
      <c r="A1627" s="143"/>
      <c r="B1627" s="42"/>
      <c r="C1627" s="143"/>
      <c r="D1627" s="142"/>
      <c r="E1627" s="142"/>
      <c r="F1627" s="54"/>
      <c r="G1627" s="54"/>
      <c r="H1627" s="142"/>
      <c r="I1627" s="42"/>
      <c r="J1627" s="142"/>
      <c r="K1627" s="142"/>
      <c r="L1627" s="142"/>
      <c r="M1627" s="55"/>
      <c r="N1627" s="142"/>
      <c r="O1627" s="56"/>
      <c r="P1627" s="56"/>
      <c r="Q1627" s="42"/>
      <c r="R1627" s="18">
        <f t="shared" si="50"/>
        <v>0</v>
      </c>
      <c r="S1627" s="18">
        <f t="shared" si="51"/>
        <v>0</v>
      </c>
      <c r="T1627" s="144"/>
    </row>
    <row r="1628" spans="1:20" s="140" customFormat="1">
      <c r="A1628" s="143"/>
      <c r="B1628" s="42"/>
      <c r="C1628" s="143"/>
      <c r="D1628" s="142"/>
      <c r="E1628" s="142"/>
      <c r="F1628" s="54"/>
      <c r="G1628" s="54"/>
      <c r="H1628" s="142"/>
      <c r="I1628" s="42"/>
      <c r="J1628" s="142"/>
      <c r="K1628" s="142"/>
      <c r="L1628" s="142"/>
      <c r="M1628" s="55"/>
      <c r="N1628" s="142"/>
      <c r="O1628" s="56"/>
      <c r="P1628" s="56"/>
      <c r="Q1628" s="42"/>
      <c r="R1628" s="18">
        <f t="shared" si="50"/>
        <v>0</v>
      </c>
      <c r="S1628" s="18">
        <f t="shared" si="51"/>
        <v>0</v>
      </c>
      <c r="T1628" s="144"/>
    </row>
    <row r="1629" spans="1:20" s="140" customFormat="1">
      <c r="A1629" s="143"/>
      <c r="B1629" s="42"/>
      <c r="C1629" s="143"/>
      <c r="D1629" s="142"/>
      <c r="E1629" s="142"/>
      <c r="F1629" s="54"/>
      <c r="G1629" s="54"/>
      <c r="H1629" s="142"/>
      <c r="I1629" s="42"/>
      <c r="J1629" s="142"/>
      <c r="K1629" s="142"/>
      <c r="L1629" s="142"/>
      <c r="M1629" s="55"/>
      <c r="N1629" s="142"/>
      <c r="O1629" s="56"/>
      <c r="P1629" s="56"/>
      <c r="Q1629" s="42"/>
      <c r="R1629" s="18">
        <f t="shared" si="50"/>
        <v>0</v>
      </c>
      <c r="S1629" s="18">
        <f t="shared" si="51"/>
        <v>0</v>
      </c>
      <c r="T1629" s="144"/>
    </row>
    <row r="1630" spans="1:20" s="140" customFormat="1">
      <c r="A1630" s="143"/>
      <c r="B1630" s="42"/>
      <c r="C1630" s="143"/>
      <c r="D1630" s="142"/>
      <c r="E1630" s="142"/>
      <c r="F1630" s="54"/>
      <c r="G1630" s="54"/>
      <c r="H1630" s="142"/>
      <c r="I1630" s="42"/>
      <c r="J1630" s="142"/>
      <c r="K1630" s="142"/>
      <c r="L1630" s="142"/>
      <c r="M1630" s="55"/>
      <c r="N1630" s="142"/>
      <c r="O1630" s="56"/>
      <c r="P1630" s="56"/>
      <c r="Q1630" s="42"/>
      <c r="R1630" s="18">
        <f t="shared" si="50"/>
        <v>0</v>
      </c>
      <c r="S1630" s="18">
        <f t="shared" si="51"/>
        <v>0</v>
      </c>
      <c r="T1630" s="144"/>
    </row>
    <row r="1631" spans="1:20" s="140" customFormat="1">
      <c r="A1631" s="143"/>
      <c r="B1631" s="42"/>
      <c r="C1631" s="143"/>
      <c r="D1631" s="142"/>
      <c r="E1631" s="142"/>
      <c r="F1631" s="54"/>
      <c r="G1631" s="54"/>
      <c r="H1631" s="142"/>
      <c r="I1631" s="42"/>
      <c r="J1631" s="142"/>
      <c r="K1631" s="142"/>
      <c r="L1631" s="142"/>
      <c r="M1631" s="55"/>
      <c r="N1631" s="142"/>
      <c r="O1631" s="56"/>
      <c r="P1631" s="56"/>
      <c r="Q1631" s="42"/>
      <c r="R1631" s="18">
        <f t="shared" si="50"/>
        <v>0</v>
      </c>
      <c r="S1631" s="18">
        <f t="shared" si="51"/>
        <v>0</v>
      </c>
      <c r="T1631" s="144"/>
    </row>
    <row r="1632" spans="1:20" s="140" customFormat="1">
      <c r="A1632" s="143"/>
      <c r="B1632" s="42"/>
      <c r="C1632" s="143"/>
      <c r="D1632" s="142"/>
      <c r="E1632" s="142"/>
      <c r="F1632" s="54"/>
      <c r="G1632" s="54"/>
      <c r="H1632" s="142"/>
      <c r="I1632" s="42"/>
      <c r="J1632" s="142"/>
      <c r="K1632" s="142"/>
      <c r="L1632" s="142"/>
      <c r="M1632" s="55"/>
      <c r="N1632" s="142"/>
      <c r="O1632" s="56"/>
      <c r="P1632" s="56"/>
      <c r="Q1632" s="42"/>
      <c r="R1632" s="18">
        <f t="shared" si="50"/>
        <v>0</v>
      </c>
      <c r="S1632" s="18">
        <f t="shared" si="51"/>
        <v>0</v>
      </c>
      <c r="T1632" s="144"/>
    </row>
    <row r="1633" spans="1:20" s="140" customFormat="1">
      <c r="A1633" s="143"/>
      <c r="B1633" s="42"/>
      <c r="C1633" s="143"/>
      <c r="D1633" s="142"/>
      <c r="E1633" s="142"/>
      <c r="F1633" s="54"/>
      <c r="G1633" s="54"/>
      <c r="H1633" s="142"/>
      <c r="I1633" s="42"/>
      <c r="J1633" s="142"/>
      <c r="K1633" s="142"/>
      <c r="L1633" s="142"/>
      <c r="M1633" s="55"/>
      <c r="N1633" s="142"/>
      <c r="O1633" s="56"/>
      <c r="P1633" s="56"/>
      <c r="Q1633" s="42"/>
      <c r="R1633" s="18">
        <f t="shared" si="50"/>
        <v>0</v>
      </c>
      <c r="S1633" s="18">
        <f t="shared" si="51"/>
        <v>0</v>
      </c>
      <c r="T1633" s="144"/>
    </row>
    <row r="1634" spans="1:20" s="140" customFormat="1">
      <c r="A1634" s="143"/>
      <c r="B1634" s="42"/>
      <c r="C1634" s="143"/>
      <c r="D1634" s="142"/>
      <c r="E1634" s="142"/>
      <c r="F1634" s="54"/>
      <c r="G1634" s="54"/>
      <c r="H1634" s="142"/>
      <c r="I1634" s="42"/>
      <c r="J1634" s="142"/>
      <c r="K1634" s="142"/>
      <c r="L1634" s="142"/>
      <c r="M1634" s="55"/>
      <c r="N1634" s="142"/>
      <c r="O1634" s="56"/>
      <c r="P1634" s="56"/>
      <c r="Q1634" s="42"/>
      <c r="R1634" s="18">
        <f t="shared" si="50"/>
        <v>0</v>
      </c>
      <c r="S1634" s="18">
        <f t="shared" si="51"/>
        <v>0</v>
      </c>
      <c r="T1634" s="144"/>
    </row>
    <row r="1635" spans="1:20" s="140" customFormat="1">
      <c r="A1635" s="143"/>
      <c r="B1635" s="42"/>
      <c r="C1635" s="143"/>
      <c r="D1635" s="142"/>
      <c r="E1635" s="142"/>
      <c r="F1635" s="54"/>
      <c r="G1635" s="54"/>
      <c r="H1635" s="142"/>
      <c r="I1635" s="42"/>
      <c r="J1635" s="142"/>
      <c r="K1635" s="142"/>
      <c r="L1635" s="142"/>
      <c r="M1635" s="55"/>
      <c r="N1635" s="142"/>
      <c r="O1635" s="56"/>
      <c r="P1635" s="56"/>
      <c r="Q1635" s="42"/>
      <c r="R1635" s="18">
        <f t="shared" si="50"/>
        <v>0</v>
      </c>
      <c r="S1635" s="18">
        <f t="shared" si="51"/>
        <v>0</v>
      </c>
      <c r="T1635" s="144"/>
    </row>
    <row r="1636" spans="1:20" s="140" customFormat="1">
      <c r="A1636" s="143"/>
      <c r="B1636" s="42"/>
      <c r="C1636" s="143"/>
      <c r="D1636" s="142"/>
      <c r="E1636" s="142"/>
      <c r="F1636" s="54"/>
      <c r="G1636" s="54"/>
      <c r="H1636" s="142"/>
      <c r="I1636" s="42"/>
      <c r="J1636" s="142"/>
      <c r="K1636" s="142"/>
      <c r="L1636" s="142"/>
      <c r="M1636" s="55"/>
      <c r="N1636" s="142"/>
      <c r="O1636" s="56"/>
      <c r="P1636" s="56"/>
      <c r="Q1636" s="42"/>
      <c r="R1636" s="18">
        <f t="shared" si="50"/>
        <v>0</v>
      </c>
      <c r="S1636" s="18">
        <f t="shared" si="51"/>
        <v>0</v>
      </c>
      <c r="T1636" s="144"/>
    </row>
    <row r="1637" spans="1:20" s="140" customFormat="1">
      <c r="A1637" s="143"/>
      <c r="B1637" s="42"/>
      <c r="C1637" s="143"/>
      <c r="D1637" s="142"/>
      <c r="E1637" s="142"/>
      <c r="F1637" s="54"/>
      <c r="G1637" s="54"/>
      <c r="H1637" s="142"/>
      <c r="I1637" s="42"/>
      <c r="J1637" s="142"/>
      <c r="K1637" s="142"/>
      <c r="L1637" s="142"/>
      <c r="M1637" s="55"/>
      <c r="N1637" s="142"/>
      <c r="O1637" s="56"/>
      <c r="P1637" s="56"/>
      <c r="Q1637" s="42"/>
      <c r="R1637" s="18">
        <f t="shared" si="50"/>
        <v>0</v>
      </c>
      <c r="S1637" s="18">
        <f t="shared" si="51"/>
        <v>0</v>
      </c>
      <c r="T1637" s="144"/>
    </row>
    <row r="1638" spans="1:20" s="140" customFormat="1">
      <c r="A1638" s="143"/>
      <c r="B1638" s="42"/>
      <c r="C1638" s="143"/>
      <c r="D1638" s="142"/>
      <c r="E1638" s="142"/>
      <c r="F1638" s="54"/>
      <c r="G1638" s="54"/>
      <c r="H1638" s="142"/>
      <c r="I1638" s="42"/>
      <c r="J1638" s="142"/>
      <c r="K1638" s="142"/>
      <c r="L1638" s="142"/>
      <c r="M1638" s="55"/>
      <c r="N1638" s="142"/>
      <c r="O1638" s="56"/>
      <c r="P1638" s="56"/>
      <c r="Q1638" s="42"/>
      <c r="R1638" s="18">
        <f t="shared" si="50"/>
        <v>0</v>
      </c>
      <c r="S1638" s="18">
        <f t="shared" si="51"/>
        <v>0</v>
      </c>
      <c r="T1638" s="144"/>
    </row>
    <row r="1639" spans="1:20" s="140" customFormat="1">
      <c r="A1639" s="143"/>
      <c r="B1639" s="42"/>
      <c r="C1639" s="143"/>
      <c r="D1639" s="142"/>
      <c r="E1639" s="142"/>
      <c r="F1639" s="54"/>
      <c r="G1639" s="54"/>
      <c r="H1639" s="142"/>
      <c r="I1639" s="42"/>
      <c r="J1639" s="142"/>
      <c r="K1639" s="142"/>
      <c r="L1639" s="142"/>
      <c r="M1639" s="55"/>
      <c r="N1639" s="142"/>
      <c r="O1639" s="56"/>
      <c r="P1639" s="56"/>
      <c r="Q1639" s="42"/>
      <c r="R1639" s="18">
        <f t="shared" si="50"/>
        <v>0</v>
      </c>
      <c r="S1639" s="18">
        <f t="shared" si="51"/>
        <v>0</v>
      </c>
      <c r="T1639" s="144"/>
    </row>
    <row r="1640" spans="1:20" s="140" customFormat="1">
      <c r="A1640" s="143"/>
      <c r="B1640" s="42"/>
      <c r="C1640" s="143"/>
      <c r="D1640" s="142"/>
      <c r="E1640" s="142"/>
      <c r="F1640" s="54"/>
      <c r="G1640" s="54"/>
      <c r="H1640" s="142"/>
      <c r="I1640" s="42"/>
      <c r="J1640" s="142"/>
      <c r="K1640" s="142"/>
      <c r="L1640" s="142"/>
      <c r="M1640" s="55"/>
      <c r="N1640" s="142"/>
      <c r="O1640" s="56"/>
      <c r="P1640" s="56"/>
      <c r="Q1640" s="42"/>
      <c r="R1640" s="18">
        <f t="shared" si="50"/>
        <v>0</v>
      </c>
      <c r="S1640" s="18">
        <f t="shared" si="51"/>
        <v>0</v>
      </c>
      <c r="T1640" s="144"/>
    </row>
    <row r="1641" spans="1:20" s="140" customFormat="1">
      <c r="A1641" s="143"/>
      <c r="B1641" s="42"/>
      <c r="C1641" s="143"/>
      <c r="D1641" s="142"/>
      <c r="E1641" s="142"/>
      <c r="F1641" s="54"/>
      <c r="G1641" s="54"/>
      <c r="H1641" s="142"/>
      <c r="I1641" s="42"/>
      <c r="J1641" s="142"/>
      <c r="K1641" s="142"/>
      <c r="L1641" s="142"/>
      <c r="M1641" s="55"/>
      <c r="N1641" s="142"/>
      <c r="O1641" s="56"/>
      <c r="P1641" s="56"/>
      <c r="Q1641" s="42"/>
      <c r="R1641" s="18">
        <f t="shared" si="50"/>
        <v>0</v>
      </c>
      <c r="S1641" s="18">
        <f t="shared" si="51"/>
        <v>0</v>
      </c>
      <c r="T1641" s="144"/>
    </row>
    <row r="1642" spans="1:20" s="140" customFormat="1">
      <c r="A1642" s="143"/>
      <c r="B1642" s="42"/>
      <c r="C1642" s="143"/>
      <c r="D1642" s="142"/>
      <c r="E1642" s="142"/>
      <c r="F1642" s="54"/>
      <c r="G1642" s="54"/>
      <c r="H1642" s="142"/>
      <c r="I1642" s="42"/>
      <c r="J1642" s="142"/>
      <c r="K1642" s="142"/>
      <c r="L1642" s="142"/>
      <c r="M1642" s="55"/>
      <c r="N1642" s="142"/>
      <c r="O1642" s="56"/>
      <c r="P1642" s="56"/>
      <c r="Q1642" s="42"/>
      <c r="R1642" s="18">
        <f t="shared" si="50"/>
        <v>0</v>
      </c>
      <c r="S1642" s="18">
        <f t="shared" si="51"/>
        <v>0</v>
      </c>
      <c r="T1642" s="144"/>
    </row>
    <row r="1643" spans="1:20" s="140" customFormat="1">
      <c r="A1643" s="143"/>
      <c r="B1643" s="42"/>
      <c r="C1643" s="143"/>
      <c r="D1643" s="142"/>
      <c r="E1643" s="142"/>
      <c r="F1643" s="54"/>
      <c r="G1643" s="54"/>
      <c r="H1643" s="142"/>
      <c r="I1643" s="42"/>
      <c r="J1643" s="142"/>
      <c r="K1643" s="142"/>
      <c r="L1643" s="142"/>
      <c r="M1643" s="55"/>
      <c r="N1643" s="142"/>
      <c r="O1643" s="56"/>
      <c r="P1643" s="56"/>
      <c r="Q1643" s="42"/>
      <c r="R1643" s="18">
        <f t="shared" si="50"/>
        <v>0</v>
      </c>
      <c r="S1643" s="18">
        <f t="shared" si="51"/>
        <v>0</v>
      </c>
      <c r="T1643" s="144"/>
    </row>
    <row r="1644" spans="1:20" s="140" customFormat="1">
      <c r="A1644" s="143"/>
      <c r="B1644" s="42"/>
      <c r="C1644" s="143"/>
      <c r="D1644" s="142"/>
      <c r="E1644" s="142"/>
      <c r="F1644" s="54"/>
      <c r="G1644" s="54"/>
      <c r="H1644" s="142"/>
      <c r="I1644" s="42"/>
      <c r="J1644" s="142"/>
      <c r="K1644" s="142"/>
      <c r="L1644" s="142"/>
      <c r="M1644" s="55"/>
      <c r="N1644" s="142"/>
      <c r="O1644" s="56"/>
      <c r="P1644" s="56"/>
      <c r="Q1644" s="42"/>
      <c r="R1644" s="18">
        <f t="shared" si="50"/>
        <v>0</v>
      </c>
      <c r="S1644" s="18">
        <f t="shared" si="51"/>
        <v>0</v>
      </c>
      <c r="T1644" s="144"/>
    </row>
    <row r="1645" spans="1:20" s="140" customFormat="1">
      <c r="A1645" s="143"/>
      <c r="B1645" s="42"/>
      <c r="C1645" s="143"/>
      <c r="D1645" s="142"/>
      <c r="E1645" s="142"/>
      <c r="F1645" s="54"/>
      <c r="G1645" s="54"/>
      <c r="H1645" s="142"/>
      <c r="I1645" s="42"/>
      <c r="J1645" s="142"/>
      <c r="K1645" s="142"/>
      <c r="L1645" s="142"/>
      <c r="M1645" s="55"/>
      <c r="N1645" s="142"/>
      <c r="O1645" s="56"/>
      <c r="P1645" s="56"/>
      <c r="Q1645" s="42"/>
      <c r="R1645" s="18">
        <f t="shared" si="50"/>
        <v>0</v>
      </c>
      <c r="S1645" s="18">
        <f t="shared" si="51"/>
        <v>0</v>
      </c>
      <c r="T1645" s="144"/>
    </row>
    <row r="1646" spans="1:20" s="140" customFormat="1">
      <c r="A1646" s="143"/>
      <c r="B1646" s="42"/>
      <c r="C1646" s="143"/>
      <c r="D1646" s="142"/>
      <c r="E1646" s="142"/>
      <c r="F1646" s="54"/>
      <c r="G1646" s="54"/>
      <c r="H1646" s="142"/>
      <c r="I1646" s="42"/>
      <c r="J1646" s="142"/>
      <c r="K1646" s="142"/>
      <c r="L1646" s="142"/>
      <c r="M1646" s="55"/>
      <c r="N1646" s="142"/>
      <c r="O1646" s="56"/>
      <c r="P1646" s="56"/>
      <c r="Q1646" s="42"/>
      <c r="R1646" s="18">
        <f t="shared" si="50"/>
        <v>0</v>
      </c>
      <c r="S1646" s="18">
        <f t="shared" si="51"/>
        <v>0</v>
      </c>
      <c r="T1646" s="144"/>
    </row>
    <row r="1647" spans="1:20" s="140" customFormat="1">
      <c r="A1647" s="143"/>
      <c r="B1647" s="42"/>
      <c r="C1647" s="143"/>
      <c r="D1647" s="142"/>
      <c r="E1647" s="142"/>
      <c r="F1647" s="54"/>
      <c r="G1647" s="54"/>
      <c r="H1647" s="142"/>
      <c r="I1647" s="42"/>
      <c r="J1647" s="142"/>
      <c r="K1647" s="142"/>
      <c r="L1647" s="142"/>
      <c r="M1647" s="55"/>
      <c r="N1647" s="142"/>
      <c r="O1647" s="56"/>
      <c r="P1647" s="56"/>
      <c r="Q1647" s="42"/>
      <c r="R1647" s="18">
        <f t="shared" si="50"/>
        <v>0</v>
      </c>
      <c r="S1647" s="18">
        <f t="shared" si="51"/>
        <v>0</v>
      </c>
      <c r="T1647" s="144"/>
    </row>
    <row r="1648" spans="1:20" s="140" customFormat="1">
      <c r="A1648" s="143"/>
      <c r="B1648" s="42"/>
      <c r="C1648" s="143"/>
      <c r="D1648" s="142"/>
      <c r="E1648" s="142"/>
      <c r="F1648" s="54"/>
      <c r="G1648" s="54"/>
      <c r="H1648" s="142"/>
      <c r="I1648" s="42"/>
      <c r="J1648" s="142"/>
      <c r="K1648" s="142"/>
      <c r="L1648" s="142"/>
      <c r="M1648" s="55"/>
      <c r="N1648" s="142"/>
      <c r="O1648" s="56"/>
      <c r="P1648" s="56"/>
      <c r="Q1648" s="42"/>
      <c r="R1648" s="18">
        <f t="shared" si="50"/>
        <v>0</v>
      </c>
      <c r="S1648" s="18">
        <f t="shared" si="51"/>
        <v>0</v>
      </c>
      <c r="T1648" s="144"/>
    </row>
    <row r="1649" spans="1:20" s="140" customFormat="1">
      <c r="A1649" s="143"/>
      <c r="B1649" s="42"/>
      <c r="C1649" s="143"/>
      <c r="D1649" s="142"/>
      <c r="E1649" s="142"/>
      <c r="F1649" s="54"/>
      <c r="G1649" s="54"/>
      <c r="H1649" s="142"/>
      <c r="I1649" s="42"/>
      <c r="J1649" s="142"/>
      <c r="K1649" s="142"/>
      <c r="L1649" s="142"/>
      <c r="M1649" s="55"/>
      <c r="N1649" s="142"/>
      <c r="O1649" s="56"/>
      <c r="P1649" s="56"/>
      <c r="Q1649" s="42"/>
      <c r="R1649" s="18">
        <f t="shared" si="50"/>
        <v>0</v>
      </c>
      <c r="S1649" s="18">
        <f t="shared" si="51"/>
        <v>0</v>
      </c>
      <c r="T1649" s="144"/>
    </row>
    <row r="1650" spans="1:20" s="140" customFormat="1">
      <c r="A1650" s="143"/>
      <c r="B1650" s="42"/>
      <c r="C1650" s="143"/>
      <c r="D1650" s="142"/>
      <c r="E1650" s="142"/>
      <c r="F1650" s="54"/>
      <c r="G1650" s="54"/>
      <c r="H1650" s="142"/>
      <c r="I1650" s="42"/>
      <c r="J1650" s="142"/>
      <c r="K1650" s="142"/>
      <c r="L1650" s="142"/>
      <c r="M1650" s="55"/>
      <c r="N1650" s="142"/>
      <c r="O1650" s="56"/>
      <c r="P1650" s="56"/>
      <c r="Q1650" s="42"/>
      <c r="R1650" s="18">
        <f t="shared" si="50"/>
        <v>0</v>
      </c>
      <c r="S1650" s="18">
        <f t="shared" si="51"/>
        <v>0</v>
      </c>
      <c r="T1650" s="144"/>
    </row>
    <row r="1651" spans="1:20" s="140" customFormat="1">
      <c r="A1651" s="143"/>
      <c r="B1651" s="42"/>
      <c r="C1651" s="143"/>
      <c r="D1651" s="142"/>
      <c r="E1651" s="142"/>
      <c r="F1651" s="54"/>
      <c r="G1651" s="54"/>
      <c r="H1651" s="142"/>
      <c r="I1651" s="42"/>
      <c r="J1651" s="142"/>
      <c r="K1651" s="142"/>
      <c r="L1651" s="142"/>
      <c r="M1651" s="55"/>
      <c r="N1651" s="142"/>
      <c r="O1651" s="56"/>
      <c r="P1651" s="56"/>
      <c r="Q1651" s="42"/>
      <c r="R1651" s="18">
        <f t="shared" si="50"/>
        <v>0</v>
      </c>
      <c r="S1651" s="18">
        <f t="shared" si="51"/>
        <v>0</v>
      </c>
      <c r="T1651" s="144"/>
    </row>
    <row r="1652" spans="1:20" s="140" customFormat="1">
      <c r="A1652" s="143"/>
      <c r="B1652" s="42"/>
      <c r="C1652" s="143"/>
      <c r="D1652" s="142"/>
      <c r="E1652" s="142"/>
      <c r="F1652" s="54"/>
      <c r="G1652" s="54"/>
      <c r="H1652" s="142"/>
      <c r="I1652" s="42"/>
      <c r="J1652" s="142"/>
      <c r="K1652" s="142"/>
      <c r="L1652" s="142"/>
      <c r="M1652" s="55"/>
      <c r="N1652" s="142"/>
      <c r="O1652" s="56"/>
      <c r="P1652" s="56"/>
      <c r="Q1652" s="42"/>
      <c r="R1652" s="18">
        <f t="shared" si="50"/>
        <v>0</v>
      </c>
      <c r="S1652" s="18">
        <f t="shared" si="51"/>
        <v>0</v>
      </c>
      <c r="T1652" s="144"/>
    </row>
    <row r="1653" spans="1:20" s="140" customFormat="1">
      <c r="A1653" s="143"/>
      <c r="B1653" s="42"/>
      <c r="C1653" s="143"/>
      <c r="D1653" s="142"/>
      <c r="E1653" s="142"/>
      <c r="F1653" s="54"/>
      <c r="G1653" s="54"/>
      <c r="H1653" s="142"/>
      <c r="I1653" s="42"/>
      <c r="J1653" s="142"/>
      <c r="K1653" s="142"/>
      <c r="L1653" s="142"/>
      <c r="M1653" s="55"/>
      <c r="N1653" s="142"/>
      <c r="O1653" s="56"/>
      <c r="P1653" s="56"/>
      <c r="Q1653" s="42"/>
      <c r="R1653" s="18">
        <f t="shared" si="50"/>
        <v>0</v>
      </c>
      <c r="S1653" s="18">
        <f t="shared" si="51"/>
        <v>0</v>
      </c>
      <c r="T1653" s="144"/>
    </row>
    <row r="1654" spans="1:20" s="140" customFormat="1">
      <c r="A1654" s="143"/>
      <c r="B1654" s="42"/>
      <c r="C1654" s="143"/>
      <c r="D1654" s="142"/>
      <c r="E1654" s="142"/>
      <c r="F1654" s="54"/>
      <c r="G1654" s="54"/>
      <c r="H1654" s="142"/>
      <c r="I1654" s="42"/>
      <c r="J1654" s="142"/>
      <c r="K1654" s="142"/>
      <c r="L1654" s="142"/>
      <c r="M1654" s="55"/>
      <c r="N1654" s="142"/>
      <c r="O1654" s="56"/>
      <c r="P1654" s="56"/>
      <c r="Q1654" s="42"/>
      <c r="R1654" s="18">
        <f t="shared" si="50"/>
        <v>0</v>
      </c>
      <c r="S1654" s="18">
        <f t="shared" si="51"/>
        <v>0</v>
      </c>
      <c r="T1654" s="144"/>
    </row>
    <row r="1655" spans="1:20" s="140" customFormat="1">
      <c r="A1655" s="143"/>
      <c r="B1655" s="42"/>
      <c r="C1655" s="143"/>
      <c r="D1655" s="142"/>
      <c r="E1655" s="142"/>
      <c r="F1655" s="54"/>
      <c r="G1655" s="54"/>
      <c r="H1655" s="142"/>
      <c r="I1655" s="42"/>
      <c r="J1655" s="142"/>
      <c r="K1655" s="142"/>
      <c r="L1655" s="142"/>
      <c r="M1655" s="55"/>
      <c r="N1655" s="142"/>
      <c r="O1655" s="56"/>
      <c r="P1655" s="56"/>
      <c r="Q1655" s="42"/>
      <c r="R1655" s="18">
        <f t="shared" si="50"/>
        <v>0</v>
      </c>
      <c r="S1655" s="18">
        <f t="shared" si="51"/>
        <v>0</v>
      </c>
      <c r="T1655" s="144"/>
    </row>
    <row r="1656" spans="1:20" s="140" customFormat="1">
      <c r="A1656" s="143"/>
      <c r="B1656" s="42"/>
      <c r="C1656" s="143"/>
      <c r="D1656" s="142"/>
      <c r="E1656" s="142"/>
      <c r="F1656" s="54"/>
      <c r="G1656" s="54"/>
      <c r="H1656" s="142"/>
      <c r="I1656" s="42"/>
      <c r="J1656" s="142"/>
      <c r="K1656" s="142"/>
      <c r="L1656" s="142"/>
      <c r="M1656" s="55"/>
      <c r="N1656" s="142"/>
      <c r="O1656" s="56"/>
      <c r="P1656" s="56"/>
      <c r="Q1656" s="42"/>
      <c r="R1656" s="18">
        <f t="shared" si="50"/>
        <v>0</v>
      </c>
      <c r="S1656" s="18">
        <f t="shared" si="51"/>
        <v>0</v>
      </c>
      <c r="T1656" s="144"/>
    </row>
    <row r="1657" spans="1:20" s="140" customFormat="1">
      <c r="A1657" s="143"/>
      <c r="B1657" s="42"/>
      <c r="C1657" s="143"/>
      <c r="D1657" s="142"/>
      <c r="E1657" s="142"/>
      <c r="F1657" s="54"/>
      <c r="G1657" s="54"/>
      <c r="H1657" s="142"/>
      <c r="I1657" s="42"/>
      <c r="J1657" s="142"/>
      <c r="K1657" s="142"/>
      <c r="L1657" s="142"/>
      <c r="M1657" s="55"/>
      <c r="N1657" s="142"/>
      <c r="O1657" s="56"/>
      <c r="P1657" s="56"/>
      <c r="Q1657" s="42"/>
      <c r="R1657" s="18">
        <f t="shared" si="50"/>
        <v>0</v>
      </c>
      <c r="S1657" s="18">
        <f t="shared" si="51"/>
        <v>0</v>
      </c>
      <c r="T1657" s="144"/>
    </row>
    <row r="1658" spans="1:20" s="140" customFormat="1">
      <c r="A1658" s="143"/>
      <c r="B1658" s="42"/>
      <c r="C1658" s="143"/>
      <c r="D1658" s="142"/>
      <c r="E1658" s="142"/>
      <c r="F1658" s="54"/>
      <c r="G1658" s="54"/>
      <c r="H1658" s="142"/>
      <c r="I1658" s="42"/>
      <c r="J1658" s="142"/>
      <c r="K1658" s="142"/>
      <c r="L1658" s="142"/>
      <c r="M1658" s="55"/>
      <c r="N1658" s="142"/>
      <c r="O1658" s="56"/>
      <c r="P1658" s="56"/>
      <c r="Q1658" s="42"/>
      <c r="R1658" s="18">
        <f t="shared" si="50"/>
        <v>0</v>
      </c>
      <c r="S1658" s="18">
        <f t="shared" si="51"/>
        <v>0</v>
      </c>
      <c r="T1658" s="144"/>
    </row>
    <row r="1659" spans="1:20" s="140" customFormat="1">
      <c r="A1659" s="143"/>
      <c r="B1659" s="42"/>
      <c r="C1659" s="143"/>
      <c r="D1659" s="142"/>
      <c r="E1659" s="142"/>
      <c r="F1659" s="54"/>
      <c r="G1659" s="54"/>
      <c r="H1659" s="142"/>
      <c r="I1659" s="42"/>
      <c r="J1659" s="142"/>
      <c r="K1659" s="142"/>
      <c r="L1659" s="142"/>
      <c r="M1659" s="55"/>
      <c r="N1659" s="142"/>
      <c r="O1659" s="56"/>
      <c r="P1659" s="56"/>
      <c r="Q1659" s="42"/>
      <c r="R1659" s="18">
        <f t="shared" si="50"/>
        <v>0</v>
      </c>
      <c r="S1659" s="18">
        <f t="shared" si="51"/>
        <v>0</v>
      </c>
      <c r="T1659" s="144"/>
    </row>
    <row r="1660" spans="1:20" s="140" customFormat="1">
      <c r="A1660" s="143"/>
      <c r="B1660" s="42"/>
      <c r="C1660" s="143"/>
      <c r="D1660" s="142"/>
      <c r="E1660" s="142"/>
      <c r="F1660" s="54"/>
      <c r="G1660" s="54"/>
      <c r="H1660" s="142"/>
      <c r="I1660" s="42"/>
      <c r="J1660" s="142"/>
      <c r="K1660" s="142"/>
      <c r="L1660" s="142"/>
      <c r="M1660" s="55"/>
      <c r="N1660" s="142"/>
      <c r="O1660" s="56"/>
      <c r="P1660" s="56"/>
      <c r="Q1660" s="42"/>
      <c r="R1660" s="18">
        <f t="shared" si="50"/>
        <v>0</v>
      </c>
      <c r="S1660" s="18">
        <f t="shared" si="51"/>
        <v>0</v>
      </c>
      <c r="T1660" s="144"/>
    </row>
    <row r="1661" spans="1:20" s="140" customFormat="1">
      <c r="A1661" s="143"/>
      <c r="B1661" s="42"/>
      <c r="C1661" s="143"/>
      <c r="D1661" s="142"/>
      <c r="E1661" s="142"/>
      <c r="F1661" s="54"/>
      <c r="G1661" s="54"/>
      <c r="H1661" s="142"/>
      <c r="I1661" s="42"/>
      <c r="J1661" s="142"/>
      <c r="K1661" s="142"/>
      <c r="L1661" s="142"/>
      <c r="M1661" s="55"/>
      <c r="N1661" s="142"/>
      <c r="O1661" s="56"/>
      <c r="P1661" s="56"/>
      <c r="Q1661" s="42"/>
      <c r="R1661" s="18">
        <f t="shared" si="50"/>
        <v>0</v>
      </c>
      <c r="S1661" s="18">
        <f t="shared" si="51"/>
        <v>0</v>
      </c>
      <c r="T1661" s="144"/>
    </row>
    <row r="1662" spans="1:20" s="140" customFormat="1">
      <c r="A1662" s="143"/>
      <c r="B1662" s="42"/>
      <c r="C1662" s="143"/>
      <c r="D1662" s="142"/>
      <c r="E1662" s="142"/>
      <c r="F1662" s="54"/>
      <c r="G1662" s="54"/>
      <c r="H1662" s="142"/>
      <c r="I1662" s="42"/>
      <c r="J1662" s="142"/>
      <c r="K1662" s="142"/>
      <c r="L1662" s="142"/>
      <c r="M1662" s="55"/>
      <c r="N1662" s="142"/>
      <c r="O1662" s="56"/>
      <c r="P1662" s="56"/>
      <c r="Q1662" s="42"/>
      <c r="R1662" s="18">
        <f t="shared" si="50"/>
        <v>0</v>
      </c>
      <c r="S1662" s="18">
        <f t="shared" si="51"/>
        <v>0</v>
      </c>
      <c r="T1662" s="144"/>
    </row>
    <row r="1663" spans="1:20" s="140" customFormat="1">
      <c r="A1663" s="143"/>
      <c r="B1663" s="42"/>
      <c r="C1663" s="143"/>
      <c r="D1663" s="142"/>
      <c r="E1663" s="142"/>
      <c r="F1663" s="54"/>
      <c r="G1663" s="54"/>
      <c r="H1663" s="142"/>
      <c r="I1663" s="42"/>
      <c r="J1663" s="142"/>
      <c r="K1663" s="142"/>
      <c r="L1663" s="142"/>
      <c r="M1663" s="55"/>
      <c r="N1663" s="142"/>
      <c r="O1663" s="56"/>
      <c r="P1663" s="56"/>
      <c r="Q1663" s="42"/>
      <c r="R1663" s="18">
        <f t="shared" si="50"/>
        <v>0</v>
      </c>
      <c r="S1663" s="18">
        <f t="shared" si="51"/>
        <v>0</v>
      </c>
      <c r="T1663" s="144"/>
    </row>
    <row r="1664" spans="1:20" s="140" customFormat="1">
      <c r="A1664" s="143"/>
      <c r="B1664" s="42"/>
      <c r="C1664" s="143"/>
      <c r="D1664" s="142"/>
      <c r="E1664" s="142"/>
      <c r="F1664" s="54"/>
      <c r="G1664" s="54"/>
      <c r="H1664" s="142"/>
      <c r="I1664" s="42"/>
      <c r="J1664" s="142"/>
      <c r="K1664" s="142"/>
      <c r="L1664" s="142"/>
      <c r="M1664" s="55"/>
      <c r="N1664" s="142"/>
      <c r="O1664" s="56"/>
      <c r="P1664" s="56"/>
      <c r="Q1664" s="42"/>
      <c r="R1664" s="18">
        <f t="shared" si="50"/>
        <v>0</v>
      </c>
      <c r="S1664" s="18">
        <f t="shared" si="51"/>
        <v>0</v>
      </c>
      <c r="T1664" s="144"/>
    </row>
    <row r="1665" spans="1:20" s="140" customFormat="1">
      <c r="A1665" s="143"/>
      <c r="B1665" s="42"/>
      <c r="C1665" s="143"/>
      <c r="D1665" s="142"/>
      <c r="E1665" s="142"/>
      <c r="F1665" s="54"/>
      <c r="G1665" s="54"/>
      <c r="H1665" s="142"/>
      <c r="I1665" s="42"/>
      <c r="J1665" s="142"/>
      <c r="K1665" s="142"/>
      <c r="L1665" s="142"/>
      <c r="M1665" s="55"/>
      <c r="N1665" s="142"/>
      <c r="O1665" s="56"/>
      <c r="P1665" s="56"/>
      <c r="Q1665" s="42"/>
      <c r="R1665" s="18">
        <f t="shared" si="50"/>
        <v>0</v>
      </c>
      <c r="S1665" s="18">
        <f t="shared" si="51"/>
        <v>0</v>
      </c>
      <c r="T1665" s="144"/>
    </row>
    <row r="1666" spans="1:20" s="140" customFormat="1">
      <c r="A1666" s="143"/>
      <c r="B1666" s="42"/>
      <c r="C1666" s="143"/>
      <c r="D1666" s="142"/>
      <c r="E1666" s="142"/>
      <c r="F1666" s="54"/>
      <c r="G1666" s="54"/>
      <c r="H1666" s="142"/>
      <c r="I1666" s="42"/>
      <c r="J1666" s="142"/>
      <c r="K1666" s="142"/>
      <c r="L1666" s="142"/>
      <c r="M1666" s="55"/>
      <c r="N1666" s="142"/>
      <c r="O1666" s="56"/>
      <c r="P1666" s="56"/>
      <c r="Q1666" s="42"/>
      <c r="R1666" s="18">
        <f t="shared" si="50"/>
        <v>0</v>
      </c>
      <c r="S1666" s="18">
        <f t="shared" si="51"/>
        <v>0</v>
      </c>
      <c r="T1666" s="144"/>
    </row>
    <row r="1667" spans="1:20" s="140" customFormat="1">
      <c r="A1667" s="143"/>
      <c r="B1667" s="42"/>
      <c r="C1667" s="143"/>
      <c r="D1667" s="142"/>
      <c r="E1667" s="142"/>
      <c r="F1667" s="54"/>
      <c r="G1667" s="54"/>
      <c r="H1667" s="142"/>
      <c r="I1667" s="42"/>
      <c r="J1667" s="142"/>
      <c r="K1667" s="142"/>
      <c r="L1667" s="142"/>
      <c r="M1667" s="55"/>
      <c r="N1667" s="142"/>
      <c r="O1667" s="56"/>
      <c r="P1667" s="56"/>
      <c r="Q1667" s="42"/>
      <c r="R1667" s="18">
        <f t="shared" si="50"/>
        <v>0</v>
      </c>
      <c r="S1667" s="18">
        <f t="shared" si="51"/>
        <v>0</v>
      </c>
      <c r="T1667" s="144"/>
    </row>
    <row r="1668" spans="1:20" s="140" customFormat="1">
      <c r="A1668" s="143"/>
      <c r="B1668" s="42"/>
      <c r="C1668" s="143"/>
      <c r="D1668" s="142"/>
      <c r="E1668" s="142"/>
      <c r="F1668" s="54"/>
      <c r="G1668" s="54"/>
      <c r="H1668" s="142"/>
      <c r="I1668" s="42"/>
      <c r="J1668" s="142"/>
      <c r="K1668" s="142"/>
      <c r="L1668" s="142"/>
      <c r="M1668" s="55"/>
      <c r="N1668" s="142"/>
      <c r="O1668" s="56"/>
      <c r="P1668" s="56"/>
      <c r="Q1668" s="42"/>
      <c r="R1668" s="18">
        <f t="shared" si="50"/>
        <v>0</v>
      </c>
      <c r="S1668" s="18">
        <f t="shared" si="51"/>
        <v>0</v>
      </c>
      <c r="T1668" s="144"/>
    </row>
    <row r="1669" spans="1:20" s="140" customFormat="1">
      <c r="A1669" s="143"/>
      <c r="B1669" s="42"/>
      <c r="C1669" s="143"/>
      <c r="D1669" s="142"/>
      <c r="E1669" s="142"/>
      <c r="F1669" s="54"/>
      <c r="G1669" s="54"/>
      <c r="H1669" s="142"/>
      <c r="I1669" s="42"/>
      <c r="J1669" s="142"/>
      <c r="K1669" s="142"/>
      <c r="L1669" s="142"/>
      <c r="M1669" s="55"/>
      <c r="N1669" s="142"/>
      <c r="O1669" s="56"/>
      <c r="P1669" s="56"/>
      <c r="Q1669" s="42"/>
      <c r="R1669" s="18">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8">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144"/>
    </row>
    <row r="1670" spans="1:20" s="140" customFormat="1">
      <c r="A1670" s="143"/>
      <c r="B1670" s="42"/>
      <c r="C1670" s="143"/>
      <c r="D1670" s="142"/>
      <c r="E1670" s="142"/>
      <c r="F1670" s="54"/>
      <c r="G1670" s="54"/>
      <c r="H1670" s="142"/>
      <c r="I1670" s="42"/>
      <c r="J1670" s="142"/>
      <c r="K1670" s="142"/>
      <c r="L1670" s="142"/>
      <c r="M1670" s="55"/>
      <c r="N1670" s="142"/>
      <c r="O1670" s="56"/>
      <c r="P1670" s="56"/>
      <c r="Q1670" s="42"/>
      <c r="R1670" s="18">
        <f t="shared" si="52"/>
        <v>0</v>
      </c>
      <c r="S1670" s="18">
        <f t="shared" si="53"/>
        <v>0</v>
      </c>
      <c r="T1670" s="144"/>
    </row>
    <row r="1671" spans="1:20" s="140" customFormat="1">
      <c r="A1671" s="143"/>
      <c r="B1671" s="42"/>
      <c r="C1671" s="143"/>
      <c r="D1671" s="142"/>
      <c r="E1671" s="142"/>
      <c r="F1671" s="54"/>
      <c r="G1671" s="54"/>
      <c r="H1671" s="142"/>
      <c r="I1671" s="42"/>
      <c r="J1671" s="142"/>
      <c r="K1671" s="142"/>
      <c r="L1671" s="142"/>
      <c r="M1671" s="55"/>
      <c r="N1671" s="142"/>
      <c r="O1671" s="56"/>
      <c r="P1671" s="56"/>
      <c r="Q1671" s="42"/>
      <c r="R1671" s="18">
        <f t="shared" si="52"/>
        <v>0</v>
      </c>
      <c r="S1671" s="18">
        <f t="shared" si="53"/>
        <v>0</v>
      </c>
      <c r="T1671" s="144"/>
    </row>
    <row r="1672" spans="1:20" s="140" customFormat="1">
      <c r="A1672" s="143"/>
      <c r="B1672" s="42"/>
      <c r="C1672" s="143"/>
      <c r="D1672" s="142"/>
      <c r="E1672" s="142"/>
      <c r="F1672" s="54"/>
      <c r="G1672" s="54"/>
      <c r="H1672" s="142"/>
      <c r="I1672" s="42"/>
      <c r="J1672" s="142"/>
      <c r="K1672" s="142"/>
      <c r="L1672" s="142"/>
      <c r="M1672" s="55"/>
      <c r="N1672" s="142"/>
      <c r="O1672" s="56"/>
      <c r="P1672" s="56"/>
      <c r="Q1672" s="42"/>
      <c r="R1672" s="18">
        <f t="shared" si="52"/>
        <v>0</v>
      </c>
      <c r="S1672" s="18">
        <f t="shared" si="53"/>
        <v>0</v>
      </c>
      <c r="T1672" s="144"/>
    </row>
    <row r="1673" spans="1:20" s="140" customFormat="1">
      <c r="A1673" s="143"/>
      <c r="B1673" s="42"/>
      <c r="C1673" s="143"/>
      <c r="D1673" s="142"/>
      <c r="E1673" s="142"/>
      <c r="F1673" s="54"/>
      <c r="G1673" s="54"/>
      <c r="H1673" s="142"/>
      <c r="I1673" s="42"/>
      <c r="J1673" s="142"/>
      <c r="K1673" s="142"/>
      <c r="L1673" s="142"/>
      <c r="M1673" s="55"/>
      <c r="N1673" s="142"/>
      <c r="O1673" s="56"/>
      <c r="P1673" s="56"/>
      <c r="Q1673" s="42"/>
      <c r="R1673" s="18">
        <f t="shared" si="52"/>
        <v>0</v>
      </c>
      <c r="S1673" s="18">
        <f t="shared" si="53"/>
        <v>0</v>
      </c>
      <c r="T1673" s="144"/>
    </row>
    <row r="1674" spans="1:20" s="140" customFormat="1">
      <c r="A1674" s="143"/>
      <c r="B1674" s="42"/>
      <c r="C1674" s="143"/>
      <c r="D1674" s="142"/>
      <c r="E1674" s="142"/>
      <c r="F1674" s="54"/>
      <c r="G1674" s="54"/>
      <c r="H1674" s="142"/>
      <c r="I1674" s="42"/>
      <c r="J1674" s="142"/>
      <c r="K1674" s="142"/>
      <c r="L1674" s="142"/>
      <c r="M1674" s="55"/>
      <c r="N1674" s="142"/>
      <c r="O1674" s="56"/>
      <c r="P1674" s="56"/>
      <c r="Q1674" s="42"/>
      <c r="R1674" s="18">
        <f t="shared" si="52"/>
        <v>0</v>
      </c>
      <c r="S1674" s="18">
        <f t="shared" si="53"/>
        <v>0</v>
      </c>
      <c r="T1674" s="144"/>
    </row>
    <row r="1675" spans="1:20" s="140" customFormat="1">
      <c r="A1675" s="143"/>
      <c r="B1675" s="42"/>
      <c r="C1675" s="143"/>
      <c r="D1675" s="142"/>
      <c r="E1675" s="142"/>
      <c r="F1675" s="54"/>
      <c r="G1675" s="54"/>
      <c r="H1675" s="142"/>
      <c r="I1675" s="42"/>
      <c r="J1675" s="142"/>
      <c r="K1675" s="142"/>
      <c r="L1675" s="142"/>
      <c r="M1675" s="55"/>
      <c r="N1675" s="142"/>
      <c r="O1675" s="56"/>
      <c r="P1675" s="56"/>
      <c r="Q1675" s="42"/>
      <c r="R1675" s="18">
        <f t="shared" si="52"/>
        <v>0</v>
      </c>
      <c r="S1675" s="18">
        <f t="shared" si="53"/>
        <v>0</v>
      </c>
      <c r="T1675" s="144"/>
    </row>
    <row r="1676" spans="1:20" s="140" customFormat="1">
      <c r="A1676" s="143"/>
      <c r="B1676" s="42"/>
      <c r="C1676" s="143"/>
      <c r="D1676" s="142"/>
      <c r="E1676" s="142"/>
      <c r="F1676" s="54"/>
      <c r="G1676" s="54"/>
      <c r="H1676" s="142"/>
      <c r="I1676" s="42"/>
      <c r="J1676" s="142"/>
      <c r="K1676" s="142"/>
      <c r="L1676" s="142"/>
      <c r="M1676" s="55"/>
      <c r="N1676" s="142"/>
      <c r="O1676" s="56"/>
      <c r="P1676" s="56"/>
      <c r="Q1676" s="42"/>
      <c r="R1676" s="18">
        <f t="shared" si="52"/>
        <v>0</v>
      </c>
      <c r="S1676" s="18">
        <f t="shared" si="53"/>
        <v>0</v>
      </c>
      <c r="T1676" s="144"/>
    </row>
    <row r="1677" spans="1:20" s="140" customFormat="1">
      <c r="A1677" s="143"/>
      <c r="B1677" s="42"/>
      <c r="C1677" s="143"/>
      <c r="D1677" s="142"/>
      <c r="E1677" s="142"/>
      <c r="F1677" s="54"/>
      <c r="G1677" s="54"/>
      <c r="H1677" s="142"/>
      <c r="I1677" s="42"/>
      <c r="J1677" s="142"/>
      <c r="K1677" s="142"/>
      <c r="L1677" s="142"/>
      <c r="M1677" s="55"/>
      <c r="N1677" s="142"/>
      <c r="O1677" s="56"/>
      <c r="P1677" s="56"/>
      <c r="Q1677" s="42"/>
      <c r="R1677" s="18">
        <f t="shared" si="52"/>
        <v>0</v>
      </c>
      <c r="S1677" s="18">
        <f t="shared" si="53"/>
        <v>0</v>
      </c>
      <c r="T1677" s="144"/>
    </row>
    <row r="1678" spans="1:20" s="140" customFormat="1">
      <c r="A1678" s="143"/>
      <c r="B1678" s="42"/>
      <c r="C1678" s="143"/>
      <c r="D1678" s="142"/>
      <c r="E1678" s="142"/>
      <c r="F1678" s="54"/>
      <c r="G1678" s="54"/>
      <c r="H1678" s="142"/>
      <c r="I1678" s="42"/>
      <c r="J1678" s="142"/>
      <c r="K1678" s="142"/>
      <c r="L1678" s="142"/>
      <c r="M1678" s="55"/>
      <c r="N1678" s="142"/>
      <c r="O1678" s="56"/>
      <c r="P1678" s="56"/>
      <c r="Q1678" s="42"/>
      <c r="R1678" s="18">
        <f t="shared" si="52"/>
        <v>0</v>
      </c>
      <c r="S1678" s="18">
        <f t="shared" si="53"/>
        <v>0</v>
      </c>
      <c r="T1678" s="144"/>
    </row>
    <row r="1679" spans="1:20" s="140" customFormat="1">
      <c r="A1679" s="143"/>
      <c r="B1679" s="42"/>
      <c r="C1679" s="143"/>
      <c r="D1679" s="142"/>
      <c r="E1679" s="142"/>
      <c r="F1679" s="54"/>
      <c r="G1679" s="54"/>
      <c r="H1679" s="142"/>
      <c r="I1679" s="42"/>
      <c r="J1679" s="142"/>
      <c r="K1679" s="142"/>
      <c r="L1679" s="142"/>
      <c r="M1679" s="55"/>
      <c r="N1679" s="142"/>
      <c r="O1679" s="56"/>
      <c r="P1679" s="56"/>
      <c r="Q1679" s="42"/>
      <c r="R1679" s="18">
        <f t="shared" si="52"/>
        <v>0</v>
      </c>
      <c r="S1679" s="18">
        <f t="shared" si="53"/>
        <v>0</v>
      </c>
      <c r="T1679" s="144"/>
    </row>
    <row r="1680" spans="1:20" s="140" customFormat="1">
      <c r="A1680" s="143"/>
      <c r="B1680" s="42"/>
      <c r="C1680" s="143"/>
      <c r="D1680" s="142"/>
      <c r="E1680" s="142"/>
      <c r="F1680" s="54"/>
      <c r="G1680" s="54"/>
      <c r="H1680" s="142"/>
      <c r="I1680" s="42"/>
      <c r="J1680" s="142"/>
      <c r="K1680" s="142"/>
      <c r="L1680" s="142"/>
      <c r="M1680" s="55"/>
      <c r="N1680" s="142"/>
      <c r="O1680" s="56"/>
      <c r="P1680" s="56"/>
      <c r="Q1680" s="42"/>
      <c r="R1680" s="18">
        <f t="shared" si="52"/>
        <v>0</v>
      </c>
      <c r="S1680" s="18">
        <f t="shared" si="53"/>
        <v>0</v>
      </c>
      <c r="T1680" s="144"/>
    </row>
    <row r="1681" spans="1:20" s="140" customFormat="1">
      <c r="A1681" s="143"/>
      <c r="B1681" s="42"/>
      <c r="C1681" s="143"/>
      <c r="D1681" s="142"/>
      <c r="E1681" s="142"/>
      <c r="F1681" s="54"/>
      <c r="G1681" s="54"/>
      <c r="H1681" s="142"/>
      <c r="I1681" s="42"/>
      <c r="J1681" s="142"/>
      <c r="K1681" s="142"/>
      <c r="L1681" s="142"/>
      <c r="M1681" s="55"/>
      <c r="N1681" s="142"/>
      <c r="O1681" s="56"/>
      <c r="P1681" s="56"/>
      <c r="Q1681" s="42"/>
      <c r="R1681" s="18">
        <f t="shared" si="52"/>
        <v>0</v>
      </c>
      <c r="S1681" s="18">
        <f t="shared" si="53"/>
        <v>0</v>
      </c>
      <c r="T1681" s="144"/>
    </row>
    <row r="1682" spans="1:20" s="140" customFormat="1">
      <c r="A1682" s="143"/>
      <c r="B1682" s="42"/>
      <c r="C1682" s="143"/>
      <c r="D1682" s="142"/>
      <c r="E1682" s="142"/>
      <c r="F1682" s="54"/>
      <c r="G1682" s="54"/>
      <c r="H1682" s="142"/>
      <c r="I1682" s="42"/>
      <c r="J1682" s="142"/>
      <c r="K1682" s="142"/>
      <c r="L1682" s="142"/>
      <c r="M1682" s="55"/>
      <c r="N1682" s="142"/>
      <c r="O1682" s="56"/>
      <c r="P1682" s="56"/>
      <c r="Q1682" s="42"/>
      <c r="R1682" s="18">
        <f t="shared" si="52"/>
        <v>0</v>
      </c>
      <c r="S1682" s="18">
        <f t="shared" si="53"/>
        <v>0</v>
      </c>
      <c r="T1682" s="144"/>
    </row>
    <row r="1683" spans="1:20" s="140" customFormat="1">
      <c r="A1683" s="143"/>
      <c r="B1683" s="42"/>
      <c r="C1683" s="143"/>
      <c r="D1683" s="142"/>
      <c r="E1683" s="142"/>
      <c r="F1683" s="54"/>
      <c r="G1683" s="54"/>
      <c r="H1683" s="142"/>
      <c r="I1683" s="42"/>
      <c r="J1683" s="142"/>
      <c r="K1683" s="142"/>
      <c r="L1683" s="142"/>
      <c r="M1683" s="55"/>
      <c r="N1683" s="142"/>
      <c r="O1683" s="56"/>
      <c r="P1683" s="56"/>
      <c r="Q1683" s="42"/>
      <c r="R1683" s="18">
        <f t="shared" si="52"/>
        <v>0</v>
      </c>
      <c r="S1683" s="18">
        <f t="shared" si="53"/>
        <v>0</v>
      </c>
      <c r="T1683" s="144"/>
    </row>
    <row r="1684" spans="1:20" s="140" customFormat="1">
      <c r="A1684" s="143"/>
      <c r="B1684" s="42"/>
      <c r="C1684" s="143"/>
      <c r="D1684" s="142"/>
      <c r="E1684" s="142"/>
      <c r="F1684" s="54"/>
      <c r="G1684" s="54"/>
      <c r="H1684" s="142"/>
      <c r="I1684" s="42"/>
      <c r="J1684" s="142"/>
      <c r="K1684" s="142"/>
      <c r="L1684" s="142"/>
      <c r="M1684" s="55"/>
      <c r="N1684" s="142"/>
      <c r="O1684" s="56"/>
      <c r="P1684" s="56"/>
      <c r="Q1684" s="42"/>
      <c r="R1684" s="18">
        <f t="shared" si="52"/>
        <v>0</v>
      </c>
      <c r="S1684" s="18">
        <f t="shared" si="53"/>
        <v>0</v>
      </c>
      <c r="T1684" s="144"/>
    </row>
    <row r="1685" spans="1:20" s="140" customFormat="1">
      <c r="A1685" s="143"/>
      <c r="B1685" s="42"/>
      <c r="C1685" s="143"/>
      <c r="D1685" s="142"/>
      <c r="E1685" s="142"/>
      <c r="F1685" s="54"/>
      <c r="G1685" s="54"/>
      <c r="H1685" s="142"/>
      <c r="I1685" s="42"/>
      <c r="J1685" s="142"/>
      <c r="K1685" s="142"/>
      <c r="L1685" s="142"/>
      <c r="M1685" s="55"/>
      <c r="N1685" s="142"/>
      <c r="O1685" s="56"/>
      <c r="P1685" s="56"/>
      <c r="Q1685" s="42"/>
      <c r="R1685" s="18">
        <f t="shared" si="52"/>
        <v>0</v>
      </c>
      <c r="S1685" s="18">
        <f t="shared" si="53"/>
        <v>0</v>
      </c>
      <c r="T1685" s="144"/>
    </row>
    <row r="1686" spans="1:20" s="140" customFormat="1">
      <c r="A1686" s="143"/>
      <c r="B1686" s="42"/>
      <c r="C1686" s="143"/>
      <c r="D1686" s="142"/>
      <c r="E1686" s="142"/>
      <c r="F1686" s="54"/>
      <c r="G1686" s="54"/>
      <c r="H1686" s="142"/>
      <c r="I1686" s="42"/>
      <c r="J1686" s="142"/>
      <c r="K1686" s="142"/>
      <c r="L1686" s="142"/>
      <c r="M1686" s="55"/>
      <c r="N1686" s="142"/>
      <c r="O1686" s="56"/>
      <c r="P1686" s="56"/>
      <c r="Q1686" s="42"/>
      <c r="R1686" s="18">
        <f t="shared" si="52"/>
        <v>0</v>
      </c>
      <c r="S1686" s="18">
        <f t="shared" si="53"/>
        <v>0</v>
      </c>
      <c r="T1686" s="144"/>
    </row>
    <row r="1687" spans="1:20" s="140" customFormat="1">
      <c r="A1687" s="143"/>
      <c r="B1687" s="42"/>
      <c r="C1687" s="143"/>
      <c r="D1687" s="142"/>
      <c r="E1687" s="142"/>
      <c r="F1687" s="54"/>
      <c r="G1687" s="54"/>
      <c r="H1687" s="142"/>
      <c r="I1687" s="42"/>
      <c r="J1687" s="142"/>
      <c r="K1687" s="142"/>
      <c r="L1687" s="142"/>
      <c r="M1687" s="55"/>
      <c r="N1687" s="142"/>
      <c r="O1687" s="56"/>
      <c r="P1687" s="56"/>
      <c r="Q1687" s="42"/>
      <c r="R1687" s="18">
        <f t="shared" si="52"/>
        <v>0</v>
      </c>
      <c r="S1687" s="18">
        <f t="shared" si="53"/>
        <v>0</v>
      </c>
      <c r="T1687" s="144"/>
    </row>
    <row r="1688" spans="1:20" s="140" customFormat="1">
      <c r="A1688" s="143"/>
      <c r="B1688" s="42"/>
      <c r="C1688" s="143"/>
      <c r="D1688" s="142"/>
      <c r="E1688" s="142"/>
      <c r="F1688" s="54"/>
      <c r="G1688" s="54"/>
      <c r="H1688" s="142"/>
      <c r="I1688" s="42"/>
      <c r="J1688" s="142"/>
      <c r="K1688" s="142"/>
      <c r="L1688" s="142"/>
      <c r="M1688" s="55"/>
      <c r="N1688" s="142"/>
      <c r="O1688" s="56"/>
      <c r="P1688" s="56"/>
      <c r="Q1688" s="42"/>
      <c r="R1688" s="18">
        <f t="shared" si="52"/>
        <v>0</v>
      </c>
      <c r="S1688" s="18">
        <f t="shared" si="53"/>
        <v>0</v>
      </c>
      <c r="T1688" s="144"/>
    </row>
    <row r="1689" spans="1:20" s="140" customFormat="1">
      <c r="A1689" s="143"/>
      <c r="B1689" s="42"/>
      <c r="C1689" s="143"/>
      <c r="D1689" s="142"/>
      <c r="E1689" s="142"/>
      <c r="F1689" s="54"/>
      <c r="G1689" s="54"/>
      <c r="H1689" s="142"/>
      <c r="I1689" s="42"/>
      <c r="J1689" s="142"/>
      <c r="K1689" s="142"/>
      <c r="L1689" s="142"/>
      <c r="M1689" s="55"/>
      <c r="N1689" s="142"/>
      <c r="O1689" s="56"/>
      <c r="P1689" s="56"/>
      <c r="Q1689" s="42"/>
      <c r="R1689" s="18">
        <f t="shared" si="52"/>
        <v>0</v>
      </c>
      <c r="S1689" s="18">
        <f t="shared" si="53"/>
        <v>0</v>
      </c>
      <c r="T1689" s="144"/>
    </row>
    <row r="1690" spans="1:20" s="140" customFormat="1">
      <c r="A1690" s="143"/>
      <c r="B1690" s="42"/>
      <c r="C1690" s="143"/>
      <c r="D1690" s="142"/>
      <c r="E1690" s="142"/>
      <c r="F1690" s="54"/>
      <c r="G1690" s="54"/>
      <c r="H1690" s="142"/>
      <c r="I1690" s="42"/>
      <c r="J1690" s="142"/>
      <c r="K1690" s="142"/>
      <c r="L1690" s="142"/>
      <c r="M1690" s="55"/>
      <c r="N1690" s="142"/>
      <c r="O1690" s="56"/>
      <c r="P1690" s="56"/>
      <c r="Q1690" s="42"/>
      <c r="R1690" s="18">
        <f t="shared" si="52"/>
        <v>0</v>
      </c>
      <c r="S1690" s="18">
        <f t="shared" si="53"/>
        <v>0</v>
      </c>
      <c r="T1690" s="144"/>
    </row>
    <row r="1691" spans="1:20" s="140" customFormat="1">
      <c r="A1691" s="143"/>
      <c r="B1691" s="42"/>
      <c r="C1691" s="143"/>
      <c r="D1691" s="142"/>
      <c r="E1691" s="142"/>
      <c r="F1691" s="54"/>
      <c r="G1691" s="54"/>
      <c r="H1691" s="142"/>
      <c r="I1691" s="42"/>
      <c r="J1691" s="142"/>
      <c r="K1691" s="142"/>
      <c r="L1691" s="142"/>
      <c r="M1691" s="55"/>
      <c r="N1691" s="142"/>
      <c r="O1691" s="56"/>
      <c r="P1691" s="56"/>
      <c r="Q1691" s="42"/>
      <c r="R1691" s="18">
        <f t="shared" si="52"/>
        <v>0</v>
      </c>
      <c r="S1691" s="18">
        <f t="shared" si="53"/>
        <v>0</v>
      </c>
      <c r="T1691" s="144"/>
    </row>
    <row r="1692" spans="1:20" s="140" customFormat="1">
      <c r="A1692" s="143"/>
      <c r="B1692" s="42"/>
      <c r="C1692" s="143"/>
      <c r="D1692" s="142"/>
      <c r="E1692" s="142"/>
      <c r="F1692" s="54"/>
      <c r="G1692" s="54"/>
      <c r="H1692" s="142"/>
      <c r="I1692" s="42"/>
      <c r="J1692" s="142"/>
      <c r="K1692" s="142"/>
      <c r="L1692" s="142"/>
      <c r="M1692" s="55"/>
      <c r="N1692" s="142"/>
      <c r="O1692" s="56"/>
      <c r="P1692" s="56"/>
      <c r="Q1692" s="42"/>
      <c r="R1692" s="18">
        <f t="shared" si="52"/>
        <v>0</v>
      </c>
      <c r="S1692" s="18">
        <f t="shared" si="53"/>
        <v>0</v>
      </c>
      <c r="T1692" s="144"/>
    </row>
    <row r="1693" spans="1:20" s="140" customFormat="1">
      <c r="A1693" s="143"/>
      <c r="B1693" s="42"/>
      <c r="C1693" s="143"/>
      <c r="D1693" s="142"/>
      <c r="E1693" s="142"/>
      <c r="F1693" s="54"/>
      <c r="G1693" s="54"/>
      <c r="H1693" s="142"/>
      <c r="I1693" s="42"/>
      <c r="J1693" s="142"/>
      <c r="K1693" s="142"/>
      <c r="L1693" s="142"/>
      <c r="M1693" s="55"/>
      <c r="N1693" s="142"/>
      <c r="O1693" s="56"/>
      <c r="P1693" s="56"/>
      <c r="Q1693" s="42"/>
      <c r="R1693" s="18">
        <f t="shared" si="52"/>
        <v>0</v>
      </c>
      <c r="S1693" s="18">
        <f t="shared" si="53"/>
        <v>0</v>
      </c>
      <c r="T1693" s="144"/>
    </row>
    <row r="1694" spans="1:20" s="140" customFormat="1">
      <c r="A1694" s="143"/>
      <c r="B1694" s="42"/>
      <c r="C1694" s="143"/>
      <c r="D1694" s="142"/>
      <c r="E1694" s="142"/>
      <c r="F1694" s="54"/>
      <c r="G1694" s="54"/>
      <c r="H1694" s="142"/>
      <c r="I1694" s="42"/>
      <c r="J1694" s="142"/>
      <c r="K1694" s="142"/>
      <c r="L1694" s="142"/>
      <c r="M1694" s="55"/>
      <c r="N1694" s="142"/>
      <c r="O1694" s="56"/>
      <c r="P1694" s="56"/>
      <c r="Q1694" s="42"/>
      <c r="R1694" s="18">
        <f t="shared" si="52"/>
        <v>0</v>
      </c>
      <c r="S1694" s="18">
        <f t="shared" si="53"/>
        <v>0</v>
      </c>
      <c r="T1694" s="144"/>
    </row>
    <row r="1695" spans="1:20" s="140" customFormat="1">
      <c r="A1695" s="143"/>
      <c r="B1695" s="42"/>
      <c r="C1695" s="143"/>
      <c r="D1695" s="142"/>
      <c r="E1695" s="142"/>
      <c r="F1695" s="54"/>
      <c r="G1695" s="54"/>
      <c r="H1695" s="142"/>
      <c r="I1695" s="42"/>
      <c r="J1695" s="142"/>
      <c r="K1695" s="142"/>
      <c r="L1695" s="142"/>
      <c r="M1695" s="55"/>
      <c r="N1695" s="142"/>
      <c r="O1695" s="56"/>
      <c r="P1695" s="56"/>
      <c r="Q1695" s="42"/>
      <c r="R1695" s="18">
        <f t="shared" si="52"/>
        <v>0</v>
      </c>
      <c r="S1695" s="18">
        <f t="shared" si="53"/>
        <v>0</v>
      </c>
      <c r="T1695" s="144"/>
    </row>
    <row r="1696" spans="1:20" s="140" customFormat="1">
      <c r="A1696" s="143"/>
      <c r="B1696" s="42"/>
      <c r="C1696" s="143"/>
      <c r="D1696" s="142"/>
      <c r="E1696" s="142"/>
      <c r="F1696" s="54"/>
      <c r="G1696" s="54"/>
      <c r="H1696" s="142"/>
      <c r="I1696" s="42"/>
      <c r="J1696" s="142"/>
      <c r="K1696" s="142"/>
      <c r="L1696" s="142"/>
      <c r="M1696" s="55"/>
      <c r="N1696" s="142"/>
      <c r="O1696" s="56"/>
      <c r="P1696" s="56"/>
      <c r="Q1696" s="42"/>
      <c r="R1696" s="18">
        <f t="shared" si="52"/>
        <v>0</v>
      </c>
      <c r="S1696" s="18">
        <f t="shared" si="53"/>
        <v>0</v>
      </c>
      <c r="T1696" s="144"/>
    </row>
    <row r="1697" spans="1:20" s="140" customFormat="1">
      <c r="A1697" s="143"/>
      <c r="B1697" s="42"/>
      <c r="C1697" s="143"/>
      <c r="D1697" s="142"/>
      <c r="E1697" s="142"/>
      <c r="F1697" s="54"/>
      <c r="G1697" s="54"/>
      <c r="H1697" s="142"/>
      <c r="I1697" s="42"/>
      <c r="J1697" s="142"/>
      <c r="K1697" s="142"/>
      <c r="L1697" s="142"/>
      <c r="M1697" s="55"/>
      <c r="N1697" s="142"/>
      <c r="O1697" s="56"/>
      <c r="P1697" s="56"/>
      <c r="Q1697" s="42"/>
      <c r="R1697" s="18">
        <f t="shared" si="52"/>
        <v>0</v>
      </c>
      <c r="S1697" s="18">
        <f t="shared" si="53"/>
        <v>0</v>
      </c>
      <c r="T1697" s="144"/>
    </row>
    <row r="1698" spans="1:20" s="140" customFormat="1">
      <c r="A1698" s="143"/>
      <c r="B1698" s="42"/>
      <c r="C1698" s="143"/>
      <c r="D1698" s="142"/>
      <c r="E1698" s="142"/>
      <c r="F1698" s="54"/>
      <c r="G1698" s="54"/>
      <c r="H1698" s="142"/>
      <c r="I1698" s="42"/>
      <c r="J1698" s="142"/>
      <c r="K1698" s="142"/>
      <c r="L1698" s="142"/>
      <c r="M1698" s="55"/>
      <c r="N1698" s="142"/>
      <c r="O1698" s="56"/>
      <c r="P1698" s="56"/>
      <c r="Q1698" s="42"/>
      <c r="R1698" s="18">
        <f t="shared" si="52"/>
        <v>0</v>
      </c>
      <c r="S1698" s="18">
        <f t="shared" si="53"/>
        <v>0</v>
      </c>
      <c r="T1698" s="144"/>
    </row>
    <row r="1699" spans="1:20" s="140" customFormat="1">
      <c r="A1699" s="143"/>
      <c r="B1699" s="42"/>
      <c r="C1699" s="143"/>
      <c r="D1699" s="142"/>
      <c r="E1699" s="142"/>
      <c r="F1699" s="54"/>
      <c r="G1699" s="54"/>
      <c r="H1699" s="142"/>
      <c r="I1699" s="42"/>
      <c r="J1699" s="142"/>
      <c r="K1699" s="142"/>
      <c r="L1699" s="142"/>
      <c r="M1699" s="55"/>
      <c r="N1699" s="142"/>
      <c r="O1699" s="56"/>
      <c r="P1699" s="56"/>
      <c r="Q1699" s="42"/>
      <c r="R1699" s="18">
        <f t="shared" si="52"/>
        <v>0</v>
      </c>
      <c r="S1699" s="18">
        <f t="shared" si="53"/>
        <v>0</v>
      </c>
      <c r="T1699" s="144"/>
    </row>
    <row r="1700" spans="1:20" s="140" customFormat="1">
      <c r="A1700" s="143"/>
      <c r="B1700" s="42"/>
      <c r="C1700" s="143"/>
      <c r="D1700" s="142"/>
      <c r="E1700" s="142"/>
      <c r="F1700" s="54"/>
      <c r="G1700" s="54"/>
      <c r="H1700" s="142"/>
      <c r="I1700" s="42"/>
      <c r="J1700" s="142"/>
      <c r="K1700" s="142"/>
      <c r="L1700" s="142"/>
      <c r="M1700" s="55"/>
      <c r="N1700" s="142"/>
      <c r="O1700" s="56"/>
      <c r="P1700" s="56"/>
      <c r="Q1700" s="42"/>
      <c r="R1700" s="18">
        <f t="shared" si="52"/>
        <v>0</v>
      </c>
      <c r="S1700" s="18">
        <f t="shared" si="53"/>
        <v>0</v>
      </c>
      <c r="T1700" s="144"/>
    </row>
    <row r="1701" spans="1:20" s="140" customFormat="1">
      <c r="A1701" s="143"/>
      <c r="B1701" s="42"/>
      <c r="C1701" s="143"/>
      <c r="D1701" s="142"/>
      <c r="E1701" s="142"/>
      <c r="F1701" s="54"/>
      <c r="G1701" s="54"/>
      <c r="H1701" s="142"/>
      <c r="I1701" s="42"/>
      <c r="J1701" s="142"/>
      <c r="K1701" s="142"/>
      <c r="L1701" s="142"/>
      <c r="M1701" s="55"/>
      <c r="N1701" s="142"/>
      <c r="O1701" s="56"/>
      <c r="P1701" s="56"/>
      <c r="Q1701" s="42"/>
      <c r="R1701" s="18">
        <f t="shared" si="52"/>
        <v>0</v>
      </c>
      <c r="S1701" s="18">
        <f t="shared" si="53"/>
        <v>0</v>
      </c>
      <c r="T1701" s="144"/>
    </row>
    <row r="1702" spans="1:20" s="140" customFormat="1">
      <c r="A1702" s="143"/>
      <c r="B1702" s="42"/>
      <c r="C1702" s="143"/>
      <c r="D1702" s="142"/>
      <c r="E1702" s="142"/>
      <c r="F1702" s="54"/>
      <c r="G1702" s="54"/>
      <c r="H1702" s="142"/>
      <c r="I1702" s="42"/>
      <c r="J1702" s="142"/>
      <c r="K1702" s="142"/>
      <c r="L1702" s="142"/>
      <c r="M1702" s="55"/>
      <c r="N1702" s="142"/>
      <c r="O1702" s="56"/>
      <c r="P1702" s="56"/>
      <c r="Q1702" s="42"/>
      <c r="R1702" s="18">
        <f t="shared" si="52"/>
        <v>0</v>
      </c>
      <c r="S1702" s="18">
        <f t="shared" si="53"/>
        <v>0</v>
      </c>
      <c r="T1702" s="144"/>
    </row>
    <row r="1703" spans="1:20" s="140" customFormat="1">
      <c r="A1703" s="143"/>
      <c r="B1703" s="42"/>
      <c r="C1703" s="143"/>
      <c r="D1703" s="142"/>
      <c r="E1703" s="142"/>
      <c r="F1703" s="54"/>
      <c r="G1703" s="54"/>
      <c r="H1703" s="142"/>
      <c r="I1703" s="42"/>
      <c r="J1703" s="142"/>
      <c r="K1703" s="142"/>
      <c r="L1703" s="142"/>
      <c r="M1703" s="55"/>
      <c r="N1703" s="142"/>
      <c r="O1703" s="56"/>
      <c r="P1703" s="56"/>
      <c r="Q1703" s="42"/>
      <c r="R1703" s="18">
        <f t="shared" si="52"/>
        <v>0</v>
      </c>
      <c r="S1703" s="18">
        <f t="shared" si="53"/>
        <v>0</v>
      </c>
      <c r="T1703" s="144"/>
    </row>
    <row r="1704" spans="1:20" s="140" customFormat="1">
      <c r="A1704" s="143"/>
      <c r="B1704" s="42"/>
      <c r="C1704" s="143"/>
      <c r="D1704" s="142"/>
      <c r="E1704" s="142"/>
      <c r="F1704" s="54"/>
      <c r="G1704" s="54"/>
      <c r="H1704" s="142"/>
      <c r="I1704" s="42"/>
      <c r="J1704" s="142"/>
      <c r="K1704" s="142"/>
      <c r="L1704" s="142"/>
      <c r="M1704" s="55"/>
      <c r="N1704" s="142"/>
      <c r="O1704" s="56"/>
      <c r="P1704" s="56"/>
      <c r="Q1704" s="42"/>
      <c r="R1704" s="18">
        <f t="shared" si="52"/>
        <v>0</v>
      </c>
      <c r="S1704" s="18">
        <f t="shared" si="53"/>
        <v>0</v>
      </c>
      <c r="T1704" s="144"/>
    </row>
    <row r="1705" spans="1:20" s="140" customFormat="1">
      <c r="A1705" s="143"/>
      <c r="B1705" s="42"/>
      <c r="C1705" s="143"/>
      <c r="D1705" s="142"/>
      <c r="E1705" s="142"/>
      <c r="F1705" s="54"/>
      <c r="G1705" s="54"/>
      <c r="H1705" s="142"/>
      <c r="I1705" s="42"/>
      <c r="J1705" s="142"/>
      <c r="K1705" s="142"/>
      <c r="L1705" s="142"/>
      <c r="M1705" s="55"/>
      <c r="N1705" s="142"/>
      <c r="O1705" s="56"/>
      <c r="P1705" s="56"/>
      <c r="Q1705" s="42"/>
      <c r="R1705" s="18">
        <f t="shared" si="52"/>
        <v>0</v>
      </c>
      <c r="S1705" s="18">
        <f t="shared" si="53"/>
        <v>0</v>
      </c>
      <c r="T1705" s="144"/>
    </row>
    <row r="1706" spans="1:20" s="140" customFormat="1">
      <c r="A1706" s="143"/>
      <c r="B1706" s="42"/>
      <c r="C1706" s="143"/>
      <c r="D1706" s="142"/>
      <c r="E1706" s="142"/>
      <c r="F1706" s="54"/>
      <c r="G1706" s="54"/>
      <c r="H1706" s="142"/>
      <c r="I1706" s="42"/>
      <c r="J1706" s="142"/>
      <c r="K1706" s="142"/>
      <c r="L1706" s="142"/>
      <c r="M1706" s="55"/>
      <c r="N1706" s="142"/>
      <c r="O1706" s="56"/>
      <c r="P1706" s="56"/>
      <c r="Q1706" s="42"/>
      <c r="R1706" s="18">
        <f t="shared" si="52"/>
        <v>0</v>
      </c>
      <c r="S1706" s="18">
        <f t="shared" si="53"/>
        <v>0</v>
      </c>
      <c r="T1706" s="144"/>
    </row>
    <row r="1707" spans="1:20" s="140" customFormat="1">
      <c r="A1707" s="143"/>
      <c r="B1707" s="42"/>
      <c r="C1707" s="143"/>
      <c r="D1707" s="142"/>
      <c r="E1707" s="142"/>
      <c r="F1707" s="54"/>
      <c r="G1707" s="54"/>
      <c r="H1707" s="142"/>
      <c r="I1707" s="42"/>
      <c r="J1707" s="142"/>
      <c r="K1707" s="142"/>
      <c r="L1707" s="142"/>
      <c r="M1707" s="55"/>
      <c r="N1707" s="142"/>
      <c r="O1707" s="56"/>
      <c r="P1707" s="56"/>
      <c r="Q1707" s="42"/>
      <c r="R1707" s="18">
        <f t="shared" si="52"/>
        <v>0</v>
      </c>
      <c r="S1707" s="18">
        <f t="shared" si="53"/>
        <v>0</v>
      </c>
      <c r="T1707" s="144"/>
    </row>
    <row r="1708" spans="1:20" s="140" customFormat="1">
      <c r="A1708" s="143"/>
      <c r="B1708" s="42"/>
      <c r="C1708" s="143"/>
      <c r="D1708" s="142"/>
      <c r="E1708" s="142"/>
      <c r="F1708" s="54"/>
      <c r="G1708" s="54"/>
      <c r="H1708" s="142"/>
      <c r="I1708" s="42"/>
      <c r="J1708" s="142"/>
      <c r="K1708" s="142"/>
      <c r="L1708" s="142"/>
      <c r="M1708" s="55"/>
      <c r="N1708" s="142"/>
      <c r="O1708" s="56"/>
      <c r="P1708" s="56"/>
      <c r="Q1708" s="42"/>
      <c r="R1708" s="18">
        <f t="shared" si="52"/>
        <v>0</v>
      </c>
      <c r="S1708" s="18">
        <f t="shared" si="53"/>
        <v>0</v>
      </c>
      <c r="T1708" s="144"/>
    </row>
    <row r="1709" spans="1:20" s="140" customFormat="1">
      <c r="A1709" s="143"/>
      <c r="B1709" s="42"/>
      <c r="C1709" s="143"/>
      <c r="D1709" s="142"/>
      <c r="E1709" s="142"/>
      <c r="F1709" s="54"/>
      <c r="G1709" s="54"/>
      <c r="H1709" s="142"/>
      <c r="I1709" s="42"/>
      <c r="J1709" s="142"/>
      <c r="K1709" s="142"/>
      <c r="L1709" s="142"/>
      <c r="M1709" s="55"/>
      <c r="N1709" s="142"/>
      <c r="O1709" s="56"/>
      <c r="P1709" s="56"/>
      <c r="Q1709" s="42"/>
      <c r="R1709" s="18">
        <f t="shared" si="52"/>
        <v>0</v>
      </c>
      <c r="S1709" s="18">
        <f t="shared" si="53"/>
        <v>0</v>
      </c>
      <c r="T1709" s="144"/>
    </row>
    <row r="1710" spans="1:20" s="140" customFormat="1">
      <c r="A1710" s="143"/>
      <c r="B1710" s="42"/>
      <c r="C1710" s="143"/>
      <c r="D1710" s="142"/>
      <c r="E1710" s="142"/>
      <c r="F1710" s="54"/>
      <c r="G1710" s="54"/>
      <c r="H1710" s="142"/>
      <c r="I1710" s="42"/>
      <c r="J1710" s="142"/>
      <c r="K1710" s="142"/>
      <c r="L1710" s="142"/>
      <c r="M1710" s="55"/>
      <c r="N1710" s="142"/>
      <c r="O1710" s="56"/>
      <c r="P1710" s="56"/>
      <c r="Q1710" s="42"/>
      <c r="R1710" s="18">
        <f t="shared" si="52"/>
        <v>0</v>
      </c>
      <c r="S1710" s="18">
        <f t="shared" si="53"/>
        <v>0</v>
      </c>
      <c r="T1710" s="144"/>
    </row>
    <row r="1711" spans="1:20" s="140" customFormat="1">
      <c r="A1711" s="143"/>
      <c r="B1711" s="42"/>
      <c r="C1711" s="143"/>
      <c r="D1711" s="142"/>
      <c r="E1711" s="142"/>
      <c r="F1711" s="54"/>
      <c r="G1711" s="54"/>
      <c r="H1711" s="142"/>
      <c r="I1711" s="42"/>
      <c r="J1711" s="142"/>
      <c r="K1711" s="142"/>
      <c r="L1711" s="142"/>
      <c r="M1711" s="55"/>
      <c r="N1711" s="142"/>
      <c r="O1711" s="56"/>
      <c r="P1711" s="56"/>
      <c r="Q1711" s="42"/>
      <c r="R1711" s="18">
        <f t="shared" si="52"/>
        <v>0</v>
      </c>
      <c r="S1711" s="18">
        <f t="shared" si="53"/>
        <v>0</v>
      </c>
      <c r="T1711" s="144"/>
    </row>
    <row r="1712" spans="1:20" s="140" customFormat="1">
      <c r="A1712" s="143"/>
      <c r="B1712" s="42"/>
      <c r="C1712" s="143"/>
      <c r="D1712" s="142"/>
      <c r="E1712" s="142"/>
      <c r="F1712" s="54"/>
      <c r="G1712" s="54"/>
      <c r="H1712" s="142"/>
      <c r="I1712" s="42"/>
      <c r="J1712" s="142"/>
      <c r="K1712" s="142"/>
      <c r="L1712" s="142"/>
      <c r="M1712" s="55"/>
      <c r="N1712" s="142"/>
      <c r="O1712" s="56"/>
      <c r="P1712" s="56"/>
      <c r="Q1712" s="42"/>
      <c r="R1712" s="18">
        <f t="shared" si="52"/>
        <v>0</v>
      </c>
      <c r="S1712" s="18">
        <f t="shared" si="53"/>
        <v>0</v>
      </c>
      <c r="T1712" s="144"/>
    </row>
    <row r="1713" spans="1:20" s="140" customFormat="1">
      <c r="A1713" s="143"/>
      <c r="B1713" s="42"/>
      <c r="C1713" s="143"/>
      <c r="D1713" s="142"/>
      <c r="E1713" s="142"/>
      <c r="F1713" s="54"/>
      <c r="G1713" s="54"/>
      <c r="H1713" s="142"/>
      <c r="I1713" s="42"/>
      <c r="J1713" s="142"/>
      <c r="K1713" s="142"/>
      <c r="L1713" s="142"/>
      <c r="M1713" s="55"/>
      <c r="N1713" s="142"/>
      <c r="O1713" s="56"/>
      <c r="P1713" s="56"/>
      <c r="Q1713" s="42"/>
      <c r="R1713" s="18">
        <f t="shared" si="52"/>
        <v>0</v>
      </c>
      <c r="S1713" s="18">
        <f t="shared" si="53"/>
        <v>0</v>
      </c>
      <c r="T1713" s="144"/>
    </row>
    <row r="1714" spans="1:20" s="140" customFormat="1">
      <c r="A1714" s="143"/>
      <c r="B1714" s="42"/>
      <c r="C1714" s="143"/>
      <c r="D1714" s="142"/>
      <c r="E1714" s="142"/>
      <c r="F1714" s="54"/>
      <c r="G1714" s="54"/>
      <c r="H1714" s="142"/>
      <c r="I1714" s="42"/>
      <c r="J1714" s="142"/>
      <c r="K1714" s="142"/>
      <c r="L1714" s="142"/>
      <c r="M1714" s="55"/>
      <c r="N1714" s="142"/>
      <c r="O1714" s="56"/>
      <c r="P1714" s="56"/>
      <c r="Q1714" s="42"/>
      <c r="R1714" s="18">
        <f t="shared" si="52"/>
        <v>0</v>
      </c>
      <c r="S1714" s="18">
        <f t="shared" si="53"/>
        <v>0</v>
      </c>
      <c r="T1714" s="144"/>
    </row>
    <row r="1715" spans="1:20" s="140" customFormat="1">
      <c r="A1715" s="143"/>
      <c r="B1715" s="42"/>
      <c r="C1715" s="143"/>
      <c r="D1715" s="142"/>
      <c r="E1715" s="142"/>
      <c r="F1715" s="54"/>
      <c r="G1715" s="54"/>
      <c r="H1715" s="142"/>
      <c r="I1715" s="42"/>
      <c r="J1715" s="142"/>
      <c r="K1715" s="142"/>
      <c r="L1715" s="142"/>
      <c r="M1715" s="55"/>
      <c r="N1715" s="142"/>
      <c r="O1715" s="56"/>
      <c r="P1715" s="56"/>
      <c r="Q1715" s="42"/>
      <c r="R1715" s="18">
        <f t="shared" si="52"/>
        <v>0</v>
      </c>
      <c r="S1715" s="18">
        <f t="shared" si="53"/>
        <v>0</v>
      </c>
      <c r="T1715" s="144"/>
    </row>
    <row r="1716" spans="1:20" s="140" customFormat="1">
      <c r="A1716" s="143"/>
      <c r="B1716" s="42"/>
      <c r="C1716" s="143"/>
      <c r="D1716" s="142"/>
      <c r="E1716" s="142"/>
      <c r="F1716" s="54"/>
      <c r="G1716" s="54"/>
      <c r="H1716" s="142"/>
      <c r="I1716" s="42"/>
      <c r="J1716" s="142"/>
      <c r="K1716" s="142"/>
      <c r="L1716" s="142"/>
      <c r="M1716" s="55"/>
      <c r="N1716" s="142"/>
      <c r="O1716" s="56"/>
      <c r="P1716" s="56"/>
      <c r="Q1716" s="42"/>
      <c r="R1716" s="18">
        <f t="shared" si="52"/>
        <v>0</v>
      </c>
      <c r="S1716" s="18">
        <f t="shared" si="53"/>
        <v>0</v>
      </c>
      <c r="T1716" s="144"/>
    </row>
    <row r="1717" spans="1:20" s="140" customFormat="1">
      <c r="A1717" s="143"/>
      <c r="B1717" s="42"/>
      <c r="C1717" s="143"/>
      <c r="D1717" s="142"/>
      <c r="E1717" s="142"/>
      <c r="F1717" s="54"/>
      <c r="G1717" s="54"/>
      <c r="H1717" s="142"/>
      <c r="I1717" s="42"/>
      <c r="J1717" s="142"/>
      <c r="K1717" s="142"/>
      <c r="L1717" s="142"/>
      <c r="M1717" s="55"/>
      <c r="N1717" s="142"/>
      <c r="O1717" s="56"/>
      <c r="P1717" s="56"/>
      <c r="Q1717" s="42"/>
      <c r="R1717" s="18">
        <f t="shared" si="52"/>
        <v>0</v>
      </c>
      <c r="S1717" s="18">
        <f t="shared" si="53"/>
        <v>0</v>
      </c>
      <c r="T1717" s="144"/>
    </row>
    <row r="1718" spans="1:20" s="140" customFormat="1">
      <c r="A1718" s="143"/>
      <c r="B1718" s="42"/>
      <c r="C1718" s="143"/>
      <c r="D1718" s="142"/>
      <c r="E1718" s="142"/>
      <c r="F1718" s="54"/>
      <c r="G1718" s="54"/>
      <c r="H1718" s="142"/>
      <c r="I1718" s="42"/>
      <c r="J1718" s="142"/>
      <c r="K1718" s="142"/>
      <c r="L1718" s="142"/>
      <c r="M1718" s="55"/>
      <c r="N1718" s="142"/>
      <c r="O1718" s="56"/>
      <c r="P1718" s="56"/>
      <c r="Q1718" s="42"/>
      <c r="R1718" s="18">
        <f t="shared" si="52"/>
        <v>0</v>
      </c>
      <c r="S1718" s="18">
        <f t="shared" si="53"/>
        <v>0</v>
      </c>
      <c r="T1718" s="144"/>
    </row>
    <row r="1719" spans="1:20" s="140" customFormat="1">
      <c r="A1719" s="143"/>
      <c r="B1719" s="42"/>
      <c r="C1719" s="143"/>
      <c r="D1719" s="142"/>
      <c r="E1719" s="142"/>
      <c r="F1719" s="54"/>
      <c r="G1719" s="54"/>
      <c r="H1719" s="142"/>
      <c r="I1719" s="42"/>
      <c r="J1719" s="142"/>
      <c r="K1719" s="142"/>
      <c r="L1719" s="142"/>
      <c r="M1719" s="55"/>
      <c r="N1719" s="142"/>
      <c r="O1719" s="56"/>
      <c r="P1719" s="56"/>
      <c r="Q1719" s="42"/>
      <c r="R1719" s="18">
        <f t="shared" si="52"/>
        <v>0</v>
      </c>
      <c r="S1719" s="18">
        <f t="shared" si="53"/>
        <v>0</v>
      </c>
      <c r="T1719" s="144"/>
    </row>
    <row r="1720" spans="1:20" s="140" customFormat="1">
      <c r="A1720" s="143"/>
      <c r="B1720" s="42"/>
      <c r="C1720" s="143"/>
      <c r="D1720" s="142"/>
      <c r="E1720" s="142"/>
      <c r="F1720" s="54"/>
      <c r="G1720" s="54"/>
      <c r="H1720" s="142"/>
      <c r="I1720" s="42"/>
      <c r="J1720" s="142"/>
      <c r="K1720" s="142"/>
      <c r="L1720" s="142"/>
      <c r="M1720" s="55"/>
      <c r="N1720" s="142"/>
      <c r="O1720" s="56"/>
      <c r="P1720" s="56"/>
      <c r="Q1720" s="42"/>
      <c r="R1720" s="18">
        <f t="shared" si="52"/>
        <v>0</v>
      </c>
      <c r="S1720" s="18">
        <f t="shared" si="53"/>
        <v>0</v>
      </c>
      <c r="T1720" s="144"/>
    </row>
    <row r="1721" spans="1:20" s="140" customFormat="1">
      <c r="A1721" s="143"/>
      <c r="B1721" s="42"/>
      <c r="C1721" s="143"/>
      <c r="D1721" s="142"/>
      <c r="E1721" s="142"/>
      <c r="F1721" s="54"/>
      <c r="G1721" s="54"/>
      <c r="H1721" s="142"/>
      <c r="I1721" s="42"/>
      <c r="J1721" s="142"/>
      <c r="K1721" s="142"/>
      <c r="L1721" s="142"/>
      <c r="M1721" s="55"/>
      <c r="N1721" s="142"/>
      <c r="O1721" s="56"/>
      <c r="P1721" s="56"/>
      <c r="Q1721" s="42"/>
      <c r="R1721" s="18">
        <f t="shared" si="52"/>
        <v>0</v>
      </c>
      <c r="S1721" s="18">
        <f t="shared" si="53"/>
        <v>0</v>
      </c>
      <c r="T1721" s="144"/>
    </row>
    <row r="1722" spans="1:20" s="140" customFormat="1">
      <c r="A1722" s="143"/>
      <c r="B1722" s="42"/>
      <c r="C1722" s="143"/>
      <c r="D1722" s="142"/>
      <c r="E1722" s="142"/>
      <c r="F1722" s="54"/>
      <c r="G1722" s="54"/>
      <c r="H1722" s="142"/>
      <c r="I1722" s="42"/>
      <c r="J1722" s="142"/>
      <c r="K1722" s="142"/>
      <c r="L1722" s="142"/>
      <c r="M1722" s="55"/>
      <c r="N1722" s="142"/>
      <c r="O1722" s="56"/>
      <c r="P1722" s="56"/>
      <c r="Q1722" s="42"/>
      <c r="R1722" s="18">
        <f t="shared" si="52"/>
        <v>0</v>
      </c>
      <c r="S1722" s="18">
        <f t="shared" si="53"/>
        <v>0</v>
      </c>
      <c r="T1722" s="144"/>
    </row>
    <row r="1723" spans="1:20" s="140" customFormat="1">
      <c r="A1723" s="143"/>
      <c r="B1723" s="42"/>
      <c r="C1723" s="143"/>
      <c r="D1723" s="142"/>
      <c r="E1723" s="142"/>
      <c r="F1723" s="54"/>
      <c r="G1723" s="54"/>
      <c r="H1723" s="142"/>
      <c r="I1723" s="42"/>
      <c r="J1723" s="142"/>
      <c r="K1723" s="142"/>
      <c r="L1723" s="142"/>
      <c r="M1723" s="55"/>
      <c r="N1723" s="142"/>
      <c r="O1723" s="56"/>
      <c r="P1723" s="56"/>
      <c r="Q1723" s="42"/>
      <c r="R1723" s="18">
        <f t="shared" si="52"/>
        <v>0</v>
      </c>
      <c r="S1723" s="18">
        <f t="shared" si="53"/>
        <v>0</v>
      </c>
      <c r="T1723" s="144"/>
    </row>
    <row r="1724" spans="1:20" s="140" customFormat="1">
      <c r="A1724" s="143"/>
      <c r="B1724" s="42"/>
      <c r="C1724" s="143"/>
      <c r="D1724" s="142"/>
      <c r="E1724" s="142"/>
      <c r="F1724" s="54"/>
      <c r="G1724" s="54"/>
      <c r="H1724" s="142"/>
      <c r="I1724" s="42"/>
      <c r="J1724" s="142"/>
      <c r="K1724" s="142"/>
      <c r="L1724" s="142"/>
      <c r="M1724" s="55"/>
      <c r="N1724" s="142"/>
      <c r="O1724" s="56"/>
      <c r="P1724" s="56"/>
      <c r="Q1724" s="42"/>
      <c r="R1724" s="18">
        <f t="shared" si="52"/>
        <v>0</v>
      </c>
      <c r="S1724" s="18">
        <f t="shared" si="53"/>
        <v>0</v>
      </c>
      <c r="T1724" s="144"/>
    </row>
    <row r="1725" spans="1:20" s="140" customFormat="1">
      <c r="A1725" s="143"/>
      <c r="B1725" s="42"/>
      <c r="C1725" s="143"/>
      <c r="D1725" s="142"/>
      <c r="E1725" s="142"/>
      <c r="F1725" s="54"/>
      <c r="G1725" s="54"/>
      <c r="H1725" s="142"/>
      <c r="I1725" s="42"/>
      <c r="J1725" s="142"/>
      <c r="K1725" s="142"/>
      <c r="L1725" s="142"/>
      <c r="M1725" s="55"/>
      <c r="N1725" s="142"/>
      <c r="O1725" s="56"/>
      <c r="P1725" s="56"/>
      <c r="Q1725" s="42"/>
      <c r="R1725" s="18">
        <f t="shared" si="52"/>
        <v>0</v>
      </c>
      <c r="S1725" s="18">
        <f t="shared" si="53"/>
        <v>0</v>
      </c>
      <c r="T1725" s="144"/>
    </row>
    <row r="1726" spans="1:20" s="140" customFormat="1">
      <c r="A1726" s="143"/>
      <c r="B1726" s="42"/>
      <c r="C1726" s="143"/>
      <c r="D1726" s="142"/>
      <c r="E1726" s="142"/>
      <c r="F1726" s="54"/>
      <c r="G1726" s="54"/>
      <c r="H1726" s="142"/>
      <c r="I1726" s="42"/>
      <c r="J1726" s="142"/>
      <c r="K1726" s="142"/>
      <c r="L1726" s="142"/>
      <c r="M1726" s="55"/>
      <c r="N1726" s="142"/>
      <c r="O1726" s="56"/>
      <c r="P1726" s="56"/>
      <c r="Q1726" s="42"/>
      <c r="R1726" s="18">
        <f t="shared" si="52"/>
        <v>0</v>
      </c>
      <c r="S1726" s="18">
        <f t="shared" si="53"/>
        <v>0</v>
      </c>
      <c r="T1726" s="144"/>
    </row>
    <row r="1727" spans="1:20" s="140" customFormat="1">
      <c r="A1727" s="143"/>
      <c r="B1727" s="42"/>
      <c r="C1727" s="143"/>
      <c r="D1727" s="142"/>
      <c r="E1727" s="142"/>
      <c r="F1727" s="54"/>
      <c r="G1727" s="54"/>
      <c r="H1727" s="142"/>
      <c r="I1727" s="42"/>
      <c r="J1727" s="142"/>
      <c r="K1727" s="142"/>
      <c r="L1727" s="142"/>
      <c r="M1727" s="55"/>
      <c r="N1727" s="142"/>
      <c r="O1727" s="56"/>
      <c r="P1727" s="56"/>
      <c r="Q1727" s="42"/>
      <c r="R1727" s="18">
        <f t="shared" si="52"/>
        <v>0</v>
      </c>
      <c r="S1727" s="18">
        <f t="shared" si="53"/>
        <v>0</v>
      </c>
      <c r="T1727" s="144"/>
    </row>
    <row r="1728" spans="1:20" s="140" customFormat="1">
      <c r="A1728" s="143"/>
      <c r="B1728" s="42"/>
      <c r="C1728" s="143"/>
      <c r="D1728" s="142"/>
      <c r="E1728" s="142"/>
      <c r="F1728" s="54"/>
      <c r="G1728" s="54"/>
      <c r="H1728" s="142"/>
      <c r="I1728" s="42"/>
      <c r="J1728" s="142"/>
      <c r="K1728" s="142"/>
      <c r="L1728" s="142"/>
      <c r="M1728" s="55"/>
      <c r="N1728" s="142"/>
      <c r="O1728" s="56"/>
      <c r="P1728" s="56"/>
      <c r="Q1728" s="42"/>
      <c r="R1728" s="18">
        <f t="shared" si="52"/>
        <v>0</v>
      </c>
      <c r="S1728" s="18">
        <f t="shared" si="53"/>
        <v>0</v>
      </c>
      <c r="T1728" s="144"/>
    </row>
    <row r="1729" spans="1:20" s="140" customFormat="1">
      <c r="A1729" s="143"/>
      <c r="B1729" s="42"/>
      <c r="C1729" s="143"/>
      <c r="D1729" s="142"/>
      <c r="E1729" s="142"/>
      <c r="F1729" s="54"/>
      <c r="G1729" s="54"/>
      <c r="H1729" s="142"/>
      <c r="I1729" s="42"/>
      <c r="J1729" s="142"/>
      <c r="K1729" s="142"/>
      <c r="L1729" s="142"/>
      <c r="M1729" s="55"/>
      <c r="N1729" s="142"/>
      <c r="O1729" s="56"/>
      <c r="P1729" s="56"/>
      <c r="Q1729" s="42"/>
      <c r="R1729" s="18">
        <f t="shared" si="52"/>
        <v>0</v>
      </c>
      <c r="S1729" s="18">
        <f t="shared" si="53"/>
        <v>0</v>
      </c>
      <c r="T1729" s="144"/>
    </row>
    <row r="1730" spans="1:20" s="140" customFormat="1">
      <c r="A1730" s="143"/>
      <c r="B1730" s="42"/>
      <c r="C1730" s="143"/>
      <c r="D1730" s="142"/>
      <c r="E1730" s="142"/>
      <c r="F1730" s="54"/>
      <c r="G1730" s="54"/>
      <c r="H1730" s="142"/>
      <c r="I1730" s="42"/>
      <c r="J1730" s="142"/>
      <c r="K1730" s="142"/>
      <c r="L1730" s="142"/>
      <c r="M1730" s="55"/>
      <c r="N1730" s="142"/>
      <c r="O1730" s="56"/>
      <c r="P1730" s="56"/>
      <c r="Q1730" s="42"/>
      <c r="R1730" s="18">
        <f t="shared" si="52"/>
        <v>0</v>
      </c>
      <c r="S1730" s="18">
        <f t="shared" si="53"/>
        <v>0</v>
      </c>
      <c r="T1730" s="144"/>
    </row>
    <row r="1731" spans="1:20" s="140" customFormat="1">
      <c r="A1731" s="143"/>
      <c r="B1731" s="42"/>
      <c r="C1731" s="143"/>
      <c r="D1731" s="142"/>
      <c r="E1731" s="142"/>
      <c r="F1731" s="54"/>
      <c r="G1731" s="54"/>
      <c r="H1731" s="142"/>
      <c r="I1731" s="42"/>
      <c r="J1731" s="142"/>
      <c r="K1731" s="142"/>
      <c r="L1731" s="142"/>
      <c r="M1731" s="55"/>
      <c r="N1731" s="142"/>
      <c r="O1731" s="56"/>
      <c r="P1731" s="56"/>
      <c r="Q1731" s="42"/>
      <c r="R1731" s="18">
        <f t="shared" si="52"/>
        <v>0</v>
      </c>
      <c r="S1731" s="18">
        <f t="shared" si="53"/>
        <v>0</v>
      </c>
      <c r="T1731" s="144"/>
    </row>
    <row r="1732" spans="1:20" s="140" customFormat="1">
      <c r="A1732" s="143"/>
      <c r="B1732" s="42"/>
      <c r="C1732" s="143"/>
      <c r="D1732" s="142"/>
      <c r="E1732" s="142"/>
      <c r="F1732" s="54"/>
      <c r="G1732" s="54"/>
      <c r="H1732" s="142"/>
      <c r="I1732" s="42"/>
      <c r="J1732" s="142"/>
      <c r="K1732" s="142"/>
      <c r="L1732" s="142"/>
      <c r="M1732" s="55"/>
      <c r="N1732" s="142"/>
      <c r="O1732" s="56"/>
      <c r="P1732" s="56"/>
      <c r="Q1732" s="42"/>
      <c r="R1732" s="18">
        <f t="shared" si="52"/>
        <v>0</v>
      </c>
      <c r="S1732" s="18">
        <f t="shared" si="53"/>
        <v>0</v>
      </c>
      <c r="T1732" s="144"/>
    </row>
    <row r="1733" spans="1:20" s="140" customFormat="1">
      <c r="A1733" s="143"/>
      <c r="B1733" s="42"/>
      <c r="C1733" s="143"/>
      <c r="D1733" s="142"/>
      <c r="E1733" s="142"/>
      <c r="F1733" s="54"/>
      <c r="G1733" s="54"/>
      <c r="H1733" s="142"/>
      <c r="I1733" s="42"/>
      <c r="J1733" s="142"/>
      <c r="K1733" s="142"/>
      <c r="L1733" s="142"/>
      <c r="M1733" s="55"/>
      <c r="N1733" s="142"/>
      <c r="O1733" s="56"/>
      <c r="P1733" s="56"/>
      <c r="Q1733" s="42"/>
      <c r="R1733" s="18">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8">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144"/>
    </row>
    <row r="1734" spans="1:20" s="140" customFormat="1">
      <c r="A1734" s="143"/>
      <c r="B1734" s="42"/>
      <c r="C1734" s="143"/>
      <c r="D1734" s="142"/>
      <c r="E1734" s="142"/>
      <c r="F1734" s="54"/>
      <c r="G1734" s="54"/>
      <c r="H1734" s="142"/>
      <c r="I1734" s="42"/>
      <c r="J1734" s="142"/>
      <c r="K1734" s="142"/>
      <c r="L1734" s="142"/>
      <c r="M1734" s="55"/>
      <c r="N1734" s="142"/>
      <c r="O1734" s="56"/>
      <c r="P1734" s="56"/>
      <c r="Q1734" s="42"/>
      <c r="R1734" s="18">
        <f t="shared" si="54"/>
        <v>0</v>
      </c>
      <c r="S1734" s="18">
        <f t="shared" si="55"/>
        <v>0</v>
      </c>
      <c r="T1734" s="144"/>
    </row>
    <row r="1735" spans="1:20" s="140" customFormat="1">
      <c r="A1735" s="143"/>
      <c r="B1735" s="42"/>
      <c r="C1735" s="143"/>
      <c r="D1735" s="142"/>
      <c r="E1735" s="142"/>
      <c r="F1735" s="54"/>
      <c r="G1735" s="54"/>
      <c r="H1735" s="142"/>
      <c r="I1735" s="42"/>
      <c r="J1735" s="142"/>
      <c r="K1735" s="142"/>
      <c r="L1735" s="142"/>
      <c r="M1735" s="55"/>
      <c r="N1735" s="142"/>
      <c r="O1735" s="56"/>
      <c r="P1735" s="56"/>
      <c r="Q1735" s="42"/>
      <c r="R1735" s="18">
        <f t="shared" si="54"/>
        <v>0</v>
      </c>
      <c r="S1735" s="18">
        <f t="shared" si="55"/>
        <v>0</v>
      </c>
      <c r="T1735" s="144"/>
    </row>
    <row r="1736" spans="1:20" s="140" customFormat="1">
      <c r="A1736" s="143"/>
      <c r="B1736" s="42"/>
      <c r="C1736" s="143"/>
      <c r="D1736" s="142"/>
      <c r="E1736" s="142"/>
      <c r="F1736" s="54"/>
      <c r="G1736" s="54"/>
      <c r="H1736" s="142"/>
      <c r="I1736" s="42"/>
      <c r="J1736" s="142"/>
      <c r="K1736" s="142"/>
      <c r="L1736" s="142"/>
      <c r="M1736" s="55"/>
      <c r="N1736" s="142"/>
      <c r="O1736" s="56"/>
      <c r="P1736" s="56"/>
      <c r="Q1736" s="42"/>
      <c r="R1736" s="18">
        <f t="shared" si="54"/>
        <v>0</v>
      </c>
      <c r="S1736" s="18">
        <f t="shared" si="55"/>
        <v>0</v>
      </c>
      <c r="T1736" s="144"/>
    </row>
    <row r="1737" spans="1:20" s="140" customFormat="1">
      <c r="A1737" s="143"/>
      <c r="B1737" s="42"/>
      <c r="C1737" s="143"/>
      <c r="D1737" s="142"/>
      <c r="E1737" s="142"/>
      <c r="F1737" s="54"/>
      <c r="G1737" s="54"/>
      <c r="H1737" s="142"/>
      <c r="I1737" s="42"/>
      <c r="J1737" s="142"/>
      <c r="K1737" s="142"/>
      <c r="L1737" s="142"/>
      <c r="M1737" s="55"/>
      <c r="N1737" s="142"/>
      <c r="O1737" s="56"/>
      <c r="P1737" s="56"/>
      <c r="Q1737" s="42"/>
      <c r="R1737" s="18">
        <f t="shared" si="54"/>
        <v>0</v>
      </c>
      <c r="S1737" s="18">
        <f t="shared" si="55"/>
        <v>0</v>
      </c>
      <c r="T1737" s="144"/>
    </row>
    <row r="1738" spans="1:20" s="140" customFormat="1">
      <c r="A1738" s="143"/>
      <c r="B1738" s="42"/>
      <c r="C1738" s="143"/>
      <c r="D1738" s="142"/>
      <c r="E1738" s="142"/>
      <c r="F1738" s="54"/>
      <c r="G1738" s="54"/>
      <c r="H1738" s="142"/>
      <c r="I1738" s="42"/>
      <c r="J1738" s="142"/>
      <c r="K1738" s="142"/>
      <c r="L1738" s="142"/>
      <c r="M1738" s="55"/>
      <c r="N1738" s="142"/>
      <c r="O1738" s="56"/>
      <c r="P1738" s="56"/>
      <c r="Q1738" s="42"/>
      <c r="R1738" s="18">
        <f t="shared" si="54"/>
        <v>0</v>
      </c>
      <c r="S1738" s="18">
        <f t="shared" si="55"/>
        <v>0</v>
      </c>
      <c r="T1738" s="144"/>
    </row>
    <row r="1739" spans="1:20" s="140" customFormat="1">
      <c r="A1739" s="143"/>
      <c r="B1739" s="42"/>
      <c r="C1739" s="143"/>
      <c r="D1739" s="142"/>
      <c r="E1739" s="142"/>
      <c r="F1739" s="54"/>
      <c r="G1739" s="54"/>
      <c r="H1739" s="142"/>
      <c r="I1739" s="42"/>
      <c r="J1739" s="142"/>
      <c r="K1739" s="142"/>
      <c r="L1739" s="142"/>
      <c r="M1739" s="55"/>
      <c r="N1739" s="142"/>
      <c r="O1739" s="56"/>
      <c r="P1739" s="56"/>
      <c r="Q1739" s="42"/>
      <c r="R1739" s="18">
        <f t="shared" si="54"/>
        <v>0</v>
      </c>
      <c r="S1739" s="18">
        <f t="shared" si="55"/>
        <v>0</v>
      </c>
      <c r="T1739" s="144"/>
    </row>
    <row r="1740" spans="1:20" s="140" customFormat="1">
      <c r="A1740" s="143"/>
      <c r="B1740" s="42"/>
      <c r="C1740" s="143"/>
      <c r="D1740" s="142"/>
      <c r="E1740" s="142"/>
      <c r="F1740" s="54"/>
      <c r="G1740" s="54"/>
      <c r="H1740" s="142"/>
      <c r="I1740" s="42"/>
      <c r="J1740" s="142"/>
      <c r="K1740" s="142"/>
      <c r="L1740" s="142"/>
      <c r="M1740" s="55"/>
      <c r="N1740" s="142"/>
      <c r="O1740" s="56"/>
      <c r="P1740" s="56"/>
      <c r="Q1740" s="42"/>
      <c r="R1740" s="18">
        <f t="shared" si="54"/>
        <v>0</v>
      </c>
      <c r="S1740" s="18">
        <f t="shared" si="55"/>
        <v>0</v>
      </c>
      <c r="T1740" s="144"/>
    </row>
    <row r="1741" spans="1:20" s="140" customFormat="1">
      <c r="A1741" s="143"/>
      <c r="B1741" s="42"/>
      <c r="C1741" s="143"/>
      <c r="D1741" s="142"/>
      <c r="E1741" s="142"/>
      <c r="F1741" s="54"/>
      <c r="G1741" s="54"/>
      <c r="H1741" s="142"/>
      <c r="I1741" s="42"/>
      <c r="J1741" s="142"/>
      <c r="K1741" s="142"/>
      <c r="L1741" s="142"/>
      <c r="M1741" s="55"/>
      <c r="N1741" s="142"/>
      <c r="O1741" s="56"/>
      <c r="P1741" s="56"/>
      <c r="Q1741" s="42"/>
      <c r="R1741" s="18">
        <f t="shared" si="54"/>
        <v>0</v>
      </c>
      <c r="S1741" s="18">
        <f t="shared" si="55"/>
        <v>0</v>
      </c>
      <c r="T1741" s="144"/>
    </row>
    <row r="1742" spans="1:20" s="140" customFormat="1">
      <c r="A1742" s="143"/>
      <c r="B1742" s="42"/>
      <c r="C1742" s="143"/>
      <c r="D1742" s="142"/>
      <c r="E1742" s="142"/>
      <c r="F1742" s="54"/>
      <c r="G1742" s="54"/>
      <c r="H1742" s="142"/>
      <c r="I1742" s="42"/>
      <c r="J1742" s="142"/>
      <c r="K1742" s="142"/>
      <c r="L1742" s="142"/>
      <c r="M1742" s="55"/>
      <c r="N1742" s="142"/>
      <c r="O1742" s="56"/>
      <c r="P1742" s="56"/>
      <c r="Q1742" s="42"/>
      <c r="R1742" s="18">
        <f t="shared" si="54"/>
        <v>0</v>
      </c>
      <c r="S1742" s="18">
        <f t="shared" si="55"/>
        <v>0</v>
      </c>
      <c r="T1742" s="144"/>
    </row>
    <row r="1743" spans="1:20" s="140" customFormat="1">
      <c r="A1743" s="143"/>
      <c r="B1743" s="42"/>
      <c r="C1743" s="143"/>
      <c r="D1743" s="142"/>
      <c r="E1743" s="142"/>
      <c r="F1743" s="54"/>
      <c r="G1743" s="54"/>
      <c r="H1743" s="142"/>
      <c r="I1743" s="42"/>
      <c r="J1743" s="142"/>
      <c r="K1743" s="142"/>
      <c r="L1743" s="142"/>
      <c r="M1743" s="55"/>
      <c r="N1743" s="142"/>
      <c r="O1743" s="56"/>
      <c r="P1743" s="56"/>
      <c r="Q1743" s="42"/>
      <c r="R1743" s="18">
        <f t="shared" si="54"/>
        <v>0</v>
      </c>
      <c r="S1743" s="18">
        <f t="shared" si="55"/>
        <v>0</v>
      </c>
      <c r="T1743" s="144"/>
    </row>
    <row r="1744" spans="1:20" s="140" customFormat="1">
      <c r="A1744" s="143"/>
      <c r="B1744" s="42"/>
      <c r="C1744" s="143"/>
      <c r="D1744" s="142"/>
      <c r="E1744" s="142"/>
      <c r="F1744" s="54"/>
      <c r="G1744" s="54"/>
      <c r="H1744" s="142"/>
      <c r="I1744" s="42"/>
      <c r="J1744" s="142"/>
      <c r="K1744" s="142"/>
      <c r="L1744" s="142"/>
      <c r="M1744" s="55"/>
      <c r="N1744" s="142"/>
      <c r="O1744" s="56"/>
      <c r="P1744" s="56"/>
      <c r="Q1744" s="42"/>
      <c r="R1744" s="18">
        <f t="shared" si="54"/>
        <v>0</v>
      </c>
      <c r="S1744" s="18">
        <f t="shared" si="55"/>
        <v>0</v>
      </c>
      <c r="T1744" s="144"/>
    </row>
    <row r="1745" spans="1:20" s="140" customFormat="1">
      <c r="A1745" s="143"/>
      <c r="B1745" s="42"/>
      <c r="C1745" s="143"/>
      <c r="D1745" s="142"/>
      <c r="E1745" s="142"/>
      <c r="F1745" s="54"/>
      <c r="G1745" s="54"/>
      <c r="H1745" s="142"/>
      <c r="I1745" s="42"/>
      <c r="J1745" s="142"/>
      <c r="K1745" s="142"/>
      <c r="L1745" s="142"/>
      <c r="M1745" s="55"/>
      <c r="N1745" s="142"/>
      <c r="O1745" s="56"/>
      <c r="P1745" s="56"/>
      <c r="Q1745" s="42"/>
      <c r="R1745" s="18">
        <f t="shared" si="54"/>
        <v>0</v>
      </c>
      <c r="S1745" s="18">
        <f t="shared" si="55"/>
        <v>0</v>
      </c>
      <c r="T1745" s="144"/>
    </row>
    <row r="1746" spans="1:20" s="140" customFormat="1">
      <c r="A1746" s="143"/>
      <c r="B1746" s="42"/>
      <c r="C1746" s="143"/>
      <c r="D1746" s="142"/>
      <c r="E1746" s="142"/>
      <c r="F1746" s="54"/>
      <c r="G1746" s="54"/>
      <c r="H1746" s="142"/>
      <c r="I1746" s="42"/>
      <c r="J1746" s="142"/>
      <c r="K1746" s="142"/>
      <c r="L1746" s="142"/>
      <c r="M1746" s="55"/>
      <c r="N1746" s="142"/>
      <c r="O1746" s="56"/>
      <c r="P1746" s="56"/>
      <c r="Q1746" s="42"/>
      <c r="R1746" s="18">
        <f t="shared" si="54"/>
        <v>0</v>
      </c>
      <c r="S1746" s="18">
        <f t="shared" si="55"/>
        <v>0</v>
      </c>
      <c r="T1746" s="144"/>
    </row>
    <row r="1747" spans="1:20" s="140" customFormat="1">
      <c r="A1747" s="143"/>
      <c r="B1747" s="42"/>
      <c r="C1747" s="143"/>
      <c r="D1747" s="142"/>
      <c r="E1747" s="142"/>
      <c r="F1747" s="54"/>
      <c r="G1747" s="54"/>
      <c r="H1747" s="142"/>
      <c r="I1747" s="42"/>
      <c r="J1747" s="142"/>
      <c r="K1747" s="142"/>
      <c r="L1747" s="142"/>
      <c r="M1747" s="55"/>
      <c r="N1747" s="142"/>
      <c r="O1747" s="56"/>
      <c r="P1747" s="56"/>
      <c r="Q1747" s="42"/>
      <c r="R1747" s="18">
        <f t="shared" si="54"/>
        <v>0</v>
      </c>
      <c r="S1747" s="18">
        <f t="shared" si="55"/>
        <v>0</v>
      </c>
      <c r="T1747" s="144"/>
    </row>
    <row r="1748" spans="1:20" s="140" customFormat="1">
      <c r="A1748" s="143"/>
      <c r="B1748" s="42"/>
      <c r="C1748" s="143"/>
      <c r="D1748" s="142"/>
      <c r="E1748" s="142"/>
      <c r="F1748" s="54"/>
      <c r="G1748" s="54"/>
      <c r="H1748" s="142"/>
      <c r="I1748" s="42"/>
      <c r="J1748" s="142"/>
      <c r="K1748" s="142"/>
      <c r="L1748" s="142"/>
      <c r="M1748" s="55"/>
      <c r="N1748" s="142"/>
      <c r="O1748" s="56"/>
      <c r="P1748" s="56"/>
      <c r="Q1748" s="42"/>
      <c r="R1748" s="18">
        <f t="shared" si="54"/>
        <v>0</v>
      </c>
      <c r="S1748" s="18">
        <f t="shared" si="55"/>
        <v>0</v>
      </c>
      <c r="T1748" s="144"/>
    </row>
    <row r="1749" spans="1:20" s="140" customFormat="1">
      <c r="A1749" s="143"/>
      <c r="B1749" s="42"/>
      <c r="C1749" s="143"/>
      <c r="D1749" s="142"/>
      <c r="E1749" s="142"/>
      <c r="F1749" s="54"/>
      <c r="G1749" s="54"/>
      <c r="H1749" s="142"/>
      <c r="I1749" s="42"/>
      <c r="J1749" s="142"/>
      <c r="K1749" s="142"/>
      <c r="L1749" s="142"/>
      <c r="M1749" s="55"/>
      <c r="N1749" s="142"/>
      <c r="O1749" s="56"/>
      <c r="P1749" s="56"/>
      <c r="Q1749" s="42"/>
      <c r="R1749" s="18">
        <f t="shared" si="54"/>
        <v>0</v>
      </c>
      <c r="S1749" s="18">
        <f t="shared" si="55"/>
        <v>0</v>
      </c>
      <c r="T1749" s="144"/>
    </row>
    <row r="1750" spans="1:20" s="140" customFormat="1">
      <c r="A1750" s="143"/>
      <c r="B1750" s="42"/>
      <c r="C1750" s="143"/>
      <c r="D1750" s="142"/>
      <c r="E1750" s="142"/>
      <c r="F1750" s="54"/>
      <c r="G1750" s="54"/>
      <c r="H1750" s="142"/>
      <c r="I1750" s="42"/>
      <c r="J1750" s="142"/>
      <c r="K1750" s="142"/>
      <c r="L1750" s="142"/>
      <c r="M1750" s="55"/>
      <c r="N1750" s="142"/>
      <c r="O1750" s="56"/>
      <c r="P1750" s="56"/>
      <c r="Q1750" s="42"/>
      <c r="R1750" s="18">
        <f t="shared" si="54"/>
        <v>0</v>
      </c>
      <c r="S1750" s="18">
        <f t="shared" si="55"/>
        <v>0</v>
      </c>
      <c r="T1750" s="144"/>
    </row>
    <row r="1751" spans="1:20" s="140" customFormat="1">
      <c r="A1751" s="143"/>
      <c r="B1751" s="42"/>
      <c r="C1751" s="143"/>
      <c r="D1751" s="142"/>
      <c r="E1751" s="142"/>
      <c r="F1751" s="54"/>
      <c r="G1751" s="54"/>
      <c r="H1751" s="142"/>
      <c r="I1751" s="42"/>
      <c r="J1751" s="142"/>
      <c r="K1751" s="142"/>
      <c r="L1751" s="142"/>
      <c r="M1751" s="55"/>
      <c r="N1751" s="142"/>
      <c r="O1751" s="56"/>
      <c r="P1751" s="56"/>
      <c r="Q1751" s="42"/>
      <c r="R1751" s="18">
        <f t="shared" si="54"/>
        <v>0</v>
      </c>
      <c r="S1751" s="18">
        <f t="shared" si="55"/>
        <v>0</v>
      </c>
      <c r="T1751" s="144"/>
    </row>
    <row r="1752" spans="1:20" s="140" customFormat="1">
      <c r="A1752" s="143"/>
      <c r="B1752" s="42"/>
      <c r="C1752" s="143"/>
      <c r="D1752" s="142"/>
      <c r="E1752" s="142"/>
      <c r="F1752" s="54"/>
      <c r="G1752" s="54"/>
      <c r="H1752" s="142"/>
      <c r="I1752" s="42"/>
      <c r="J1752" s="142"/>
      <c r="K1752" s="142"/>
      <c r="L1752" s="142"/>
      <c r="M1752" s="55"/>
      <c r="N1752" s="142"/>
      <c r="O1752" s="56"/>
      <c r="P1752" s="56"/>
      <c r="Q1752" s="42"/>
      <c r="R1752" s="18">
        <f t="shared" si="54"/>
        <v>0</v>
      </c>
      <c r="S1752" s="18">
        <f t="shared" si="55"/>
        <v>0</v>
      </c>
      <c r="T1752" s="144"/>
    </row>
    <row r="1753" spans="1:20" s="140" customFormat="1">
      <c r="A1753" s="143"/>
      <c r="B1753" s="42"/>
      <c r="C1753" s="143"/>
      <c r="D1753" s="142"/>
      <c r="E1753" s="142"/>
      <c r="F1753" s="54"/>
      <c r="G1753" s="54"/>
      <c r="H1753" s="142"/>
      <c r="I1753" s="42"/>
      <c r="J1753" s="142"/>
      <c r="K1753" s="142"/>
      <c r="L1753" s="142"/>
      <c r="M1753" s="55"/>
      <c r="N1753" s="142"/>
      <c r="O1753" s="56"/>
      <c r="P1753" s="56"/>
      <c r="Q1753" s="42"/>
      <c r="R1753" s="18">
        <f t="shared" si="54"/>
        <v>0</v>
      </c>
      <c r="S1753" s="18">
        <f t="shared" si="55"/>
        <v>0</v>
      </c>
      <c r="T1753" s="144"/>
    </row>
    <row r="1754" spans="1:20" s="140" customFormat="1">
      <c r="A1754" s="143"/>
      <c r="B1754" s="42"/>
      <c r="C1754" s="143"/>
      <c r="D1754" s="142"/>
      <c r="E1754" s="142"/>
      <c r="F1754" s="54"/>
      <c r="G1754" s="54"/>
      <c r="H1754" s="142"/>
      <c r="I1754" s="42"/>
      <c r="J1754" s="142"/>
      <c r="K1754" s="142"/>
      <c r="L1754" s="142"/>
      <c r="M1754" s="55"/>
      <c r="N1754" s="142"/>
      <c r="O1754" s="56"/>
      <c r="P1754" s="56"/>
      <c r="Q1754" s="42"/>
      <c r="R1754" s="18">
        <f t="shared" si="54"/>
        <v>0</v>
      </c>
      <c r="S1754" s="18">
        <f t="shared" si="55"/>
        <v>0</v>
      </c>
      <c r="T1754" s="144"/>
    </row>
    <row r="1755" spans="1:20" s="140" customFormat="1">
      <c r="A1755" s="143"/>
      <c r="B1755" s="42"/>
      <c r="C1755" s="143"/>
      <c r="D1755" s="142"/>
      <c r="E1755" s="142"/>
      <c r="F1755" s="54"/>
      <c r="G1755" s="54"/>
      <c r="H1755" s="142"/>
      <c r="I1755" s="42"/>
      <c r="J1755" s="142"/>
      <c r="K1755" s="142"/>
      <c r="L1755" s="142"/>
      <c r="M1755" s="55"/>
      <c r="N1755" s="142"/>
      <c r="O1755" s="56"/>
      <c r="P1755" s="56"/>
      <c r="Q1755" s="42"/>
      <c r="R1755" s="18">
        <f t="shared" si="54"/>
        <v>0</v>
      </c>
      <c r="S1755" s="18">
        <f t="shared" si="55"/>
        <v>0</v>
      </c>
      <c r="T1755" s="144"/>
    </row>
    <row r="1756" spans="1:20" s="140" customFormat="1">
      <c r="A1756" s="143"/>
      <c r="B1756" s="42"/>
      <c r="C1756" s="143"/>
      <c r="D1756" s="142"/>
      <c r="E1756" s="142"/>
      <c r="F1756" s="54"/>
      <c r="G1756" s="54"/>
      <c r="H1756" s="142"/>
      <c r="I1756" s="42"/>
      <c r="J1756" s="142"/>
      <c r="K1756" s="142"/>
      <c r="L1756" s="142"/>
      <c r="M1756" s="55"/>
      <c r="N1756" s="142"/>
      <c r="O1756" s="56"/>
      <c r="P1756" s="56"/>
      <c r="Q1756" s="42"/>
      <c r="R1756" s="18">
        <f t="shared" si="54"/>
        <v>0</v>
      </c>
      <c r="S1756" s="18">
        <f t="shared" si="55"/>
        <v>0</v>
      </c>
      <c r="T1756" s="144"/>
    </row>
    <row r="1757" spans="1:20" s="140" customFormat="1">
      <c r="A1757" s="143"/>
      <c r="B1757" s="42"/>
      <c r="C1757" s="143"/>
      <c r="D1757" s="142"/>
      <c r="E1757" s="142"/>
      <c r="F1757" s="54"/>
      <c r="G1757" s="54"/>
      <c r="H1757" s="142"/>
      <c r="I1757" s="42"/>
      <c r="J1757" s="142"/>
      <c r="K1757" s="142"/>
      <c r="L1757" s="142"/>
      <c r="M1757" s="55"/>
      <c r="N1757" s="142"/>
      <c r="O1757" s="56"/>
      <c r="P1757" s="56"/>
      <c r="Q1757" s="42"/>
      <c r="R1757" s="18">
        <f t="shared" si="54"/>
        <v>0</v>
      </c>
      <c r="S1757" s="18">
        <f t="shared" si="55"/>
        <v>0</v>
      </c>
      <c r="T1757" s="144"/>
    </row>
    <row r="1758" spans="1:20" s="140" customFormat="1">
      <c r="A1758" s="143"/>
      <c r="B1758" s="42"/>
      <c r="C1758" s="143"/>
      <c r="D1758" s="142"/>
      <c r="E1758" s="142"/>
      <c r="F1758" s="54"/>
      <c r="G1758" s="54"/>
      <c r="H1758" s="142"/>
      <c r="I1758" s="42"/>
      <c r="J1758" s="142"/>
      <c r="K1758" s="142"/>
      <c r="L1758" s="142"/>
      <c r="M1758" s="55"/>
      <c r="N1758" s="142"/>
      <c r="O1758" s="56"/>
      <c r="P1758" s="56"/>
      <c r="Q1758" s="42"/>
      <c r="R1758" s="18">
        <f t="shared" si="54"/>
        <v>0</v>
      </c>
      <c r="S1758" s="18">
        <f t="shared" si="55"/>
        <v>0</v>
      </c>
      <c r="T1758" s="144"/>
    </row>
    <row r="1759" spans="1:20" s="140" customFormat="1">
      <c r="A1759" s="143"/>
      <c r="B1759" s="42"/>
      <c r="C1759" s="143"/>
      <c r="D1759" s="142"/>
      <c r="E1759" s="142"/>
      <c r="F1759" s="54"/>
      <c r="G1759" s="54"/>
      <c r="H1759" s="142"/>
      <c r="I1759" s="42"/>
      <c r="J1759" s="142"/>
      <c r="K1759" s="142"/>
      <c r="L1759" s="142"/>
      <c r="M1759" s="55"/>
      <c r="N1759" s="142"/>
      <c r="O1759" s="56"/>
      <c r="P1759" s="56"/>
      <c r="Q1759" s="42"/>
      <c r="R1759" s="18">
        <f t="shared" si="54"/>
        <v>0</v>
      </c>
      <c r="S1759" s="18">
        <f t="shared" si="55"/>
        <v>0</v>
      </c>
      <c r="T1759" s="144"/>
    </row>
    <row r="1760" spans="1:20" s="140" customFormat="1">
      <c r="A1760" s="143"/>
      <c r="B1760" s="42"/>
      <c r="C1760" s="143"/>
      <c r="D1760" s="142"/>
      <c r="E1760" s="142"/>
      <c r="F1760" s="54"/>
      <c r="G1760" s="54"/>
      <c r="H1760" s="142"/>
      <c r="I1760" s="42"/>
      <c r="J1760" s="142"/>
      <c r="K1760" s="142"/>
      <c r="L1760" s="142"/>
      <c r="M1760" s="55"/>
      <c r="N1760" s="142"/>
      <c r="O1760" s="56"/>
      <c r="P1760" s="56"/>
      <c r="Q1760" s="42"/>
      <c r="R1760" s="18">
        <f t="shared" si="54"/>
        <v>0</v>
      </c>
      <c r="S1760" s="18">
        <f t="shared" si="55"/>
        <v>0</v>
      </c>
      <c r="T1760" s="144"/>
    </row>
    <row r="1761" spans="1:20" s="140" customFormat="1">
      <c r="A1761" s="143"/>
      <c r="B1761" s="42"/>
      <c r="C1761" s="143"/>
      <c r="D1761" s="142"/>
      <c r="E1761" s="142"/>
      <c r="F1761" s="54"/>
      <c r="G1761" s="54"/>
      <c r="H1761" s="142"/>
      <c r="I1761" s="42"/>
      <c r="J1761" s="142"/>
      <c r="K1761" s="142"/>
      <c r="L1761" s="142"/>
      <c r="M1761" s="55"/>
      <c r="N1761" s="142"/>
      <c r="O1761" s="56"/>
      <c r="P1761" s="56"/>
      <c r="Q1761" s="42"/>
      <c r="R1761" s="18">
        <f t="shared" si="54"/>
        <v>0</v>
      </c>
      <c r="S1761" s="18">
        <f t="shared" si="55"/>
        <v>0</v>
      </c>
      <c r="T1761" s="144"/>
    </row>
    <row r="1762" spans="1:20" s="140" customFormat="1">
      <c r="A1762" s="143"/>
      <c r="B1762" s="42"/>
      <c r="C1762" s="143"/>
      <c r="D1762" s="142"/>
      <c r="E1762" s="142"/>
      <c r="F1762" s="54"/>
      <c r="G1762" s="54"/>
      <c r="H1762" s="142"/>
      <c r="I1762" s="42"/>
      <c r="J1762" s="142"/>
      <c r="K1762" s="142"/>
      <c r="L1762" s="142"/>
      <c r="M1762" s="55"/>
      <c r="N1762" s="142"/>
      <c r="O1762" s="56"/>
      <c r="P1762" s="56"/>
      <c r="Q1762" s="42"/>
      <c r="R1762" s="18">
        <f t="shared" si="54"/>
        <v>0</v>
      </c>
      <c r="S1762" s="18">
        <f t="shared" si="55"/>
        <v>0</v>
      </c>
      <c r="T1762" s="144"/>
    </row>
    <row r="1763" spans="1:20" s="140" customFormat="1">
      <c r="A1763" s="143"/>
      <c r="B1763" s="42"/>
      <c r="C1763" s="143"/>
      <c r="D1763" s="142"/>
      <c r="E1763" s="142"/>
      <c r="F1763" s="54"/>
      <c r="G1763" s="54"/>
      <c r="H1763" s="142"/>
      <c r="I1763" s="42"/>
      <c r="J1763" s="142"/>
      <c r="K1763" s="142"/>
      <c r="L1763" s="142"/>
      <c r="M1763" s="55"/>
      <c r="N1763" s="142"/>
      <c r="O1763" s="56"/>
      <c r="P1763" s="56"/>
      <c r="Q1763" s="42"/>
      <c r="R1763" s="18">
        <f t="shared" si="54"/>
        <v>0</v>
      </c>
      <c r="S1763" s="18">
        <f t="shared" si="55"/>
        <v>0</v>
      </c>
      <c r="T1763" s="144"/>
    </row>
    <row r="1764" spans="1:20" s="140" customFormat="1">
      <c r="A1764" s="143"/>
      <c r="B1764" s="42"/>
      <c r="C1764" s="143"/>
      <c r="D1764" s="142"/>
      <c r="E1764" s="142"/>
      <c r="F1764" s="54"/>
      <c r="G1764" s="54"/>
      <c r="H1764" s="142"/>
      <c r="I1764" s="42"/>
      <c r="J1764" s="142"/>
      <c r="K1764" s="142"/>
      <c r="L1764" s="142"/>
      <c r="M1764" s="55"/>
      <c r="N1764" s="142"/>
      <c r="O1764" s="56"/>
      <c r="P1764" s="56"/>
      <c r="Q1764" s="42"/>
      <c r="R1764" s="18">
        <f t="shared" si="54"/>
        <v>0</v>
      </c>
      <c r="S1764" s="18">
        <f t="shared" si="55"/>
        <v>0</v>
      </c>
      <c r="T1764" s="144"/>
    </row>
    <row r="1765" spans="1:20" s="140" customFormat="1">
      <c r="A1765" s="143"/>
      <c r="B1765" s="42"/>
      <c r="C1765" s="143"/>
      <c r="D1765" s="142"/>
      <c r="E1765" s="142"/>
      <c r="F1765" s="54"/>
      <c r="G1765" s="54"/>
      <c r="H1765" s="142"/>
      <c r="I1765" s="42"/>
      <c r="J1765" s="142"/>
      <c r="K1765" s="142"/>
      <c r="L1765" s="142"/>
      <c r="M1765" s="55"/>
      <c r="N1765" s="142"/>
      <c r="O1765" s="56"/>
      <c r="P1765" s="56"/>
      <c r="Q1765" s="42"/>
      <c r="R1765" s="18">
        <f t="shared" si="54"/>
        <v>0</v>
      </c>
      <c r="S1765" s="18">
        <f t="shared" si="55"/>
        <v>0</v>
      </c>
      <c r="T1765" s="144"/>
    </row>
    <row r="1766" spans="1:20" s="140" customFormat="1">
      <c r="A1766" s="143"/>
      <c r="B1766" s="42"/>
      <c r="C1766" s="143"/>
      <c r="D1766" s="142"/>
      <c r="E1766" s="142"/>
      <c r="F1766" s="54"/>
      <c r="G1766" s="54"/>
      <c r="H1766" s="142"/>
      <c r="I1766" s="42"/>
      <c r="J1766" s="142"/>
      <c r="K1766" s="142"/>
      <c r="L1766" s="142"/>
      <c r="M1766" s="55"/>
      <c r="N1766" s="142"/>
      <c r="O1766" s="56"/>
      <c r="P1766" s="56"/>
      <c r="Q1766" s="42"/>
      <c r="R1766" s="18">
        <f t="shared" si="54"/>
        <v>0</v>
      </c>
      <c r="S1766" s="18">
        <f t="shared" si="55"/>
        <v>0</v>
      </c>
      <c r="T1766" s="144"/>
    </row>
    <row r="1767" spans="1:20" s="140" customFormat="1">
      <c r="A1767" s="143"/>
      <c r="B1767" s="42"/>
      <c r="C1767" s="143"/>
      <c r="D1767" s="142"/>
      <c r="E1767" s="142"/>
      <c r="F1767" s="54"/>
      <c r="G1767" s="54"/>
      <c r="H1767" s="142"/>
      <c r="I1767" s="42"/>
      <c r="J1767" s="142"/>
      <c r="K1767" s="142"/>
      <c r="L1767" s="142"/>
      <c r="M1767" s="55"/>
      <c r="N1767" s="142"/>
      <c r="O1767" s="56"/>
      <c r="P1767" s="56"/>
      <c r="Q1767" s="42"/>
      <c r="R1767" s="18">
        <f t="shared" si="54"/>
        <v>0</v>
      </c>
      <c r="S1767" s="18">
        <f t="shared" si="55"/>
        <v>0</v>
      </c>
      <c r="T1767" s="144"/>
    </row>
    <row r="1768" spans="1:20" s="140" customFormat="1">
      <c r="A1768" s="143"/>
      <c r="B1768" s="42"/>
      <c r="C1768" s="143"/>
      <c r="D1768" s="142"/>
      <c r="E1768" s="142"/>
      <c r="F1768" s="54"/>
      <c r="G1768" s="54"/>
      <c r="H1768" s="142"/>
      <c r="I1768" s="42"/>
      <c r="J1768" s="142"/>
      <c r="K1768" s="142"/>
      <c r="L1768" s="142"/>
      <c r="M1768" s="55"/>
      <c r="N1768" s="142"/>
      <c r="O1768" s="56"/>
      <c r="P1768" s="56"/>
      <c r="Q1768" s="42"/>
      <c r="R1768" s="18">
        <f t="shared" si="54"/>
        <v>0</v>
      </c>
      <c r="S1768" s="18">
        <f t="shared" si="55"/>
        <v>0</v>
      </c>
      <c r="T1768" s="144"/>
    </row>
    <row r="1769" spans="1:20" s="140" customFormat="1">
      <c r="A1769" s="143"/>
      <c r="B1769" s="42"/>
      <c r="C1769" s="143"/>
      <c r="D1769" s="142"/>
      <c r="E1769" s="142"/>
      <c r="F1769" s="54"/>
      <c r="G1769" s="54"/>
      <c r="H1769" s="142"/>
      <c r="I1769" s="42"/>
      <c r="J1769" s="142"/>
      <c r="K1769" s="142"/>
      <c r="L1769" s="142"/>
      <c r="M1769" s="55"/>
      <c r="N1769" s="142"/>
      <c r="O1769" s="56"/>
      <c r="P1769" s="56"/>
      <c r="Q1769" s="42"/>
      <c r="R1769" s="18">
        <f t="shared" si="54"/>
        <v>0</v>
      </c>
      <c r="S1769" s="18">
        <f t="shared" si="55"/>
        <v>0</v>
      </c>
      <c r="T1769" s="144"/>
    </row>
    <row r="1770" spans="1:20" s="140" customFormat="1">
      <c r="A1770" s="143"/>
      <c r="B1770" s="42"/>
      <c r="C1770" s="143"/>
      <c r="D1770" s="142"/>
      <c r="E1770" s="142"/>
      <c r="F1770" s="54"/>
      <c r="G1770" s="54"/>
      <c r="H1770" s="142"/>
      <c r="I1770" s="42"/>
      <c r="J1770" s="142"/>
      <c r="K1770" s="142"/>
      <c r="L1770" s="142"/>
      <c r="M1770" s="55"/>
      <c r="N1770" s="142"/>
      <c r="O1770" s="56"/>
      <c r="P1770" s="56"/>
      <c r="Q1770" s="42"/>
      <c r="R1770" s="18">
        <f t="shared" si="54"/>
        <v>0</v>
      </c>
      <c r="S1770" s="18">
        <f t="shared" si="55"/>
        <v>0</v>
      </c>
      <c r="T1770" s="144"/>
    </row>
    <row r="1771" spans="1:20" s="140" customFormat="1">
      <c r="A1771" s="143"/>
      <c r="B1771" s="42"/>
      <c r="C1771" s="143"/>
      <c r="D1771" s="142"/>
      <c r="E1771" s="142"/>
      <c r="F1771" s="54"/>
      <c r="G1771" s="54"/>
      <c r="H1771" s="142"/>
      <c r="I1771" s="42"/>
      <c r="J1771" s="142"/>
      <c r="K1771" s="142"/>
      <c r="L1771" s="142"/>
      <c r="M1771" s="55"/>
      <c r="N1771" s="142"/>
      <c r="O1771" s="56"/>
      <c r="P1771" s="56"/>
      <c r="Q1771" s="42"/>
      <c r="R1771" s="18">
        <f t="shared" si="54"/>
        <v>0</v>
      </c>
      <c r="S1771" s="18">
        <f t="shared" si="55"/>
        <v>0</v>
      </c>
      <c r="T1771" s="144"/>
    </row>
    <row r="1772" spans="1:20" s="140" customFormat="1">
      <c r="A1772" s="143"/>
      <c r="B1772" s="42"/>
      <c r="C1772" s="143"/>
      <c r="D1772" s="142"/>
      <c r="E1772" s="142"/>
      <c r="F1772" s="54"/>
      <c r="G1772" s="54"/>
      <c r="H1772" s="142"/>
      <c r="I1772" s="42"/>
      <c r="J1772" s="142"/>
      <c r="K1772" s="142"/>
      <c r="L1772" s="142"/>
      <c r="M1772" s="55"/>
      <c r="N1772" s="142"/>
      <c r="O1772" s="56"/>
      <c r="P1772" s="56"/>
      <c r="Q1772" s="42"/>
      <c r="R1772" s="18">
        <f t="shared" si="54"/>
        <v>0</v>
      </c>
      <c r="S1772" s="18">
        <f t="shared" si="55"/>
        <v>0</v>
      </c>
      <c r="T1772" s="144"/>
    </row>
    <row r="1773" spans="1:20" s="140" customFormat="1">
      <c r="A1773" s="143"/>
      <c r="B1773" s="42"/>
      <c r="C1773" s="143"/>
      <c r="D1773" s="142"/>
      <c r="E1773" s="142"/>
      <c r="F1773" s="54"/>
      <c r="G1773" s="54"/>
      <c r="H1773" s="142"/>
      <c r="I1773" s="42"/>
      <c r="J1773" s="142"/>
      <c r="K1773" s="142"/>
      <c r="L1773" s="142"/>
      <c r="M1773" s="55"/>
      <c r="N1773" s="142"/>
      <c r="O1773" s="56"/>
      <c r="P1773" s="56"/>
      <c r="Q1773" s="42"/>
      <c r="R1773" s="18">
        <f t="shared" si="54"/>
        <v>0</v>
      </c>
      <c r="S1773" s="18">
        <f t="shared" si="55"/>
        <v>0</v>
      </c>
      <c r="T1773" s="144"/>
    </row>
    <row r="1774" spans="1:20" s="140" customFormat="1">
      <c r="A1774" s="143"/>
      <c r="B1774" s="42"/>
      <c r="C1774" s="143"/>
      <c r="D1774" s="142"/>
      <c r="E1774" s="142"/>
      <c r="F1774" s="54"/>
      <c r="G1774" s="54"/>
      <c r="H1774" s="142"/>
      <c r="I1774" s="42"/>
      <c r="J1774" s="142"/>
      <c r="K1774" s="142"/>
      <c r="L1774" s="142"/>
      <c r="M1774" s="55"/>
      <c r="N1774" s="142"/>
      <c r="O1774" s="56"/>
      <c r="P1774" s="56"/>
      <c r="Q1774" s="42"/>
      <c r="R1774" s="18">
        <f t="shared" si="54"/>
        <v>0</v>
      </c>
      <c r="S1774" s="18">
        <f t="shared" si="55"/>
        <v>0</v>
      </c>
      <c r="T1774" s="144"/>
    </row>
    <row r="1775" spans="1:20" s="140" customFormat="1">
      <c r="A1775" s="143"/>
      <c r="B1775" s="42"/>
      <c r="C1775" s="143"/>
      <c r="D1775" s="142"/>
      <c r="E1775" s="142"/>
      <c r="F1775" s="54"/>
      <c r="G1775" s="54"/>
      <c r="H1775" s="142"/>
      <c r="I1775" s="42"/>
      <c r="J1775" s="142"/>
      <c r="K1775" s="142"/>
      <c r="L1775" s="142"/>
      <c r="M1775" s="55"/>
      <c r="N1775" s="142"/>
      <c r="O1775" s="56"/>
      <c r="P1775" s="56"/>
      <c r="Q1775" s="42"/>
      <c r="R1775" s="18">
        <f t="shared" si="54"/>
        <v>0</v>
      </c>
      <c r="S1775" s="18">
        <f t="shared" si="55"/>
        <v>0</v>
      </c>
      <c r="T1775" s="144"/>
    </row>
    <row r="1776" spans="1:20" s="140" customFormat="1">
      <c r="A1776" s="143"/>
      <c r="B1776" s="42"/>
      <c r="C1776" s="143"/>
      <c r="D1776" s="142"/>
      <c r="E1776" s="142"/>
      <c r="F1776" s="54"/>
      <c r="G1776" s="54"/>
      <c r="H1776" s="142"/>
      <c r="I1776" s="42"/>
      <c r="J1776" s="142"/>
      <c r="K1776" s="142"/>
      <c r="L1776" s="142"/>
      <c r="M1776" s="55"/>
      <c r="N1776" s="142"/>
      <c r="O1776" s="56"/>
      <c r="P1776" s="56"/>
      <c r="Q1776" s="42"/>
      <c r="R1776" s="18">
        <f t="shared" si="54"/>
        <v>0</v>
      </c>
      <c r="S1776" s="18">
        <f t="shared" si="55"/>
        <v>0</v>
      </c>
      <c r="T1776" s="144"/>
    </row>
    <row r="1777" spans="1:20" s="140" customFormat="1">
      <c r="A1777" s="143"/>
      <c r="B1777" s="42"/>
      <c r="C1777" s="143"/>
      <c r="D1777" s="142"/>
      <c r="E1777" s="142"/>
      <c r="F1777" s="54"/>
      <c r="G1777" s="54"/>
      <c r="H1777" s="142"/>
      <c r="I1777" s="42"/>
      <c r="J1777" s="142"/>
      <c r="K1777" s="142"/>
      <c r="L1777" s="142"/>
      <c r="M1777" s="55"/>
      <c r="N1777" s="142"/>
      <c r="O1777" s="56"/>
      <c r="P1777" s="56"/>
      <c r="Q1777" s="42"/>
      <c r="R1777" s="18">
        <f t="shared" si="54"/>
        <v>0</v>
      </c>
      <c r="S1777" s="18">
        <f t="shared" si="55"/>
        <v>0</v>
      </c>
      <c r="T1777" s="144"/>
    </row>
    <row r="1778" spans="1:20" s="140" customFormat="1">
      <c r="A1778" s="143"/>
      <c r="B1778" s="42"/>
      <c r="C1778" s="143"/>
      <c r="D1778" s="142"/>
      <c r="E1778" s="142"/>
      <c r="F1778" s="54"/>
      <c r="G1778" s="54"/>
      <c r="H1778" s="142"/>
      <c r="I1778" s="42"/>
      <c r="J1778" s="142"/>
      <c r="K1778" s="142"/>
      <c r="L1778" s="142"/>
      <c r="M1778" s="55"/>
      <c r="N1778" s="142"/>
      <c r="O1778" s="56"/>
      <c r="P1778" s="56"/>
      <c r="Q1778" s="42"/>
      <c r="R1778" s="18">
        <f t="shared" si="54"/>
        <v>0</v>
      </c>
      <c r="S1778" s="18">
        <f t="shared" si="55"/>
        <v>0</v>
      </c>
      <c r="T1778" s="144"/>
    </row>
    <row r="1779" spans="1:20" s="140" customFormat="1">
      <c r="A1779" s="143"/>
      <c r="B1779" s="42"/>
      <c r="C1779" s="143"/>
      <c r="D1779" s="142"/>
      <c r="E1779" s="142"/>
      <c r="F1779" s="54"/>
      <c r="G1779" s="54"/>
      <c r="H1779" s="142"/>
      <c r="I1779" s="42"/>
      <c r="J1779" s="142"/>
      <c r="K1779" s="142"/>
      <c r="L1779" s="142"/>
      <c r="M1779" s="55"/>
      <c r="N1779" s="142"/>
      <c r="O1779" s="56"/>
      <c r="P1779" s="56"/>
      <c r="Q1779" s="42"/>
      <c r="R1779" s="18">
        <f t="shared" si="54"/>
        <v>0</v>
      </c>
      <c r="S1779" s="18">
        <f t="shared" si="55"/>
        <v>0</v>
      </c>
      <c r="T1779" s="144"/>
    </row>
    <row r="1780" spans="1:20" s="140" customFormat="1">
      <c r="A1780" s="143"/>
      <c r="B1780" s="42"/>
      <c r="C1780" s="143"/>
      <c r="D1780" s="142"/>
      <c r="E1780" s="142"/>
      <c r="F1780" s="54"/>
      <c r="G1780" s="54"/>
      <c r="H1780" s="142"/>
      <c r="I1780" s="42"/>
      <c r="J1780" s="142"/>
      <c r="K1780" s="142"/>
      <c r="L1780" s="142"/>
      <c r="M1780" s="55"/>
      <c r="N1780" s="142"/>
      <c r="O1780" s="56"/>
      <c r="P1780" s="56"/>
      <c r="Q1780" s="42"/>
      <c r="R1780" s="18">
        <f t="shared" si="54"/>
        <v>0</v>
      </c>
      <c r="S1780" s="18">
        <f t="shared" si="55"/>
        <v>0</v>
      </c>
      <c r="T1780" s="144"/>
    </row>
    <row r="1781" spans="1:20" s="140" customFormat="1">
      <c r="A1781" s="143"/>
      <c r="B1781" s="42"/>
      <c r="C1781" s="143"/>
      <c r="D1781" s="142"/>
      <c r="E1781" s="142"/>
      <c r="F1781" s="54"/>
      <c r="G1781" s="54"/>
      <c r="H1781" s="142"/>
      <c r="I1781" s="42"/>
      <c r="J1781" s="142"/>
      <c r="K1781" s="142"/>
      <c r="L1781" s="142"/>
      <c r="M1781" s="55"/>
      <c r="N1781" s="142"/>
      <c r="O1781" s="56"/>
      <c r="P1781" s="56"/>
      <c r="Q1781" s="42"/>
      <c r="R1781" s="18">
        <f t="shared" si="54"/>
        <v>0</v>
      </c>
      <c r="S1781" s="18">
        <f t="shared" si="55"/>
        <v>0</v>
      </c>
      <c r="T1781" s="144"/>
    </row>
    <row r="1782" spans="1:20" s="140" customFormat="1">
      <c r="A1782" s="143"/>
      <c r="B1782" s="42"/>
      <c r="C1782" s="143"/>
      <c r="D1782" s="142"/>
      <c r="E1782" s="142"/>
      <c r="F1782" s="54"/>
      <c r="G1782" s="54"/>
      <c r="H1782" s="142"/>
      <c r="I1782" s="42"/>
      <c r="J1782" s="142"/>
      <c r="K1782" s="142"/>
      <c r="L1782" s="142"/>
      <c r="M1782" s="55"/>
      <c r="N1782" s="142"/>
      <c r="O1782" s="56"/>
      <c r="P1782" s="56"/>
      <c r="Q1782" s="42"/>
      <c r="R1782" s="18">
        <f t="shared" si="54"/>
        <v>0</v>
      </c>
      <c r="S1782" s="18">
        <f t="shared" si="55"/>
        <v>0</v>
      </c>
      <c r="T1782" s="144"/>
    </row>
    <row r="1783" spans="1:20" s="140" customFormat="1">
      <c r="A1783" s="143"/>
      <c r="B1783" s="42"/>
      <c r="C1783" s="143"/>
      <c r="D1783" s="142"/>
      <c r="E1783" s="142"/>
      <c r="F1783" s="54"/>
      <c r="G1783" s="54"/>
      <c r="H1783" s="142"/>
      <c r="I1783" s="42"/>
      <c r="J1783" s="142"/>
      <c r="K1783" s="142"/>
      <c r="L1783" s="142"/>
      <c r="M1783" s="55"/>
      <c r="N1783" s="142"/>
      <c r="O1783" s="56"/>
      <c r="P1783" s="56"/>
      <c r="Q1783" s="42"/>
      <c r="R1783" s="18">
        <f t="shared" si="54"/>
        <v>0</v>
      </c>
      <c r="S1783" s="18">
        <f t="shared" si="55"/>
        <v>0</v>
      </c>
      <c r="T1783" s="144"/>
    </row>
    <row r="1784" spans="1:20" s="140" customFormat="1">
      <c r="A1784" s="143"/>
      <c r="B1784" s="42"/>
      <c r="C1784" s="143"/>
      <c r="D1784" s="142"/>
      <c r="E1784" s="142"/>
      <c r="F1784" s="54"/>
      <c r="G1784" s="54"/>
      <c r="H1784" s="142"/>
      <c r="I1784" s="42"/>
      <c r="J1784" s="142"/>
      <c r="K1784" s="142"/>
      <c r="L1784" s="142"/>
      <c r="M1784" s="55"/>
      <c r="N1784" s="142"/>
      <c r="O1784" s="56"/>
      <c r="P1784" s="56"/>
      <c r="Q1784" s="42"/>
      <c r="R1784" s="18">
        <f t="shared" si="54"/>
        <v>0</v>
      </c>
      <c r="S1784" s="18">
        <f t="shared" si="55"/>
        <v>0</v>
      </c>
      <c r="T1784" s="144"/>
    </row>
    <row r="1785" spans="1:20" s="140" customFormat="1">
      <c r="A1785" s="143"/>
      <c r="B1785" s="42"/>
      <c r="C1785" s="143"/>
      <c r="D1785" s="142"/>
      <c r="E1785" s="142"/>
      <c r="F1785" s="54"/>
      <c r="G1785" s="54"/>
      <c r="H1785" s="142"/>
      <c r="I1785" s="42"/>
      <c r="J1785" s="142"/>
      <c r="K1785" s="142"/>
      <c r="L1785" s="142"/>
      <c r="M1785" s="55"/>
      <c r="N1785" s="142"/>
      <c r="O1785" s="56"/>
      <c r="P1785" s="56"/>
      <c r="Q1785" s="42"/>
      <c r="R1785" s="18">
        <f t="shared" si="54"/>
        <v>0</v>
      </c>
      <c r="S1785" s="18">
        <f t="shared" si="55"/>
        <v>0</v>
      </c>
      <c r="T1785" s="144"/>
    </row>
    <row r="1786" spans="1:20" s="140" customFormat="1">
      <c r="A1786" s="143"/>
      <c r="B1786" s="42"/>
      <c r="C1786" s="143"/>
      <c r="D1786" s="142"/>
      <c r="E1786" s="142"/>
      <c r="F1786" s="54"/>
      <c r="G1786" s="54"/>
      <c r="H1786" s="142"/>
      <c r="I1786" s="42"/>
      <c r="J1786" s="142"/>
      <c r="K1786" s="142"/>
      <c r="L1786" s="142"/>
      <c r="M1786" s="55"/>
      <c r="N1786" s="142"/>
      <c r="O1786" s="56"/>
      <c r="P1786" s="56"/>
      <c r="Q1786" s="42"/>
      <c r="R1786" s="18">
        <f t="shared" si="54"/>
        <v>0</v>
      </c>
      <c r="S1786" s="18">
        <f t="shared" si="55"/>
        <v>0</v>
      </c>
      <c r="T1786" s="144"/>
    </row>
    <row r="1787" spans="1:20" s="140" customFormat="1">
      <c r="A1787" s="143"/>
      <c r="B1787" s="42"/>
      <c r="C1787" s="143"/>
      <c r="D1787" s="142"/>
      <c r="E1787" s="142"/>
      <c r="F1787" s="54"/>
      <c r="G1787" s="54"/>
      <c r="H1787" s="142"/>
      <c r="I1787" s="42"/>
      <c r="J1787" s="142"/>
      <c r="K1787" s="142"/>
      <c r="L1787" s="142"/>
      <c r="M1787" s="55"/>
      <c r="N1787" s="142"/>
      <c r="O1787" s="56"/>
      <c r="P1787" s="56"/>
      <c r="Q1787" s="42"/>
      <c r="R1787" s="18">
        <f t="shared" si="54"/>
        <v>0</v>
      </c>
      <c r="S1787" s="18">
        <f t="shared" si="55"/>
        <v>0</v>
      </c>
      <c r="T1787" s="144"/>
    </row>
    <row r="1788" spans="1:20" s="140" customFormat="1">
      <c r="A1788" s="143"/>
      <c r="B1788" s="42"/>
      <c r="C1788" s="143"/>
      <c r="D1788" s="142"/>
      <c r="E1788" s="142"/>
      <c r="F1788" s="54"/>
      <c r="G1788" s="54"/>
      <c r="H1788" s="142"/>
      <c r="I1788" s="42"/>
      <c r="J1788" s="142"/>
      <c r="K1788" s="142"/>
      <c r="L1788" s="142"/>
      <c r="M1788" s="55"/>
      <c r="N1788" s="142"/>
      <c r="O1788" s="56"/>
      <c r="P1788" s="56"/>
      <c r="Q1788" s="42"/>
      <c r="R1788" s="18">
        <f t="shared" si="54"/>
        <v>0</v>
      </c>
      <c r="S1788" s="18">
        <f t="shared" si="55"/>
        <v>0</v>
      </c>
      <c r="T1788" s="144"/>
    </row>
    <row r="1789" spans="1:20" s="140" customFormat="1">
      <c r="A1789" s="143"/>
      <c r="B1789" s="42"/>
      <c r="C1789" s="143"/>
      <c r="D1789" s="142"/>
      <c r="E1789" s="142"/>
      <c r="F1789" s="54"/>
      <c r="G1789" s="54"/>
      <c r="H1789" s="142"/>
      <c r="I1789" s="42"/>
      <c r="J1789" s="142"/>
      <c r="K1789" s="142"/>
      <c r="L1789" s="142"/>
      <c r="M1789" s="55"/>
      <c r="N1789" s="142"/>
      <c r="O1789" s="56"/>
      <c r="P1789" s="56"/>
      <c r="Q1789" s="42"/>
      <c r="R1789" s="18">
        <f t="shared" si="54"/>
        <v>0</v>
      </c>
      <c r="S1789" s="18">
        <f t="shared" si="55"/>
        <v>0</v>
      </c>
      <c r="T1789" s="144"/>
    </row>
    <row r="1790" spans="1:20" s="140" customFormat="1">
      <c r="A1790" s="143"/>
      <c r="B1790" s="42"/>
      <c r="C1790" s="143"/>
      <c r="D1790" s="142"/>
      <c r="E1790" s="142"/>
      <c r="F1790" s="54"/>
      <c r="G1790" s="54"/>
      <c r="H1790" s="142"/>
      <c r="I1790" s="42"/>
      <c r="J1790" s="142"/>
      <c r="K1790" s="142"/>
      <c r="L1790" s="142"/>
      <c r="M1790" s="55"/>
      <c r="N1790" s="142"/>
      <c r="O1790" s="56"/>
      <c r="P1790" s="56"/>
      <c r="Q1790" s="42"/>
      <c r="R1790" s="18">
        <f t="shared" si="54"/>
        <v>0</v>
      </c>
      <c r="S1790" s="18">
        <f t="shared" si="55"/>
        <v>0</v>
      </c>
      <c r="T1790" s="144"/>
    </row>
    <row r="1791" spans="1:20" s="140" customFormat="1">
      <c r="A1791" s="143"/>
      <c r="B1791" s="42"/>
      <c r="C1791" s="143"/>
      <c r="D1791" s="142"/>
      <c r="E1791" s="142"/>
      <c r="F1791" s="54"/>
      <c r="G1791" s="54"/>
      <c r="H1791" s="142"/>
      <c r="I1791" s="42"/>
      <c r="J1791" s="142"/>
      <c r="K1791" s="142"/>
      <c r="L1791" s="142"/>
      <c r="M1791" s="55"/>
      <c r="N1791" s="142"/>
      <c r="O1791" s="56"/>
      <c r="P1791" s="56"/>
      <c r="Q1791" s="42"/>
      <c r="R1791" s="18">
        <f t="shared" si="54"/>
        <v>0</v>
      </c>
      <c r="S1791" s="18">
        <f t="shared" si="55"/>
        <v>0</v>
      </c>
      <c r="T1791" s="144"/>
    </row>
    <row r="1792" spans="1:20" s="140" customFormat="1">
      <c r="A1792" s="143"/>
      <c r="B1792" s="42"/>
      <c r="C1792" s="143"/>
      <c r="D1792" s="142"/>
      <c r="E1792" s="142"/>
      <c r="F1792" s="54"/>
      <c r="G1792" s="54"/>
      <c r="H1792" s="142"/>
      <c r="I1792" s="42"/>
      <c r="J1792" s="142"/>
      <c r="K1792" s="142"/>
      <c r="L1792" s="142"/>
      <c r="M1792" s="55"/>
      <c r="N1792" s="142"/>
      <c r="O1792" s="56"/>
      <c r="P1792" s="56"/>
      <c r="Q1792" s="42"/>
      <c r="R1792" s="18">
        <f t="shared" si="54"/>
        <v>0</v>
      </c>
      <c r="S1792" s="18">
        <f t="shared" si="55"/>
        <v>0</v>
      </c>
      <c r="T1792" s="144"/>
    </row>
    <row r="1793" spans="1:20" s="140" customFormat="1">
      <c r="A1793" s="143"/>
      <c r="B1793" s="42"/>
      <c r="C1793" s="143"/>
      <c r="D1793" s="142"/>
      <c r="E1793" s="142"/>
      <c r="F1793" s="54"/>
      <c r="G1793" s="54"/>
      <c r="H1793" s="142"/>
      <c r="I1793" s="42"/>
      <c r="J1793" s="142"/>
      <c r="K1793" s="142"/>
      <c r="L1793" s="142"/>
      <c r="M1793" s="55"/>
      <c r="N1793" s="142"/>
      <c r="O1793" s="56"/>
      <c r="P1793" s="56"/>
      <c r="Q1793" s="42"/>
      <c r="R1793" s="18">
        <f t="shared" si="54"/>
        <v>0</v>
      </c>
      <c r="S1793" s="18">
        <f t="shared" si="55"/>
        <v>0</v>
      </c>
      <c r="T1793" s="144"/>
    </row>
    <row r="1794" spans="1:20" s="140" customFormat="1">
      <c r="A1794" s="143"/>
      <c r="B1794" s="42"/>
      <c r="C1794" s="143"/>
      <c r="D1794" s="142"/>
      <c r="E1794" s="142"/>
      <c r="F1794" s="54"/>
      <c r="G1794" s="54"/>
      <c r="H1794" s="142"/>
      <c r="I1794" s="42"/>
      <c r="J1794" s="142"/>
      <c r="K1794" s="142"/>
      <c r="L1794" s="142"/>
      <c r="M1794" s="55"/>
      <c r="N1794" s="142"/>
      <c r="O1794" s="56"/>
      <c r="P1794" s="56"/>
      <c r="Q1794" s="42"/>
      <c r="R1794" s="18">
        <f t="shared" si="54"/>
        <v>0</v>
      </c>
      <c r="S1794" s="18">
        <f t="shared" si="55"/>
        <v>0</v>
      </c>
      <c r="T1794" s="144"/>
    </row>
    <row r="1795" spans="1:20" s="140" customFormat="1">
      <c r="A1795" s="143"/>
      <c r="B1795" s="42"/>
      <c r="C1795" s="143"/>
      <c r="D1795" s="142"/>
      <c r="E1795" s="142"/>
      <c r="F1795" s="54"/>
      <c r="G1795" s="54"/>
      <c r="H1795" s="142"/>
      <c r="I1795" s="42"/>
      <c r="J1795" s="142"/>
      <c r="K1795" s="142"/>
      <c r="L1795" s="142"/>
      <c r="M1795" s="55"/>
      <c r="N1795" s="142"/>
      <c r="O1795" s="56"/>
      <c r="P1795" s="56"/>
      <c r="Q1795" s="42"/>
      <c r="R1795" s="18">
        <f t="shared" si="54"/>
        <v>0</v>
      </c>
      <c r="S1795" s="18">
        <f t="shared" si="55"/>
        <v>0</v>
      </c>
      <c r="T1795" s="144"/>
    </row>
    <row r="1796" spans="1:20" s="140" customFormat="1">
      <c r="A1796" s="143"/>
      <c r="B1796" s="42"/>
      <c r="C1796" s="143"/>
      <c r="D1796" s="142"/>
      <c r="E1796" s="142"/>
      <c r="F1796" s="54"/>
      <c r="G1796" s="54"/>
      <c r="H1796" s="142"/>
      <c r="I1796" s="42"/>
      <c r="J1796" s="142"/>
      <c r="K1796" s="142"/>
      <c r="L1796" s="142"/>
      <c r="M1796" s="55"/>
      <c r="N1796" s="142"/>
      <c r="O1796" s="56"/>
      <c r="P1796" s="56"/>
      <c r="Q1796" s="42"/>
      <c r="R1796" s="18">
        <f t="shared" si="54"/>
        <v>0</v>
      </c>
      <c r="S1796" s="18">
        <f t="shared" si="55"/>
        <v>0</v>
      </c>
      <c r="T1796" s="144"/>
    </row>
    <row r="1797" spans="1:20" s="140" customFormat="1">
      <c r="A1797" s="143"/>
      <c r="B1797" s="42"/>
      <c r="C1797" s="143"/>
      <c r="D1797" s="142"/>
      <c r="E1797" s="142"/>
      <c r="F1797" s="54"/>
      <c r="G1797" s="54"/>
      <c r="H1797" s="142"/>
      <c r="I1797" s="42"/>
      <c r="J1797" s="142"/>
      <c r="K1797" s="142"/>
      <c r="L1797" s="142"/>
      <c r="M1797" s="55"/>
      <c r="N1797" s="142"/>
      <c r="O1797" s="56"/>
      <c r="P1797" s="56"/>
      <c r="Q1797" s="42"/>
      <c r="R1797" s="18">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8">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144"/>
    </row>
    <row r="1798" spans="1:20" s="140" customFormat="1">
      <c r="A1798" s="143"/>
      <c r="B1798" s="42"/>
      <c r="C1798" s="143"/>
      <c r="D1798" s="142"/>
      <c r="E1798" s="142"/>
      <c r="F1798" s="54"/>
      <c r="G1798" s="54"/>
      <c r="H1798" s="142"/>
      <c r="I1798" s="42"/>
      <c r="J1798" s="142"/>
      <c r="K1798" s="142"/>
      <c r="L1798" s="142"/>
      <c r="M1798" s="55"/>
      <c r="N1798" s="142"/>
      <c r="O1798" s="56"/>
      <c r="P1798" s="56"/>
      <c r="Q1798" s="42"/>
      <c r="R1798" s="18">
        <f t="shared" si="56"/>
        <v>0</v>
      </c>
      <c r="S1798" s="18">
        <f t="shared" si="57"/>
        <v>0</v>
      </c>
      <c r="T1798" s="144"/>
    </row>
    <row r="1799" spans="1:20" s="140" customFormat="1">
      <c r="A1799" s="143"/>
      <c r="B1799" s="42"/>
      <c r="C1799" s="143"/>
      <c r="D1799" s="142"/>
      <c r="E1799" s="142"/>
      <c r="F1799" s="54"/>
      <c r="G1799" s="54"/>
      <c r="H1799" s="142"/>
      <c r="I1799" s="42"/>
      <c r="J1799" s="142"/>
      <c r="K1799" s="142"/>
      <c r="L1799" s="142"/>
      <c r="M1799" s="55"/>
      <c r="N1799" s="142"/>
      <c r="O1799" s="56"/>
      <c r="P1799" s="56"/>
      <c r="Q1799" s="42"/>
      <c r="R1799" s="18">
        <f t="shared" si="56"/>
        <v>0</v>
      </c>
      <c r="S1799" s="18">
        <f t="shared" si="57"/>
        <v>0</v>
      </c>
      <c r="T1799" s="144"/>
    </row>
    <row r="1800" spans="1:20" s="140" customFormat="1">
      <c r="A1800" s="143"/>
      <c r="B1800" s="42"/>
      <c r="C1800" s="143"/>
      <c r="D1800" s="142"/>
      <c r="E1800" s="142"/>
      <c r="F1800" s="54"/>
      <c r="G1800" s="54"/>
      <c r="H1800" s="142"/>
      <c r="I1800" s="42"/>
      <c r="J1800" s="142"/>
      <c r="K1800" s="142"/>
      <c r="L1800" s="142"/>
      <c r="M1800" s="55"/>
      <c r="N1800" s="142"/>
      <c r="O1800" s="56"/>
      <c r="P1800" s="56"/>
      <c r="Q1800" s="42"/>
      <c r="R1800" s="18">
        <f t="shared" si="56"/>
        <v>0</v>
      </c>
      <c r="S1800" s="18">
        <f t="shared" si="57"/>
        <v>0</v>
      </c>
      <c r="T1800" s="144"/>
    </row>
    <row r="1801" spans="1:20" s="140" customFormat="1">
      <c r="A1801" s="143"/>
      <c r="B1801" s="42"/>
      <c r="C1801" s="143"/>
      <c r="D1801" s="142"/>
      <c r="E1801" s="142"/>
      <c r="F1801" s="54"/>
      <c r="G1801" s="54"/>
      <c r="H1801" s="142"/>
      <c r="I1801" s="42"/>
      <c r="J1801" s="142"/>
      <c r="K1801" s="142"/>
      <c r="L1801" s="142"/>
      <c r="M1801" s="55"/>
      <c r="N1801" s="142"/>
      <c r="O1801" s="56"/>
      <c r="P1801" s="56"/>
      <c r="Q1801" s="42"/>
      <c r="R1801" s="18">
        <f t="shared" si="56"/>
        <v>0</v>
      </c>
      <c r="S1801" s="18">
        <f t="shared" si="57"/>
        <v>0</v>
      </c>
      <c r="T1801" s="144"/>
    </row>
    <row r="1802" spans="1:20" s="140" customFormat="1">
      <c r="A1802" s="143"/>
      <c r="B1802" s="42"/>
      <c r="C1802" s="143"/>
      <c r="D1802" s="142"/>
      <c r="E1802" s="142"/>
      <c r="F1802" s="54"/>
      <c r="G1802" s="54"/>
      <c r="H1802" s="142"/>
      <c r="I1802" s="42"/>
      <c r="J1802" s="142"/>
      <c r="K1802" s="142"/>
      <c r="L1802" s="142"/>
      <c r="M1802" s="55"/>
      <c r="N1802" s="142"/>
      <c r="O1802" s="56"/>
      <c r="P1802" s="56"/>
      <c r="Q1802" s="42"/>
      <c r="R1802" s="18">
        <f t="shared" si="56"/>
        <v>0</v>
      </c>
      <c r="S1802" s="18">
        <f t="shared" si="57"/>
        <v>0</v>
      </c>
      <c r="T1802" s="144"/>
    </row>
    <row r="1803" spans="1:20" s="140" customFormat="1">
      <c r="A1803" s="143"/>
      <c r="B1803" s="42"/>
      <c r="C1803" s="143"/>
      <c r="D1803" s="142"/>
      <c r="E1803" s="142"/>
      <c r="F1803" s="54"/>
      <c r="G1803" s="54"/>
      <c r="H1803" s="142"/>
      <c r="I1803" s="42"/>
      <c r="J1803" s="142"/>
      <c r="K1803" s="142"/>
      <c r="L1803" s="142"/>
      <c r="M1803" s="55"/>
      <c r="N1803" s="142"/>
      <c r="O1803" s="56"/>
      <c r="P1803" s="56"/>
      <c r="Q1803" s="42"/>
      <c r="R1803" s="18">
        <f t="shared" si="56"/>
        <v>0</v>
      </c>
      <c r="S1803" s="18">
        <f t="shared" si="57"/>
        <v>0</v>
      </c>
      <c r="T1803" s="144"/>
    </row>
    <row r="1804" spans="1:20" s="140" customFormat="1">
      <c r="A1804" s="143"/>
      <c r="B1804" s="42"/>
      <c r="C1804" s="143"/>
      <c r="D1804" s="142"/>
      <c r="E1804" s="142"/>
      <c r="F1804" s="54"/>
      <c r="G1804" s="54"/>
      <c r="H1804" s="142"/>
      <c r="I1804" s="42"/>
      <c r="J1804" s="142"/>
      <c r="K1804" s="142"/>
      <c r="L1804" s="142"/>
      <c r="M1804" s="55"/>
      <c r="N1804" s="142"/>
      <c r="O1804" s="56"/>
      <c r="P1804" s="56"/>
      <c r="Q1804" s="42"/>
      <c r="R1804" s="18">
        <f t="shared" si="56"/>
        <v>0</v>
      </c>
      <c r="S1804" s="18">
        <f t="shared" si="57"/>
        <v>0</v>
      </c>
      <c r="T1804" s="144"/>
    </row>
    <row r="1805" spans="1:20" s="140" customFormat="1">
      <c r="A1805" s="143"/>
      <c r="B1805" s="42"/>
      <c r="C1805" s="143"/>
      <c r="D1805" s="142"/>
      <c r="E1805" s="142"/>
      <c r="F1805" s="54"/>
      <c r="G1805" s="54"/>
      <c r="H1805" s="142"/>
      <c r="I1805" s="42"/>
      <c r="J1805" s="142"/>
      <c r="K1805" s="142"/>
      <c r="L1805" s="142"/>
      <c r="M1805" s="55"/>
      <c r="N1805" s="142"/>
      <c r="O1805" s="56"/>
      <c r="P1805" s="56"/>
      <c r="Q1805" s="42"/>
      <c r="R1805" s="18">
        <f t="shared" si="56"/>
        <v>0</v>
      </c>
      <c r="S1805" s="18">
        <f t="shared" si="57"/>
        <v>0</v>
      </c>
      <c r="T1805" s="144"/>
    </row>
    <row r="1806" spans="1:20" s="140" customFormat="1">
      <c r="A1806" s="143"/>
      <c r="B1806" s="42"/>
      <c r="C1806" s="143"/>
      <c r="D1806" s="142"/>
      <c r="E1806" s="142"/>
      <c r="F1806" s="54"/>
      <c r="G1806" s="54"/>
      <c r="H1806" s="142"/>
      <c r="I1806" s="42"/>
      <c r="J1806" s="142"/>
      <c r="K1806" s="142"/>
      <c r="L1806" s="142"/>
      <c r="M1806" s="55"/>
      <c r="N1806" s="142"/>
      <c r="O1806" s="56"/>
      <c r="P1806" s="56"/>
      <c r="Q1806" s="42"/>
      <c r="R1806" s="18">
        <f t="shared" si="56"/>
        <v>0</v>
      </c>
      <c r="S1806" s="18">
        <f t="shared" si="57"/>
        <v>0</v>
      </c>
      <c r="T1806" s="144"/>
    </row>
    <row r="1807" spans="1:20" s="140" customFormat="1">
      <c r="A1807" s="143"/>
      <c r="B1807" s="42"/>
      <c r="C1807" s="143"/>
      <c r="D1807" s="142"/>
      <c r="E1807" s="142"/>
      <c r="F1807" s="54"/>
      <c r="G1807" s="54"/>
      <c r="H1807" s="142"/>
      <c r="I1807" s="42"/>
      <c r="J1807" s="142"/>
      <c r="K1807" s="142"/>
      <c r="L1807" s="142"/>
      <c r="M1807" s="55"/>
      <c r="N1807" s="142"/>
      <c r="O1807" s="56"/>
      <c r="P1807" s="56"/>
      <c r="Q1807" s="42"/>
      <c r="R1807" s="18">
        <f t="shared" si="56"/>
        <v>0</v>
      </c>
      <c r="S1807" s="18">
        <f t="shared" si="57"/>
        <v>0</v>
      </c>
      <c r="T1807" s="144"/>
    </row>
    <row r="1808" spans="1:20" s="140" customFormat="1">
      <c r="A1808" s="143"/>
      <c r="B1808" s="42"/>
      <c r="C1808" s="143"/>
      <c r="D1808" s="142"/>
      <c r="E1808" s="142"/>
      <c r="F1808" s="54"/>
      <c r="G1808" s="54"/>
      <c r="H1808" s="142"/>
      <c r="I1808" s="42"/>
      <c r="J1808" s="142"/>
      <c r="K1808" s="142"/>
      <c r="L1808" s="142"/>
      <c r="M1808" s="55"/>
      <c r="N1808" s="142"/>
      <c r="O1808" s="56"/>
      <c r="P1808" s="56"/>
      <c r="Q1808" s="42"/>
      <c r="R1808" s="18">
        <f t="shared" si="56"/>
        <v>0</v>
      </c>
      <c r="S1808" s="18">
        <f t="shared" si="57"/>
        <v>0</v>
      </c>
      <c r="T1808" s="144"/>
    </row>
    <row r="1809" spans="1:20" s="140" customFormat="1">
      <c r="A1809" s="143"/>
      <c r="B1809" s="42"/>
      <c r="C1809" s="143"/>
      <c r="D1809" s="142"/>
      <c r="E1809" s="142"/>
      <c r="F1809" s="54"/>
      <c r="G1809" s="54"/>
      <c r="H1809" s="142"/>
      <c r="I1809" s="42"/>
      <c r="J1809" s="142"/>
      <c r="K1809" s="142"/>
      <c r="L1809" s="142"/>
      <c r="M1809" s="55"/>
      <c r="N1809" s="142"/>
      <c r="O1809" s="56"/>
      <c r="P1809" s="56"/>
      <c r="Q1809" s="42"/>
      <c r="R1809" s="18">
        <f t="shared" si="56"/>
        <v>0</v>
      </c>
      <c r="S1809" s="18">
        <f t="shared" si="57"/>
        <v>0</v>
      </c>
      <c r="T1809" s="144"/>
    </row>
    <row r="1810" spans="1:20" s="140" customFormat="1">
      <c r="A1810" s="143"/>
      <c r="B1810" s="42"/>
      <c r="C1810" s="143"/>
      <c r="D1810" s="142"/>
      <c r="E1810" s="142"/>
      <c r="F1810" s="54"/>
      <c r="G1810" s="54"/>
      <c r="H1810" s="142"/>
      <c r="I1810" s="42"/>
      <c r="J1810" s="142"/>
      <c r="K1810" s="142"/>
      <c r="L1810" s="142"/>
      <c r="M1810" s="55"/>
      <c r="N1810" s="142"/>
      <c r="O1810" s="56"/>
      <c r="P1810" s="56"/>
      <c r="Q1810" s="42"/>
      <c r="R1810" s="18">
        <f t="shared" si="56"/>
        <v>0</v>
      </c>
      <c r="S1810" s="18">
        <f t="shared" si="57"/>
        <v>0</v>
      </c>
      <c r="T1810" s="144"/>
    </row>
    <row r="1811" spans="1:20" s="140" customFormat="1">
      <c r="A1811" s="143"/>
      <c r="B1811" s="42"/>
      <c r="C1811" s="143"/>
      <c r="D1811" s="142"/>
      <c r="E1811" s="142"/>
      <c r="F1811" s="54"/>
      <c r="G1811" s="54"/>
      <c r="H1811" s="142"/>
      <c r="I1811" s="42"/>
      <c r="J1811" s="142"/>
      <c r="K1811" s="142"/>
      <c r="L1811" s="142"/>
      <c r="M1811" s="55"/>
      <c r="N1811" s="142"/>
      <c r="O1811" s="56"/>
      <c r="P1811" s="56"/>
      <c r="Q1811" s="42"/>
      <c r="R1811" s="18">
        <f t="shared" si="56"/>
        <v>0</v>
      </c>
      <c r="S1811" s="18">
        <f t="shared" si="57"/>
        <v>0</v>
      </c>
      <c r="T1811" s="144"/>
    </row>
    <row r="1812" spans="1:20" s="140" customFormat="1">
      <c r="A1812" s="143"/>
      <c r="B1812" s="42"/>
      <c r="C1812" s="143"/>
      <c r="D1812" s="142"/>
      <c r="E1812" s="142"/>
      <c r="F1812" s="54"/>
      <c r="G1812" s="54"/>
      <c r="H1812" s="142"/>
      <c r="I1812" s="42"/>
      <c r="J1812" s="142"/>
      <c r="K1812" s="142"/>
      <c r="L1812" s="142"/>
      <c r="M1812" s="55"/>
      <c r="N1812" s="142"/>
      <c r="O1812" s="56"/>
      <c r="P1812" s="56"/>
      <c r="Q1812" s="42"/>
      <c r="R1812" s="18">
        <f t="shared" si="56"/>
        <v>0</v>
      </c>
      <c r="S1812" s="18">
        <f t="shared" si="57"/>
        <v>0</v>
      </c>
      <c r="T1812" s="144"/>
    </row>
    <row r="1813" spans="1:20" s="140" customFormat="1">
      <c r="A1813" s="143"/>
      <c r="B1813" s="42"/>
      <c r="C1813" s="143"/>
      <c r="D1813" s="142"/>
      <c r="E1813" s="142"/>
      <c r="F1813" s="54"/>
      <c r="G1813" s="54"/>
      <c r="H1813" s="142"/>
      <c r="I1813" s="42"/>
      <c r="J1813" s="142"/>
      <c r="K1813" s="142"/>
      <c r="L1813" s="142"/>
      <c r="M1813" s="55"/>
      <c r="N1813" s="142"/>
      <c r="O1813" s="56"/>
      <c r="P1813" s="56"/>
      <c r="Q1813" s="42"/>
      <c r="R1813" s="18">
        <f t="shared" si="56"/>
        <v>0</v>
      </c>
      <c r="S1813" s="18">
        <f t="shared" si="57"/>
        <v>0</v>
      </c>
      <c r="T1813" s="144"/>
    </row>
    <row r="1814" spans="1:20" s="140" customFormat="1">
      <c r="A1814" s="143"/>
      <c r="B1814" s="42"/>
      <c r="C1814" s="143"/>
      <c r="D1814" s="142"/>
      <c r="E1814" s="142"/>
      <c r="F1814" s="54"/>
      <c r="G1814" s="54"/>
      <c r="H1814" s="142"/>
      <c r="I1814" s="42"/>
      <c r="J1814" s="142"/>
      <c r="K1814" s="142"/>
      <c r="L1814" s="142"/>
      <c r="M1814" s="55"/>
      <c r="N1814" s="142"/>
      <c r="O1814" s="56"/>
      <c r="P1814" s="56"/>
      <c r="Q1814" s="42"/>
      <c r="R1814" s="18">
        <f t="shared" si="56"/>
        <v>0</v>
      </c>
      <c r="S1814" s="18">
        <f t="shared" si="57"/>
        <v>0</v>
      </c>
      <c r="T1814" s="144"/>
    </row>
    <row r="1815" spans="1:20" s="140" customFormat="1">
      <c r="A1815" s="143"/>
      <c r="B1815" s="42"/>
      <c r="C1815" s="143"/>
      <c r="D1815" s="142"/>
      <c r="E1815" s="142"/>
      <c r="F1815" s="54"/>
      <c r="G1815" s="54"/>
      <c r="H1815" s="142"/>
      <c r="I1815" s="42"/>
      <c r="J1815" s="142"/>
      <c r="K1815" s="142"/>
      <c r="L1815" s="142"/>
      <c r="M1815" s="55"/>
      <c r="N1815" s="142"/>
      <c r="O1815" s="56"/>
      <c r="P1815" s="56"/>
      <c r="Q1815" s="42"/>
      <c r="R1815" s="18">
        <f t="shared" si="56"/>
        <v>0</v>
      </c>
      <c r="S1815" s="18">
        <f t="shared" si="57"/>
        <v>0</v>
      </c>
      <c r="T1815" s="144"/>
    </row>
    <row r="1816" spans="1:20" s="140" customFormat="1">
      <c r="A1816" s="143"/>
      <c r="B1816" s="42"/>
      <c r="C1816" s="143"/>
      <c r="D1816" s="142"/>
      <c r="E1816" s="142"/>
      <c r="F1816" s="54"/>
      <c r="G1816" s="54"/>
      <c r="H1816" s="142"/>
      <c r="I1816" s="42"/>
      <c r="J1816" s="142"/>
      <c r="K1816" s="142"/>
      <c r="L1816" s="142"/>
      <c r="M1816" s="55"/>
      <c r="N1816" s="142"/>
      <c r="O1816" s="56"/>
      <c r="P1816" s="56"/>
      <c r="Q1816" s="42"/>
      <c r="R1816" s="18">
        <f t="shared" si="56"/>
        <v>0</v>
      </c>
      <c r="S1816" s="18">
        <f t="shared" si="57"/>
        <v>0</v>
      </c>
      <c r="T1816" s="144"/>
    </row>
    <row r="1817" spans="1:20" s="140" customFormat="1">
      <c r="A1817" s="143"/>
      <c r="B1817" s="42"/>
      <c r="C1817" s="143"/>
      <c r="D1817" s="142"/>
      <c r="E1817" s="142"/>
      <c r="F1817" s="54"/>
      <c r="G1817" s="54"/>
      <c r="H1817" s="142"/>
      <c r="I1817" s="42"/>
      <c r="J1817" s="142"/>
      <c r="K1817" s="142"/>
      <c r="L1817" s="142"/>
      <c r="M1817" s="55"/>
      <c r="N1817" s="142"/>
      <c r="O1817" s="56"/>
      <c r="P1817" s="56"/>
      <c r="Q1817" s="42"/>
      <c r="R1817" s="18">
        <f t="shared" si="56"/>
        <v>0</v>
      </c>
      <c r="S1817" s="18">
        <f t="shared" si="57"/>
        <v>0</v>
      </c>
      <c r="T1817" s="144"/>
    </row>
    <row r="1818" spans="1:20" s="140" customFormat="1">
      <c r="A1818" s="143"/>
      <c r="B1818" s="42"/>
      <c r="C1818" s="143"/>
      <c r="D1818" s="142"/>
      <c r="E1818" s="142"/>
      <c r="F1818" s="54"/>
      <c r="G1818" s="54"/>
      <c r="H1818" s="142"/>
      <c r="I1818" s="42"/>
      <c r="J1818" s="142"/>
      <c r="K1818" s="142"/>
      <c r="L1818" s="142"/>
      <c r="M1818" s="55"/>
      <c r="N1818" s="142"/>
      <c r="O1818" s="56"/>
      <c r="P1818" s="56"/>
      <c r="Q1818" s="42"/>
      <c r="R1818" s="18">
        <f t="shared" si="56"/>
        <v>0</v>
      </c>
      <c r="S1818" s="18">
        <f t="shared" si="57"/>
        <v>0</v>
      </c>
      <c r="T1818" s="144"/>
    </row>
    <row r="1819" spans="1:20" s="140" customFormat="1">
      <c r="A1819" s="143"/>
      <c r="B1819" s="42"/>
      <c r="C1819" s="143"/>
      <c r="D1819" s="142"/>
      <c r="E1819" s="142"/>
      <c r="F1819" s="54"/>
      <c r="G1819" s="54"/>
      <c r="H1819" s="142"/>
      <c r="I1819" s="42"/>
      <c r="J1819" s="142"/>
      <c r="K1819" s="142"/>
      <c r="L1819" s="142"/>
      <c r="M1819" s="55"/>
      <c r="N1819" s="142"/>
      <c r="O1819" s="56"/>
      <c r="P1819" s="56"/>
      <c r="Q1819" s="42"/>
      <c r="R1819" s="18">
        <f t="shared" si="56"/>
        <v>0</v>
      </c>
      <c r="S1819" s="18">
        <f t="shared" si="57"/>
        <v>0</v>
      </c>
      <c r="T1819" s="144"/>
    </row>
    <row r="1820" spans="1:20" s="140" customFormat="1">
      <c r="A1820" s="143"/>
      <c r="B1820" s="42"/>
      <c r="C1820" s="143"/>
      <c r="D1820" s="142"/>
      <c r="E1820" s="142"/>
      <c r="F1820" s="54"/>
      <c r="G1820" s="54"/>
      <c r="H1820" s="142"/>
      <c r="I1820" s="42"/>
      <c r="J1820" s="142"/>
      <c r="K1820" s="142"/>
      <c r="L1820" s="142"/>
      <c r="M1820" s="55"/>
      <c r="N1820" s="142"/>
      <c r="O1820" s="56"/>
      <c r="P1820" s="56"/>
      <c r="Q1820" s="42"/>
      <c r="R1820" s="18">
        <f t="shared" si="56"/>
        <v>0</v>
      </c>
      <c r="S1820" s="18">
        <f t="shared" si="57"/>
        <v>0</v>
      </c>
      <c r="T1820" s="144"/>
    </row>
    <row r="1821" spans="1:20" s="140" customFormat="1">
      <c r="A1821" s="143"/>
      <c r="B1821" s="42"/>
      <c r="C1821" s="143"/>
      <c r="D1821" s="142"/>
      <c r="E1821" s="142"/>
      <c r="F1821" s="54"/>
      <c r="G1821" s="54"/>
      <c r="H1821" s="142"/>
      <c r="I1821" s="42"/>
      <c r="J1821" s="142"/>
      <c r="K1821" s="142"/>
      <c r="L1821" s="142"/>
      <c r="M1821" s="55"/>
      <c r="N1821" s="142"/>
      <c r="O1821" s="56"/>
      <c r="P1821" s="56"/>
      <c r="Q1821" s="42"/>
      <c r="R1821" s="18">
        <f t="shared" si="56"/>
        <v>0</v>
      </c>
      <c r="S1821" s="18">
        <f t="shared" si="57"/>
        <v>0</v>
      </c>
      <c r="T1821" s="144"/>
    </row>
    <row r="1822" spans="1:20" s="140" customFormat="1">
      <c r="A1822" s="143"/>
      <c r="B1822" s="42"/>
      <c r="C1822" s="143"/>
      <c r="D1822" s="142"/>
      <c r="E1822" s="142"/>
      <c r="F1822" s="54"/>
      <c r="G1822" s="54"/>
      <c r="H1822" s="142"/>
      <c r="I1822" s="42"/>
      <c r="J1822" s="142"/>
      <c r="K1822" s="142"/>
      <c r="L1822" s="142"/>
      <c r="M1822" s="55"/>
      <c r="N1822" s="142"/>
      <c r="O1822" s="56"/>
      <c r="P1822" s="56"/>
      <c r="Q1822" s="42"/>
      <c r="R1822" s="18">
        <f t="shared" si="56"/>
        <v>0</v>
      </c>
      <c r="S1822" s="18">
        <f t="shared" si="57"/>
        <v>0</v>
      </c>
      <c r="T1822" s="144"/>
    </row>
    <row r="1823" spans="1:20" s="140" customFormat="1">
      <c r="A1823" s="143"/>
      <c r="B1823" s="42"/>
      <c r="C1823" s="143"/>
      <c r="D1823" s="142"/>
      <c r="E1823" s="142"/>
      <c r="F1823" s="54"/>
      <c r="G1823" s="54"/>
      <c r="H1823" s="142"/>
      <c r="I1823" s="42"/>
      <c r="J1823" s="142"/>
      <c r="K1823" s="142"/>
      <c r="L1823" s="142"/>
      <c r="M1823" s="55"/>
      <c r="N1823" s="142"/>
      <c r="O1823" s="56"/>
      <c r="P1823" s="56"/>
      <c r="Q1823" s="42"/>
      <c r="R1823" s="18">
        <f t="shared" si="56"/>
        <v>0</v>
      </c>
      <c r="S1823" s="18">
        <f t="shared" si="57"/>
        <v>0</v>
      </c>
      <c r="T1823" s="144"/>
    </row>
    <row r="1824" spans="1:20" s="140" customFormat="1">
      <c r="A1824" s="143"/>
      <c r="B1824" s="42"/>
      <c r="C1824" s="143"/>
      <c r="D1824" s="142"/>
      <c r="E1824" s="142"/>
      <c r="F1824" s="54"/>
      <c r="G1824" s="54"/>
      <c r="H1824" s="142"/>
      <c r="I1824" s="42"/>
      <c r="J1824" s="142"/>
      <c r="K1824" s="142"/>
      <c r="L1824" s="142"/>
      <c r="M1824" s="55"/>
      <c r="N1824" s="142"/>
      <c r="O1824" s="56"/>
      <c r="P1824" s="56"/>
      <c r="Q1824" s="42"/>
      <c r="R1824" s="18">
        <f t="shared" si="56"/>
        <v>0</v>
      </c>
      <c r="S1824" s="18">
        <f t="shared" si="57"/>
        <v>0</v>
      </c>
      <c r="T1824" s="144"/>
    </row>
    <row r="1825" spans="1:20" s="140" customFormat="1">
      <c r="A1825" s="143"/>
      <c r="B1825" s="42"/>
      <c r="C1825" s="143"/>
      <c r="D1825" s="142"/>
      <c r="E1825" s="142"/>
      <c r="F1825" s="54"/>
      <c r="G1825" s="54"/>
      <c r="H1825" s="142"/>
      <c r="I1825" s="42"/>
      <c r="J1825" s="142"/>
      <c r="K1825" s="142"/>
      <c r="L1825" s="142"/>
      <c r="M1825" s="55"/>
      <c r="N1825" s="142"/>
      <c r="O1825" s="56"/>
      <c r="P1825" s="56"/>
      <c r="Q1825" s="42"/>
      <c r="R1825" s="18">
        <f t="shared" si="56"/>
        <v>0</v>
      </c>
      <c r="S1825" s="18">
        <f t="shared" si="57"/>
        <v>0</v>
      </c>
      <c r="T1825" s="144"/>
    </row>
    <row r="1826" spans="1:20" s="140" customFormat="1">
      <c r="A1826" s="143"/>
      <c r="B1826" s="42"/>
      <c r="C1826" s="143"/>
      <c r="D1826" s="142"/>
      <c r="E1826" s="142"/>
      <c r="F1826" s="54"/>
      <c r="G1826" s="54"/>
      <c r="H1826" s="142"/>
      <c r="I1826" s="42"/>
      <c r="J1826" s="142"/>
      <c r="K1826" s="142"/>
      <c r="L1826" s="142"/>
      <c r="M1826" s="55"/>
      <c r="N1826" s="142"/>
      <c r="O1826" s="56"/>
      <c r="P1826" s="56"/>
      <c r="Q1826" s="42"/>
      <c r="R1826" s="18">
        <f t="shared" si="56"/>
        <v>0</v>
      </c>
      <c r="S1826" s="18">
        <f t="shared" si="57"/>
        <v>0</v>
      </c>
      <c r="T1826" s="144"/>
    </row>
    <row r="1827" spans="1:20" s="140" customFormat="1">
      <c r="A1827" s="143"/>
      <c r="B1827" s="42"/>
      <c r="C1827" s="143"/>
      <c r="D1827" s="142"/>
      <c r="E1827" s="142"/>
      <c r="F1827" s="54"/>
      <c r="G1827" s="54"/>
      <c r="H1827" s="142"/>
      <c r="I1827" s="42"/>
      <c r="J1827" s="142"/>
      <c r="K1827" s="142"/>
      <c r="L1827" s="142"/>
      <c r="M1827" s="55"/>
      <c r="N1827" s="142"/>
      <c r="O1827" s="56"/>
      <c r="P1827" s="56"/>
      <c r="Q1827" s="42"/>
      <c r="R1827" s="18">
        <f t="shared" si="56"/>
        <v>0</v>
      </c>
      <c r="S1827" s="18">
        <f t="shared" si="57"/>
        <v>0</v>
      </c>
      <c r="T1827" s="144"/>
    </row>
    <row r="1828" spans="1:20" s="140" customFormat="1">
      <c r="A1828" s="143"/>
      <c r="B1828" s="42"/>
      <c r="C1828" s="143"/>
      <c r="D1828" s="142"/>
      <c r="E1828" s="142"/>
      <c r="F1828" s="54"/>
      <c r="G1828" s="54"/>
      <c r="H1828" s="142"/>
      <c r="I1828" s="42"/>
      <c r="J1828" s="142"/>
      <c r="K1828" s="142"/>
      <c r="L1828" s="142"/>
      <c r="M1828" s="55"/>
      <c r="N1828" s="142"/>
      <c r="O1828" s="56"/>
      <c r="P1828" s="56"/>
      <c r="Q1828" s="42"/>
      <c r="R1828" s="18">
        <f t="shared" si="56"/>
        <v>0</v>
      </c>
      <c r="S1828" s="18">
        <f t="shared" si="57"/>
        <v>0</v>
      </c>
      <c r="T1828" s="144"/>
    </row>
    <row r="1829" spans="1:20" s="140" customFormat="1">
      <c r="A1829" s="143"/>
      <c r="B1829" s="42"/>
      <c r="C1829" s="143"/>
      <c r="D1829" s="142"/>
      <c r="E1829" s="142"/>
      <c r="F1829" s="54"/>
      <c r="G1829" s="54"/>
      <c r="H1829" s="142"/>
      <c r="I1829" s="42"/>
      <c r="J1829" s="142"/>
      <c r="K1829" s="142"/>
      <c r="L1829" s="142"/>
      <c r="M1829" s="55"/>
      <c r="N1829" s="142"/>
      <c r="O1829" s="56"/>
      <c r="P1829" s="56"/>
      <c r="Q1829" s="42"/>
      <c r="R1829" s="18">
        <f t="shared" si="56"/>
        <v>0</v>
      </c>
      <c r="S1829" s="18">
        <f t="shared" si="57"/>
        <v>0</v>
      </c>
      <c r="T1829" s="144"/>
    </row>
    <row r="1830" spans="1:20" s="140" customFormat="1">
      <c r="A1830" s="143"/>
      <c r="B1830" s="42"/>
      <c r="C1830" s="143"/>
      <c r="D1830" s="142"/>
      <c r="E1830" s="142"/>
      <c r="F1830" s="54"/>
      <c r="G1830" s="54"/>
      <c r="H1830" s="142"/>
      <c r="I1830" s="42"/>
      <c r="J1830" s="142"/>
      <c r="K1830" s="142"/>
      <c r="L1830" s="142"/>
      <c r="M1830" s="55"/>
      <c r="N1830" s="142"/>
      <c r="O1830" s="56"/>
      <c r="P1830" s="56"/>
      <c r="Q1830" s="42"/>
      <c r="R1830" s="18">
        <f t="shared" si="56"/>
        <v>0</v>
      </c>
      <c r="S1830" s="18">
        <f t="shared" si="57"/>
        <v>0</v>
      </c>
      <c r="T1830" s="144"/>
    </row>
    <row r="1831" spans="1:20" s="140" customFormat="1">
      <c r="A1831" s="143"/>
      <c r="B1831" s="42"/>
      <c r="C1831" s="143"/>
      <c r="D1831" s="142"/>
      <c r="E1831" s="142"/>
      <c r="F1831" s="54"/>
      <c r="G1831" s="54"/>
      <c r="H1831" s="142"/>
      <c r="I1831" s="42"/>
      <c r="J1831" s="142"/>
      <c r="K1831" s="142"/>
      <c r="L1831" s="142"/>
      <c r="M1831" s="55"/>
      <c r="N1831" s="142"/>
      <c r="O1831" s="56"/>
      <c r="P1831" s="56"/>
      <c r="Q1831" s="42"/>
      <c r="R1831" s="18">
        <f t="shared" si="56"/>
        <v>0</v>
      </c>
      <c r="S1831" s="18">
        <f t="shared" si="57"/>
        <v>0</v>
      </c>
      <c r="T1831" s="144"/>
    </row>
    <row r="1832" spans="1:20" s="140" customFormat="1">
      <c r="A1832" s="143"/>
      <c r="B1832" s="42"/>
      <c r="C1832" s="143"/>
      <c r="D1832" s="142"/>
      <c r="E1832" s="142"/>
      <c r="F1832" s="54"/>
      <c r="G1832" s="54"/>
      <c r="H1832" s="142"/>
      <c r="I1832" s="42"/>
      <c r="J1832" s="142"/>
      <c r="K1832" s="142"/>
      <c r="L1832" s="142"/>
      <c r="M1832" s="55"/>
      <c r="N1832" s="142"/>
      <c r="O1832" s="56"/>
      <c r="P1832" s="56"/>
      <c r="Q1832" s="42"/>
      <c r="R1832" s="18">
        <f t="shared" si="56"/>
        <v>0</v>
      </c>
      <c r="S1832" s="18">
        <f t="shared" si="57"/>
        <v>0</v>
      </c>
      <c r="T1832" s="144"/>
    </row>
    <row r="1833" spans="1:20" s="140" customFormat="1">
      <c r="A1833" s="143"/>
      <c r="B1833" s="42"/>
      <c r="C1833" s="143"/>
      <c r="D1833" s="142"/>
      <c r="E1833" s="142"/>
      <c r="F1833" s="54"/>
      <c r="G1833" s="54"/>
      <c r="H1833" s="142"/>
      <c r="I1833" s="42"/>
      <c r="J1833" s="142"/>
      <c r="K1833" s="142"/>
      <c r="L1833" s="142"/>
      <c r="M1833" s="55"/>
      <c r="N1833" s="142"/>
      <c r="O1833" s="56"/>
      <c r="P1833" s="56"/>
      <c r="Q1833" s="42"/>
      <c r="R1833" s="18">
        <f t="shared" si="56"/>
        <v>0</v>
      </c>
      <c r="S1833" s="18">
        <f t="shared" si="57"/>
        <v>0</v>
      </c>
      <c r="T1833" s="144"/>
    </row>
    <row r="1834" spans="1:20" s="140" customFormat="1">
      <c r="A1834" s="143"/>
      <c r="B1834" s="42"/>
      <c r="C1834" s="143"/>
      <c r="D1834" s="142"/>
      <c r="E1834" s="142"/>
      <c r="F1834" s="54"/>
      <c r="G1834" s="54"/>
      <c r="H1834" s="142"/>
      <c r="I1834" s="42"/>
      <c r="J1834" s="142"/>
      <c r="K1834" s="142"/>
      <c r="L1834" s="142"/>
      <c r="M1834" s="55"/>
      <c r="N1834" s="142"/>
      <c r="O1834" s="56"/>
      <c r="P1834" s="56"/>
      <c r="Q1834" s="42"/>
      <c r="R1834" s="18">
        <f t="shared" si="56"/>
        <v>0</v>
      </c>
      <c r="S1834" s="18">
        <f t="shared" si="57"/>
        <v>0</v>
      </c>
      <c r="T1834" s="144"/>
    </row>
    <row r="1835" spans="1:20" s="140" customFormat="1">
      <c r="A1835" s="143"/>
      <c r="B1835" s="42"/>
      <c r="C1835" s="143"/>
      <c r="D1835" s="142"/>
      <c r="E1835" s="142"/>
      <c r="F1835" s="54"/>
      <c r="G1835" s="54"/>
      <c r="H1835" s="142"/>
      <c r="I1835" s="42"/>
      <c r="J1835" s="142"/>
      <c r="K1835" s="142"/>
      <c r="L1835" s="142"/>
      <c r="M1835" s="55"/>
      <c r="N1835" s="142"/>
      <c r="O1835" s="56"/>
      <c r="P1835" s="56"/>
      <c r="Q1835" s="42"/>
      <c r="R1835" s="18">
        <f t="shared" si="56"/>
        <v>0</v>
      </c>
      <c r="S1835" s="18">
        <f t="shared" si="57"/>
        <v>0</v>
      </c>
      <c r="T1835" s="144"/>
    </row>
    <row r="1836" spans="1:20" s="140" customFormat="1">
      <c r="A1836" s="143"/>
      <c r="B1836" s="42"/>
      <c r="C1836" s="143"/>
      <c r="D1836" s="142"/>
      <c r="E1836" s="142"/>
      <c r="F1836" s="54"/>
      <c r="G1836" s="54"/>
      <c r="H1836" s="142"/>
      <c r="I1836" s="42"/>
      <c r="J1836" s="142"/>
      <c r="K1836" s="142"/>
      <c r="L1836" s="142"/>
      <c r="M1836" s="55"/>
      <c r="N1836" s="142"/>
      <c r="O1836" s="56"/>
      <c r="P1836" s="56"/>
      <c r="Q1836" s="42"/>
      <c r="R1836" s="18">
        <f t="shared" si="56"/>
        <v>0</v>
      </c>
      <c r="S1836" s="18">
        <f t="shared" si="57"/>
        <v>0</v>
      </c>
      <c r="T1836" s="144"/>
    </row>
    <row r="1837" spans="1:20" s="140" customFormat="1">
      <c r="A1837" s="143"/>
      <c r="B1837" s="42"/>
      <c r="C1837" s="143"/>
      <c r="D1837" s="142"/>
      <c r="E1837" s="142"/>
      <c r="F1837" s="54"/>
      <c r="G1837" s="54"/>
      <c r="H1837" s="142"/>
      <c r="I1837" s="42"/>
      <c r="J1837" s="142"/>
      <c r="K1837" s="142"/>
      <c r="L1837" s="142"/>
      <c r="M1837" s="55"/>
      <c r="N1837" s="142"/>
      <c r="O1837" s="56"/>
      <c r="P1837" s="56"/>
      <c r="Q1837" s="42"/>
      <c r="R1837" s="18">
        <f t="shared" si="56"/>
        <v>0</v>
      </c>
      <c r="S1837" s="18">
        <f t="shared" si="57"/>
        <v>0</v>
      </c>
      <c r="T1837" s="144"/>
    </row>
    <row r="1838" spans="1:20" s="140" customFormat="1">
      <c r="A1838" s="143"/>
      <c r="B1838" s="42"/>
      <c r="C1838" s="143"/>
      <c r="D1838" s="142"/>
      <c r="E1838" s="142"/>
      <c r="F1838" s="54"/>
      <c r="G1838" s="54"/>
      <c r="H1838" s="142"/>
      <c r="I1838" s="42"/>
      <c r="J1838" s="142"/>
      <c r="K1838" s="142"/>
      <c r="L1838" s="142"/>
      <c r="M1838" s="55"/>
      <c r="N1838" s="142"/>
      <c r="O1838" s="56"/>
      <c r="P1838" s="56"/>
      <c r="Q1838" s="42"/>
      <c r="R1838" s="18">
        <f t="shared" si="56"/>
        <v>0</v>
      </c>
      <c r="S1838" s="18">
        <f t="shared" si="57"/>
        <v>0</v>
      </c>
      <c r="T1838" s="144"/>
    </row>
    <row r="1839" spans="1:20" s="140" customFormat="1">
      <c r="A1839" s="143"/>
      <c r="B1839" s="42"/>
      <c r="C1839" s="143"/>
      <c r="D1839" s="142"/>
      <c r="E1839" s="142"/>
      <c r="F1839" s="54"/>
      <c r="G1839" s="54"/>
      <c r="H1839" s="142"/>
      <c r="I1839" s="42"/>
      <c r="J1839" s="142"/>
      <c r="K1839" s="142"/>
      <c r="L1839" s="142"/>
      <c r="M1839" s="55"/>
      <c r="N1839" s="142"/>
      <c r="O1839" s="56"/>
      <c r="P1839" s="56"/>
      <c r="Q1839" s="42"/>
      <c r="R1839" s="18">
        <f t="shared" si="56"/>
        <v>0</v>
      </c>
      <c r="S1839" s="18">
        <f t="shared" si="57"/>
        <v>0</v>
      </c>
      <c r="T1839" s="144"/>
    </row>
    <row r="1840" spans="1:20" s="140" customFormat="1">
      <c r="A1840" s="143"/>
      <c r="B1840" s="42"/>
      <c r="C1840" s="143"/>
      <c r="D1840" s="142"/>
      <c r="E1840" s="142"/>
      <c r="F1840" s="54"/>
      <c r="G1840" s="54"/>
      <c r="H1840" s="142"/>
      <c r="I1840" s="42"/>
      <c r="J1840" s="142"/>
      <c r="K1840" s="142"/>
      <c r="L1840" s="142"/>
      <c r="M1840" s="55"/>
      <c r="N1840" s="142"/>
      <c r="O1840" s="56"/>
      <c r="P1840" s="56"/>
      <c r="Q1840" s="42"/>
      <c r="R1840" s="18">
        <f t="shared" si="56"/>
        <v>0</v>
      </c>
      <c r="S1840" s="18">
        <f t="shared" si="57"/>
        <v>0</v>
      </c>
      <c r="T1840" s="144"/>
    </row>
    <row r="1841" spans="1:20" s="140" customFormat="1">
      <c r="A1841" s="143"/>
      <c r="B1841" s="42"/>
      <c r="C1841" s="143"/>
      <c r="D1841" s="142"/>
      <c r="E1841" s="142"/>
      <c r="F1841" s="54"/>
      <c r="G1841" s="54"/>
      <c r="H1841" s="142"/>
      <c r="I1841" s="42"/>
      <c r="J1841" s="142"/>
      <c r="K1841" s="142"/>
      <c r="L1841" s="142"/>
      <c r="M1841" s="55"/>
      <c r="N1841" s="142"/>
      <c r="O1841" s="56"/>
      <c r="P1841" s="56"/>
      <c r="Q1841" s="42"/>
      <c r="R1841" s="18">
        <f t="shared" si="56"/>
        <v>0</v>
      </c>
      <c r="S1841" s="18">
        <f t="shared" si="57"/>
        <v>0</v>
      </c>
      <c r="T1841" s="144"/>
    </row>
    <row r="1842" spans="1:20" s="140" customFormat="1">
      <c r="A1842" s="143"/>
      <c r="B1842" s="42"/>
      <c r="C1842" s="143"/>
      <c r="D1842" s="142"/>
      <c r="E1842" s="142"/>
      <c r="F1842" s="54"/>
      <c r="G1842" s="54"/>
      <c r="H1842" s="142"/>
      <c r="I1842" s="42"/>
      <c r="J1842" s="142"/>
      <c r="K1842" s="142"/>
      <c r="L1842" s="142"/>
      <c r="M1842" s="55"/>
      <c r="N1842" s="142"/>
      <c r="O1842" s="56"/>
      <c r="P1842" s="56"/>
      <c r="Q1842" s="42"/>
      <c r="R1842" s="18">
        <f t="shared" si="56"/>
        <v>0</v>
      </c>
      <c r="S1842" s="18">
        <f t="shared" si="57"/>
        <v>0</v>
      </c>
      <c r="T1842" s="144"/>
    </row>
    <row r="1843" spans="1:20" s="140" customFormat="1">
      <c r="A1843" s="143"/>
      <c r="B1843" s="42"/>
      <c r="C1843" s="143"/>
      <c r="D1843" s="142"/>
      <c r="E1843" s="142"/>
      <c r="F1843" s="54"/>
      <c r="G1843" s="54"/>
      <c r="H1843" s="142"/>
      <c r="I1843" s="42"/>
      <c r="J1843" s="142"/>
      <c r="K1843" s="142"/>
      <c r="L1843" s="142"/>
      <c r="M1843" s="55"/>
      <c r="N1843" s="142"/>
      <c r="O1843" s="56"/>
      <c r="P1843" s="56"/>
      <c r="Q1843" s="42"/>
      <c r="R1843" s="18">
        <f t="shared" si="56"/>
        <v>0</v>
      </c>
      <c r="S1843" s="18">
        <f t="shared" si="57"/>
        <v>0</v>
      </c>
      <c r="T1843" s="144"/>
    </row>
    <row r="1844" spans="1:20" s="140" customFormat="1">
      <c r="A1844" s="143"/>
      <c r="B1844" s="42"/>
      <c r="C1844" s="143"/>
      <c r="D1844" s="142"/>
      <c r="E1844" s="142"/>
      <c r="F1844" s="54"/>
      <c r="G1844" s="54"/>
      <c r="H1844" s="142"/>
      <c r="I1844" s="42"/>
      <c r="J1844" s="142"/>
      <c r="K1844" s="142"/>
      <c r="L1844" s="142"/>
      <c r="M1844" s="55"/>
      <c r="N1844" s="142"/>
      <c r="O1844" s="56"/>
      <c r="P1844" s="56"/>
      <c r="Q1844" s="42"/>
      <c r="R1844" s="18">
        <f t="shared" si="56"/>
        <v>0</v>
      </c>
      <c r="S1844" s="18">
        <f t="shared" si="57"/>
        <v>0</v>
      </c>
      <c r="T1844" s="144"/>
    </row>
    <row r="1845" spans="1:20" s="140" customFormat="1">
      <c r="A1845" s="143"/>
      <c r="B1845" s="42"/>
      <c r="C1845" s="143"/>
      <c r="D1845" s="142"/>
      <c r="E1845" s="142"/>
      <c r="F1845" s="54"/>
      <c r="G1845" s="54"/>
      <c r="H1845" s="142"/>
      <c r="I1845" s="42"/>
      <c r="J1845" s="142"/>
      <c r="K1845" s="142"/>
      <c r="L1845" s="142"/>
      <c r="M1845" s="55"/>
      <c r="N1845" s="142"/>
      <c r="O1845" s="56"/>
      <c r="P1845" s="56"/>
      <c r="Q1845" s="42"/>
      <c r="R1845" s="18">
        <f t="shared" si="56"/>
        <v>0</v>
      </c>
      <c r="S1845" s="18">
        <f t="shared" si="57"/>
        <v>0</v>
      </c>
      <c r="T1845" s="144"/>
    </row>
    <row r="1846" spans="1:20" s="140" customFormat="1">
      <c r="A1846" s="143"/>
      <c r="B1846" s="42"/>
      <c r="C1846" s="143"/>
      <c r="D1846" s="142"/>
      <c r="E1846" s="142"/>
      <c r="F1846" s="54"/>
      <c r="G1846" s="54"/>
      <c r="H1846" s="142"/>
      <c r="I1846" s="42"/>
      <c r="J1846" s="142"/>
      <c r="K1846" s="142"/>
      <c r="L1846" s="142"/>
      <c r="M1846" s="55"/>
      <c r="N1846" s="142"/>
      <c r="O1846" s="56"/>
      <c r="P1846" s="56"/>
      <c r="Q1846" s="42"/>
      <c r="R1846" s="18">
        <f t="shared" si="56"/>
        <v>0</v>
      </c>
      <c r="S1846" s="18">
        <f t="shared" si="57"/>
        <v>0</v>
      </c>
      <c r="T1846" s="144"/>
    </row>
    <row r="1847" spans="1:20" s="140" customFormat="1">
      <c r="A1847" s="143"/>
      <c r="B1847" s="42"/>
      <c r="C1847" s="143"/>
      <c r="D1847" s="142"/>
      <c r="E1847" s="142"/>
      <c r="F1847" s="54"/>
      <c r="G1847" s="54"/>
      <c r="H1847" s="142"/>
      <c r="I1847" s="42"/>
      <c r="J1847" s="142"/>
      <c r="K1847" s="142"/>
      <c r="L1847" s="142"/>
      <c r="M1847" s="55"/>
      <c r="N1847" s="142"/>
      <c r="O1847" s="56"/>
      <c r="P1847" s="56"/>
      <c r="Q1847" s="42"/>
      <c r="R1847" s="18">
        <f t="shared" si="56"/>
        <v>0</v>
      </c>
      <c r="S1847" s="18">
        <f t="shared" si="57"/>
        <v>0</v>
      </c>
      <c r="T1847" s="144"/>
    </row>
    <row r="1848" spans="1:20" s="140" customFormat="1">
      <c r="A1848" s="143"/>
      <c r="B1848" s="42"/>
      <c r="C1848" s="143"/>
      <c r="D1848" s="142"/>
      <c r="E1848" s="142"/>
      <c r="F1848" s="54"/>
      <c r="G1848" s="54"/>
      <c r="H1848" s="142"/>
      <c r="I1848" s="42"/>
      <c r="J1848" s="142"/>
      <c r="K1848" s="142"/>
      <c r="L1848" s="142"/>
      <c r="M1848" s="55"/>
      <c r="N1848" s="142"/>
      <c r="O1848" s="56"/>
      <c r="P1848" s="56"/>
      <c r="Q1848" s="42"/>
      <c r="R1848" s="18">
        <f t="shared" si="56"/>
        <v>0</v>
      </c>
      <c r="S1848" s="18">
        <f t="shared" si="57"/>
        <v>0</v>
      </c>
      <c r="T1848" s="144"/>
    </row>
    <row r="1849" spans="1:20" s="140" customFormat="1">
      <c r="A1849" s="143"/>
      <c r="B1849" s="42"/>
      <c r="C1849" s="143"/>
      <c r="D1849" s="142"/>
      <c r="E1849" s="142"/>
      <c r="F1849" s="54"/>
      <c r="G1849" s="54"/>
      <c r="H1849" s="142"/>
      <c r="I1849" s="42"/>
      <c r="J1849" s="142"/>
      <c r="K1849" s="142"/>
      <c r="L1849" s="142"/>
      <c r="M1849" s="55"/>
      <c r="N1849" s="142"/>
      <c r="O1849" s="56"/>
      <c r="P1849" s="56"/>
      <c r="Q1849" s="42"/>
      <c r="R1849" s="18">
        <f t="shared" si="56"/>
        <v>0</v>
      </c>
      <c r="S1849" s="18">
        <f t="shared" si="57"/>
        <v>0</v>
      </c>
      <c r="T1849" s="144"/>
    </row>
    <row r="1850" spans="1:20" s="140" customFormat="1">
      <c r="A1850" s="143"/>
      <c r="B1850" s="42"/>
      <c r="C1850" s="143"/>
      <c r="D1850" s="142"/>
      <c r="E1850" s="142"/>
      <c r="F1850" s="54"/>
      <c r="G1850" s="54"/>
      <c r="H1850" s="142"/>
      <c r="I1850" s="42"/>
      <c r="J1850" s="142"/>
      <c r="K1850" s="142"/>
      <c r="L1850" s="142"/>
      <c r="M1850" s="55"/>
      <c r="N1850" s="142"/>
      <c r="O1850" s="56"/>
      <c r="P1850" s="56"/>
      <c r="Q1850" s="42"/>
      <c r="R1850" s="18">
        <f t="shared" si="56"/>
        <v>0</v>
      </c>
      <c r="S1850" s="18">
        <f t="shared" si="57"/>
        <v>0</v>
      </c>
      <c r="T1850" s="144"/>
    </row>
    <row r="1851" spans="1:20" s="140" customFormat="1">
      <c r="A1851" s="143"/>
      <c r="B1851" s="42"/>
      <c r="C1851" s="143"/>
      <c r="D1851" s="142"/>
      <c r="E1851" s="142"/>
      <c r="F1851" s="54"/>
      <c r="G1851" s="54"/>
      <c r="H1851" s="142"/>
      <c r="I1851" s="42"/>
      <c r="J1851" s="142"/>
      <c r="K1851" s="142"/>
      <c r="L1851" s="142"/>
      <c r="M1851" s="55"/>
      <c r="N1851" s="142"/>
      <c r="O1851" s="56"/>
      <c r="P1851" s="56"/>
      <c r="Q1851" s="42"/>
      <c r="R1851" s="18">
        <f t="shared" si="56"/>
        <v>0</v>
      </c>
      <c r="S1851" s="18">
        <f t="shared" si="57"/>
        <v>0</v>
      </c>
      <c r="T1851" s="144"/>
    </row>
    <row r="1852" spans="1:20" s="140" customFormat="1">
      <c r="A1852" s="143"/>
      <c r="B1852" s="42"/>
      <c r="C1852" s="143"/>
      <c r="D1852" s="142"/>
      <c r="E1852" s="142"/>
      <c r="F1852" s="54"/>
      <c r="G1852" s="54"/>
      <c r="H1852" s="142"/>
      <c r="I1852" s="42"/>
      <c r="J1852" s="142"/>
      <c r="K1852" s="142"/>
      <c r="L1852" s="142"/>
      <c r="M1852" s="55"/>
      <c r="N1852" s="142"/>
      <c r="O1852" s="56"/>
      <c r="P1852" s="56"/>
      <c r="Q1852" s="42"/>
      <c r="R1852" s="18">
        <f t="shared" si="56"/>
        <v>0</v>
      </c>
      <c r="S1852" s="18">
        <f t="shared" si="57"/>
        <v>0</v>
      </c>
      <c r="T1852" s="144"/>
    </row>
    <row r="1853" spans="1:20" s="140" customFormat="1">
      <c r="A1853" s="143"/>
      <c r="B1853" s="42"/>
      <c r="C1853" s="143"/>
      <c r="D1853" s="142"/>
      <c r="E1853" s="142"/>
      <c r="F1853" s="54"/>
      <c r="G1853" s="54"/>
      <c r="H1853" s="142"/>
      <c r="I1853" s="42"/>
      <c r="J1853" s="142"/>
      <c r="K1853" s="142"/>
      <c r="L1853" s="142"/>
      <c r="M1853" s="55"/>
      <c r="N1853" s="142"/>
      <c r="O1853" s="56"/>
      <c r="P1853" s="56"/>
      <c r="Q1853" s="42"/>
      <c r="R1853" s="18">
        <f t="shared" si="56"/>
        <v>0</v>
      </c>
      <c r="S1853" s="18">
        <f t="shared" si="57"/>
        <v>0</v>
      </c>
      <c r="T1853" s="144"/>
    </row>
    <row r="1854" spans="1:20" s="140" customFormat="1">
      <c r="A1854" s="143"/>
      <c r="B1854" s="42"/>
      <c r="C1854" s="143"/>
      <c r="D1854" s="142"/>
      <c r="E1854" s="142"/>
      <c r="F1854" s="54"/>
      <c r="G1854" s="54"/>
      <c r="H1854" s="142"/>
      <c r="I1854" s="42"/>
      <c r="J1854" s="142"/>
      <c r="K1854" s="142"/>
      <c r="L1854" s="142"/>
      <c r="M1854" s="55"/>
      <c r="N1854" s="142"/>
      <c r="O1854" s="56"/>
      <c r="P1854" s="56"/>
      <c r="Q1854" s="42"/>
      <c r="R1854" s="18">
        <f t="shared" si="56"/>
        <v>0</v>
      </c>
      <c r="S1854" s="18">
        <f t="shared" si="57"/>
        <v>0</v>
      </c>
      <c r="T1854" s="144"/>
    </row>
    <row r="1855" spans="1:20" s="140" customFormat="1">
      <c r="A1855" s="143"/>
      <c r="B1855" s="42"/>
      <c r="C1855" s="143"/>
      <c r="D1855" s="142"/>
      <c r="E1855" s="142"/>
      <c r="F1855" s="54"/>
      <c r="G1855" s="54"/>
      <c r="H1855" s="142"/>
      <c r="I1855" s="42"/>
      <c r="J1855" s="142"/>
      <c r="K1855" s="142"/>
      <c r="L1855" s="142"/>
      <c r="M1855" s="55"/>
      <c r="N1855" s="142"/>
      <c r="O1855" s="56"/>
      <c r="P1855" s="56"/>
      <c r="Q1855" s="42"/>
      <c r="R1855" s="18">
        <f t="shared" si="56"/>
        <v>0</v>
      </c>
      <c r="S1855" s="18">
        <f t="shared" si="57"/>
        <v>0</v>
      </c>
      <c r="T1855" s="144"/>
    </row>
    <row r="1856" spans="1:20" s="140" customFormat="1">
      <c r="A1856" s="143"/>
      <c r="B1856" s="42"/>
      <c r="C1856" s="143"/>
      <c r="D1856" s="142"/>
      <c r="E1856" s="142"/>
      <c r="F1856" s="54"/>
      <c r="G1856" s="54"/>
      <c r="H1856" s="142"/>
      <c r="I1856" s="42"/>
      <c r="J1856" s="142"/>
      <c r="K1856" s="142"/>
      <c r="L1856" s="142"/>
      <c r="M1856" s="55"/>
      <c r="N1856" s="142"/>
      <c r="O1856" s="56"/>
      <c r="P1856" s="56"/>
      <c r="Q1856" s="42"/>
      <c r="R1856" s="18">
        <f t="shared" si="56"/>
        <v>0</v>
      </c>
      <c r="S1856" s="18">
        <f t="shared" si="57"/>
        <v>0</v>
      </c>
      <c r="T1856" s="144"/>
    </row>
    <row r="1857" spans="1:20" s="140" customFormat="1">
      <c r="A1857" s="143"/>
      <c r="B1857" s="42"/>
      <c r="C1857" s="143"/>
      <c r="D1857" s="142"/>
      <c r="E1857" s="142"/>
      <c r="F1857" s="54"/>
      <c r="G1857" s="54"/>
      <c r="H1857" s="142"/>
      <c r="I1857" s="42"/>
      <c r="J1857" s="142"/>
      <c r="K1857" s="142"/>
      <c r="L1857" s="142"/>
      <c r="M1857" s="55"/>
      <c r="N1857" s="142"/>
      <c r="O1857" s="56"/>
      <c r="P1857" s="56"/>
      <c r="Q1857" s="42"/>
      <c r="R1857" s="18">
        <f t="shared" si="56"/>
        <v>0</v>
      </c>
      <c r="S1857" s="18">
        <f t="shared" si="57"/>
        <v>0</v>
      </c>
      <c r="T1857" s="144"/>
    </row>
    <row r="1858" spans="1:20" s="140" customFormat="1">
      <c r="A1858" s="143"/>
      <c r="B1858" s="42"/>
      <c r="C1858" s="143"/>
      <c r="D1858" s="142"/>
      <c r="E1858" s="142"/>
      <c r="F1858" s="54"/>
      <c r="G1858" s="54"/>
      <c r="H1858" s="142"/>
      <c r="I1858" s="42"/>
      <c r="J1858" s="142"/>
      <c r="K1858" s="142"/>
      <c r="L1858" s="142"/>
      <c r="M1858" s="55"/>
      <c r="N1858" s="142"/>
      <c r="O1858" s="56"/>
      <c r="P1858" s="56"/>
      <c r="Q1858" s="42"/>
      <c r="R1858" s="18">
        <f t="shared" si="56"/>
        <v>0</v>
      </c>
      <c r="S1858" s="18">
        <f t="shared" si="57"/>
        <v>0</v>
      </c>
      <c r="T1858" s="144"/>
    </row>
    <row r="1859" spans="1:20" s="140" customFormat="1">
      <c r="A1859" s="143"/>
      <c r="B1859" s="42"/>
      <c r="C1859" s="143"/>
      <c r="D1859" s="142"/>
      <c r="E1859" s="142"/>
      <c r="F1859" s="54"/>
      <c r="G1859" s="54"/>
      <c r="H1859" s="142"/>
      <c r="I1859" s="42"/>
      <c r="J1859" s="142"/>
      <c r="K1859" s="142"/>
      <c r="L1859" s="142"/>
      <c r="M1859" s="55"/>
      <c r="N1859" s="142"/>
      <c r="O1859" s="56"/>
      <c r="P1859" s="56"/>
      <c r="Q1859" s="42"/>
      <c r="R1859" s="18">
        <f t="shared" si="56"/>
        <v>0</v>
      </c>
      <c r="S1859" s="18">
        <f t="shared" si="57"/>
        <v>0</v>
      </c>
      <c r="T1859" s="144"/>
    </row>
    <row r="1860" spans="1:20" s="140" customFormat="1">
      <c r="A1860" s="143"/>
      <c r="B1860" s="42"/>
      <c r="C1860" s="143"/>
      <c r="D1860" s="142"/>
      <c r="E1860" s="142"/>
      <c r="F1860" s="54"/>
      <c r="G1860" s="54"/>
      <c r="H1860" s="142"/>
      <c r="I1860" s="42"/>
      <c r="J1860" s="142"/>
      <c r="K1860" s="142"/>
      <c r="L1860" s="142"/>
      <c r="M1860" s="55"/>
      <c r="N1860" s="142"/>
      <c r="O1860" s="56"/>
      <c r="P1860" s="56"/>
      <c r="Q1860" s="42"/>
      <c r="R1860" s="18">
        <f t="shared" si="56"/>
        <v>0</v>
      </c>
      <c r="S1860" s="18">
        <f t="shared" si="57"/>
        <v>0</v>
      </c>
      <c r="T1860" s="144"/>
    </row>
    <row r="1861" spans="1:20" s="140" customFormat="1">
      <c r="A1861" s="143"/>
      <c r="B1861" s="42"/>
      <c r="C1861" s="143"/>
      <c r="D1861" s="142"/>
      <c r="E1861" s="142"/>
      <c r="F1861" s="54"/>
      <c r="G1861" s="54"/>
      <c r="H1861" s="142"/>
      <c r="I1861" s="42"/>
      <c r="J1861" s="142"/>
      <c r="K1861" s="142"/>
      <c r="L1861" s="142"/>
      <c r="M1861" s="55"/>
      <c r="N1861" s="142"/>
      <c r="O1861" s="56"/>
      <c r="P1861" s="56"/>
      <c r="Q1861" s="42"/>
      <c r="R1861" s="18">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8">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144"/>
    </row>
    <row r="1862" spans="1:20" s="140" customFormat="1">
      <c r="A1862" s="143"/>
      <c r="B1862" s="42"/>
      <c r="C1862" s="143"/>
      <c r="D1862" s="142"/>
      <c r="E1862" s="142"/>
      <c r="F1862" s="54"/>
      <c r="G1862" s="54"/>
      <c r="H1862" s="142"/>
      <c r="I1862" s="42"/>
      <c r="J1862" s="142"/>
      <c r="K1862" s="142"/>
      <c r="L1862" s="142"/>
      <c r="M1862" s="55"/>
      <c r="N1862" s="142"/>
      <c r="O1862" s="56"/>
      <c r="P1862" s="56"/>
      <c r="Q1862" s="42"/>
      <c r="R1862" s="18">
        <f t="shared" si="58"/>
        <v>0</v>
      </c>
      <c r="S1862" s="18">
        <f t="shared" si="59"/>
        <v>0</v>
      </c>
      <c r="T1862" s="144"/>
    </row>
    <row r="1863" spans="1:20" s="140" customFormat="1">
      <c r="A1863" s="143"/>
      <c r="B1863" s="42"/>
      <c r="C1863" s="143"/>
      <c r="D1863" s="142"/>
      <c r="E1863" s="142"/>
      <c r="F1863" s="54"/>
      <c r="G1863" s="54"/>
      <c r="H1863" s="142"/>
      <c r="I1863" s="42"/>
      <c r="J1863" s="142"/>
      <c r="K1863" s="142"/>
      <c r="L1863" s="142"/>
      <c r="M1863" s="55"/>
      <c r="N1863" s="142"/>
      <c r="O1863" s="56"/>
      <c r="P1863" s="56"/>
      <c r="Q1863" s="42"/>
      <c r="R1863" s="18">
        <f t="shared" si="58"/>
        <v>0</v>
      </c>
      <c r="S1863" s="18">
        <f t="shared" si="59"/>
        <v>0</v>
      </c>
      <c r="T1863" s="144"/>
    </row>
    <row r="1864" spans="1:20" s="140" customFormat="1">
      <c r="A1864" s="143"/>
      <c r="B1864" s="42"/>
      <c r="C1864" s="143"/>
      <c r="D1864" s="142"/>
      <c r="E1864" s="142"/>
      <c r="F1864" s="54"/>
      <c r="G1864" s="54"/>
      <c r="H1864" s="142"/>
      <c r="I1864" s="42"/>
      <c r="J1864" s="142"/>
      <c r="K1864" s="142"/>
      <c r="L1864" s="142"/>
      <c r="M1864" s="55"/>
      <c r="N1864" s="142"/>
      <c r="O1864" s="56"/>
      <c r="P1864" s="56"/>
      <c r="Q1864" s="42"/>
      <c r="R1864" s="18">
        <f t="shared" si="58"/>
        <v>0</v>
      </c>
      <c r="S1864" s="18">
        <f t="shared" si="59"/>
        <v>0</v>
      </c>
      <c r="T1864" s="144"/>
    </row>
    <row r="1865" spans="1:20" s="140" customFormat="1">
      <c r="A1865" s="143"/>
      <c r="B1865" s="42"/>
      <c r="C1865" s="143"/>
      <c r="D1865" s="142"/>
      <c r="E1865" s="142"/>
      <c r="F1865" s="54"/>
      <c r="G1865" s="54"/>
      <c r="H1865" s="142"/>
      <c r="I1865" s="42"/>
      <c r="J1865" s="142"/>
      <c r="K1865" s="142"/>
      <c r="L1865" s="142"/>
      <c r="M1865" s="55"/>
      <c r="N1865" s="142"/>
      <c r="O1865" s="56"/>
      <c r="P1865" s="56"/>
      <c r="Q1865" s="42"/>
      <c r="R1865" s="18">
        <f t="shared" si="58"/>
        <v>0</v>
      </c>
      <c r="S1865" s="18">
        <f t="shared" si="59"/>
        <v>0</v>
      </c>
      <c r="T1865" s="144"/>
    </row>
    <row r="1866" spans="1:20" s="140" customFormat="1">
      <c r="A1866" s="143"/>
      <c r="B1866" s="42"/>
      <c r="C1866" s="143"/>
      <c r="D1866" s="142"/>
      <c r="E1866" s="142"/>
      <c r="F1866" s="54"/>
      <c r="G1866" s="54"/>
      <c r="H1866" s="142"/>
      <c r="I1866" s="42"/>
      <c r="J1866" s="142"/>
      <c r="K1866" s="142"/>
      <c r="L1866" s="142"/>
      <c r="M1866" s="55"/>
      <c r="N1866" s="142"/>
      <c r="O1866" s="56"/>
      <c r="P1866" s="56"/>
      <c r="Q1866" s="42"/>
      <c r="R1866" s="18">
        <f t="shared" si="58"/>
        <v>0</v>
      </c>
      <c r="S1866" s="18">
        <f t="shared" si="59"/>
        <v>0</v>
      </c>
      <c r="T1866" s="144"/>
    </row>
    <row r="1867" spans="1:20" s="140" customFormat="1">
      <c r="A1867" s="143"/>
      <c r="B1867" s="42"/>
      <c r="C1867" s="143"/>
      <c r="D1867" s="142"/>
      <c r="E1867" s="142"/>
      <c r="F1867" s="54"/>
      <c r="G1867" s="54"/>
      <c r="H1867" s="142"/>
      <c r="I1867" s="42"/>
      <c r="J1867" s="142"/>
      <c r="K1867" s="142"/>
      <c r="L1867" s="142"/>
      <c r="M1867" s="55"/>
      <c r="N1867" s="142"/>
      <c r="O1867" s="56"/>
      <c r="P1867" s="56"/>
      <c r="Q1867" s="42"/>
      <c r="R1867" s="18">
        <f t="shared" si="58"/>
        <v>0</v>
      </c>
      <c r="S1867" s="18">
        <f t="shared" si="59"/>
        <v>0</v>
      </c>
      <c r="T1867" s="144"/>
    </row>
    <row r="1868" spans="1:20" s="140" customFormat="1">
      <c r="A1868" s="143"/>
      <c r="B1868" s="42"/>
      <c r="C1868" s="143"/>
      <c r="D1868" s="142"/>
      <c r="E1868" s="142"/>
      <c r="F1868" s="54"/>
      <c r="G1868" s="54"/>
      <c r="H1868" s="142"/>
      <c r="I1868" s="42"/>
      <c r="J1868" s="142"/>
      <c r="K1868" s="142"/>
      <c r="L1868" s="142"/>
      <c r="M1868" s="55"/>
      <c r="N1868" s="142"/>
      <c r="O1868" s="56"/>
      <c r="P1868" s="56"/>
      <c r="Q1868" s="42"/>
      <c r="R1868" s="18">
        <f t="shared" si="58"/>
        <v>0</v>
      </c>
      <c r="S1868" s="18">
        <f t="shared" si="59"/>
        <v>0</v>
      </c>
      <c r="T1868" s="144"/>
    </row>
    <row r="1869" spans="1:20" s="140" customFormat="1">
      <c r="A1869" s="143"/>
      <c r="B1869" s="42"/>
      <c r="C1869" s="143"/>
      <c r="D1869" s="142"/>
      <c r="E1869" s="142"/>
      <c r="F1869" s="54"/>
      <c r="G1869" s="54"/>
      <c r="H1869" s="142"/>
      <c r="I1869" s="42"/>
      <c r="J1869" s="142"/>
      <c r="K1869" s="142"/>
      <c r="L1869" s="142"/>
      <c r="M1869" s="55"/>
      <c r="N1869" s="142"/>
      <c r="O1869" s="56"/>
      <c r="P1869" s="56"/>
      <c r="Q1869" s="42"/>
      <c r="R1869" s="18">
        <f t="shared" si="58"/>
        <v>0</v>
      </c>
      <c r="S1869" s="18">
        <f t="shared" si="59"/>
        <v>0</v>
      </c>
      <c r="T1869" s="144"/>
    </row>
    <row r="1870" spans="1:20" s="140" customFormat="1">
      <c r="A1870" s="143"/>
      <c r="B1870" s="42"/>
      <c r="C1870" s="143"/>
      <c r="D1870" s="142"/>
      <c r="E1870" s="142"/>
      <c r="F1870" s="54"/>
      <c r="G1870" s="54"/>
      <c r="H1870" s="142"/>
      <c r="I1870" s="42"/>
      <c r="J1870" s="142"/>
      <c r="K1870" s="142"/>
      <c r="L1870" s="142"/>
      <c r="M1870" s="55"/>
      <c r="N1870" s="142"/>
      <c r="O1870" s="56"/>
      <c r="P1870" s="56"/>
      <c r="Q1870" s="42"/>
      <c r="R1870" s="18">
        <f t="shared" si="58"/>
        <v>0</v>
      </c>
      <c r="S1870" s="18">
        <f t="shared" si="59"/>
        <v>0</v>
      </c>
      <c r="T1870" s="144"/>
    </row>
    <row r="1871" spans="1:20" s="140" customFormat="1">
      <c r="A1871" s="143"/>
      <c r="B1871" s="42"/>
      <c r="C1871" s="143"/>
      <c r="D1871" s="142"/>
      <c r="E1871" s="142"/>
      <c r="F1871" s="54"/>
      <c r="G1871" s="54"/>
      <c r="H1871" s="142"/>
      <c r="I1871" s="42"/>
      <c r="J1871" s="142"/>
      <c r="K1871" s="142"/>
      <c r="L1871" s="142"/>
      <c r="M1871" s="55"/>
      <c r="N1871" s="142"/>
      <c r="O1871" s="56"/>
      <c r="P1871" s="56"/>
      <c r="Q1871" s="42"/>
      <c r="R1871" s="18">
        <f t="shared" si="58"/>
        <v>0</v>
      </c>
      <c r="S1871" s="18">
        <f t="shared" si="59"/>
        <v>0</v>
      </c>
      <c r="T1871" s="144"/>
    </row>
    <row r="1872" spans="1:20" s="140" customFormat="1">
      <c r="A1872" s="143"/>
      <c r="B1872" s="42"/>
      <c r="C1872" s="143"/>
      <c r="D1872" s="142"/>
      <c r="E1872" s="142"/>
      <c r="F1872" s="54"/>
      <c r="G1872" s="54"/>
      <c r="H1872" s="142"/>
      <c r="I1872" s="42"/>
      <c r="J1872" s="142"/>
      <c r="K1872" s="142"/>
      <c r="L1872" s="142"/>
      <c r="M1872" s="55"/>
      <c r="N1872" s="142"/>
      <c r="O1872" s="56"/>
      <c r="P1872" s="56"/>
      <c r="Q1872" s="42"/>
      <c r="R1872" s="18">
        <f t="shared" si="58"/>
        <v>0</v>
      </c>
      <c r="S1872" s="18">
        <f t="shared" si="59"/>
        <v>0</v>
      </c>
      <c r="T1872" s="144"/>
    </row>
    <row r="1873" spans="1:20" s="140" customFormat="1">
      <c r="A1873" s="143"/>
      <c r="B1873" s="42"/>
      <c r="C1873" s="143"/>
      <c r="D1873" s="142"/>
      <c r="E1873" s="142"/>
      <c r="F1873" s="54"/>
      <c r="G1873" s="54"/>
      <c r="H1873" s="142"/>
      <c r="I1873" s="42"/>
      <c r="J1873" s="142"/>
      <c r="K1873" s="142"/>
      <c r="L1873" s="142"/>
      <c r="M1873" s="55"/>
      <c r="N1873" s="142"/>
      <c r="O1873" s="56"/>
      <c r="P1873" s="56"/>
      <c r="Q1873" s="42"/>
      <c r="R1873" s="18">
        <f t="shared" si="58"/>
        <v>0</v>
      </c>
      <c r="S1873" s="18">
        <f t="shared" si="59"/>
        <v>0</v>
      </c>
      <c r="T1873" s="144"/>
    </row>
    <row r="1874" spans="1:20" s="140" customFormat="1">
      <c r="A1874" s="143"/>
      <c r="B1874" s="42"/>
      <c r="C1874" s="143"/>
      <c r="D1874" s="142"/>
      <c r="E1874" s="142"/>
      <c r="F1874" s="54"/>
      <c r="G1874" s="54"/>
      <c r="H1874" s="142"/>
      <c r="I1874" s="42"/>
      <c r="J1874" s="142"/>
      <c r="K1874" s="142"/>
      <c r="L1874" s="142"/>
      <c r="M1874" s="55"/>
      <c r="N1874" s="142"/>
      <c r="O1874" s="56"/>
      <c r="P1874" s="56"/>
      <c r="Q1874" s="42"/>
      <c r="R1874" s="18">
        <f t="shared" si="58"/>
        <v>0</v>
      </c>
      <c r="S1874" s="18">
        <f t="shared" si="59"/>
        <v>0</v>
      </c>
      <c r="T1874" s="144"/>
    </row>
    <row r="1875" spans="1:20" s="140" customFormat="1">
      <c r="A1875" s="143"/>
      <c r="B1875" s="42"/>
      <c r="C1875" s="143"/>
      <c r="D1875" s="142"/>
      <c r="E1875" s="142"/>
      <c r="F1875" s="54"/>
      <c r="G1875" s="54"/>
      <c r="H1875" s="142"/>
      <c r="I1875" s="42"/>
      <c r="J1875" s="142"/>
      <c r="K1875" s="142"/>
      <c r="L1875" s="142"/>
      <c r="M1875" s="55"/>
      <c r="N1875" s="142"/>
      <c r="O1875" s="56"/>
      <c r="P1875" s="56"/>
      <c r="Q1875" s="42"/>
      <c r="R1875" s="18">
        <f t="shared" si="58"/>
        <v>0</v>
      </c>
      <c r="S1875" s="18">
        <f t="shared" si="59"/>
        <v>0</v>
      </c>
      <c r="T1875" s="144"/>
    </row>
    <row r="1876" spans="1:20" s="140" customFormat="1">
      <c r="A1876" s="143"/>
      <c r="B1876" s="42"/>
      <c r="C1876" s="143"/>
      <c r="D1876" s="142"/>
      <c r="E1876" s="142"/>
      <c r="F1876" s="54"/>
      <c r="G1876" s="54"/>
      <c r="H1876" s="142"/>
      <c r="I1876" s="42"/>
      <c r="J1876" s="142"/>
      <c r="K1876" s="142"/>
      <c r="L1876" s="142"/>
      <c r="M1876" s="55"/>
      <c r="N1876" s="142"/>
      <c r="O1876" s="56"/>
      <c r="P1876" s="56"/>
      <c r="Q1876" s="42"/>
      <c r="R1876" s="18">
        <f t="shared" si="58"/>
        <v>0</v>
      </c>
      <c r="S1876" s="18">
        <f t="shared" si="59"/>
        <v>0</v>
      </c>
      <c r="T1876" s="144"/>
    </row>
    <row r="1877" spans="1:20" s="140" customFormat="1">
      <c r="A1877" s="143"/>
      <c r="B1877" s="42"/>
      <c r="C1877" s="143"/>
      <c r="D1877" s="142"/>
      <c r="E1877" s="142"/>
      <c r="F1877" s="54"/>
      <c r="G1877" s="54"/>
      <c r="H1877" s="142"/>
      <c r="I1877" s="42"/>
      <c r="J1877" s="142"/>
      <c r="K1877" s="142"/>
      <c r="L1877" s="142"/>
      <c r="M1877" s="55"/>
      <c r="N1877" s="142"/>
      <c r="O1877" s="56"/>
      <c r="P1877" s="56"/>
      <c r="Q1877" s="42"/>
      <c r="R1877" s="18">
        <f t="shared" si="58"/>
        <v>0</v>
      </c>
      <c r="S1877" s="18">
        <f t="shared" si="59"/>
        <v>0</v>
      </c>
      <c r="T1877" s="144"/>
    </row>
    <row r="1878" spans="1:20" s="140" customFormat="1">
      <c r="A1878" s="143"/>
      <c r="B1878" s="42"/>
      <c r="C1878" s="143"/>
      <c r="D1878" s="142"/>
      <c r="E1878" s="142"/>
      <c r="F1878" s="54"/>
      <c r="G1878" s="54"/>
      <c r="H1878" s="142"/>
      <c r="I1878" s="42"/>
      <c r="J1878" s="142"/>
      <c r="K1878" s="142"/>
      <c r="L1878" s="142"/>
      <c r="M1878" s="55"/>
      <c r="N1878" s="142"/>
      <c r="O1878" s="56"/>
      <c r="P1878" s="56"/>
      <c r="Q1878" s="42"/>
      <c r="R1878" s="18">
        <f t="shared" si="58"/>
        <v>0</v>
      </c>
      <c r="S1878" s="18">
        <f t="shared" si="59"/>
        <v>0</v>
      </c>
      <c r="T1878" s="144"/>
    </row>
    <row r="1879" spans="1:20" s="140" customFormat="1">
      <c r="A1879" s="143"/>
      <c r="B1879" s="42"/>
      <c r="C1879" s="143"/>
      <c r="D1879" s="142"/>
      <c r="E1879" s="142"/>
      <c r="F1879" s="54"/>
      <c r="G1879" s="54"/>
      <c r="H1879" s="142"/>
      <c r="I1879" s="42"/>
      <c r="J1879" s="142"/>
      <c r="K1879" s="142"/>
      <c r="L1879" s="142"/>
      <c r="M1879" s="55"/>
      <c r="N1879" s="142"/>
      <c r="O1879" s="56"/>
      <c r="P1879" s="56"/>
      <c r="Q1879" s="42"/>
      <c r="R1879" s="18">
        <f t="shared" si="58"/>
        <v>0</v>
      </c>
      <c r="S1879" s="18">
        <f t="shared" si="59"/>
        <v>0</v>
      </c>
      <c r="T1879" s="144"/>
    </row>
    <row r="1880" spans="1:20" s="140" customFormat="1">
      <c r="A1880" s="143"/>
      <c r="B1880" s="42"/>
      <c r="C1880" s="143"/>
      <c r="D1880" s="142"/>
      <c r="E1880" s="142"/>
      <c r="F1880" s="54"/>
      <c r="G1880" s="54"/>
      <c r="H1880" s="142"/>
      <c r="I1880" s="42"/>
      <c r="J1880" s="142"/>
      <c r="K1880" s="142"/>
      <c r="L1880" s="142"/>
      <c r="M1880" s="55"/>
      <c r="N1880" s="142"/>
      <c r="O1880" s="56"/>
      <c r="P1880" s="56"/>
      <c r="Q1880" s="42"/>
      <c r="R1880" s="18">
        <f t="shared" si="58"/>
        <v>0</v>
      </c>
      <c r="S1880" s="18">
        <f t="shared" si="59"/>
        <v>0</v>
      </c>
      <c r="T1880" s="144"/>
    </row>
    <row r="1881" spans="1:20" s="140" customFormat="1">
      <c r="A1881" s="143"/>
      <c r="B1881" s="42"/>
      <c r="C1881" s="143"/>
      <c r="D1881" s="142"/>
      <c r="E1881" s="142"/>
      <c r="F1881" s="54"/>
      <c r="G1881" s="54"/>
      <c r="H1881" s="142"/>
      <c r="I1881" s="42"/>
      <c r="J1881" s="142"/>
      <c r="K1881" s="142"/>
      <c r="L1881" s="142"/>
      <c r="M1881" s="55"/>
      <c r="N1881" s="142"/>
      <c r="O1881" s="56"/>
      <c r="P1881" s="56"/>
      <c r="Q1881" s="42"/>
      <c r="R1881" s="18">
        <f t="shared" si="58"/>
        <v>0</v>
      </c>
      <c r="S1881" s="18">
        <f t="shared" si="59"/>
        <v>0</v>
      </c>
      <c r="T1881" s="144"/>
    </row>
    <row r="1882" spans="1:20" s="140" customFormat="1">
      <c r="A1882" s="143"/>
      <c r="B1882" s="42"/>
      <c r="C1882" s="143"/>
      <c r="D1882" s="142"/>
      <c r="E1882" s="142"/>
      <c r="F1882" s="54"/>
      <c r="G1882" s="54"/>
      <c r="H1882" s="142"/>
      <c r="I1882" s="42"/>
      <c r="J1882" s="142"/>
      <c r="K1882" s="142"/>
      <c r="L1882" s="142"/>
      <c r="M1882" s="55"/>
      <c r="N1882" s="142"/>
      <c r="O1882" s="56"/>
      <c r="P1882" s="56"/>
      <c r="Q1882" s="42"/>
      <c r="R1882" s="18">
        <f t="shared" si="58"/>
        <v>0</v>
      </c>
      <c r="S1882" s="18">
        <f t="shared" si="59"/>
        <v>0</v>
      </c>
      <c r="T1882" s="144"/>
    </row>
    <row r="1883" spans="1:20" s="140" customFormat="1">
      <c r="A1883" s="143"/>
      <c r="B1883" s="42"/>
      <c r="C1883" s="143"/>
      <c r="D1883" s="142"/>
      <c r="E1883" s="142"/>
      <c r="F1883" s="54"/>
      <c r="G1883" s="54"/>
      <c r="H1883" s="142"/>
      <c r="I1883" s="42"/>
      <c r="J1883" s="142"/>
      <c r="K1883" s="142"/>
      <c r="L1883" s="142"/>
      <c r="M1883" s="55"/>
      <c r="N1883" s="142"/>
      <c r="O1883" s="56"/>
      <c r="P1883" s="56"/>
      <c r="Q1883" s="42"/>
      <c r="R1883" s="18">
        <f t="shared" si="58"/>
        <v>0</v>
      </c>
      <c r="S1883" s="18">
        <f t="shared" si="59"/>
        <v>0</v>
      </c>
      <c r="T1883" s="144"/>
    </row>
    <row r="1884" spans="1:20" s="140" customFormat="1">
      <c r="A1884" s="143"/>
      <c r="B1884" s="42"/>
      <c r="C1884" s="143"/>
      <c r="D1884" s="142"/>
      <c r="E1884" s="142"/>
      <c r="F1884" s="54"/>
      <c r="G1884" s="54"/>
      <c r="H1884" s="142"/>
      <c r="I1884" s="42"/>
      <c r="J1884" s="142"/>
      <c r="K1884" s="142"/>
      <c r="L1884" s="142"/>
      <c r="M1884" s="55"/>
      <c r="N1884" s="142"/>
      <c r="O1884" s="56"/>
      <c r="P1884" s="56"/>
      <c r="Q1884" s="42"/>
      <c r="R1884" s="18">
        <f t="shared" si="58"/>
        <v>0</v>
      </c>
      <c r="S1884" s="18">
        <f t="shared" si="59"/>
        <v>0</v>
      </c>
      <c r="T1884" s="144"/>
    </row>
    <row r="1885" spans="1:20" s="140" customFormat="1">
      <c r="A1885" s="143"/>
      <c r="B1885" s="42"/>
      <c r="C1885" s="143"/>
      <c r="D1885" s="142"/>
      <c r="E1885" s="142"/>
      <c r="F1885" s="54"/>
      <c r="G1885" s="54"/>
      <c r="H1885" s="142"/>
      <c r="I1885" s="42"/>
      <c r="J1885" s="142"/>
      <c r="K1885" s="142"/>
      <c r="L1885" s="142"/>
      <c r="M1885" s="55"/>
      <c r="N1885" s="142"/>
      <c r="O1885" s="56"/>
      <c r="P1885" s="56"/>
      <c r="Q1885" s="42"/>
      <c r="R1885" s="18">
        <f t="shared" si="58"/>
        <v>0</v>
      </c>
      <c r="S1885" s="18">
        <f t="shared" si="59"/>
        <v>0</v>
      </c>
      <c r="T1885" s="144"/>
    </row>
    <row r="1886" spans="1:20" s="140" customFormat="1">
      <c r="A1886" s="143"/>
      <c r="B1886" s="42"/>
      <c r="C1886" s="143"/>
      <c r="D1886" s="142"/>
      <c r="E1886" s="142"/>
      <c r="F1886" s="54"/>
      <c r="G1886" s="54"/>
      <c r="H1886" s="142"/>
      <c r="I1886" s="42"/>
      <c r="J1886" s="142"/>
      <c r="K1886" s="142"/>
      <c r="L1886" s="142"/>
      <c r="M1886" s="55"/>
      <c r="N1886" s="142"/>
      <c r="O1886" s="56"/>
      <c r="P1886" s="56"/>
      <c r="Q1886" s="42"/>
      <c r="R1886" s="18">
        <f t="shared" si="58"/>
        <v>0</v>
      </c>
      <c r="S1886" s="18">
        <f t="shared" si="59"/>
        <v>0</v>
      </c>
      <c r="T1886" s="144"/>
    </row>
    <row r="1887" spans="1:20" s="140" customFormat="1">
      <c r="A1887" s="143"/>
      <c r="B1887" s="42"/>
      <c r="C1887" s="143"/>
      <c r="D1887" s="142"/>
      <c r="E1887" s="142"/>
      <c r="F1887" s="54"/>
      <c r="G1887" s="54"/>
      <c r="H1887" s="142"/>
      <c r="I1887" s="42"/>
      <c r="J1887" s="142"/>
      <c r="K1887" s="142"/>
      <c r="L1887" s="142"/>
      <c r="M1887" s="55"/>
      <c r="N1887" s="142"/>
      <c r="O1887" s="56"/>
      <c r="P1887" s="56"/>
      <c r="Q1887" s="42"/>
      <c r="R1887" s="18">
        <f t="shared" si="58"/>
        <v>0</v>
      </c>
      <c r="S1887" s="18">
        <f t="shared" si="59"/>
        <v>0</v>
      </c>
      <c r="T1887" s="144"/>
    </row>
    <row r="1888" spans="1:20" s="140" customFormat="1">
      <c r="A1888" s="143"/>
      <c r="B1888" s="42"/>
      <c r="C1888" s="143"/>
      <c r="D1888" s="142"/>
      <c r="E1888" s="142"/>
      <c r="F1888" s="54"/>
      <c r="G1888" s="54"/>
      <c r="H1888" s="142"/>
      <c r="I1888" s="42"/>
      <c r="J1888" s="142"/>
      <c r="K1888" s="142"/>
      <c r="L1888" s="142"/>
      <c r="M1888" s="55"/>
      <c r="N1888" s="142"/>
      <c r="O1888" s="56"/>
      <c r="P1888" s="56"/>
      <c r="Q1888" s="42"/>
      <c r="R1888" s="18">
        <f t="shared" si="58"/>
        <v>0</v>
      </c>
      <c r="S1888" s="18">
        <f t="shared" si="59"/>
        <v>0</v>
      </c>
      <c r="T1888" s="144"/>
    </row>
    <row r="1889" spans="1:20" s="140" customFormat="1">
      <c r="A1889" s="143"/>
      <c r="B1889" s="42"/>
      <c r="C1889" s="143"/>
      <c r="D1889" s="142"/>
      <c r="E1889" s="142"/>
      <c r="F1889" s="54"/>
      <c r="G1889" s="54"/>
      <c r="H1889" s="142"/>
      <c r="I1889" s="42"/>
      <c r="J1889" s="142"/>
      <c r="K1889" s="142"/>
      <c r="L1889" s="142"/>
      <c r="M1889" s="55"/>
      <c r="N1889" s="142"/>
      <c r="O1889" s="56"/>
      <c r="P1889" s="56"/>
      <c r="Q1889" s="42"/>
      <c r="R1889" s="18">
        <f t="shared" si="58"/>
        <v>0</v>
      </c>
      <c r="S1889" s="18">
        <f t="shared" si="59"/>
        <v>0</v>
      </c>
      <c r="T1889" s="144"/>
    </row>
    <row r="1890" spans="1:20" s="140" customFormat="1">
      <c r="A1890" s="143"/>
      <c r="B1890" s="42"/>
      <c r="C1890" s="143"/>
      <c r="D1890" s="142"/>
      <c r="E1890" s="142"/>
      <c r="F1890" s="54"/>
      <c r="G1890" s="54"/>
      <c r="H1890" s="142"/>
      <c r="I1890" s="42"/>
      <c r="J1890" s="142"/>
      <c r="K1890" s="142"/>
      <c r="L1890" s="142"/>
      <c r="M1890" s="55"/>
      <c r="N1890" s="142"/>
      <c r="O1890" s="56"/>
      <c r="P1890" s="56"/>
      <c r="Q1890" s="42"/>
      <c r="R1890" s="18">
        <f t="shared" si="58"/>
        <v>0</v>
      </c>
      <c r="S1890" s="18">
        <f t="shared" si="59"/>
        <v>0</v>
      </c>
      <c r="T1890" s="144"/>
    </row>
    <row r="1891" spans="1:20" s="140" customFormat="1">
      <c r="A1891" s="143"/>
      <c r="B1891" s="42"/>
      <c r="C1891" s="143"/>
      <c r="D1891" s="142"/>
      <c r="E1891" s="142"/>
      <c r="F1891" s="54"/>
      <c r="G1891" s="54"/>
      <c r="H1891" s="142"/>
      <c r="I1891" s="42"/>
      <c r="J1891" s="142"/>
      <c r="K1891" s="142"/>
      <c r="L1891" s="142"/>
      <c r="M1891" s="55"/>
      <c r="N1891" s="142"/>
      <c r="O1891" s="56"/>
      <c r="P1891" s="56"/>
      <c r="Q1891" s="42"/>
      <c r="R1891" s="18">
        <f t="shared" si="58"/>
        <v>0</v>
      </c>
      <c r="S1891" s="18">
        <f t="shared" si="59"/>
        <v>0</v>
      </c>
      <c r="T1891" s="144"/>
    </row>
    <row r="1892" spans="1:20" s="140" customFormat="1">
      <c r="A1892" s="143"/>
      <c r="B1892" s="42"/>
      <c r="C1892" s="143"/>
      <c r="D1892" s="142"/>
      <c r="E1892" s="142"/>
      <c r="F1892" s="54"/>
      <c r="G1892" s="54"/>
      <c r="H1892" s="142"/>
      <c r="I1892" s="42"/>
      <c r="J1892" s="142"/>
      <c r="K1892" s="142"/>
      <c r="L1892" s="142"/>
      <c r="M1892" s="55"/>
      <c r="N1892" s="142"/>
      <c r="O1892" s="56"/>
      <c r="P1892" s="56"/>
      <c r="Q1892" s="42"/>
      <c r="R1892" s="18">
        <f t="shared" si="58"/>
        <v>0</v>
      </c>
      <c r="S1892" s="18">
        <f t="shared" si="59"/>
        <v>0</v>
      </c>
      <c r="T1892" s="144"/>
    </row>
    <row r="1893" spans="1:20" s="140" customFormat="1">
      <c r="A1893" s="143"/>
      <c r="B1893" s="42"/>
      <c r="C1893" s="143"/>
      <c r="D1893" s="142"/>
      <c r="E1893" s="142"/>
      <c r="F1893" s="54"/>
      <c r="G1893" s="54"/>
      <c r="H1893" s="142"/>
      <c r="I1893" s="42"/>
      <c r="J1893" s="142"/>
      <c r="K1893" s="142"/>
      <c r="L1893" s="142"/>
      <c r="M1893" s="55"/>
      <c r="N1893" s="142"/>
      <c r="O1893" s="56"/>
      <c r="P1893" s="56"/>
      <c r="Q1893" s="42"/>
      <c r="R1893" s="18">
        <f t="shared" si="58"/>
        <v>0</v>
      </c>
      <c r="S1893" s="18">
        <f t="shared" si="59"/>
        <v>0</v>
      </c>
      <c r="T1893" s="144"/>
    </row>
    <row r="1894" spans="1:20" s="140" customFormat="1">
      <c r="A1894" s="143"/>
      <c r="B1894" s="42"/>
      <c r="C1894" s="143"/>
      <c r="D1894" s="142"/>
      <c r="E1894" s="142"/>
      <c r="F1894" s="54"/>
      <c r="G1894" s="54"/>
      <c r="H1894" s="142"/>
      <c r="I1894" s="42"/>
      <c r="J1894" s="142"/>
      <c r="K1894" s="142"/>
      <c r="L1894" s="142"/>
      <c r="M1894" s="55"/>
      <c r="N1894" s="142"/>
      <c r="O1894" s="56"/>
      <c r="P1894" s="56"/>
      <c r="Q1894" s="42"/>
      <c r="R1894" s="18">
        <f t="shared" si="58"/>
        <v>0</v>
      </c>
      <c r="S1894" s="18">
        <f t="shared" si="59"/>
        <v>0</v>
      </c>
      <c r="T1894" s="144"/>
    </row>
    <row r="1895" spans="1:20" s="140" customFormat="1">
      <c r="A1895" s="143"/>
      <c r="B1895" s="42"/>
      <c r="C1895" s="143"/>
      <c r="D1895" s="142"/>
      <c r="E1895" s="142"/>
      <c r="F1895" s="54"/>
      <c r="G1895" s="54"/>
      <c r="H1895" s="142"/>
      <c r="I1895" s="42"/>
      <c r="J1895" s="142"/>
      <c r="K1895" s="142"/>
      <c r="L1895" s="142"/>
      <c r="M1895" s="55"/>
      <c r="N1895" s="142"/>
      <c r="O1895" s="56"/>
      <c r="P1895" s="56"/>
      <c r="Q1895" s="42"/>
      <c r="R1895" s="18">
        <f t="shared" si="58"/>
        <v>0</v>
      </c>
      <c r="S1895" s="18">
        <f t="shared" si="59"/>
        <v>0</v>
      </c>
      <c r="T1895" s="144"/>
    </row>
    <row r="1896" spans="1:20" s="140" customFormat="1">
      <c r="A1896" s="143"/>
      <c r="B1896" s="42"/>
      <c r="C1896" s="143"/>
      <c r="D1896" s="142"/>
      <c r="E1896" s="142"/>
      <c r="F1896" s="54"/>
      <c r="G1896" s="54"/>
      <c r="H1896" s="142"/>
      <c r="I1896" s="42"/>
      <c r="J1896" s="142"/>
      <c r="K1896" s="142"/>
      <c r="L1896" s="142"/>
      <c r="M1896" s="55"/>
      <c r="N1896" s="142"/>
      <c r="O1896" s="56"/>
      <c r="P1896" s="56"/>
      <c r="Q1896" s="42"/>
      <c r="R1896" s="18">
        <f t="shared" si="58"/>
        <v>0</v>
      </c>
      <c r="S1896" s="18">
        <f t="shared" si="59"/>
        <v>0</v>
      </c>
      <c r="T1896" s="144"/>
    </row>
    <row r="1897" spans="1:20" s="140" customFormat="1">
      <c r="A1897" s="143"/>
      <c r="B1897" s="42"/>
      <c r="C1897" s="143"/>
      <c r="D1897" s="142"/>
      <c r="E1897" s="142"/>
      <c r="F1897" s="54"/>
      <c r="G1897" s="54"/>
      <c r="H1897" s="142"/>
      <c r="I1897" s="42"/>
      <c r="J1897" s="142"/>
      <c r="K1897" s="142"/>
      <c r="L1897" s="142"/>
      <c r="M1897" s="55"/>
      <c r="N1897" s="142"/>
      <c r="O1897" s="56"/>
      <c r="P1897" s="56"/>
      <c r="Q1897" s="42"/>
      <c r="R1897" s="18">
        <f t="shared" si="58"/>
        <v>0</v>
      </c>
      <c r="S1897" s="18">
        <f t="shared" si="59"/>
        <v>0</v>
      </c>
      <c r="T1897" s="144"/>
    </row>
    <row r="1898" spans="1:20" s="140" customFormat="1">
      <c r="A1898" s="143"/>
      <c r="B1898" s="42"/>
      <c r="C1898" s="143"/>
      <c r="D1898" s="142"/>
      <c r="E1898" s="142"/>
      <c r="F1898" s="54"/>
      <c r="G1898" s="54"/>
      <c r="H1898" s="142"/>
      <c r="I1898" s="42"/>
      <c r="J1898" s="142"/>
      <c r="K1898" s="142"/>
      <c r="L1898" s="142"/>
      <c r="M1898" s="55"/>
      <c r="N1898" s="142"/>
      <c r="O1898" s="56"/>
      <c r="P1898" s="56"/>
      <c r="Q1898" s="42"/>
      <c r="R1898" s="18">
        <f t="shared" si="58"/>
        <v>0</v>
      </c>
      <c r="S1898" s="18">
        <f t="shared" si="59"/>
        <v>0</v>
      </c>
      <c r="T1898" s="144"/>
    </row>
    <row r="1899" spans="1:20" s="140" customFormat="1">
      <c r="A1899" s="143"/>
      <c r="B1899" s="42"/>
      <c r="C1899" s="143"/>
      <c r="D1899" s="142"/>
      <c r="E1899" s="142"/>
      <c r="F1899" s="54"/>
      <c r="G1899" s="54"/>
      <c r="H1899" s="142"/>
      <c r="I1899" s="42"/>
      <c r="J1899" s="142"/>
      <c r="K1899" s="142"/>
      <c r="L1899" s="142"/>
      <c r="M1899" s="55"/>
      <c r="N1899" s="142"/>
      <c r="O1899" s="56"/>
      <c r="P1899" s="56"/>
      <c r="Q1899" s="42"/>
      <c r="R1899" s="18">
        <f t="shared" si="58"/>
        <v>0</v>
      </c>
      <c r="S1899" s="18">
        <f t="shared" si="59"/>
        <v>0</v>
      </c>
      <c r="T1899" s="144"/>
    </row>
    <row r="1900" spans="1:20" s="140" customFormat="1">
      <c r="A1900" s="143"/>
      <c r="B1900" s="42"/>
      <c r="C1900" s="143"/>
      <c r="D1900" s="142"/>
      <c r="E1900" s="142"/>
      <c r="F1900" s="54"/>
      <c r="G1900" s="54"/>
      <c r="H1900" s="142"/>
      <c r="I1900" s="42"/>
      <c r="J1900" s="142"/>
      <c r="K1900" s="142"/>
      <c r="L1900" s="142"/>
      <c r="M1900" s="55"/>
      <c r="N1900" s="142"/>
      <c r="O1900" s="56"/>
      <c r="P1900" s="56"/>
      <c r="Q1900" s="42"/>
      <c r="R1900" s="18">
        <f t="shared" si="58"/>
        <v>0</v>
      </c>
      <c r="S1900" s="18">
        <f t="shared" si="59"/>
        <v>0</v>
      </c>
      <c r="T1900" s="144"/>
    </row>
    <row r="1901" spans="1:20" s="140" customFormat="1">
      <c r="A1901" s="143"/>
      <c r="B1901" s="42"/>
      <c r="C1901" s="143"/>
      <c r="D1901" s="142"/>
      <c r="E1901" s="142"/>
      <c r="F1901" s="54"/>
      <c r="G1901" s="54"/>
      <c r="H1901" s="142"/>
      <c r="I1901" s="42"/>
      <c r="J1901" s="142"/>
      <c r="K1901" s="142"/>
      <c r="L1901" s="142"/>
      <c r="M1901" s="55"/>
      <c r="N1901" s="142"/>
      <c r="O1901" s="56"/>
      <c r="P1901" s="56"/>
      <c r="Q1901" s="42"/>
      <c r="R1901" s="18">
        <f t="shared" si="58"/>
        <v>0</v>
      </c>
      <c r="S1901" s="18">
        <f t="shared" si="59"/>
        <v>0</v>
      </c>
      <c r="T1901" s="144"/>
    </row>
    <row r="1902" spans="1:20" s="140" customFormat="1">
      <c r="A1902" s="143"/>
      <c r="B1902" s="42"/>
      <c r="C1902" s="143"/>
      <c r="D1902" s="142"/>
      <c r="E1902" s="142"/>
      <c r="F1902" s="54"/>
      <c r="G1902" s="54"/>
      <c r="H1902" s="142"/>
      <c r="I1902" s="42"/>
      <c r="J1902" s="142"/>
      <c r="K1902" s="142"/>
      <c r="L1902" s="142"/>
      <c r="M1902" s="55"/>
      <c r="N1902" s="142"/>
      <c r="O1902" s="56"/>
      <c r="P1902" s="56"/>
      <c r="Q1902" s="42"/>
      <c r="R1902" s="18">
        <f t="shared" si="58"/>
        <v>0</v>
      </c>
      <c r="S1902" s="18">
        <f t="shared" si="59"/>
        <v>0</v>
      </c>
      <c r="T1902" s="144"/>
    </row>
    <row r="1903" spans="1:20" s="140" customFormat="1">
      <c r="A1903" s="143"/>
      <c r="B1903" s="42"/>
      <c r="C1903" s="143"/>
      <c r="D1903" s="142"/>
      <c r="E1903" s="142"/>
      <c r="F1903" s="54"/>
      <c r="G1903" s="54"/>
      <c r="H1903" s="142"/>
      <c r="I1903" s="42"/>
      <c r="J1903" s="142"/>
      <c r="K1903" s="142"/>
      <c r="L1903" s="142"/>
      <c r="M1903" s="55"/>
      <c r="N1903" s="142"/>
      <c r="O1903" s="56"/>
      <c r="P1903" s="56"/>
      <c r="Q1903" s="42"/>
      <c r="R1903" s="18">
        <f t="shared" si="58"/>
        <v>0</v>
      </c>
      <c r="S1903" s="18">
        <f t="shared" si="59"/>
        <v>0</v>
      </c>
      <c r="T1903" s="144"/>
    </row>
    <row r="1904" spans="1:20" s="140" customFormat="1">
      <c r="A1904" s="143"/>
      <c r="B1904" s="42"/>
      <c r="C1904" s="143"/>
      <c r="D1904" s="142"/>
      <c r="E1904" s="142"/>
      <c r="F1904" s="54"/>
      <c r="G1904" s="54"/>
      <c r="H1904" s="142"/>
      <c r="I1904" s="42"/>
      <c r="J1904" s="142"/>
      <c r="K1904" s="142"/>
      <c r="L1904" s="142"/>
      <c r="M1904" s="55"/>
      <c r="N1904" s="142"/>
      <c r="O1904" s="56"/>
      <c r="P1904" s="56"/>
      <c r="Q1904" s="42"/>
      <c r="R1904" s="18">
        <f t="shared" si="58"/>
        <v>0</v>
      </c>
      <c r="S1904" s="18">
        <f t="shared" si="59"/>
        <v>0</v>
      </c>
      <c r="T1904" s="144"/>
    </row>
    <row r="1905" spans="1:20" s="140" customFormat="1">
      <c r="A1905" s="143"/>
      <c r="B1905" s="42"/>
      <c r="C1905" s="143"/>
      <c r="D1905" s="142"/>
      <c r="E1905" s="142"/>
      <c r="F1905" s="54"/>
      <c r="G1905" s="54"/>
      <c r="H1905" s="142"/>
      <c r="I1905" s="42"/>
      <c r="J1905" s="142"/>
      <c r="K1905" s="142"/>
      <c r="L1905" s="142"/>
      <c r="M1905" s="55"/>
      <c r="N1905" s="142"/>
      <c r="O1905" s="56"/>
      <c r="P1905" s="56"/>
      <c r="Q1905" s="42"/>
      <c r="R1905" s="18">
        <f t="shared" si="58"/>
        <v>0</v>
      </c>
      <c r="S1905" s="18">
        <f t="shared" si="59"/>
        <v>0</v>
      </c>
      <c r="T1905" s="144"/>
    </row>
    <row r="1906" spans="1:20" s="140" customFormat="1">
      <c r="A1906" s="143"/>
      <c r="B1906" s="42"/>
      <c r="C1906" s="143"/>
      <c r="D1906" s="142"/>
      <c r="E1906" s="142"/>
      <c r="F1906" s="54"/>
      <c r="G1906" s="54"/>
      <c r="H1906" s="142"/>
      <c r="I1906" s="42"/>
      <c r="J1906" s="142"/>
      <c r="K1906" s="142"/>
      <c r="L1906" s="142"/>
      <c r="M1906" s="55"/>
      <c r="N1906" s="142"/>
      <c r="O1906" s="56"/>
      <c r="P1906" s="56"/>
      <c r="Q1906" s="42"/>
      <c r="R1906" s="18">
        <f t="shared" si="58"/>
        <v>0</v>
      </c>
      <c r="S1906" s="18">
        <f t="shared" si="59"/>
        <v>0</v>
      </c>
      <c r="T1906" s="144"/>
    </row>
    <row r="1907" spans="1:20" s="140" customFormat="1">
      <c r="A1907" s="143"/>
      <c r="B1907" s="42"/>
      <c r="C1907" s="143"/>
      <c r="D1907" s="142"/>
      <c r="E1907" s="142"/>
      <c r="F1907" s="54"/>
      <c r="G1907" s="54"/>
      <c r="H1907" s="142"/>
      <c r="I1907" s="42"/>
      <c r="J1907" s="142"/>
      <c r="K1907" s="142"/>
      <c r="L1907" s="142"/>
      <c r="M1907" s="55"/>
      <c r="N1907" s="142"/>
      <c r="O1907" s="56"/>
      <c r="P1907" s="56"/>
      <c r="Q1907" s="42"/>
      <c r="R1907" s="18">
        <f t="shared" si="58"/>
        <v>0</v>
      </c>
      <c r="S1907" s="18">
        <f t="shared" si="59"/>
        <v>0</v>
      </c>
      <c r="T1907" s="144"/>
    </row>
    <row r="1908" spans="1:20" s="140" customFormat="1">
      <c r="A1908" s="143"/>
      <c r="B1908" s="42"/>
      <c r="C1908" s="143"/>
      <c r="D1908" s="142"/>
      <c r="E1908" s="142"/>
      <c r="F1908" s="54"/>
      <c r="G1908" s="54"/>
      <c r="H1908" s="142"/>
      <c r="I1908" s="42"/>
      <c r="J1908" s="142"/>
      <c r="K1908" s="142"/>
      <c r="L1908" s="142"/>
      <c r="M1908" s="55"/>
      <c r="N1908" s="142"/>
      <c r="O1908" s="56"/>
      <c r="P1908" s="56"/>
      <c r="Q1908" s="42"/>
      <c r="R1908" s="18">
        <f t="shared" si="58"/>
        <v>0</v>
      </c>
      <c r="S1908" s="18">
        <f t="shared" si="59"/>
        <v>0</v>
      </c>
      <c r="T1908" s="144"/>
    </row>
    <row r="1909" spans="1:20" s="140" customFormat="1">
      <c r="A1909" s="143"/>
      <c r="B1909" s="42"/>
      <c r="C1909" s="143"/>
      <c r="D1909" s="142"/>
      <c r="E1909" s="142"/>
      <c r="F1909" s="54"/>
      <c r="G1909" s="54"/>
      <c r="H1909" s="142"/>
      <c r="I1909" s="42"/>
      <c r="J1909" s="142"/>
      <c r="K1909" s="142"/>
      <c r="L1909" s="142"/>
      <c r="M1909" s="55"/>
      <c r="N1909" s="142"/>
      <c r="O1909" s="56"/>
      <c r="P1909" s="56"/>
      <c r="Q1909" s="42"/>
      <c r="R1909" s="18">
        <f t="shared" si="58"/>
        <v>0</v>
      </c>
      <c r="S1909" s="18">
        <f t="shared" si="59"/>
        <v>0</v>
      </c>
      <c r="T1909" s="144"/>
    </row>
    <row r="1910" spans="1:20" s="140" customFormat="1">
      <c r="A1910" s="143"/>
      <c r="B1910" s="42"/>
      <c r="C1910" s="143"/>
      <c r="D1910" s="142"/>
      <c r="E1910" s="142"/>
      <c r="F1910" s="54"/>
      <c r="G1910" s="54"/>
      <c r="H1910" s="142"/>
      <c r="I1910" s="42"/>
      <c r="J1910" s="142"/>
      <c r="K1910" s="142"/>
      <c r="L1910" s="142"/>
      <c r="M1910" s="55"/>
      <c r="N1910" s="142"/>
      <c r="O1910" s="56"/>
      <c r="P1910" s="56"/>
      <c r="Q1910" s="42"/>
      <c r="R1910" s="18">
        <f t="shared" si="58"/>
        <v>0</v>
      </c>
      <c r="S1910" s="18">
        <f t="shared" si="59"/>
        <v>0</v>
      </c>
      <c r="T1910" s="144"/>
    </row>
    <row r="1911" spans="1:20" s="140" customFormat="1">
      <c r="A1911" s="143"/>
      <c r="B1911" s="42"/>
      <c r="C1911" s="143"/>
      <c r="D1911" s="142"/>
      <c r="E1911" s="142"/>
      <c r="F1911" s="54"/>
      <c r="G1911" s="54"/>
      <c r="H1911" s="142"/>
      <c r="I1911" s="42"/>
      <c r="J1911" s="142"/>
      <c r="K1911" s="142"/>
      <c r="L1911" s="142"/>
      <c r="M1911" s="55"/>
      <c r="N1911" s="142"/>
      <c r="O1911" s="56"/>
      <c r="P1911" s="56"/>
      <c r="Q1911" s="42"/>
      <c r="R1911" s="18">
        <f t="shared" si="58"/>
        <v>0</v>
      </c>
      <c r="S1911" s="18">
        <f t="shared" si="59"/>
        <v>0</v>
      </c>
      <c r="T1911" s="144"/>
    </row>
    <row r="1912" spans="1:20" s="140" customFormat="1">
      <c r="A1912" s="143"/>
      <c r="B1912" s="42"/>
      <c r="C1912" s="143"/>
      <c r="D1912" s="142"/>
      <c r="E1912" s="142"/>
      <c r="F1912" s="54"/>
      <c r="G1912" s="54"/>
      <c r="H1912" s="142"/>
      <c r="I1912" s="42"/>
      <c r="J1912" s="142"/>
      <c r="K1912" s="142"/>
      <c r="L1912" s="142"/>
      <c r="M1912" s="55"/>
      <c r="N1912" s="142"/>
      <c r="O1912" s="56"/>
      <c r="P1912" s="56"/>
      <c r="Q1912" s="42"/>
      <c r="R1912" s="18">
        <f t="shared" si="58"/>
        <v>0</v>
      </c>
      <c r="S1912" s="18">
        <f t="shared" si="59"/>
        <v>0</v>
      </c>
      <c r="T1912" s="144"/>
    </row>
    <row r="1913" spans="1:20" s="140" customFormat="1">
      <c r="A1913" s="143"/>
      <c r="B1913" s="42"/>
      <c r="C1913" s="143"/>
      <c r="D1913" s="142"/>
      <c r="E1913" s="142"/>
      <c r="F1913" s="54"/>
      <c r="G1913" s="54"/>
      <c r="H1913" s="142"/>
      <c r="I1913" s="42"/>
      <c r="J1913" s="142"/>
      <c r="K1913" s="142"/>
      <c r="L1913" s="142"/>
      <c r="M1913" s="55"/>
      <c r="N1913" s="142"/>
      <c r="O1913" s="56"/>
      <c r="P1913" s="56"/>
      <c r="Q1913" s="42"/>
      <c r="R1913" s="18">
        <f t="shared" si="58"/>
        <v>0</v>
      </c>
      <c r="S1913" s="18">
        <f t="shared" si="59"/>
        <v>0</v>
      </c>
      <c r="T1913" s="144"/>
    </row>
    <row r="1914" spans="1:20" s="140" customFormat="1">
      <c r="A1914" s="143"/>
      <c r="B1914" s="42"/>
      <c r="C1914" s="143"/>
      <c r="D1914" s="142"/>
      <c r="E1914" s="142"/>
      <c r="F1914" s="54"/>
      <c r="G1914" s="54"/>
      <c r="H1914" s="142"/>
      <c r="I1914" s="42"/>
      <c r="J1914" s="142"/>
      <c r="K1914" s="142"/>
      <c r="L1914" s="142"/>
      <c r="M1914" s="55"/>
      <c r="N1914" s="142"/>
      <c r="O1914" s="56"/>
      <c r="P1914" s="56"/>
      <c r="Q1914" s="42"/>
      <c r="R1914" s="18">
        <f t="shared" si="58"/>
        <v>0</v>
      </c>
      <c r="S1914" s="18">
        <f t="shared" si="59"/>
        <v>0</v>
      </c>
      <c r="T1914" s="144"/>
    </row>
    <row r="1915" spans="1:20" s="140" customFormat="1">
      <c r="A1915" s="143"/>
      <c r="B1915" s="42"/>
      <c r="C1915" s="143"/>
      <c r="D1915" s="142"/>
      <c r="E1915" s="142"/>
      <c r="F1915" s="54"/>
      <c r="G1915" s="54"/>
      <c r="H1915" s="142"/>
      <c r="I1915" s="42"/>
      <c r="J1915" s="142"/>
      <c r="K1915" s="142"/>
      <c r="L1915" s="142"/>
      <c r="M1915" s="55"/>
      <c r="N1915" s="142"/>
      <c r="O1915" s="56"/>
      <c r="P1915" s="56"/>
      <c r="Q1915" s="42"/>
      <c r="R1915" s="18">
        <f t="shared" si="58"/>
        <v>0</v>
      </c>
      <c r="S1915" s="18">
        <f t="shared" si="59"/>
        <v>0</v>
      </c>
      <c r="T1915" s="144"/>
    </row>
    <row r="1916" spans="1:20" s="140" customFormat="1">
      <c r="A1916" s="143"/>
      <c r="B1916" s="42"/>
      <c r="C1916" s="143"/>
      <c r="D1916" s="142"/>
      <c r="E1916" s="142"/>
      <c r="F1916" s="54"/>
      <c r="G1916" s="54"/>
      <c r="H1916" s="142"/>
      <c r="I1916" s="42"/>
      <c r="J1916" s="142"/>
      <c r="K1916" s="142"/>
      <c r="L1916" s="142"/>
      <c r="M1916" s="55"/>
      <c r="N1916" s="142"/>
      <c r="O1916" s="56"/>
      <c r="P1916" s="56"/>
      <c r="Q1916" s="42"/>
      <c r="R1916" s="18">
        <f t="shared" si="58"/>
        <v>0</v>
      </c>
      <c r="S1916" s="18">
        <f t="shared" si="59"/>
        <v>0</v>
      </c>
      <c r="T1916" s="144"/>
    </row>
    <row r="1917" spans="1:20" s="140" customFormat="1">
      <c r="A1917" s="143"/>
      <c r="B1917" s="42"/>
      <c r="C1917" s="143"/>
      <c r="D1917" s="142"/>
      <c r="E1917" s="142"/>
      <c r="F1917" s="54"/>
      <c r="G1917" s="54"/>
      <c r="H1917" s="142"/>
      <c r="I1917" s="42"/>
      <c r="J1917" s="142"/>
      <c r="K1917" s="142"/>
      <c r="L1917" s="142"/>
      <c r="M1917" s="55"/>
      <c r="N1917" s="142"/>
      <c r="O1917" s="56"/>
      <c r="P1917" s="56"/>
      <c r="Q1917" s="42"/>
      <c r="R1917" s="18">
        <f t="shared" si="58"/>
        <v>0</v>
      </c>
      <c r="S1917" s="18">
        <f t="shared" si="59"/>
        <v>0</v>
      </c>
      <c r="T1917" s="144"/>
    </row>
    <row r="1918" spans="1:20" s="140" customFormat="1">
      <c r="A1918" s="143"/>
      <c r="B1918" s="42"/>
      <c r="C1918" s="143"/>
      <c r="D1918" s="142"/>
      <c r="E1918" s="142"/>
      <c r="F1918" s="54"/>
      <c r="G1918" s="54"/>
      <c r="H1918" s="142"/>
      <c r="I1918" s="42"/>
      <c r="J1918" s="142"/>
      <c r="K1918" s="142"/>
      <c r="L1918" s="142"/>
      <c r="M1918" s="55"/>
      <c r="N1918" s="142"/>
      <c r="O1918" s="56"/>
      <c r="P1918" s="56"/>
      <c r="Q1918" s="42"/>
      <c r="R1918" s="18">
        <f t="shared" si="58"/>
        <v>0</v>
      </c>
      <c r="S1918" s="18">
        <f t="shared" si="59"/>
        <v>0</v>
      </c>
      <c r="T1918" s="144"/>
    </row>
    <row r="1919" spans="1:20" s="140" customFormat="1">
      <c r="A1919" s="143"/>
      <c r="B1919" s="42"/>
      <c r="C1919" s="143"/>
      <c r="D1919" s="142"/>
      <c r="E1919" s="142"/>
      <c r="F1919" s="54"/>
      <c r="G1919" s="54"/>
      <c r="H1919" s="142"/>
      <c r="I1919" s="42"/>
      <c r="J1919" s="142"/>
      <c r="K1919" s="142"/>
      <c r="L1919" s="142"/>
      <c r="M1919" s="55"/>
      <c r="N1919" s="142"/>
      <c r="O1919" s="56"/>
      <c r="P1919" s="56"/>
      <c r="Q1919" s="42"/>
      <c r="R1919" s="18">
        <f t="shared" si="58"/>
        <v>0</v>
      </c>
      <c r="S1919" s="18">
        <f t="shared" si="59"/>
        <v>0</v>
      </c>
      <c r="T1919" s="144"/>
    </row>
    <row r="1920" spans="1:20" s="140" customFormat="1">
      <c r="A1920" s="143"/>
      <c r="B1920" s="42"/>
      <c r="C1920" s="143"/>
      <c r="D1920" s="142"/>
      <c r="E1920" s="142"/>
      <c r="F1920" s="54"/>
      <c r="G1920" s="54"/>
      <c r="H1920" s="142"/>
      <c r="I1920" s="42"/>
      <c r="J1920" s="142"/>
      <c r="K1920" s="142"/>
      <c r="L1920" s="142"/>
      <c r="M1920" s="55"/>
      <c r="N1920" s="142"/>
      <c r="O1920" s="56"/>
      <c r="P1920" s="56"/>
      <c r="Q1920" s="42"/>
      <c r="R1920" s="18">
        <f t="shared" si="58"/>
        <v>0</v>
      </c>
      <c r="S1920" s="18">
        <f t="shared" si="59"/>
        <v>0</v>
      </c>
      <c r="T1920" s="144"/>
    </row>
    <row r="1921" spans="1:20" s="140" customFormat="1">
      <c r="A1921" s="143"/>
      <c r="B1921" s="42"/>
      <c r="C1921" s="143"/>
      <c r="D1921" s="142"/>
      <c r="E1921" s="142"/>
      <c r="F1921" s="54"/>
      <c r="G1921" s="54"/>
      <c r="H1921" s="142"/>
      <c r="I1921" s="42"/>
      <c r="J1921" s="142"/>
      <c r="K1921" s="142"/>
      <c r="L1921" s="142"/>
      <c r="M1921" s="55"/>
      <c r="N1921" s="142"/>
      <c r="O1921" s="56"/>
      <c r="P1921" s="56"/>
      <c r="Q1921" s="42"/>
      <c r="R1921" s="18">
        <f t="shared" si="58"/>
        <v>0</v>
      </c>
      <c r="S1921" s="18">
        <f t="shared" si="59"/>
        <v>0</v>
      </c>
      <c r="T1921" s="144"/>
    </row>
    <row r="1922" spans="1:20" s="140" customFormat="1">
      <c r="A1922" s="143"/>
      <c r="B1922" s="42"/>
      <c r="C1922" s="143"/>
      <c r="D1922" s="142"/>
      <c r="E1922" s="142"/>
      <c r="F1922" s="54"/>
      <c r="G1922" s="54"/>
      <c r="H1922" s="142"/>
      <c r="I1922" s="42"/>
      <c r="J1922" s="142"/>
      <c r="K1922" s="142"/>
      <c r="L1922" s="142"/>
      <c r="M1922" s="55"/>
      <c r="N1922" s="142"/>
      <c r="O1922" s="56"/>
      <c r="P1922" s="56"/>
      <c r="Q1922" s="42"/>
      <c r="R1922" s="18">
        <f t="shared" si="58"/>
        <v>0</v>
      </c>
      <c r="S1922" s="18">
        <f t="shared" si="59"/>
        <v>0</v>
      </c>
      <c r="T1922" s="144"/>
    </row>
    <row r="1923" spans="1:20" s="140" customFormat="1">
      <c r="A1923" s="143"/>
      <c r="B1923" s="42"/>
      <c r="C1923" s="143"/>
      <c r="D1923" s="142"/>
      <c r="E1923" s="142"/>
      <c r="F1923" s="54"/>
      <c r="G1923" s="54"/>
      <c r="H1923" s="142"/>
      <c r="I1923" s="42"/>
      <c r="J1923" s="142"/>
      <c r="K1923" s="142"/>
      <c r="L1923" s="142"/>
      <c r="M1923" s="55"/>
      <c r="N1923" s="142"/>
      <c r="O1923" s="56"/>
      <c r="P1923" s="56"/>
      <c r="Q1923" s="42"/>
      <c r="R1923" s="18">
        <f t="shared" si="58"/>
        <v>0</v>
      </c>
      <c r="S1923" s="18">
        <f t="shared" si="59"/>
        <v>0</v>
      </c>
      <c r="T1923" s="144"/>
    </row>
    <row r="1924" spans="1:20" s="140" customFormat="1">
      <c r="A1924" s="143"/>
      <c r="B1924" s="42"/>
      <c r="C1924" s="143"/>
      <c r="D1924" s="142"/>
      <c r="E1924" s="142"/>
      <c r="F1924" s="54"/>
      <c r="G1924" s="54"/>
      <c r="H1924" s="142"/>
      <c r="I1924" s="42"/>
      <c r="J1924" s="142"/>
      <c r="K1924" s="142"/>
      <c r="L1924" s="142"/>
      <c r="M1924" s="55"/>
      <c r="N1924" s="142"/>
      <c r="O1924" s="56"/>
      <c r="P1924" s="56"/>
      <c r="Q1924" s="42"/>
      <c r="R1924" s="18">
        <f t="shared" si="58"/>
        <v>0</v>
      </c>
      <c r="S1924" s="18">
        <f t="shared" si="59"/>
        <v>0</v>
      </c>
      <c r="T1924" s="144"/>
    </row>
    <row r="1925" spans="1:20" s="140" customFormat="1">
      <c r="A1925" s="143"/>
      <c r="B1925" s="42"/>
      <c r="C1925" s="143"/>
      <c r="D1925" s="142"/>
      <c r="E1925" s="142"/>
      <c r="F1925" s="54"/>
      <c r="G1925" s="54"/>
      <c r="H1925" s="142"/>
      <c r="I1925" s="42"/>
      <c r="J1925" s="142"/>
      <c r="K1925" s="142"/>
      <c r="L1925" s="142"/>
      <c r="M1925" s="55"/>
      <c r="N1925" s="142"/>
      <c r="O1925" s="56"/>
      <c r="P1925" s="56"/>
      <c r="Q1925" s="42"/>
      <c r="R1925" s="18">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8">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144"/>
    </row>
    <row r="1926" spans="1:20" s="140" customFormat="1">
      <c r="A1926" s="143"/>
      <c r="B1926" s="42"/>
      <c r="C1926" s="143"/>
      <c r="D1926" s="142"/>
      <c r="E1926" s="142"/>
      <c r="F1926" s="54"/>
      <c r="G1926" s="54"/>
      <c r="H1926" s="142"/>
      <c r="I1926" s="42"/>
      <c r="J1926" s="142"/>
      <c r="K1926" s="142"/>
      <c r="L1926" s="142"/>
      <c r="M1926" s="55"/>
      <c r="N1926" s="142"/>
      <c r="O1926" s="56"/>
      <c r="P1926" s="56"/>
      <c r="Q1926" s="42"/>
      <c r="R1926" s="18">
        <f t="shared" si="60"/>
        <v>0</v>
      </c>
      <c r="S1926" s="18">
        <f t="shared" si="61"/>
        <v>0</v>
      </c>
      <c r="T1926" s="144"/>
    </row>
    <row r="1927" spans="1:20" s="140" customFormat="1">
      <c r="A1927" s="143"/>
      <c r="B1927" s="42"/>
      <c r="C1927" s="143"/>
      <c r="D1927" s="142"/>
      <c r="E1927" s="142"/>
      <c r="F1927" s="54"/>
      <c r="G1927" s="54"/>
      <c r="H1927" s="142"/>
      <c r="I1927" s="42"/>
      <c r="J1927" s="142"/>
      <c r="K1927" s="142"/>
      <c r="L1927" s="142"/>
      <c r="M1927" s="55"/>
      <c r="N1927" s="142"/>
      <c r="O1927" s="56"/>
      <c r="P1927" s="56"/>
      <c r="Q1927" s="42"/>
      <c r="R1927" s="18">
        <f t="shared" si="60"/>
        <v>0</v>
      </c>
      <c r="S1927" s="18">
        <f t="shared" si="61"/>
        <v>0</v>
      </c>
      <c r="T1927" s="144"/>
    </row>
    <row r="1928" spans="1:20" s="140" customFormat="1">
      <c r="A1928" s="143"/>
      <c r="B1928" s="42"/>
      <c r="C1928" s="143"/>
      <c r="D1928" s="142"/>
      <c r="E1928" s="142"/>
      <c r="F1928" s="54"/>
      <c r="G1928" s="54"/>
      <c r="H1928" s="142"/>
      <c r="I1928" s="42"/>
      <c r="J1928" s="142"/>
      <c r="K1928" s="142"/>
      <c r="L1928" s="142"/>
      <c r="M1928" s="55"/>
      <c r="N1928" s="142"/>
      <c r="O1928" s="56"/>
      <c r="P1928" s="56"/>
      <c r="Q1928" s="42"/>
      <c r="R1928" s="18">
        <f t="shared" si="60"/>
        <v>0</v>
      </c>
      <c r="S1928" s="18">
        <f t="shared" si="61"/>
        <v>0</v>
      </c>
      <c r="T1928" s="144"/>
    </row>
    <row r="1929" spans="1:20" s="140" customFormat="1">
      <c r="A1929" s="143"/>
      <c r="B1929" s="42"/>
      <c r="C1929" s="143"/>
      <c r="D1929" s="142"/>
      <c r="E1929" s="142"/>
      <c r="F1929" s="54"/>
      <c r="G1929" s="54"/>
      <c r="H1929" s="142"/>
      <c r="I1929" s="42"/>
      <c r="J1929" s="142"/>
      <c r="K1929" s="142"/>
      <c r="L1929" s="142"/>
      <c r="M1929" s="55"/>
      <c r="N1929" s="142"/>
      <c r="O1929" s="56"/>
      <c r="P1929" s="56"/>
      <c r="Q1929" s="42"/>
      <c r="R1929" s="18">
        <f t="shared" si="60"/>
        <v>0</v>
      </c>
      <c r="S1929" s="18">
        <f t="shared" si="61"/>
        <v>0</v>
      </c>
      <c r="T1929" s="144"/>
    </row>
    <row r="1930" spans="1:20" s="140" customFormat="1">
      <c r="A1930" s="143"/>
      <c r="B1930" s="42"/>
      <c r="C1930" s="143"/>
      <c r="D1930" s="142"/>
      <c r="E1930" s="142"/>
      <c r="F1930" s="54"/>
      <c r="G1930" s="54"/>
      <c r="H1930" s="142"/>
      <c r="I1930" s="42"/>
      <c r="J1930" s="142"/>
      <c r="K1930" s="142"/>
      <c r="L1930" s="142"/>
      <c r="M1930" s="55"/>
      <c r="N1930" s="142"/>
      <c r="O1930" s="56"/>
      <c r="P1930" s="56"/>
      <c r="Q1930" s="42"/>
      <c r="R1930" s="18">
        <f t="shared" si="60"/>
        <v>0</v>
      </c>
      <c r="S1930" s="18">
        <f t="shared" si="61"/>
        <v>0</v>
      </c>
      <c r="T1930" s="144"/>
    </row>
    <row r="1931" spans="1:20" s="140" customFormat="1">
      <c r="A1931" s="143"/>
      <c r="B1931" s="42"/>
      <c r="C1931" s="143"/>
      <c r="D1931" s="142"/>
      <c r="E1931" s="142"/>
      <c r="F1931" s="54"/>
      <c r="G1931" s="54"/>
      <c r="H1931" s="142"/>
      <c r="I1931" s="42"/>
      <c r="J1931" s="142"/>
      <c r="K1931" s="142"/>
      <c r="L1931" s="142"/>
      <c r="M1931" s="55"/>
      <c r="N1931" s="142"/>
      <c r="O1931" s="56"/>
      <c r="P1931" s="56"/>
      <c r="Q1931" s="42"/>
      <c r="R1931" s="18">
        <f t="shared" si="60"/>
        <v>0</v>
      </c>
      <c r="S1931" s="18">
        <f t="shared" si="61"/>
        <v>0</v>
      </c>
      <c r="T1931" s="144"/>
    </row>
    <row r="1932" spans="1:20" s="140" customFormat="1">
      <c r="A1932" s="143"/>
      <c r="B1932" s="42"/>
      <c r="C1932" s="143"/>
      <c r="D1932" s="142"/>
      <c r="E1932" s="142"/>
      <c r="F1932" s="54"/>
      <c r="G1932" s="54"/>
      <c r="H1932" s="142"/>
      <c r="I1932" s="42"/>
      <c r="J1932" s="142"/>
      <c r="K1932" s="142"/>
      <c r="L1932" s="142"/>
      <c r="M1932" s="55"/>
      <c r="N1932" s="142"/>
      <c r="O1932" s="56"/>
      <c r="P1932" s="56"/>
      <c r="Q1932" s="42"/>
      <c r="R1932" s="18">
        <f t="shared" si="60"/>
        <v>0</v>
      </c>
      <c r="S1932" s="18">
        <f t="shared" si="61"/>
        <v>0</v>
      </c>
      <c r="T1932" s="144"/>
    </row>
    <row r="1933" spans="1:20" s="140" customFormat="1">
      <c r="A1933" s="143"/>
      <c r="B1933" s="42"/>
      <c r="C1933" s="143"/>
      <c r="D1933" s="142"/>
      <c r="E1933" s="142"/>
      <c r="F1933" s="54"/>
      <c r="G1933" s="54"/>
      <c r="H1933" s="142"/>
      <c r="I1933" s="42"/>
      <c r="J1933" s="142"/>
      <c r="K1933" s="142"/>
      <c r="L1933" s="142"/>
      <c r="M1933" s="55"/>
      <c r="N1933" s="142"/>
      <c r="O1933" s="56"/>
      <c r="P1933" s="56"/>
      <c r="Q1933" s="42"/>
      <c r="R1933" s="18">
        <f t="shared" si="60"/>
        <v>0</v>
      </c>
      <c r="S1933" s="18">
        <f t="shared" si="61"/>
        <v>0</v>
      </c>
      <c r="T1933" s="144"/>
    </row>
    <row r="1934" spans="1:20" s="140" customFormat="1">
      <c r="A1934" s="143"/>
      <c r="B1934" s="42"/>
      <c r="C1934" s="143"/>
      <c r="D1934" s="142"/>
      <c r="E1934" s="142"/>
      <c r="F1934" s="54"/>
      <c r="G1934" s="54"/>
      <c r="H1934" s="142"/>
      <c r="I1934" s="42"/>
      <c r="J1934" s="142"/>
      <c r="K1934" s="142"/>
      <c r="L1934" s="142"/>
      <c r="M1934" s="55"/>
      <c r="N1934" s="142"/>
      <c r="O1934" s="56"/>
      <c r="P1934" s="56"/>
      <c r="Q1934" s="42"/>
      <c r="R1934" s="18">
        <f t="shared" si="60"/>
        <v>0</v>
      </c>
      <c r="S1934" s="18">
        <f t="shared" si="61"/>
        <v>0</v>
      </c>
      <c r="T1934" s="144"/>
    </row>
    <row r="1935" spans="1:20" s="140" customFormat="1">
      <c r="A1935" s="143"/>
      <c r="B1935" s="42"/>
      <c r="C1935" s="143"/>
      <c r="D1935" s="142"/>
      <c r="E1935" s="142"/>
      <c r="F1935" s="54"/>
      <c r="G1935" s="54"/>
      <c r="H1935" s="142"/>
      <c r="I1935" s="42"/>
      <c r="J1935" s="142"/>
      <c r="K1935" s="142"/>
      <c r="L1935" s="142"/>
      <c r="M1935" s="55"/>
      <c r="N1935" s="142"/>
      <c r="O1935" s="56"/>
      <c r="P1935" s="56"/>
      <c r="Q1935" s="42"/>
      <c r="R1935" s="18">
        <f t="shared" si="60"/>
        <v>0</v>
      </c>
      <c r="S1935" s="18">
        <f t="shared" si="61"/>
        <v>0</v>
      </c>
      <c r="T1935" s="144"/>
    </row>
    <row r="1936" spans="1:20" s="140" customFormat="1">
      <c r="A1936" s="143"/>
      <c r="B1936" s="42"/>
      <c r="C1936" s="143"/>
      <c r="D1936" s="142"/>
      <c r="E1936" s="142"/>
      <c r="F1936" s="54"/>
      <c r="G1936" s="54"/>
      <c r="H1936" s="142"/>
      <c r="I1936" s="42"/>
      <c r="J1936" s="142"/>
      <c r="K1936" s="142"/>
      <c r="L1936" s="142"/>
      <c r="M1936" s="55"/>
      <c r="N1936" s="142"/>
      <c r="O1936" s="56"/>
      <c r="P1936" s="56"/>
      <c r="Q1936" s="42"/>
      <c r="R1936" s="18">
        <f t="shared" si="60"/>
        <v>0</v>
      </c>
      <c r="S1936" s="18">
        <f t="shared" si="61"/>
        <v>0</v>
      </c>
      <c r="T1936" s="144"/>
    </row>
    <row r="1937" spans="1:20" s="140" customFormat="1">
      <c r="A1937" s="143"/>
      <c r="B1937" s="42"/>
      <c r="C1937" s="143"/>
      <c r="D1937" s="142"/>
      <c r="E1937" s="142"/>
      <c r="F1937" s="54"/>
      <c r="G1937" s="54"/>
      <c r="H1937" s="142"/>
      <c r="I1937" s="42"/>
      <c r="J1937" s="142"/>
      <c r="K1937" s="142"/>
      <c r="L1937" s="142"/>
      <c r="M1937" s="55"/>
      <c r="N1937" s="142"/>
      <c r="O1937" s="56"/>
      <c r="P1937" s="56"/>
      <c r="Q1937" s="42"/>
      <c r="R1937" s="18">
        <f t="shared" si="60"/>
        <v>0</v>
      </c>
      <c r="S1937" s="18">
        <f t="shared" si="61"/>
        <v>0</v>
      </c>
      <c r="T1937" s="144"/>
    </row>
    <row r="1938" spans="1:20" s="140" customFormat="1">
      <c r="A1938" s="143"/>
      <c r="B1938" s="42"/>
      <c r="C1938" s="143"/>
      <c r="D1938" s="142"/>
      <c r="E1938" s="142"/>
      <c r="F1938" s="54"/>
      <c r="G1938" s="54"/>
      <c r="H1938" s="142"/>
      <c r="I1938" s="42"/>
      <c r="J1938" s="142"/>
      <c r="K1938" s="142"/>
      <c r="L1938" s="142"/>
      <c r="M1938" s="55"/>
      <c r="N1938" s="142"/>
      <c r="O1938" s="56"/>
      <c r="P1938" s="56"/>
      <c r="Q1938" s="42"/>
      <c r="R1938" s="18">
        <f t="shared" si="60"/>
        <v>0</v>
      </c>
      <c r="S1938" s="18">
        <f t="shared" si="61"/>
        <v>0</v>
      </c>
      <c r="T1938" s="144"/>
    </row>
    <row r="1939" spans="1:20" s="140" customFormat="1">
      <c r="A1939" s="143"/>
      <c r="B1939" s="42"/>
      <c r="C1939" s="143"/>
      <c r="D1939" s="142"/>
      <c r="E1939" s="142"/>
      <c r="F1939" s="54"/>
      <c r="G1939" s="54"/>
      <c r="H1939" s="142"/>
      <c r="I1939" s="42"/>
      <c r="J1939" s="142"/>
      <c r="K1939" s="142"/>
      <c r="L1939" s="142"/>
      <c r="M1939" s="55"/>
      <c r="N1939" s="142"/>
      <c r="O1939" s="56"/>
      <c r="P1939" s="56"/>
      <c r="Q1939" s="42"/>
      <c r="R1939" s="18">
        <f t="shared" si="60"/>
        <v>0</v>
      </c>
      <c r="S1939" s="18">
        <f t="shared" si="61"/>
        <v>0</v>
      </c>
      <c r="T1939" s="144"/>
    </row>
    <row r="1940" spans="1:20" s="140" customFormat="1">
      <c r="A1940" s="143"/>
      <c r="B1940" s="42"/>
      <c r="C1940" s="143"/>
      <c r="D1940" s="142"/>
      <c r="E1940" s="142"/>
      <c r="F1940" s="54"/>
      <c r="G1940" s="54"/>
      <c r="H1940" s="142"/>
      <c r="I1940" s="42"/>
      <c r="J1940" s="142"/>
      <c r="K1940" s="142"/>
      <c r="L1940" s="142"/>
      <c r="M1940" s="55"/>
      <c r="N1940" s="142"/>
      <c r="O1940" s="56"/>
      <c r="P1940" s="56"/>
      <c r="Q1940" s="42"/>
      <c r="R1940" s="18">
        <f t="shared" si="60"/>
        <v>0</v>
      </c>
      <c r="S1940" s="18">
        <f t="shared" si="61"/>
        <v>0</v>
      </c>
      <c r="T1940" s="144"/>
    </row>
    <row r="1941" spans="1:20" s="140" customFormat="1">
      <c r="A1941" s="143"/>
      <c r="B1941" s="42"/>
      <c r="C1941" s="143"/>
      <c r="D1941" s="142"/>
      <c r="E1941" s="142"/>
      <c r="F1941" s="54"/>
      <c r="G1941" s="54"/>
      <c r="H1941" s="142"/>
      <c r="I1941" s="42"/>
      <c r="J1941" s="142"/>
      <c r="K1941" s="142"/>
      <c r="L1941" s="142"/>
      <c r="M1941" s="55"/>
      <c r="N1941" s="142"/>
      <c r="O1941" s="56"/>
      <c r="P1941" s="56"/>
      <c r="Q1941" s="42"/>
      <c r="R1941" s="18">
        <f t="shared" si="60"/>
        <v>0</v>
      </c>
      <c r="S1941" s="18">
        <f t="shared" si="61"/>
        <v>0</v>
      </c>
      <c r="T1941" s="144"/>
    </row>
    <row r="1942" spans="1:20" s="140" customFormat="1">
      <c r="A1942" s="143"/>
      <c r="B1942" s="42"/>
      <c r="C1942" s="143"/>
      <c r="D1942" s="142"/>
      <c r="E1942" s="142"/>
      <c r="F1942" s="54"/>
      <c r="G1942" s="54"/>
      <c r="H1942" s="142"/>
      <c r="I1942" s="42"/>
      <c r="J1942" s="142"/>
      <c r="K1942" s="142"/>
      <c r="L1942" s="142"/>
      <c r="M1942" s="55"/>
      <c r="N1942" s="142"/>
      <c r="O1942" s="56"/>
      <c r="P1942" s="56"/>
      <c r="Q1942" s="42"/>
      <c r="R1942" s="18">
        <f t="shared" si="60"/>
        <v>0</v>
      </c>
      <c r="S1942" s="18">
        <f t="shared" si="61"/>
        <v>0</v>
      </c>
      <c r="T1942" s="144"/>
    </row>
    <row r="1943" spans="1:20" s="140" customFormat="1">
      <c r="A1943" s="143"/>
      <c r="B1943" s="42"/>
      <c r="C1943" s="143"/>
      <c r="D1943" s="142"/>
      <c r="E1943" s="142"/>
      <c r="F1943" s="54"/>
      <c r="G1943" s="54"/>
      <c r="H1943" s="142"/>
      <c r="I1943" s="42"/>
      <c r="J1943" s="142"/>
      <c r="K1943" s="142"/>
      <c r="L1943" s="142"/>
      <c r="M1943" s="55"/>
      <c r="N1943" s="142"/>
      <c r="O1943" s="56"/>
      <c r="P1943" s="56"/>
      <c r="Q1943" s="42"/>
      <c r="R1943" s="18">
        <f t="shared" si="60"/>
        <v>0</v>
      </c>
      <c r="S1943" s="18">
        <f t="shared" si="61"/>
        <v>0</v>
      </c>
      <c r="T1943" s="144"/>
    </row>
    <row r="1944" spans="1:20" s="140" customFormat="1">
      <c r="A1944" s="143"/>
      <c r="B1944" s="42"/>
      <c r="C1944" s="143"/>
      <c r="D1944" s="142"/>
      <c r="E1944" s="142"/>
      <c r="F1944" s="54"/>
      <c r="G1944" s="54"/>
      <c r="H1944" s="142"/>
      <c r="I1944" s="42"/>
      <c r="J1944" s="142"/>
      <c r="K1944" s="142"/>
      <c r="L1944" s="142"/>
      <c r="M1944" s="55"/>
      <c r="N1944" s="142"/>
      <c r="O1944" s="56"/>
      <c r="P1944" s="56"/>
      <c r="Q1944" s="42"/>
      <c r="R1944" s="18">
        <f t="shared" si="60"/>
        <v>0</v>
      </c>
      <c r="S1944" s="18">
        <f t="shared" si="61"/>
        <v>0</v>
      </c>
      <c r="T1944" s="144"/>
    </row>
    <row r="1945" spans="1:20" s="140" customFormat="1">
      <c r="A1945" s="143"/>
      <c r="B1945" s="42"/>
      <c r="C1945" s="143"/>
      <c r="D1945" s="142"/>
      <c r="E1945" s="142"/>
      <c r="F1945" s="54"/>
      <c r="G1945" s="54"/>
      <c r="H1945" s="142"/>
      <c r="I1945" s="42"/>
      <c r="J1945" s="142"/>
      <c r="K1945" s="142"/>
      <c r="L1945" s="142"/>
      <c r="M1945" s="55"/>
      <c r="N1945" s="142"/>
      <c r="O1945" s="56"/>
      <c r="P1945" s="56"/>
      <c r="Q1945" s="42"/>
      <c r="R1945" s="18">
        <f t="shared" si="60"/>
        <v>0</v>
      </c>
      <c r="S1945" s="18">
        <f t="shared" si="61"/>
        <v>0</v>
      </c>
      <c r="T1945" s="144"/>
    </row>
    <row r="1946" spans="1:20" s="140" customFormat="1">
      <c r="A1946" s="143"/>
      <c r="B1946" s="42"/>
      <c r="C1946" s="143"/>
      <c r="D1946" s="142"/>
      <c r="E1946" s="142"/>
      <c r="F1946" s="54"/>
      <c r="G1946" s="54"/>
      <c r="H1946" s="142"/>
      <c r="I1946" s="42"/>
      <c r="J1946" s="142"/>
      <c r="K1946" s="142"/>
      <c r="L1946" s="142"/>
      <c r="M1946" s="55"/>
      <c r="N1946" s="142"/>
      <c r="O1946" s="56"/>
      <c r="P1946" s="56"/>
      <c r="Q1946" s="42"/>
      <c r="R1946" s="18">
        <f t="shared" si="60"/>
        <v>0</v>
      </c>
      <c r="S1946" s="18">
        <f t="shared" si="61"/>
        <v>0</v>
      </c>
      <c r="T1946" s="144"/>
    </row>
    <row r="1947" spans="1:20" s="140" customFormat="1">
      <c r="A1947" s="143"/>
      <c r="B1947" s="42"/>
      <c r="C1947" s="143"/>
      <c r="D1947" s="142"/>
      <c r="E1947" s="142"/>
      <c r="F1947" s="54"/>
      <c r="G1947" s="54"/>
      <c r="H1947" s="142"/>
      <c r="I1947" s="42"/>
      <c r="J1947" s="142"/>
      <c r="K1947" s="142"/>
      <c r="L1947" s="142"/>
      <c r="M1947" s="55"/>
      <c r="N1947" s="142"/>
      <c r="O1947" s="56"/>
      <c r="P1947" s="56"/>
      <c r="Q1947" s="42"/>
      <c r="R1947" s="18">
        <f t="shared" si="60"/>
        <v>0</v>
      </c>
      <c r="S1947" s="18">
        <f t="shared" si="61"/>
        <v>0</v>
      </c>
      <c r="T1947" s="144"/>
    </row>
    <row r="1948" spans="1:20" s="140" customFormat="1">
      <c r="A1948" s="143"/>
      <c r="B1948" s="42"/>
      <c r="C1948" s="143"/>
      <c r="D1948" s="142"/>
      <c r="E1948" s="142"/>
      <c r="F1948" s="54"/>
      <c r="G1948" s="54"/>
      <c r="H1948" s="142"/>
      <c r="I1948" s="42"/>
      <c r="J1948" s="142"/>
      <c r="K1948" s="142"/>
      <c r="L1948" s="142"/>
      <c r="M1948" s="55"/>
      <c r="N1948" s="142"/>
      <c r="O1948" s="56"/>
      <c r="P1948" s="56"/>
      <c r="Q1948" s="42"/>
      <c r="R1948" s="18">
        <f t="shared" si="60"/>
        <v>0</v>
      </c>
      <c r="S1948" s="18">
        <f t="shared" si="61"/>
        <v>0</v>
      </c>
      <c r="T1948" s="144"/>
    </row>
    <row r="1949" spans="1:20" s="140" customFormat="1">
      <c r="A1949" s="143"/>
      <c r="B1949" s="42"/>
      <c r="C1949" s="143"/>
      <c r="D1949" s="142"/>
      <c r="E1949" s="142"/>
      <c r="F1949" s="54"/>
      <c r="G1949" s="54"/>
      <c r="H1949" s="142"/>
      <c r="I1949" s="42"/>
      <c r="J1949" s="142"/>
      <c r="K1949" s="142"/>
      <c r="L1949" s="142"/>
      <c r="M1949" s="55"/>
      <c r="N1949" s="142"/>
      <c r="O1949" s="56"/>
      <c r="P1949" s="56"/>
      <c r="Q1949" s="42"/>
      <c r="R1949" s="18">
        <f t="shared" si="60"/>
        <v>0</v>
      </c>
      <c r="S1949" s="18">
        <f t="shared" si="61"/>
        <v>0</v>
      </c>
      <c r="T1949" s="144"/>
    </row>
    <row r="1950" spans="1:20" s="140" customFormat="1">
      <c r="A1950" s="143"/>
      <c r="B1950" s="42"/>
      <c r="C1950" s="143"/>
      <c r="D1950" s="142"/>
      <c r="E1950" s="142"/>
      <c r="F1950" s="54"/>
      <c r="G1950" s="54"/>
      <c r="H1950" s="142"/>
      <c r="I1950" s="42"/>
      <c r="J1950" s="142"/>
      <c r="K1950" s="142"/>
      <c r="L1950" s="142"/>
      <c r="M1950" s="55"/>
      <c r="N1950" s="142"/>
      <c r="O1950" s="56"/>
      <c r="P1950" s="56"/>
      <c r="Q1950" s="42"/>
      <c r="R1950" s="18">
        <f t="shared" si="60"/>
        <v>0</v>
      </c>
      <c r="S1950" s="18">
        <f t="shared" si="61"/>
        <v>0</v>
      </c>
      <c r="T1950" s="144"/>
    </row>
    <row r="1951" spans="1:20" s="140" customFormat="1">
      <c r="A1951" s="143"/>
      <c r="B1951" s="42"/>
      <c r="C1951" s="143"/>
      <c r="D1951" s="142"/>
      <c r="E1951" s="142"/>
      <c r="F1951" s="54"/>
      <c r="G1951" s="54"/>
      <c r="H1951" s="142"/>
      <c r="I1951" s="42"/>
      <c r="J1951" s="142"/>
      <c r="K1951" s="142"/>
      <c r="L1951" s="142"/>
      <c r="M1951" s="55"/>
      <c r="N1951" s="142"/>
      <c r="O1951" s="56"/>
      <c r="P1951" s="56"/>
      <c r="Q1951" s="42"/>
      <c r="R1951" s="18">
        <f t="shared" si="60"/>
        <v>0</v>
      </c>
      <c r="S1951" s="18">
        <f t="shared" si="61"/>
        <v>0</v>
      </c>
      <c r="T1951" s="144"/>
    </row>
    <row r="1952" spans="1:20" s="140" customFormat="1">
      <c r="A1952" s="143"/>
      <c r="B1952" s="42"/>
      <c r="C1952" s="143"/>
      <c r="D1952" s="142"/>
      <c r="E1952" s="142"/>
      <c r="F1952" s="54"/>
      <c r="G1952" s="54"/>
      <c r="H1952" s="142"/>
      <c r="I1952" s="42"/>
      <c r="J1952" s="142"/>
      <c r="K1952" s="142"/>
      <c r="L1952" s="142"/>
      <c r="M1952" s="55"/>
      <c r="N1952" s="142"/>
      <c r="O1952" s="56"/>
      <c r="P1952" s="56"/>
      <c r="Q1952" s="42"/>
      <c r="R1952" s="18">
        <f t="shared" si="60"/>
        <v>0</v>
      </c>
      <c r="S1952" s="18">
        <f t="shared" si="61"/>
        <v>0</v>
      </c>
      <c r="T1952" s="144"/>
    </row>
    <row r="1953" spans="1:20" s="140" customFormat="1">
      <c r="A1953" s="143"/>
      <c r="B1953" s="42"/>
      <c r="C1953" s="143"/>
      <c r="D1953" s="142"/>
      <c r="E1953" s="142"/>
      <c r="F1953" s="54"/>
      <c r="G1953" s="54"/>
      <c r="H1953" s="142"/>
      <c r="I1953" s="42"/>
      <c r="J1953" s="142"/>
      <c r="K1953" s="142"/>
      <c r="L1953" s="142"/>
      <c r="M1953" s="55"/>
      <c r="N1953" s="142"/>
      <c r="O1953" s="56"/>
      <c r="P1953" s="56"/>
      <c r="Q1953" s="42"/>
      <c r="R1953" s="18">
        <f t="shared" si="60"/>
        <v>0</v>
      </c>
      <c r="S1953" s="18">
        <f t="shared" si="61"/>
        <v>0</v>
      </c>
      <c r="T1953" s="144"/>
    </row>
    <row r="1954" spans="1:20" s="140" customFormat="1">
      <c r="A1954" s="143"/>
      <c r="B1954" s="42"/>
      <c r="C1954" s="143"/>
      <c r="D1954" s="142"/>
      <c r="E1954" s="142"/>
      <c r="F1954" s="54"/>
      <c r="G1954" s="54"/>
      <c r="H1954" s="142"/>
      <c r="I1954" s="42"/>
      <c r="J1954" s="142"/>
      <c r="K1954" s="142"/>
      <c r="L1954" s="142"/>
      <c r="M1954" s="55"/>
      <c r="N1954" s="142"/>
      <c r="O1954" s="56"/>
      <c r="P1954" s="56"/>
      <c r="Q1954" s="42"/>
      <c r="R1954" s="18">
        <f t="shared" si="60"/>
        <v>0</v>
      </c>
      <c r="S1954" s="18">
        <f t="shared" si="61"/>
        <v>0</v>
      </c>
      <c r="T1954" s="144"/>
    </row>
    <row r="1955" spans="1:20" s="140" customFormat="1">
      <c r="A1955" s="143"/>
      <c r="B1955" s="42"/>
      <c r="C1955" s="143"/>
      <c r="D1955" s="142"/>
      <c r="E1955" s="142"/>
      <c r="F1955" s="54"/>
      <c r="G1955" s="54"/>
      <c r="H1955" s="142"/>
      <c r="I1955" s="42"/>
      <c r="J1955" s="142"/>
      <c r="K1955" s="142"/>
      <c r="L1955" s="142"/>
      <c r="M1955" s="55"/>
      <c r="N1955" s="142"/>
      <c r="O1955" s="56"/>
      <c r="P1955" s="56"/>
      <c r="Q1955" s="42"/>
      <c r="R1955" s="18">
        <f t="shared" si="60"/>
        <v>0</v>
      </c>
      <c r="S1955" s="18">
        <f t="shared" si="61"/>
        <v>0</v>
      </c>
      <c r="T1955" s="144"/>
    </row>
    <row r="1956" spans="1:20" s="140" customFormat="1">
      <c r="A1956" s="143"/>
      <c r="B1956" s="42"/>
      <c r="C1956" s="143"/>
      <c r="D1956" s="142"/>
      <c r="E1956" s="142"/>
      <c r="F1956" s="54"/>
      <c r="G1956" s="54"/>
      <c r="H1956" s="142"/>
      <c r="I1956" s="42"/>
      <c r="J1956" s="142"/>
      <c r="K1956" s="142"/>
      <c r="L1956" s="142"/>
      <c r="M1956" s="55"/>
      <c r="N1956" s="142"/>
      <c r="O1956" s="56"/>
      <c r="P1956" s="56"/>
      <c r="Q1956" s="42"/>
      <c r="R1956" s="18">
        <f t="shared" si="60"/>
        <v>0</v>
      </c>
      <c r="S1956" s="18">
        <f t="shared" si="61"/>
        <v>0</v>
      </c>
      <c r="T1956" s="144"/>
    </row>
    <row r="1957" spans="1:20" s="140" customFormat="1">
      <c r="A1957" s="143"/>
      <c r="B1957" s="42"/>
      <c r="C1957" s="143"/>
      <c r="D1957" s="142"/>
      <c r="E1957" s="142"/>
      <c r="F1957" s="54"/>
      <c r="G1957" s="54"/>
      <c r="H1957" s="142"/>
      <c r="I1957" s="42"/>
      <c r="J1957" s="142"/>
      <c r="K1957" s="142"/>
      <c r="L1957" s="142"/>
      <c r="M1957" s="55"/>
      <c r="N1957" s="142"/>
      <c r="O1957" s="56"/>
      <c r="P1957" s="56"/>
      <c r="Q1957" s="42"/>
      <c r="R1957" s="18">
        <f t="shared" si="60"/>
        <v>0</v>
      </c>
      <c r="S1957" s="18">
        <f t="shared" si="61"/>
        <v>0</v>
      </c>
      <c r="T1957" s="144"/>
    </row>
    <row r="1958" spans="1:20" s="140" customFormat="1">
      <c r="A1958" s="143"/>
      <c r="B1958" s="42"/>
      <c r="C1958" s="143"/>
      <c r="D1958" s="142"/>
      <c r="E1958" s="142"/>
      <c r="F1958" s="54"/>
      <c r="G1958" s="54"/>
      <c r="H1958" s="142"/>
      <c r="I1958" s="42"/>
      <c r="J1958" s="142"/>
      <c r="K1958" s="142"/>
      <c r="L1958" s="142"/>
      <c r="M1958" s="55"/>
      <c r="N1958" s="142"/>
      <c r="O1958" s="56"/>
      <c r="P1958" s="56"/>
      <c r="Q1958" s="42"/>
      <c r="R1958" s="18">
        <f t="shared" si="60"/>
        <v>0</v>
      </c>
      <c r="S1958" s="18">
        <f t="shared" si="61"/>
        <v>0</v>
      </c>
      <c r="T1958" s="144"/>
    </row>
    <row r="1959" spans="1:20" s="140" customFormat="1">
      <c r="A1959" s="143"/>
      <c r="B1959" s="42"/>
      <c r="C1959" s="143"/>
      <c r="D1959" s="142"/>
      <c r="E1959" s="142"/>
      <c r="F1959" s="54"/>
      <c r="G1959" s="54"/>
      <c r="H1959" s="142"/>
      <c r="I1959" s="42"/>
      <c r="J1959" s="142"/>
      <c r="K1959" s="142"/>
      <c r="L1959" s="142"/>
      <c r="M1959" s="55"/>
      <c r="N1959" s="142"/>
      <c r="O1959" s="56"/>
      <c r="P1959" s="56"/>
      <c r="Q1959" s="42"/>
      <c r="R1959" s="18">
        <f t="shared" si="60"/>
        <v>0</v>
      </c>
      <c r="S1959" s="18">
        <f t="shared" si="61"/>
        <v>0</v>
      </c>
      <c r="T1959" s="144"/>
    </row>
    <row r="1960" spans="1:20" s="140" customFormat="1">
      <c r="A1960" s="143"/>
      <c r="B1960" s="42"/>
      <c r="C1960" s="143"/>
      <c r="D1960" s="142"/>
      <c r="E1960" s="142"/>
      <c r="F1960" s="54"/>
      <c r="G1960" s="54"/>
      <c r="H1960" s="142"/>
      <c r="I1960" s="42"/>
      <c r="J1960" s="142"/>
      <c r="K1960" s="142"/>
      <c r="L1960" s="142"/>
      <c r="M1960" s="55"/>
      <c r="N1960" s="142"/>
      <c r="O1960" s="56"/>
      <c r="P1960" s="56"/>
      <c r="Q1960" s="42"/>
      <c r="R1960" s="18">
        <f t="shared" si="60"/>
        <v>0</v>
      </c>
      <c r="S1960" s="18">
        <f t="shared" si="61"/>
        <v>0</v>
      </c>
      <c r="T1960" s="144"/>
    </row>
    <row r="1961" spans="1:20" s="140" customFormat="1">
      <c r="A1961" s="143"/>
      <c r="B1961" s="42"/>
      <c r="C1961" s="143"/>
      <c r="D1961" s="142"/>
      <c r="E1961" s="142"/>
      <c r="F1961" s="54"/>
      <c r="G1961" s="54"/>
      <c r="H1961" s="142"/>
      <c r="I1961" s="42"/>
      <c r="J1961" s="142"/>
      <c r="K1961" s="142"/>
      <c r="L1961" s="142"/>
      <c r="M1961" s="55"/>
      <c r="N1961" s="142"/>
      <c r="O1961" s="56"/>
      <c r="P1961" s="56"/>
      <c r="Q1961" s="42"/>
      <c r="R1961" s="18">
        <f t="shared" si="60"/>
        <v>0</v>
      </c>
      <c r="S1961" s="18">
        <f t="shared" si="61"/>
        <v>0</v>
      </c>
      <c r="T1961" s="144"/>
    </row>
    <row r="1962" spans="1:20" s="140" customFormat="1">
      <c r="A1962" s="143"/>
      <c r="B1962" s="42"/>
      <c r="C1962" s="143"/>
      <c r="D1962" s="142"/>
      <c r="E1962" s="142"/>
      <c r="F1962" s="54"/>
      <c r="G1962" s="54"/>
      <c r="H1962" s="142"/>
      <c r="I1962" s="42"/>
      <c r="J1962" s="142"/>
      <c r="K1962" s="142"/>
      <c r="L1962" s="142"/>
      <c r="M1962" s="55"/>
      <c r="N1962" s="142"/>
      <c r="O1962" s="56"/>
      <c r="P1962" s="56"/>
      <c r="Q1962" s="42"/>
      <c r="R1962" s="18">
        <f t="shared" si="60"/>
        <v>0</v>
      </c>
      <c r="S1962" s="18">
        <f t="shared" si="61"/>
        <v>0</v>
      </c>
      <c r="T1962" s="144"/>
    </row>
    <row r="1963" spans="1:20" s="140" customFormat="1">
      <c r="A1963" s="143"/>
      <c r="B1963" s="42"/>
      <c r="C1963" s="143"/>
      <c r="D1963" s="142"/>
      <c r="E1963" s="142"/>
      <c r="F1963" s="54"/>
      <c r="G1963" s="54"/>
      <c r="H1963" s="142"/>
      <c r="I1963" s="42"/>
      <c r="J1963" s="142"/>
      <c r="K1963" s="142"/>
      <c r="L1963" s="142"/>
      <c r="M1963" s="55"/>
      <c r="N1963" s="142"/>
      <c r="O1963" s="56"/>
      <c r="P1963" s="56"/>
      <c r="Q1963" s="42"/>
      <c r="R1963" s="18">
        <f t="shared" si="60"/>
        <v>0</v>
      </c>
      <c r="S1963" s="18">
        <f t="shared" si="61"/>
        <v>0</v>
      </c>
      <c r="T1963" s="144"/>
    </row>
    <row r="1964" spans="1:20" s="140" customFormat="1">
      <c r="A1964" s="143"/>
      <c r="B1964" s="42"/>
      <c r="C1964" s="143"/>
      <c r="D1964" s="142"/>
      <c r="E1964" s="142"/>
      <c r="F1964" s="54"/>
      <c r="G1964" s="54"/>
      <c r="H1964" s="142"/>
      <c r="I1964" s="42"/>
      <c r="J1964" s="142"/>
      <c r="K1964" s="142"/>
      <c r="L1964" s="142"/>
      <c r="M1964" s="55"/>
      <c r="N1964" s="142"/>
      <c r="O1964" s="56"/>
      <c r="P1964" s="56"/>
      <c r="Q1964" s="42"/>
      <c r="R1964" s="18">
        <f t="shared" si="60"/>
        <v>0</v>
      </c>
      <c r="S1964" s="18">
        <f t="shared" si="61"/>
        <v>0</v>
      </c>
      <c r="T1964" s="144"/>
    </row>
    <row r="1965" spans="1:20" s="140" customFormat="1">
      <c r="A1965" s="143"/>
      <c r="B1965" s="42"/>
      <c r="C1965" s="143"/>
      <c r="D1965" s="142"/>
      <c r="E1965" s="142"/>
      <c r="F1965" s="54"/>
      <c r="G1965" s="54"/>
      <c r="H1965" s="142"/>
      <c r="I1965" s="42"/>
      <c r="J1965" s="142"/>
      <c r="K1965" s="142"/>
      <c r="L1965" s="142"/>
      <c r="M1965" s="55"/>
      <c r="N1965" s="142"/>
      <c r="O1965" s="56"/>
      <c r="P1965" s="56"/>
      <c r="Q1965" s="42"/>
      <c r="R1965" s="18">
        <f t="shared" si="60"/>
        <v>0</v>
      </c>
      <c r="S1965" s="18">
        <f t="shared" si="61"/>
        <v>0</v>
      </c>
      <c r="T1965" s="144"/>
    </row>
    <row r="1966" spans="1:20" s="140" customFormat="1">
      <c r="A1966" s="143"/>
      <c r="B1966" s="42"/>
      <c r="C1966" s="143"/>
      <c r="D1966" s="142"/>
      <c r="E1966" s="142"/>
      <c r="F1966" s="54"/>
      <c r="G1966" s="54"/>
      <c r="H1966" s="142"/>
      <c r="I1966" s="42"/>
      <c r="J1966" s="142"/>
      <c r="K1966" s="142"/>
      <c r="L1966" s="142"/>
      <c r="M1966" s="55"/>
      <c r="N1966" s="142"/>
      <c r="O1966" s="56"/>
      <c r="P1966" s="56"/>
      <c r="Q1966" s="42"/>
      <c r="R1966" s="18">
        <f t="shared" si="60"/>
        <v>0</v>
      </c>
      <c r="S1966" s="18">
        <f t="shared" si="61"/>
        <v>0</v>
      </c>
      <c r="T1966" s="144"/>
    </row>
    <row r="1967" spans="1:20" s="140" customFormat="1">
      <c r="A1967" s="143"/>
      <c r="B1967" s="42"/>
      <c r="C1967" s="143"/>
      <c r="D1967" s="142"/>
      <c r="E1967" s="142"/>
      <c r="F1967" s="54"/>
      <c r="G1967" s="54"/>
      <c r="H1967" s="142"/>
      <c r="I1967" s="42"/>
      <c r="J1967" s="142"/>
      <c r="K1967" s="142"/>
      <c r="L1967" s="142"/>
      <c r="M1967" s="55"/>
      <c r="N1967" s="142"/>
      <c r="O1967" s="56"/>
      <c r="P1967" s="56"/>
      <c r="Q1967" s="42"/>
      <c r="R1967" s="18">
        <f t="shared" si="60"/>
        <v>0</v>
      </c>
      <c r="S1967" s="18">
        <f t="shared" si="61"/>
        <v>0</v>
      </c>
      <c r="T1967" s="144"/>
    </row>
    <row r="1968" spans="1:20" s="140" customFormat="1">
      <c r="A1968" s="143"/>
      <c r="B1968" s="42"/>
      <c r="C1968" s="143"/>
      <c r="D1968" s="142"/>
      <c r="E1968" s="142"/>
      <c r="F1968" s="54"/>
      <c r="G1968" s="54"/>
      <c r="H1968" s="142"/>
      <c r="I1968" s="42"/>
      <c r="J1968" s="142"/>
      <c r="K1968" s="142"/>
      <c r="L1968" s="142"/>
      <c r="M1968" s="55"/>
      <c r="N1968" s="142"/>
      <c r="O1968" s="56"/>
      <c r="P1968" s="56"/>
      <c r="Q1968" s="42"/>
      <c r="R1968" s="18">
        <f t="shared" si="60"/>
        <v>0</v>
      </c>
      <c r="S1968" s="18">
        <f t="shared" si="61"/>
        <v>0</v>
      </c>
      <c r="T1968" s="144"/>
    </row>
    <row r="1969" spans="1:20" s="140" customFormat="1">
      <c r="A1969" s="143"/>
      <c r="B1969" s="42"/>
      <c r="C1969" s="143"/>
      <c r="D1969" s="142"/>
      <c r="E1969" s="142"/>
      <c r="F1969" s="54"/>
      <c r="G1969" s="54"/>
      <c r="H1969" s="142"/>
      <c r="I1969" s="42"/>
      <c r="J1969" s="142"/>
      <c r="K1969" s="142"/>
      <c r="L1969" s="142"/>
      <c r="M1969" s="55"/>
      <c r="N1969" s="142"/>
      <c r="O1969" s="56"/>
      <c r="P1969" s="56"/>
      <c r="Q1969" s="42"/>
      <c r="R1969" s="18">
        <f t="shared" si="60"/>
        <v>0</v>
      </c>
      <c r="S1969" s="18">
        <f t="shared" si="61"/>
        <v>0</v>
      </c>
      <c r="T1969" s="144"/>
    </row>
    <row r="1970" spans="1:20" s="140" customFormat="1">
      <c r="A1970" s="143"/>
      <c r="B1970" s="42"/>
      <c r="C1970" s="143"/>
      <c r="D1970" s="142"/>
      <c r="E1970" s="142"/>
      <c r="F1970" s="54"/>
      <c r="G1970" s="54"/>
      <c r="H1970" s="142"/>
      <c r="I1970" s="42"/>
      <c r="J1970" s="142"/>
      <c r="K1970" s="142"/>
      <c r="L1970" s="142"/>
      <c r="M1970" s="55"/>
      <c r="N1970" s="142"/>
      <c r="O1970" s="56"/>
      <c r="P1970" s="56"/>
      <c r="Q1970" s="42"/>
      <c r="R1970" s="18">
        <f t="shared" si="60"/>
        <v>0</v>
      </c>
      <c r="S1970" s="18">
        <f t="shared" si="61"/>
        <v>0</v>
      </c>
      <c r="T1970" s="144"/>
    </row>
    <row r="1971" spans="1:20" s="140" customFormat="1">
      <c r="A1971" s="143"/>
      <c r="B1971" s="42"/>
      <c r="C1971" s="143"/>
      <c r="D1971" s="142"/>
      <c r="E1971" s="142"/>
      <c r="F1971" s="54"/>
      <c r="G1971" s="54"/>
      <c r="H1971" s="142"/>
      <c r="I1971" s="42"/>
      <c r="J1971" s="142"/>
      <c r="K1971" s="142"/>
      <c r="L1971" s="142"/>
      <c r="M1971" s="55"/>
      <c r="N1971" s="142"/>
      <c r="O1971" s="56"/>
      <c r="P1971" s="56"/>
      <c r="Q1971" s="42"/>
      <c r="R1971" s="18">
        <f t="shared" si="60"/>
        <v>0</v>
      </c>
      <c r="S1971" s="18">
        <f t="shared" si="61"/>
        <v>0</v>
      </c>
      <c r="T1971" s="144"/>
    </row>
    <row r="1972" spans="1:20" s="140" customFormat="1">
      <c r="A1972" s="143"/>
      <c r="B1972" s="42"/>
      <c r="C1972" s="143"/>
      <c r="D1972" s="142"/>
      <c r="E1972" s="142"/>
      <c r="F1972" s="54"/>
      <c r="G1972" s="54"/>
      <c r="H1972" s="142"/>
      <c r="I1972" s="42"/>
      <c r="J1972" s="142"/>
      <c r="K1972" s="142"/>
      <c r="L1972" s="142"/>
      <c r="M1972" s="55"/>
      <c r="N1972" s="142"/>
      <c r="O1972" s="56"/>
      <c r="P1972" s="56"/>
      <c r="Q1972" s="42"/>
      <c r="R1972" s="18">
        <f t="shared" si="60"/>
        <v>0</v>
      </c>
      <c r="S1972" s="18">
        <f t="shared" si="61"/>
        <v>0</v>
      </c>
      <c r="T1972" s="144"/>
    </row>
    <row r="1973" spans="1:20" s="140" customFormat="1">
      <c r="A1973" s="143"/>
      <c r="B1973" s="42"/>
      <c r="C1973" s="143"/>
      <c r="D1973" s="142"/>
      <c r="E1973" s="142"/>
      <c r="F1973" s="54"/>
      <c r="G1973" s="54"/>
      <c r="H1973" s="142"/>
      <c r="I1973" s="42"/>
      <c r="J1973" s="142"/>
      <c r="K1973" s="142"/>
      <c r="L1973" s="142"/>
      <c r="M1973" s="55"/>
      <c r="N1973" s="142"/>
      <c r="O1973" s="56"/>
      <c r="P1973" s="56"/>
      <c r="Q1973" s="42"/>
      <c r="R1973" s="18">
        <f t="shared" si="60"/>
        <v>0</v>
      </c>
      <c r="S1973" s="18">
        <f t="shared" si="61"/>
        <v>0</v>
      </c>
      <c r="T1973" s="144"/>
    </row>
    <row r="1974" spans="1:20" s="140" customFormat="1">
      <c r="A1974" s="143"/>
      <c r="B1974" s="42"/>
      <c r="C1974" s="143"/>
      <c r="D1974" s="142"/>
      <c r="E1974" s="142"/>
      <c r="F1974" s="54"/>
      <c r="G1974" s="54"/>
      <c r="H1974" s="142"/>
      <c r="I1974" s="42"/>
      <c r="J1974" s="142"/>
      <c r="K1974" s="142"/>
      <c r="L1974" s="142"/>
      <c r="M1974" s="55"/>
      <c r="N1974" s="142"/>
      <c r="O1974" s="56"/>
      <c r="P1974" s="56"/>
      <c r="Q1974" s="42"/>
      <c r="R1974" s="18">
        <f t="shared" si="60"/>
        <v>0</v>
      </c>
      <c r="S1974" s="18">
        <f t="shared" si="61"/>
        <v>0</v>
      </c>
      <c r="T1974" s="144"/>
    </row>
    <row r="1975" spans="1:20" s="140" customFormat="1">
      <c r="A1975" s="143"/>
      <c r="B1975" s="42"/>
      <c r="C1975" s="143"/>
      <c r="D1975" s="142"/>
      <c r="E1975" s="142"/>
      <c r="F1975" s="54"/>
      <c r="G1975" s="54"/>
      <c r="H1975" s="142"/>
      <c r="I1975" s="42"/>
      <c r="J1975" s="142"/>
      <c r="K1975" s="142"/>
      <c r="L1975" s="142"/>
      <c r="M1975" s="55"/>
      <c r="N1975" s="142"/>
      <c r="O1975" s="56"/>
      <c r="P1975" s="56"/>
      <c r="Q1975" s="42"/>
      <c r="R1975" s="18">
        <f t="shared" si="60"/>
        <v>0</v>
      </c>
      <c r="S1975" s="18">
        <f t="shared" si="61"/>
        <v>0</v>
      </c>
      <c r="T1975" s="144"/>
    </row>
    <row r="1976" spans="1:20" s="140" customFormat="1">
      <c r="A1976" s="143"/>
      <c r="B1976" s="42"/>
      <c r="C1976" s="143"/>
      <c r="D1976" s="142"/>
      <c r="E1976" s="142"/>
      <c r="F1976" s="54"/>
      <c r="G1976" s="54"/>
      <c r="H1976" s="142"/>
      <c r="I1976" s="42"/>
      <c r="J1976" s="142"/>
      <c r="K1976" s="142"/>
      <c r="L1976" s="142"/>
      <c r="M1976" s="55"/>
      <c r="N1976" s="142"/>
      <c r="O1976" s="56"/>
      <c r="P1976" s="56"/>
      <c r="Q1976" s="42"/>
      <c r="R1976" s="18">
        <f t="shared" si="60"/>
        <v>0</v>
      </c>
      <c r="S1976" s="18">
        <f t="shared" si="61"/>
        <v>0</v>
      </c>
      <c r="T1976" s="144"/>
    </row>
    <row r="1977" spans="1:20" s="140" customFormat="1">
      <c r="A1977" s="143"/>
      <c r="B1977" s="42"/>
      <c r="C1977" s="143"/>
      <c r="D1977" s="142"/>
      <c r="E1977" s="142"/>
      <c r="F1977" s="54"/>
      <c r="G1977" s="54"/>
      <c r="H1977" s="142"/>
      <c r="I1977" s="42"/>
      <c r="J1977" s="142"/>
      <c r="K1977" s="142"/>
      <c r="L1977" s="142"/>
      <c r="M1977" s="55"/>
      <c r="N1977" s="142"/>
      <c r="O1977" s="56"/>
      <c r="P1977" s="56"/>
      <c r="Q1977" s="42"/>
      <c r="R1977" s="18">
        <f t="shared" si="60"/>
        <v>0</v>
      </c>
      <c r="S1977" s="18">
        <f t="shared" si="61"/>
        <v>0</v>
      </c>
      <c r="T1977" s="144"/>
    </row>
    <row r="1978" spans="1:20" s="140" customFormat="1">
      <c r="A1978" s="143"/>
      <c r="B1978" s="42"/>
      <c r="C1978" s="143"/>
      <c r="D1978" s="142"/>
      <c r="E1978" s="142"/>
      <c r="F1978" s="54"/>
      <c r="G1978" s="54"/>
      <c r="H1978" s="142"/>
      <c r="I1978" s="42"/>
      <c r="J1978" s="142"/>
      <c r="K1978" s="142"/>
      <c r="L1978" s="142"/>
      <c r="M1978" s="55"/>
      <c r="N1978" s="142"/>
      <c r="O1978" s="56"/>
      <c r="P1978" s="56"/>
      <c r="Q1978" s="42"/>
      <c r="R1978" s="18">
        <f t="shared" si="60"/>
        <v>0</v>
      </c>
      <c r="S1978" s="18">
        <f t="shared" si="61"/>
        <v>0</v>
      </c>
      <c r="T1978" s="144"/>
    </row>
    <row r="1979" spans="1:20" s="140" customFormat="1">
      <c r="A1979" s="143"/>
      <c r="B1979" s="42"/>
      <c r="C1979" s="143"/>
      <c r="D1979" s="142"/>
      <c r="E1979" s="142"/>
      <c r="F1979" s="54"/>
      <c r="G1979" s="54"/>
      <c r="H1979" s="142"/>
      <c r="I1979" s="42"/>
      <c r="J1979" s="142"/>
      <c r="K1979" s="142"/>
      <c r="L1979" s="142"/>
      <c r="M1979" s="55"/>
      <c r="N1979" s="142"/>
      <c r="O1979" s="56"/>
      <c r="P1979" s="56"/>
      <c r="Q1979" s="42"/>
      <c r="R1979" s="18">
        <f t="shared" si="60"/>
        <v>0</v>
      </c>
      <c r="S1979" s="18">
        <f t="shared" si="61"/>
        <v>0</v>
      </c>
      <c r="T1979" s="144"/>
    </row>
    <row r="1980" spans="1:20" s="140" customFormat="1">
      <c r="A1980" s="143"/>
      <c r="B1980" s="42"/>
      <c r="C1980" s="143"/>
      <c r="D1980" s="142"/>
      <c r="E1980" s="142"/>
      <c r="F1980" s="54"/>
      <c r="G1980" s="54"/>
      <c r="H1980" s="142"/>
      <c r="I1980" s="42"/>
      <c r="J1980" s="142"/>
      <c r="K1980" s="142"/>
      <c r="L1980" s="142"/>
      <c r="M1980" s="55"/>
      <c r="N1980" s="142"/>
      <c r="O1980" s="56"/>
      <c r="P1980" s="56"/>
      <c r="Q1980" s="42"/>
      <c r="R1980" s="18">
        <f t="shared" si="60"/>
        <v>0</v>
      </c>
      <c r="S1980" s="18">
        <f t="shared" si="61"/>
        <v>0</v>
      </c>
      <c r="T1980" s="144"/>
    </row>
    <row r="1981" spans="1:20" s="140" customFormat="1">
      <c r="A1981" s="143"/>
      <c r="B1981" s="42"/>
      <c r="C1981" s="143"/>
      <c r="D1981" s="142"/>
      <c r="E1981" s="142"/>
      <c r="F1981" s="54"/>
      <c r="G1981" s="54"/>
      <c r="H1981" s="142"/>
      <c r="I1981" s="42"/>
      <c r="J1981" s="142"/>
      <c r="K1981" s="142"/>
      <c r="L1981" s="142"/>
      <c r="M1981" s="55"/>
      <c r="N1981" s="142"/>
      <c r="O1981" s="56"/>
      <c r="P1981" s="56"/>
      <c r="Q1981" s="42"/>
      <c r="R1981" s="18">
        <f t="shared" si="60"/>
        <v>0</v>
      </c>
      <c r="S1981" s="18">
        <f t="shared" si="61"/>
        <v>0</v>
      </c>
      <c r="T1981" s="144"/>
    </row>
    <row r="1982" spans="1:20" s="140" customFormat="1">
      <c r="A1982" s="143"/>
      <c r="B1982" s="42"/>
      <c r="C1982" s="143"/>
      <c r="D1982" s="142"/>
      <c r="E1982" s="142"/>
      <c r="F1982" s="54"/>
      <c r="G1982" s="54"/>
      <c r="H1982" s="142"/>
      <c r="I1982" s="42"/>
      <c r="J1982" s="142"/>
      <c r="K1982" s="142"/>
      <c r="L1982" s="142"/>
      <c r="M1982" s="55"/>
      <c r="N1982" s="142"/>
      <c r="O1982" s="56"/>
      <c r="P1982" s="56"/>
      <c r="Q1982" s="42"/>
      <c r="R1982" s="18">
        <f t="shared" si="60"/>
        <v>0</v>
      </c>
      <c r="S1982" s="18">
        <f t="shared" si="61"/>
        <v>0</v>
      </c>
      <c r="T1982" s="144"/>
    </row>
    <row r="1983" spans="1:20" s="140" customFormat="1">
      <c r="A1983" s="143"/>
      <c r="B1983" s="42"/>
      <c r="C1983" s="143"/>
      <c r="D1983" s="142"/>
      <c r="E1983" s="142"/>
      <c r="F1983" s="54"/>
      <c r="G1983" s="54"/>
      <c r="H1983" s="142"/>
      <c r="I1983" s="42"/>
      <c r="J1983" s="142"/>
      <c r="K1983" s="142"/>
      <c r="L1983" s="142"/>
      <c r="M1983" s="55"/>
      <c r="N1983" s="142"/>
      <c r="O1983" s="56"/>
      <c r="P1983" s="56"/>
      <c r="Q1983" s="42"/>
      <c r="R1983" s="18">
        <f t="shared" si="60"/>
        <v>0</v>
      </c>
      <c r="S1983" s="18">
        <f t="shared" si="61"/>
        <v>0</v>
      </c>
      <c r="T1983" s="144"/>
    </row>
    <row r="1984" spans="1:20" s="140" customFormat="1">
      <c r="A1984" s="143"/>
      <c r="B1984" s="42"/>
      <c r="C1984" s="143"/>
      <c r="D1984" s="142"/>
      <c r="E1984" s="142"/>
      <c r="F1984" s="54"/>
      <c r="G1984" s="54"/>
      <c r="H1984" s="142"/>
      <c r="I1984" s="42"/>
      <c r="J1984" s="142"/>
      <c r="K1984" s="142"/>
      <c r="L1984" s="142"/>
      <c r="M1984" s="55"/>
      <c r="N1984" s="142"/>
      <c r="O1984" s="56"/>
      <c r="P1984" s="56"/>
      <c r="Q1984" s="42"/>
      <c r="R1984" s="18">
        <f t="shared" si="60"/>
        <v>0</v>
      </c>
      <c r="S1984" s="18">
        <f t="shared" si="61"/>
        <v>0</v>
      </c>
      <c r="T1984" s="144"/>
    </row>
    <row r="1985" spans="1:20" s="140" customFormat="1">
      <c r="A1985" s="143"/>
      <c r="B1985" s="42"/>
      <c r="C1985" s="143"/>
      <c r="D1985" s="142"/>
      <c r="E1985" s="142"/>
      <c r="F1985" s="54"/>
      <c r="G1985" s="54"/>
      <c r="H1985" s="142"/>
      <c r="I1985" s="42"/>
      <c r="J1985" s="142"/>
      <c r="K1985" s="142"/>
      <c r="L1985" s="142"/>
      <c r="M1985" s="55"/>
      <c r="N1985" s="142"/>
      <c r="O1985" s="56"/>
      <c r="P1985" s="56"/>
      <c r="Q1985" s="42"/>
      <c r="R1985" s="18">
        <f t="shared" si="60"/>
        <v>0</v>
      </c>
      <c r="S1985" s="18">
        <f t="shared" si="61"/>
        <v>0</v>
      </c>
      <c r="T1985" s="144"/>
    </row>
    <row r="1986" spans="1:20" s="140" customFormat="1">
      <c r="A1986" s="143"/>
      <c r="B1986" s="42"/>
      <c r="C1986" s="143"/>
      <c r="D1986" s="142"/>
      <c r="E1986" s="142"/>
      <c r="F1986" s="54"/>
      <c r="G1986" s="54"/>
      <c r="H1986" s="142"/>
      <c r="I1986" s="42"/>
      <c r="J1986" s="142"/>
      <c r="K1986" s="142"/>
      <c r="L1986" s="142"/>
      <c r="M1986" s="55"/>
      <c r="N1986" s="142"/>
      <c r="O1986" s="56"/>
      <c r="P1986" s="56"/>
      <c r="Q1986" s="42"/>
      <c r="R1986" s="18">
        <f t="shared" si="60"/>
        <v>0</v>
      </c>
      <c r="S1986" s="18">
        <f t="shared" si="61"/>
        <v>0</v>
      </c>
      <c r="T1986" s="144"/>
    </row>
    <row r="1987" spans="1:20" s="140" customFormat="1">
      <c r="A1987" s="143"/>
      <c r="B1987" s="42"/>
      <c r="C1987" s="143"/>
      <c r="D1987" s="142"/>
      <c r="E1987" s="142"/>
      <c r="F1987" s="54"/>
      <c r="G1987" s="54"/>
      <c r="H1987" s="142"/>
      <c r="I1987" s="42"/>
      <c r="J1987" s="142"/>
      <c r="K1987" s="142"/>
      <c r="L1987" s="142"/>
      <c r="M1987" s="55"/>
      <c r="N1987" s="142"/>
      <c r="O1987" s="56"/>
      <c r="P1987" s="56"/>
      <c r="Q1987" s="42"/>
      <c r="R1987" s="18">
        <f t="shared" si="60"/>
        <v>0</v>
      </c>
      <c r="S1987" s="18">
        <f t="shared" si="61"/>
        <v>0</v>
      </c>
      <c r="T1987" s="144"/>
    </row>
    <row r="1988" spans="1:20" s="140" customFormat="1">
      <c r="A1988" s="143"/>
      <c r="B1988" s="42"/>
      <c r="C1988" s="143"/>
      <c r="D1988" s="142"/>
      <c r="E1988" s="142"/>
      <c r="F1988" s="54"/>
      <c r="G1988" s="54"/>
      <c r="H1988" s="142"/>
      <c r="I1988" s="42"/>
      <c r="J1988" s="142"/>
      <c r="K1988" s="142"/>
      <c r="L1988" s="142"/>
      <c r="M1988" s="55"/>
      <c r="N1988" s="142"/>
      <c r="O1988" s="56"/>
      <c r="P1988" s="56"/>
      <c r="Q1988" s="42"/>
      <c r="R1988" s="18">
        <f t="shared" si="60"/>
        <v>0</v>
      </c>
      <c r="S1988" s="18">
        <f t="shared" si="61"/>
        <v>0</v>
      </c>
      <c r="T1988" s="144"/>
    </row>
    <row r="1989" spans="1:20" s="140" customFormat="1">
      <c r="A1989" s="143"/>
      <c r="B1989" s="42"/>
      <c r="C1989" s="143"/>
      <c r="D1989" s="142"/>
      <c r="E1989" s="142"/>
      <c r="F1989" s="54"/>
      <c r="G1989" s="54"/>
      <c r="H1989" s="142"/>
      <c r="I1989" s="42"/>
      <c r="J1989" s="142"/>
      <c r="K1989" s="142"/>
      <c r="L1989" s="142"/>
      <c r="M1989" s="55"/>
      <c r="N1989" s="142"/>
      <c r="O1989" s="56"/>
      <c r="P1989" s="56"/>
      <c r="Q1989" s="42"/>
      <c r="R1989" s="18">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8">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144"/>
    </row>
    <row r="1990" spans="1:20" s="140" customFormat="1">
      <c r="A1990" s="143"/>
      <c r="B1990" s="42"/>
      <c r="C1990" s="143"/>
      <c r="D1990" s="142"/>
      <c r="E1990" s="142"/>
      <c r="F1990" s="54"/>
      <c r="G1990" s="54"/>
      <c r="H1990" s="142"/>
      <c r="I1990" s="42"/>
      <c r="J1990" s="142"/>
      <c r="K1990" s="142"/>
      <c r="L1990" s="142"/>
      <c r="M1990" s="55"/>
      <c r="N1990" s="142"/>
      <c r="O1990" s="56"/>
      <c r="P1990" s="56"/>
      <c r="Q1990" s="42"/>
      <c r="R1990" s="18">
        <f t="shared" si="62"/>
        <v>0</v>
      </c>
      <c r="S1990" s="18">
        <f t="shared" si="63"/>
        <v>0</v>
      </c>
      <c r="T1990" s="144"/>
    </row>
    <row r="1991" spans="1:20" s="140" customFormat="1">
      <c r="A1991" s="143"/>
      <c r="B1991" s="42"/>
      <c r="C1991" s="143"/>
      <c r="D1991" s="142"/>
      <c r="E1991" s="142"/>
      <c r="F1991" s="54"/>
      <c r="G1991" s="54"/>
      <c r="H1991" s="142"/>
      <c r="I1991" s="42"/>
      <c r="J1991" s="142"/>
      <c r="K1991" s="142"/>
      <c r="L1991" s="142"/>
      <c r="M1991" s="55"/>
      <c r="N1991" s="142"/>
      <c r="O1991" s="56"/>
      <c r="P1991" s="56"/>
      <c r="Q1991" s="42"/>
      <c r="R1991" s="18">
        <f t="shared" si="62"/>
        <v>0</v>
      </c>
      <c r="S1991" s="18">
        <f t="shared" si="63"/>
        <v>0</v>
      </c>
      <c r="T1991" s="144"/>
    </row>
    <row r="1992" spans="1:20" s="140" customFormat="1">
      <c r="A1992" s="143"/>
      <c r="B1992" s="42"/>
      <c r="C1992" s="143"/>
      <c r="D1992" s="142"/>
      <c r="E1992" s="142"/>
      <c r="F1992" s="54"/>
      <c r="G1992" s="54"/>
      <c r="H1992" s="142"/>
      <c r="I1992" s="42"/>
      <c r="J1992" s="142"/>
      <c r="K1992" s="142"/>
      <c r="L1992" s="142"/>
      <c r="M1992" s="55"/>
      <c r="N1992" s="142"/>
      <c r="O1992" s="56"/>
      <c r="P1992" s="56"/>
      <c r="Q1992" s="42"/>
      <c r="R1992" s="18">
        <f t="shared" si="62"/>
        <v>0</v>
      </c>
      <c r="S1992" s="18">
        <f t="shared" si="63"/>
        <v>0</v>
      </c>
      <c r="T1992" s="144"/>
    </row>
    <row r="1993" spans="1:20" s="140" customFormat="1">
      <c r="A1993" s="143"/>
      <c r="B1993" s="42"/>
      <c r="C1993" s="143"/>
      <c r="D1993" s="142"/>
      <c r="E1993" s="142"/>
      <c r="F1993" s="54"/>
      <c r="G1993" s="54"/>
      <c r="H1993" s="142"/>
      <c r="I1993" s="42"/>
      <c r="J1993" s="142"/>
      <c r="K1993" s="142"/>
      <c r="L1993" s="142"/>
      <c r="M1993" s="55"/>
      <c r="N1993" s="142"/>
      <c r="O1993" s="56"/>
      <c r="P1993" s="56"/>
      <c r="Q1993" s="42"/>
      <c r="R1993" s="18">
        <f t="shared" si="62"/>
        <v>0</v>
      </c>
      <c r="S1993" s="18">
        <f t="shared" si="63"/>
        <v>0</v>
      </c>
      <c r="T1993" s="144"/>
    </row>
    <row r="1994" spans="1:20" s="140" customFormat="1">
      <c r="A1994" s="143"/>
      <c r="B1994" s="42"/>
      <c r="C1994" s="143"/>
      <c r="D1994" s="142"/>
      <c r="E1994" s="142"/>
      <c r="F1994" s="54"/>
      <c r="G1994" s="54"/>
      <c r="H1994" s="142"/>
      <c r="I1994" s="42"/>
      <c r="J1994" s="142"/>
      <c r="K1994" s="142"/>
      <c r="L1994" s="142"/>
      <c r="M1994" s="55"/>
      <c r="N1994" s="142"/>
      <c r="O1994" s="56"/>
      <c r="P1994" s="56"/>
      <c r="Q1994" s="42"/>
      <c r="R1994" s="18">
        <f t="shared" si="62"/>
        <v>0</v>
      </c>
      <c r="S1994" s="18">
        <f t="shared" si="63"/>
        <v>0</v>
      </c>
      <c r="T1994" s="144"/>
    </row>
    <row r="1995" spans="1:20" s="140" customFormat="1">
      <c r="A1995" s="143"/>
      <c r="B1995" s="42"/>
      <c r="C1995" s="143"/>
      <c r="D1995" s="142"/>
      <c r="E1995" s="142"/>
      <c r="F1995" s="54"/>
      <c r="G1995" s="54"/>
      <c r="H1995" s="142"/>
      <c r="I1995" s="42"/>
      <c r="J1995" s="142"/>
      <c r="K1995" s="142"/>
      <c r="L1995" s="142"/>
      <c r="M1995" s="55"/>
      <c r="N1995" s="142"/>
      <c r="O1995" s="56"/>
      <c r="P1995" s="56"/>
      <c r="Q1995" s="42"/>
      <c r="R1995" s="18">
        <f t="shared" si="62"/>
        <v>0</v>
      </c>
      <c r="S1995" s="18">
        <f t="shared" si="63"/>
        <v>0</v>
      </c>
      <c r="T1995" s="144"/>
    </row>
    <row r="1996" spans="1:20" s="140" customFormat="1">
      <c r="A1996" s="143"/>
      <c r="B1996" s="42"/>
      <c r="C1996" s="143"/>
      <c r="D1996" s="142"/>
      <c r="E1996" s="142"/>
      <c r="F1996" s="54"/>
      <c r="G1996" s="54"/>
      <c r="H1996" s="142"/>
      <c r="I1996" s="42"/>
      <c r="J1996" s="142"/>
      <c r="K1996" s="142"/>
      <c r="L1996" s="142"/>
      <c r="M1996" s="55"/>
      <c r="N1996" s="142"/>
      <c r="O1996" s="56"/>
      <c r="P1996" s="56"/>
      <c r="Q1996" s="42"/>
      <c r="R1996" s="18">
        <f t="shared" si="62"/>
        <v>0</v>
      </c>
      <c r="S1996" s="18">
        <f t="shared" si="63"/>
        <v>0</v>
      </c>
      <c r="T1996" s="144"/>
    </row>
    <row r="1997" spans="1:20" s="140" customFormat="1">
      <c r="A1997" s="143"/>
      <c r="B1997" s="42"/>
      <c r="C1997" s="143"/>
      <c r="D1997" s="142"/>
      <c r="E1997" s="142"/>
      <c r="F1997" s="54"/>
      <c r="G1997" s="54"/>
      <c r="H1997" s="142"/>
      <c r="I1997" s="42"/>
      <c r="J1997" s="142"/>
      <c r="K1997" s="142"/>
      <c r="L1997" s="142"/>
      <c r="M1997" s="55"/>
      <c r="N1997" s="142"/>
      <c r="O1997" s="56"/>
      <c r="P1997" s="56"/>
      <c r="Q1997" s="42"/>
      <c r="R1997" s="18">
        <f t="shared" si="62"/>
        <v>0</v>
      </c>
      <c r="S1997" s="18">
        <f t="shared" si="63"/>
        <v>0</v>
      </c>
      <c r="T1997" s="144"/>
    </row>
    <row r="1998" spans="1:20" s="140" customFormat="1">
      <c r="A1998" s="143"/>
      <c r="B1998" s="42"/>
      <c r="C1998" s="143"/>
      <c r="D1998" s="142"/>
      <c r="E1998" s="142"/>
      <c r="F1998" s="54"/>
      <c r="G1998" s="54"/>
      <c r="H1998" s="142"/>
      <c r="I1998" s="42"/>
      <c r="J1998" s="142"/>
      <c r="K1998" s="142"/>
      <c r="L1998" s="142"/>
      <c r="M1998" s="55"/>
      <c r="N1998" s="142"/>
      <c r="O1998" s="56"/>
      <c r="P1998" s="56"/>
      <c r="Q1998" s="42"/>
      <c r="R1998" s="18">
        <f t="shared" si="62"/>
        <v>0</v>
      </c>
      <c r="S1998" s="18">
        <f t="shared" si="63"/>
        <v>0</v>
      </c>
      <c r="T1998" s="144"/>
    </row>
    <row r="1999" spans="1:20" s="140" customFormat="1">
      <c r="A1999" s="143"/>
      <c r="B1999" s="42"/>
      <c r="C1999" s="143"/>
      <c r="D1999" s="142"/>
      <c r="E1999" s="142"/>
      <c r="F1999" s="54"/>
      <c r="G1999" s="54"/>
      <c r="H1999" s="142"/>
      <c r="I1999" s="42"/>
      <c r="J1999" s="142"/>
      <c r="K1999" s="142"/>
      <c r="L1999" s="142"/>
      <c r="M1999" s="55"/>
      <c r="N1999" s="142"/>
      <c r="O1999" s="56"/>
      <c r="P1999" s="56"/>
      <c r="Q1999" s="42"/>
      <c r="R1999" s="18">
        <f t="shared" si="62"/>
        <v>0</v>
      </c>
      <c r="S1999" s="18">
        <f t="shared" si="63"/>
        <v>0</v>
      </c>
      <c r="T1999" s="144"/>
    </row>
    <row r="2000" spans="1:20" s="140" customFormat="1">
      <c r="A2000" s="143"/>
      <c r="B2000" s="42"/>
      <c r="C2000" s="143"/>
      <c r="D2000" s="142"/>
      <c r="E2000" s="142"/>
      <c r="F2000" s="54"/>
      <c r="G2000" s="54"/>
      <c r="H2000" s="142"/>
      <c r="I2000" s="42"/>
      <c r="J2000" s="142"/>
      <c r="K2000" s="142"/>
      <c r="L2000" s="142"/>
      <c r="M2000" s="55"/>
      <c r="N2000" s="142"/>
      <c r="O2000" s="56"/>
      <c r="P2000" s="56"/>
      <c r="Q2000" s="42"/>
      <c r="R2000" s="18">
        <f t="shared" si="62"/>
        <v>0</v>
      </c>
      <c r="S2000" s="18">
        <f t="shared" si="63"/>
        <v>0</v>
      </c>
      <c r="T2000" s="144"/>
    </row>
  </sheetData>
  <dataConsolidate/>
  <mergeCells count="2">
    <mergeCell ref="O2:P2"/>
    <mergeCell ref="A1:T1"/>
  </mergeCells>
  <conditionalFormatting sqref="H4:H2000">
    <cfRule type="containsBlanks" dxfId="11" priority="14">
      <formula>LEN(TRIM(H4))=0</formula>
    </cfRule>
  </conditionalFormatting>
  <conditionalFormatting sqref="A4:T2000">
    <cfRule type="expression" dxfId="10" priority="1">
      <formula>$O4="Formatting / non-linguistic"</formula>
    </cfRule>
    <cfRule type="expression" dxfId="9" priority="2">
      <formula>$O4="Legacy Data Error"</formula>
    </cfRule>
    <cfRule type="expression" dxfId="8" priority="3">
      <formula>$O4="Source Text Error"</formula>
    </cfRule>
    <cfRule type="expression" dxfId="7" priority="4">
      <formula>$F4="Legacy Data Error"</formula>
    </cfRule>
    <cfRule type="expression" dxfId="6" priority="5">
      <formula>$F4="Formatting / non-linguistic"</formula>
    </cfRule>
    <cfRule type="expression" dxfId="5" priority="6">
      <formula>$F4="Source Text Error"</formula>
    </cfRule>
    <cfRule type="expression" dxfId="4" priority="7">
      <formula>$P4="Repeated"</formula>
    </cfRule>
    <cfRule type="expression" dxfId="3" priority="8">
      <formula>$P4="Preferential improvement"</formula>
    </cfRule>
    <cfRule type="expression" dxfId="2" priority="9">
      <formula>$Q4="Invalid"</formula>
    </cfRule>
    <cfRule type="expression" dxfId="1" priority="10">
      <formula>$G4="Repeated"</formula>
    </cfRule>
    <cfRule type="expression" dxfId="0" priority="11">
      <formula>$G4="Preferential improvement"</formula>
    </cfRule>
  </conditionalFormatting>
  <dataValidations disablePrompts="1" count="8">
    <dataValidation type="list" allowBlank="1" showInputMessage="1" showErrorMessage="1" sqref="Q4:Q2000">
      <formula1>"Implemented, Not implemented, Invalid"</formula1>
    </dataValidation>
    <dataValidation type="list" allowBlank="1" showInputMessage="1" showErrorMessage="1" sqref="M4: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controls>
    <mc:AlternateContent xmlns:mc="http://schemas.openxmlformats.org/markup-compatibility/2006">
      <mc:Choice Requires="x14">
        <control shapeId="11271" r:id="rId4" name="CheckBox2">
          <controlPr defaultSize="0" autoLine="0" r:id="rId5">
            <anchor moveWithCells="1">
              <from>
                <xdr:col>12</xdr:col>
                <xdr:colOff>238125</xdr:colOff>
                <xdr:row>1</xdr:row>
                <xdr:rowOff>628650</xdr:rowOff>
              </from>
              <to>
                <xdr:col>12</xdr:col>
                <xdr:colOff>1143000</xdr:colOff>
                <xdr:row>1</xdr:row>
                <xdr:rowOff>904875</xdr:rowOff>
              </to>
            </anchor>
          </controlPr>
        </control>
      </mc:Choice>
      <mc:Fallback>
        <control shapeId="11271" r:id="rId4" name="CheckBox2"/>
      </mc:Fallback>
    </mc:AlternateContent>
    <mc:AlternateContent xmlns:mc="http://schemas.openxmlformats.org/markup-compatibility/2006">
      <mc:Choice Requires="x14">
        <control shapeId="11267" r:id="rId6" name="CheckBox1">
          <controlPr defaultSize="0" autoLine="0" r:id="rId7">
            <anchor moveWithCells="1">
              <from>
                <xdr:col>12</xdr:col>
                <xdr:colOff>1371600</xdr:colOff>
                <xdr:row>1</xdr:row>
                <xdr:rowOff>619125</xdr:rowOff>
              </from>
              <to>
                <xdr:col>12</xdr:col>
                <xdr:colOff>2276475</xdr:colOff>
                <xdr:row>1</xdr:row>
                <xdr:rowOff>895350</xdr:rowOff>
              </to>
            </anchor>
          </controlPr>
        </control>
      </mc:Choice>
      <mc:Fallback>
        <control shapeId="11267" r:id="rId6" name="CheckBox1"/>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IF('Evaluation Report_Initial'!$L$11="Economy",IF(OR($F4="Punctuation",$F4="Style",$F4="Miscellaneous"),Sheet1!$G$7,Error_categories),Error_categories)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492"/>
  <sheetViews>
    <sheetView showGridLines="0" zoomScaleNormal="100" zoomScaleSheetLayoutView="50" workbookViewId="0">
      <selection activeCell="A5" sqref="A5:E5"/>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Bot="1">
      <c r="A1" s="518" t="s">
        <v>1081</v>
      </c>
      <c r="B1" s="518"/>
      <c r="C1" s="518"/>
      <c r="D1" s="518"/>
      <c r="E1" s="518"/>
      <c r="F1" s="32"/>
      <c r="G1" s="32"/>
      <c r="H1" s="32"/>
      <c r="I1" s="32"/>
    </row>
    <row r="2" spans="1:9" ht="13.5" thickTop="1"/>
    <row r="3" spans="1:9" ht="42.95" customHeight="1">
      <c r="A3" s="519" t="s">
        <v>973</v>
      </c>
      <c r="B3" s="519"/>
      <c r="C3" s="519"/>
      <c r="D3" s="519"/>
      <c r="E3" s="519"/>
    </row>
    <row r="5" spans="1:9" ht="15.75">
      <c r="A5" s="517" t="s">
        <v>879</v>
      </c>
      <c r="B5" s="517"/>
      <c r="C5" s="517"/>
      <c r="D5" s="517"/>
      <c r="E5" s="517"/>
    </row>
    <row r="6" spans="1:9" ht="15.75">
      <c r="A6" s="515" t="s">
        <v>974</v>
      </c>
      <c r="B6" s="515"/>
      <c r="C6" s="515"/>
      <c r="D6" s="148"/>
      <c r="E6" s="148"/>
    </row>
    <row r="7" spans="1:9" ht="15.75">
      <c r="A7" s="515" t="s">
        <v>975</v>
      </c>
      <c r="B7" s="515"/>
      <c r="C7" s="515"/>
      <c r="D7" s="148"/>
      <c r="E7" s="148"/>
    </row>
    <row r="8" spans="1:9" ht="15.75">
      <c r="A8" s="515" t="s">
        <v>976</v>
      </c>
      <c r="B8" s="515"/>
      <c r="C8" s="515"/>
      <c r="D8" s="148"/>
      <c r="E8" s="148"/>
    </row>
    <row r="9" spans="1:9" ht="15.75">
      <c r="A9" s="515" t="s">
        <v>977</v>
      </c>
      <c r="B9" s="515"/>
      <c r="C9" s="515"/>
      <c r="D9" s="148"/>
      <c r="E9" s="148"/>
    </row>
    <row r="10" spans="1:9" ht="15.75">
      <c r="A10" s="515" t="s">
        <v>978</v>
      </c>
      <c r="B10" s="515"/>
      <c r="C10" s="515"/>
      <c r="D10" s="148"/>
      <c r="E10" s="148"/>
    </row>
    <row r="11" spans="1:9" ht="15.75">
      <c r="A11" s="515" t="s">
        <v>979</v>
      </c>
      <c r="B11" s="515"/>
      <c r="C11" s="515"/>
      <c r="D11" s="148"/>
      <c r="E11" s="148"/>
    </row>
    <row r="12" spans="1:9" ht="15.75">
      <c r="A12" s="515" t="s">
        <v>980</v>
      </c>
      <c r="B12" s="515"/>
      <c r="C12" s="515"/>
      <c r="D12" s="148"/>
      <c r="E12" s="148"/>
    </row>
    <row r="13" spans="1:9" ht="15.75">
      <c r="A13" s="515" t="s">
        <v>981</v>
      </c>
      <c r="B13" s="515"/>
      <c r="C13" s="515"/>
      <c r="D13" s="148"/>
      <c r="E13" s="148"/>
    </row>
    <row r="14" spans="1:9" ht="15.75">
      <c r="A14" s="515" t="s">
        <v>982</v>
      </c>
      <c r="B14" s="515"/>
      <c r="C14" s="515"/>
      <c r="D14" s="148"/>
      <c r="E14" s="148"/>
    </row>
    <row r="15" spans="1:9" ht="15.75">
      <c r="A15" s="515" t="s">
        <v>983</v>
      </c>
      <c r="B15" s="515"/>
      <c r="C15" s="515"/>
      <c r="D15" s="148"/>
      <c r="E15" s="148"/>
    </row>
    <row r="16" spans="1:9" ht="15.75">
      <c r="A16" s="515" t="s">
        <v>984</v>
      </c>
      <c r="B16" s="515"/>
      <c r="C16" s="515"/>
      <c r="D16" s="148"/>
      <c r="E16" s="148"/>
    </row>
    <row r="17" spans="1:5" ht="15.75">
      <c r="A17" s="148"/>
      <c r="B17" s="148"/>
      <c r="C17" s="148"/>
      <c r="D17" s="148"/>
    </row>
    <row r="18" spans="1:5" ht="15.75">
      <c r="A18" s="517" t="s">
        <v>950</v>
      </c>
      <c r="B18" s="517"/>
      <c r="C18" s="517"/>
      <c r="D18" s="517"/>
      <c r="E18" s="517"/>
    </row>
    <row r="19" spans="1:5" ht="15.75">
      <c r="A19" s="515" t="s">
        <v>50</v>
      </c>
      <c r="B19" s="515"/>
      <c r="C19" s="515"/>
      <c r="D19" s="206"/>
      <c r="E19" s="206"/>
    </row>
    <row r="20" spans="1:5" ht="15.75">
      <c r="A20" s="515" t="s">
        <v>51</v>
      </c>
      <c r="B20" s="515"/>
      <c r="C20" s="515"/>
      <c r="D20" s="148"/>
      <c r="E20" s="148"/>
    </row>
    <row r="21" spans="1:5" ht="15.75">
      <c r="A21" s="515" t="s">
        <v>856</v>
      </c>
      <c r="B21" s="515"/>
      <c r="C21" s="515"/>
      <c r="D21" s="148"/>
      <c r="E21" s="148"/>
    </row>
    <row r="22" spans="1:5" ht="15.75">
      <c r="A22" s="515" t="s">
        <v>958</v>
      </c>
      <c r="B22" s="515"/>
      <c r="C22" s="515"/>
      <c r="D22" s="148"/>
      <c r="E22" s="148"/>
    </row>
    <row r="23" spans="1:5" ht="15.75">
      <c r="A23" s="515" t="s">
        <v>721</v>
      </c>
      <c r="B23" s="515"/>
      <c r="C23" s="515"/>
      <c r="D23" s="148"/>
      <c r="E23" s="148"/>
    </row>
    <row r="24" spans="1:5" ht="15.75">
      <c r="A24" s="148"/>
      <c r="B24" s="148"/>
      <c r="C24" s="148"/>
      <c r="D24" s="148"/>
      <c r="E24" s="148"/>
    </row>
    <row r="25" spans="1:5" ht="15.75">
      <c r="A25" s="516" t="s">
        <v>985</v>
      </c>
      <c r="B25" s="516"/>
      <c r="C25" s="516"/>
      <c r="D25" s="516"/>
      <c r="E25" s="207" t="s">
        <v>986</v>
      </c>
    </row>
    <row r="26" spans="1:5" ht="15.75">
      <c r="A26" s="208"/>
      <c r="B26" s="148"/>
      <c r="C26" s="148"/>
      <c r="D26" s="148"/>
      <c r="E26" s="148"/>
    </row>
    <row r="27" spans="1:5" ht="15.75">
      <c r="A27" s="512" t="s">
        <v>987</v>
      </c>
      <c r="B27" s="512"/>
      <c r="C27" s="512"/>
      <c r="D27" s="512"/>
      <c r="E27" s="512"/>
    </row>
    <row r="29" spans="1:5" s="147" customFormat="1" ht="20.100000000000001" customHeight="1">
      <c r="A29" s="506" t="s">
        <v>879</v>
      </c>
      <c r="B29" s="506"/>
      <c r="C29" s="506"/>
      <c r="D29" s="506"/>
      <c r="E29" s="506"/>
    </row>
    <row r="30" spans="1:5" ht="15.75">
      <c r="A30" s="148"/>
      <c r="B30" s="148"/>
      <c r="C30" s="148"/>
      <c r="D30" s="148"/>
      <c r="E30" s="148"/>
    </row>
    <row r="31" spans="1:5" s="145" customFormat="1" ht="15.75">
      <c r="A31" s="475" t="s">
        <v>880</v>
      </c>
      <c r="B31" s="476"/>
      <c r="C31" s="476"/>
      <c r="D31" s="476"/>
      <c r="E31" s="476"/>
    </row>
    <row r="32" spans="1:5" s="145" customFormat="1">
      <c r="C32" s="146"/>
    </row>
    <row r="33" spans="1:5" s="145" customFormat="1">
      <c r="A33" s="513" t="s">
        <v>198</v>
      </c>
      <c r="B33" s="513"/>
      <c r="C33" s="513"/>
      <c r="D33" s="513"/>
      <c r="E33" s="513"/>
    </row>
    <row r="34" spans="1:5" s="145" customFormat="1">
      <c r="A34" s="511" t="s">
        <v>881</v>
      </c>
      <c r="B34" s="511"/>
      <c r="C34" s="511"/>
      <c r="D34" s="511"/>
      <c r="E34" s="511"/>
    </row>
    <row r="35" spans="1:5" s="145" customFormat="1">
      <c r="A35" s="511" t="s">
        <v>882</v>
      </c>
      <c r="B35" s="511"/>
      <c r="C35" s="511"/>
      <c r="D35" s="511"/>
      <c r="E35" s="511"/>
    </row>
    <row r="36" spans="1:5" s="145" customFormat="1">
      <c r="A36" s="511" t="s">
        <v>883</v>
      </c>
      <c r="B36" s="511"/>
      <c r="C36" s="511"/>
      <c r="D36" s="511"/>
      <c r="E36" s="511"/>
    </row>
    <row r="37" spans="1:5" s="145" customFormat="1">
      <c r="A37" s="511" t="s">
        <v>884</v>
      </c>
      <c r="B37" s="511"/>
      <c r="C37" s="511"/>
      <c r="D37" s="511"/>
      <c r="E37" s="511"/>
    </row>
    <row r="38" spans="1:5" s="145" customFormat="1">
      <c r="A38" s="511" t="s">
        <v>885</v>
      </c>
      <c r="B38" s="511"/>
      <c r="C38" s="511"/>
      <c r="D38" s="511"/>
      <c r="E38" s="511"/>
    </row>
    <row r="39" spans="1:5" s="145" customFormat="1">
      <c r="A39" s="511" t="s">
        <v>886</v>
      </c>
      <c r="B39" s="511"/>
      <c r="C39" s="511"/>
      <c r="D39" s="511"/>
      <c r="E39" s="511"/>
    </row>
    <row r="40" spans="1:5" s="145" customFormat="1">
      <c r="A40" s="511" t="s">
        <v>887</v>
      </c>
      <c r="B40" s="511"/>
      <c r="C40" s="511"/>
      <c r="D40" s="511"/>
      <c r="E40" s="511"/>
    </row>
    <row r="41" spans="1:5" s="145" customFormat="1">
      <c r="A41" s="513"/>
      <c r="B41" s="513"/>
      <c r="C41" s="513"/>
      <c r="D41" s="513"/>
      <c r="E41" s="513"/>
    </row>
    <row r="42" spans="1:5" s="145" customFormat="1" ht="42.75" customHeight="1">
      <c r="A42" s="514" t="s">
        <v>888</v>
      </c>
      <c r="B42" s="514"/>
      <c r="C42" s="514"/>
      <c r="D42" s="514"/>
      <c r="E42" s="514"/>
    </row>
    <row r="43" spans="1:5" s="145" customFormat="1" ht="12.75" customHeight="1">
      <c r="A43" s="197"/>
      <c r="B43" s="197"/>
      <c r="C43" s="197"/>
      <c r="D43" s="197"/>
      <c r="E43" s="197"/>
    </row>
    <row r="44" spans="1:5" s="145" customFormat="1">
      <c r="A44" s="463" t="s">
        <v>889</v>
      </c>
      <c r="B44" s="463"/>
      <c r="C44" s="463"/>
      <c r="D44" s="463"/>
      <c r="E44" s="463"/>
    </row>
    <row r="45" spans="1:5" s="145" customFormat="1">
      <c r="A45" s="513" t="s">
        <v>890</v>
      </c>
      <c r="B45" s="513"/>
      <c r="C45" s="513"/>
      <c r="D45" s="513"/>
      <c r="E45" s="513"/>
    </row>
    <row r="46" spans="1:5" s="145" customFormat="1">
      <c r="A46" s="472" t="s">
        <v>57</v>
      </c>
      <c r="B46" s="472"/>
      <c r="C46" s="472"/>
      <c r="D46" s="472"/>
      <c r="E46" s="472"/>
    </row>
    <row r="47" spans="1:5" s="145" customFormat="1">
      <c r="A47" s="472" t="s">
        <v>891</v>
      </c>
      <c r="B47" s="472"/>
      <c r="C47" s="472"/>
      <c r="D47" s="472"/>
      <c r="E47" s="472"/>
    </row>
    <row r="48" spans="1:5" s="145" customFormat="1" ht="42.75" customHeight="1">
      <c r="A48" s="471" t="s">
        <v>892</v>
      </c>
      <c r="B48" s="471"/>
      <c r="C48" s="471"/>
      <c r="D48" s="471"/>
      <c r="E48" s="471"/>
    </row>
    <row r="49" spans="1:5" s="145" customFormat="1" ht="14.25" customHeight="1">
      <c r="A49" s="196"/>
      <c r="B49" s="196"/>
      <c r="C49" s="196"/>
      <c r="D49" s="196"/>
      <c r="E49" s="196"/>
    </row>
    <row r="50" spans="1:5" s="145" customFormat="1" ht="14.25" customHeight="1">
      <c r="A50" s="463" t="s">
        <v>893</v>
      </c>
      <c r="B50" s="463"/>
      <c r="C50" s="463"/>
      <c r="D50" s="463"/>
      <c r="E50" s="463"/>
    </row>
    <row r="51" spans="1:5" s="145" customFormat="1" ht="42.75" customHeight="1">
      <c r="A51" s="471" t="s">
        <v>894</v>
      </c>
      <c r="B51" s="471"/>
      <c r="C51" s="471"/>
      <c r="D51" s="471"/>
      <c r="E51" s="471"/>
    </row>
    <row r="52" spans="1:5" s="145" customFormat="1" ht="54.95" customHeight="1">
      <c r="A52" s="471" t="s">
        <v>895</v>
      </c>
      <c r="B52" s="471"/>
      <c r="C52" s="471"/>
      <c r="D52" s="471"/>
      <c r="E52" s="471"/>
    </row>
    <row r="53" spans="1:5" s="145" customFormat="1" ht="14.25" customHeight="1">
      <c r="A53" s="196"/>
      <c r="B53" s="196"/>
      <c r="C53" s="196"/>
      <c r="D53" s="196"/>
      <c r="E53" s="196"/>
    </row>
    <row r="54" spans="1:5" s="145" customFormat="1" ht="14.25" customHeight="1">
      <c r="A54" s="463" t="s">
        <v>697</v>
      </c>
      <c r="B54" s="463"/>
      <c r="C54" s="463"/>
      <c r="D54" s="463"/>
      <c r="E54" s="463"/>
    </row>
    <row r="55" spans="1:5" s="261" customFormat="1" ht="14.25" customHeight="1">
      <c r="A55" s="260" t="s">
        <v>2758</v>
      </c>
      <c r="B55" s="260"/>
      <c r="C55" s="260"/>
      <c r="D55" s="260"/>
      <c r="E55" s="260"/>
    </row>
    <row r="56" spans="1:5" s="145" customFormat="1" ht="14.25" customHeight="1">
      <c r="A56" s="461" t="s">
        <v>997</v>
      </c>
      <c r="B56" s="461"/>
      <c r="C56" s="169" t="s">
        <v>998</v>
      </c>
      <c r="D56" s="153"/>
      <c r="E56" s="153"/>
    </row>
    <row r="57" spans="1:5" s="145" customFormat="1" ht="14.25" customHeight="1">
      <c r="A57" s="461" t="s">
        <v>999</v>
      </c>
      <c r="B57" s="461"/>
      <c r="C57" s="169" t="s">
        <v>1000</v>
      </c>
      <c r="D57" s="153"/>
      <c r="E57" s="153"/>
    </row>
    <row r="58" spans="1:5" s="145" customFormat="1" ht="14.25" customHeight="1">
      <c r="A58" s="461" t="s">
        <v>1001</v>
      </c>
      <c r="B58" s="461"/>
      <c r="C58" s="169" t="s">
        <v>1002</v>
      </c>
      <c r="D58" s="153"/>
      <c r="E58" s="153"/>
    </row>
    <row r="59" spans="1:5" s="145" customFormat="1" ht="14.25" customHeight="1">
      <c r="A59" s="461" t="s">
        <v>1003</v>
      </c>
      <c r="B59" s="461"/>
      <c r="C59" s="169" t="s">
        <v>1004</v>
      </c>
      <c r="D59" s="153"/>
      <c r="E59" s="153"/>
    </row>
    <row r="60" spans="1:5" s="145" customFormat="1" ht="14.25" customHeight="1">
      <c r="A60" s="461" t="s">
        <v>2760</v>
      </c>
      <c r="B60" s="461"/>
      <c r="C60" s="169" t="s">
        <v>1004</v>
      </c>
      <c r="D60" s="153"/>
      <c r="E60" s="153"/>
    </row>
    <row r="61" spans="1:5" s="145" customFormat="1" ht="14.25" customHeight="1">
      <c r="A61" s="258"/>
      <c r="B61" s="258"/>
      <c r="C61" s="169"/>
      <c r="D61" s="153"/>
      <c r="E61" s="153"/>
    </row>
    <row r="62" spans="1:5" s="145" customFormat="1" ht="14.25" customHeight="1">
      <c r="A62" s="260" t="s">
        <v>2759</v>
      </c>
      <c r="B62" s="262"/>
      <c r="C62" s="169"/>
      <c r="D62" s="153"/>
      <c r="E62" s="153"/>
    </row>
    <row r="63" spans="1:5" s="145" customFormat="1" ht="14.25" customHeight="1">
      <c r="A63" s="461" t="s">
        <v>997</v>
      </c>
      <c r="B63" s="461"/>
      <c r="C63" s="169" t="s">
        <v>998</v>
      </c>
      <c r="D63" s="153"/>
      <c r="E63" s="153"/>
    </row>
    <row r="64" spans="1:5" s="145" customFormat="1" ht="14.25" customHeight="1">
      <c r="A64" s="461" t="s">
        <v>999</v>
      </c>
      <c r="B64" s="461"/>
      <c r="C64" s="169" t="s">
        <v>1000</v>
      </c>
      <c r="D64" s="153"/>
      <c r="E64" s="153"/>
    </row>
    <row r="65" spans="1:5" s="145" customFormat="1" ht="14.25" customHeight="1">
      <c r="A65" s="461" t="s">
        <v>1001</v>
      </c>
      <c r="B65" s="461"/>
      <c r="C65" s="169" t="s">
        <v>1002</v>
      </c>
      <c r="D65" s="153"/>
      <c r="E65" s="153"/>
    </row>
    <row r="66" spans="1:5" s="145" customFormat="1" ht="14.25" customHeight="1">
      <c r="A66" s="461" t="s">
        <v>1003</v>
      </c>
      <c r="B66" s="461"/>
      <c r="C66" s="169" t="s">
        <v>1004</v>
      </c>
      <c r="D66" s="153"/>
      <c r="E66" s="153"/>
    </row>
    <row r="67" spans="1:5" s="145" customFormat="1" ht="14.25" customHeight="1">
      <c r="A67" s="461" t="s">
        <v>2760</v>
      </c>
      <c r="B67" s="461"/>
      <c r="C67" s="169" t="s">
        <v>1004</v>
      </c>
      <c r="D67" s="153"/>
      <c r="E67" s="153"/>
    </row>
    <row r="68" spans="1:5" s="145" customFormat="1" ht="14.25" customHeight="1">
      <c r="A68" s="258"/>
      <c r="B68" s="258"/>
      <c r="C68" s="169"/>
      <c r="D68" s="153"/>
      <c r="E68" s="153"/>
    </row>
    <row r="69" spans="1:5" s="145" customFormat="1" ht="14.25" customHeight="1">
      <c r="A69" s="260" t="s">
        <v>2761</v>
      </c>
      <c r="B69" s="262"/>
      <c r="C69" s="169"/>
      <c r="D69" s="153"/>
      <c r="E69" s="153"/>
    </row>
    <row r="70" spans="1:5" s="145" customFormat="1" ht="14.25" customHeight="1">
      <c r="A70" s="461" t="s">
        <v>997</v>
      </c>
      <c r="B70" s="461"/>
      <c r="C70" s="169" t="s">
        <v>998</v>
      </c>
      <c r="D70" s="153"/>
      <c r="E70" s="153"/>
    </row>
    <row r="71" spans="1:5" s="145" customFormat="1" ht="14.25" customHeight="1">
      <c r="A71" s="461" t="s">
        <v>999</v>
      </c>
      <c r="B71" s="461"/>
      <c r="C71" s="169" t="s">
        <v>1000</v>
      </c>
      <c r="D71" s="153"/>
      <c r="E71" s="153"/>
    </row>
    <row r="72" spans="1:5" s="145" customFormat="1" ht="14.25" customHeight="1">
      <c r="A72" s="461" t="s">
        <v>1001</v>
      </c>
      <c r="B72" s="461"/>
      <c r="C72" s="169" t="s">
        <v>1004</v>
      </c>
      <c r="D72" s="153"/>
      <c r="E72" s="153"/>
    </row>
    <row r="73" spans="1:5" s="145" customFormat="1" ht="14.25" customHeight="1">
      <c r="A73" s="461" t="s">
        <v>1003</v>
      </c>
      <c r="B73" s="461"/>
      <c r="C73" s="169" t="s">
        <v>1004</v>
      </c>
      <c r="D73" s="153"/>
      <c r="E73" s="153"/>
    </row>
    <row r="74" spans="1:5" s="145" customFormat="1" ht="14.25" customHeight="1">
      <c r="A74" s="461" t="s">
        <v>2760</v>
      </c>
      <c r="B74" s="461"/>
      <c r="C74" s="169" t="s">
        <v>1004</v>
      </c>
      <c r="D74" s="153"/>
      <c r="E74" s="153"/>
    </row>
    <row r="75" spans="1:5" s="145" customFormat="1" ht="14.25" customHeight="1">
      <c r="A75" s="462" t="s">
        <v>988</v>
      </c>
      <c r="B75" s="462"/>
      <c r="C75" s="462"/>
      <c r="D75" s="462"/>
      <c r="E75" s="462"/>
    </row>
    <row r="76" spans="1:5" s="145" customFormat="1"/>
    <row r="77" spans="1:5" s="145" customFormat="1" ht="15.75" customHeight="1">
      <c r="A77" s="475" t="s">
        <v>896</v>
      </c>
      <c r="B77" s="476"/>
      <c r="C77" s="476"/>
      <c r="D77" s="476"/>
      <c r="E77" s="476"/>
    </row>
    <row r="78" spans="1:5" s="145" customFormat="1"/>
    <row r="79" spans="1:5" s="145" customFormat="1">
      <c r="A79" s="463" t="s">
        <v>889</v>
      </c>
      <c r="B79" s="463"/>
      <c r="C79" s="463"/>
      <c r="D79" s="463"/>
      <c r="E79" s="463"/>
    </row>
    <row r="80" spans="1:5" s="145" customFormat="1">
      <c r="A80" s="469" t="s">
        <v>897</v>
      </c>
      <c r="B80" s="469"/>
      <c r="C80" s="469"/>
      <c r="D80" s="469"/>
      <c r="E80" s="469"/>
    </row>
    <row r="81" spans="1:5" s="145" customFormat="1" ht="26.25" customHeight="1">
      <c r="A81" s="510" t="s">
        <v>898</v>
      </c>
      <c r="B81" s="510"/>
      <c r="C81" s="510"/>
      <c r="D81" s="510"/>
      <c r="E81" s="510"/>
    </row>
    <row r="82" spans="1:5" s="145" customFormat="1">
      <c r="A82" s="472" t="s">
        <v>899</v>
      </c>
      <c r="B82" s="472"/>
      <c r="C82" s="472"/>
      <c r="D82" s="472"/>
      <c r="E82" s="472"/>
    </row>
    <row r="83" spans="1:5" s="145" customFormat="1"/>
    <row r="84" spans="1:5" s="145" customFormat="1">
      <c r="A84" s="463" t="s">
        <v>893</v>
      </c>
      <c r="B84" s="463"/>
      <c r="C84" s="463"/>
      <c r="D84" s="463"/>
      <c r="E84" s="463"/>
    </row>
    <row r="85" spans="1:5" s="145" customFormat="1" ht="30" customHeight="1">
      <c r="A85" s="471" t="s">
        <v>900</v>
      </c>
      <c r="B85" s="471"/>
      <c r="C85" s="471"/>
      <c r="D85" s="471"/>
      <c r="E85" s="471"/>
    </row>
    <row r="86" spans="1:5" s="145" customFormat="1">
      <c r="A86" s="472" t="s">
        <v>901</v>
      </c>
      <c r="B86" s="472"/>
      <c r="C86" s="472"/>
      <c r="D86" s="472"/>
      <c r="E86" s="472"/>
    </row>
    <row r="87" spans="1:5" s="145" customFormat="1"/>
    <row r="88" spans="1:5" s="145" customFormat="1">
      <c r="A88" s="463" t="s">
        <v>697</v>
      </c>
      <c r="B88" s="463"/>
      <c r="C88" s="463"/>
      <c r="D88" s="463"/>
      <c r="E88" s="463"/>
    </row>
    <row r="89" spans="1:5" s="145" customFormat="1">
      <c r="A89" s="260" t="s">
        <v>2758</v>
      </c>
      <c r="B89" s="259"/>
      <c r="C89" s="259"/>
      <c r="D89" s="259"/>
      <c r="E89" s="259"/>
    </row>
    <row r="90" spans="1:5" s="145" customFormat="1">
      <c r="A90" s="461" t="s">
        <v>997</v>
      </c>
      <c r="B90" s="461"/>
      <c r="C90" s="169" t="s">
        <v>998</v>
      </c>
      <c r="D90" s="153"/>
      <c r="E90" s="153"/>
    </row>
    <row r="91" spans="1:5" s="145" customFormat="1">
      <c r="A91" s="461" t="s">
        <v>999</v>
      </c>
      <c r="B91" s="461"/>
      <c r="C91" s="169" t="s">
        <v>1000</v>
      </c>
      <c r="D91" s="153"/>
      <c r="E91" s="153"/>
    </row>
    <row r="92" spans="1:5" s="145" customFormat="1">
      <c r="A92" s="461" t="s">
        <v>1001</v>
      </c>
      <c r="B92" s="461"/>
      <c r="C92" s="169" t="s">
        <v>1002</v>
      </c>
      <c r="D92" s="153"/>
      <c r="E92" s="153"/>
    </row>
    <row r="93" spans="1:5" s="145" customFormat="1">
      <c r="A93" s="461" t="s">
        <v>1003</v>
      </c>
      <c r="B93" s="461"/>
      <c r="C93" s="169" t="s">
        <v>1004</v>
      </c>
      <c r="D93" s="153"/>
      <c r="E93" s="153"/>
    </row>
    <row r="94" spans="1:5" s="145" customFormat="1">
      <c r="A94" s="461" t="s">
        <v>2760</v>
      </c>
      <c r="B94" s="461"/>
      <c r="C94" s="169" t="s">
        <v>1004</v>
      </c>
      <c r="D94" s="153"/>
      <c r="E94" s="153"/>
    </row>
    <row r="95" spans="1:5" s="145" customFormat="1">
      <c r="A95" s="258"/>
      <c r="B95" s="258"/>
      <c r="C95" s="169"/>
      <c r="D95" s="153"/>
      <c r="E95" s="153"/>
    </row>
    <row r="96" spans="1:5" s="145" customFormat="1">
      <c r="A96" s="260" t="s">
        <v>2759</v>
      </c>
      <c r="B96" s="258"/>
      <c r="C96" s="169"/>
      <c r="D96" s="153"/>
      <c r="E96" s="153"/>
    </row>
    <row r="97" spans="1:7" s="145" customFormat="1">
      <c r="A97" s="461" t="s">
        <v>997</v>
      </c>
      <c r="B97" s="461"/>
      <c r="C97" s="169" t="s">
        <v>998</v>
      </c>
      <c r="D97" s="153"/>
      <c r="E97" s="153"/>
    </row>
    <row r="98" spans="1:7" s="145" customFormat="1">
      <c r="A98" s="461" t="s">
        <v>999</v>
      </c>
      <c r="B98" s="461"/>
      <c r="C98" s="169" t="s">
        <v>1000</v>
      </c>
      <c r="D98" s="153"/>
      <c r="E98" s="153"/>
    </row>
    <row r="99" spans="1:7" s="145" customFormat="1">
      <c r="A99" s="461" t="s">
        <v>1001</v>
      </c>
      <c r="B99" s="461"/>
      <c r="C99" s="169" t="s">
        <v>1002</v>
      </c>
      <c r="D99" s="153"/>
      <c r="E99" s="153"/>
    </row>
    <row r="100" spans="1:7" s="145" customFormat="1">
      <c r="A100" s="461" t="s">
        <v>1003</v>
      </c>
      <c r="B100" s="461"/>
      <c r="C100" s="169" t="s">
        <v>1004</v>
      </c>
      <c r="D100" s="153"/>
      <c r="E100" s="153"/>
    </row>
    <row r="101" spans="1:7" s="145" customFormat="1">
      <c r="A101" s="461" t="s">
        <v>2760</v>
      </c>
      <c r="B101" s="461"/>
      <c r="C101" s="169" t="s">
        <v>1004</v>
      </c>
      <c r="D101" s="153"/>
      <c r="E101" s="153"/>
    </row>
    <row r="102" spans="1:7" s="145" customFormat="1">
      <c r="A102" s="258"/>
      <c r="B102" s="258"/>
      <c r="C102" s="169"/>
      <c r="D102" s="153"/>
      <c r="E102" s="153"/>
    </row>
    <row r="103" spans="1:7" s="145" customFormat="1">
      <c r="A103" s="260" t="s">
        <v>2761</v>
      </c>
      <c r="B103" s="258"/>
      <c r="C103" s="169"/>
      <c r="D103" s="153"/>
      <c r="E103" s="153"/>
    </row>
    <row r="104" spans="1:7" s="145" customFormat="1">
      <c r="A104" s="461" t="s">
        <v>997</v>
      </c>
      <c r="B104" s="461"/>
      <c r="C104" s="169" t="s">
        <v>998</v>
      </c>
      <c r="D104" s="153"/>
      <c r="E104" s="153"/>
    </row>
    <row r="105" spans="1:7" s="145" customFormat="1">
      <c r="A105" s="461" t="s">
        <v>999</v>
      </c>
      <c r="B105" s="461"/>
      <c r="C105" s="169" t="s">
        <v>1000</v>
      </c>
      <c r="D105" s="153"/>
      <c r="E105" s="153"/>
    </row>
    <row r="106" spans="1:7" s="145" customFormat="1">
      <c r="A106" s="461" t="s">
        <v>1001</v>
      </c>
      <c r="B106" s="461"/>
      <c r="C106" s="169" t="s">
        <v>1004</v>
      </c>
      <c r="D106" s="153"/>
      <c r="E106" s="153"/>
    </row>
    <row r="107" spans="1:7" s="145" customFormat="1">
      <c r="A107" s="461" t="s">
        <v>1003</v>
      </c>
      <c r="B107" s="461"/>
      <c r="C107" s="169" t="s">
        <v>1004</v>
      </c>
      <c r="D107" s="153"/>
      <c r="E107" s="153"/>
    </row>
    <row r="108" spans="1:7" s="145" customFormat="1">
      <c r="A108" s="461" t="s">
        <v>2760</v>
      </c>
      <c r="B108" s="461"/>
      <c r="C108" s="169" t="s">
        <v>1004</v>
      </c>
      <c r="D108" s="153"/>
      <c r="E108" s="153"/>
    </row>
    <row r="109" spans="1:7" s="145" customFormat="1" ht="12.6" customHeight="1">
      <c r="A109" s="462" t="s">
        <v>988</v>
      </c>
      <c r="B109" s="462"/>
      <c r="C109" s="462"/>
      <c r="D109" s="462"/>
      <c r="E109" s="462"/>
    </row>
    <row r="110" spans="1:7" s="145" customFormat="1"/>
    <row r="111" spans="1:7" s="145" customFormat="1" ht="15.75" customHeight="1">
      <c r="A111" s="475" t="s">
        <v>902</v>
      </c>
      <c r="B111" s="476"/>
      <c r="C111" s="476"/>
      <c r="D111" s="476"/>
      <c r="E111" s="476"/>
      <c r="F111" s="149"/>
      <c r="G111" s="150"/>
    </row>
    <row r="112" spans="1:7" s="145" customFormat="1"/>
    <row r="113" spans="1:7" s="145" customFormat="1">
      <c r="A113" s="463" t="s">
        <v>889</v>
      </c>
      <c r="B113" s="463"/>
      <c r="C113" s="463"/>
      <c r="D113" s="463"/>
      <c r="E113" s="463"/>
      <c r="F113" s="149"/>
      <c r="G113" s="150"/>
    </row>
    <row r="114" spans="1:7" s="145" customFormat="1">
      <c r="A114" s="469" t="s">
        <v>199</v>
      </c>
      <c r="B114" s="469"/>
      <c r="C114" s="469"/>
      <c r="D114" s="469"/>
      <c r="E114" s="469"/>
    </row>
    <row r="115" spans="1:7" s="199" customFormat="1" ht="42.75" customHeight="1">
      <c r="A115" s="471" t="s">
        <v>903</v>
      </c>
      <c r="B115" s="471"/>
      <c r="C115" s="471"/>
      <c r="D115" s="471"/>
      <c r="E115" s="471"/>
      <c r="F115" s="151"/>
      <c r="G115" s="152"/>
    </row>
    <row r="116" spans="1:7" s="145" customFormat="1">
      <c r="A116" s="472" t="s">
        <v>58</v>
      </c>
      <c r="B116" s="472"/>
      <c r="C116" s="472"/>
      <c r="D116" s="472"/>
      <c r="E116" s="472"/>
    </row>
    <row r="117" spans="1:7" s="145" customFormat="1">
      <c r="F117" s="149"/>
      <c r="G117" s="150"/>
    </row>
    <row r="118" spans="1:7" s="145" customFormat="1">
      <c r="A118" s="463" t="s">
        <v>893</v>
      </c>
      <c r="B118" s="463"/>
      <c r="C118" s="463"/>
      <c r="D118" s="463"/>
      <c r="E118" s="463"/>
    </row>
    <row r="119" spans="1:7" s="145" customFormat="1" ht="28.5" customHeight="1">
      <c r="A119" s="473" t="s">
        <v>904</v>
      </c>
      <c r="B119" s="474"/>
      <c r="C119" s="474"/>
      <c r="D119" s="474"/>
      <c r="E119" s="474"/>
      <c r="F119" s="149"/>
      <c r="G119" s="150"/>
    </row>
    <row r="120" spans="1:7" s="145" customFormat="1" ht="67.5" customHeight="1">
      <c r="A120" s="471" t="s">
        <v>905</v>
      </c>
      <c r="B120" s="471"/>
      <c r="C120" s="471"/>
      <c r="D120" s="471"/>
      <c r="E120" s="471"/>
    </row>
    <row r="121" spans="1:7" s="145" customFormat="1" ht="75.95" customHeight="1">
      <c r="A121" s="471" t="s">
        <v>906</v>
      </c>
      <c r="B121" s="471"/>
      <c r="C121" s="471"/>
      <c r="D121" s="471"/>
      <c r="E121" s="471"/>
      <c r="F121" s="149"/>
      <c r="G121" s="150"/>
    </row>
    <row r="122" spans="1:7" s="145" customFormat="1"/>
    <row r="123" spans="1:7" s="145" customFormat="1">
      <c r="A123" s="463" t="s">
        <v>697</v>
      </c>
      <c r="B123" s="463"/>
      <c r="C123" s="463"/>
      <c r="D123" s="463"/>
      <c r="E123" s="463"/>
      <c r="F123" s="149"/>
      <c r="G123" s="150"/>
    </row>
    <row r="124" spans="1:7" s="145" customFormat="1">
      <c r="A124" s="260" t="s">
        <v>2758</v>
      </c>
      <c r="B124" s="259"/>
      <c r="C124" s="259"/>
      <c r="D124" s="259"/>
      <c r="E124" s="259"/>
    </row>
    <row r="125" spans="1:7" s="145" customFormat="1">
      <c r="A125" s="461" t="s">
        <v>997</v>
      </c>
      <c r="B125" s="461"/>
      <c r="C125" s="169" t="s">
        <v>998</v>
      </c>
      <c r="D125" s="153"/>
      <c r="E125" s="153"/>
    </row>
    <row r="126" spans="1:7" s="145" customFormat="1">
      <c r="A126" s="461" t="s">
        <v>999</v>
      </c>
      <c r="B126" s="461"/>
      <c r="C126" s="169" t="s">
        <v>1005</v>
      </c>
      <c r="D126" s="153"/>
      <c r="E126" s="153"/>
    </row>
    <row r="127" spans="1:7" s="145" customFormat="1">
      <c r="A127" s="461" t="s">
        <v>1001</v>
      </c>
      <c r="B127" s="461"/>
      <c r="C127" s="169" t="s">
        <v>1002</v>
      </c>
      <c r="D127" s="153"/>
      <c r="E127" s="153"/>
    </row>
    <row r="128" spans="1:7" s="145" customFormat="1">
      <c r="A128" s="461" t="s">
        <v>1003</v>
      </c>
      <c r="B128" s="461"/>
      <c r="C128" s="169" t="s">
        <v>1004</v>
      </c>
      <c r="D128" s="153"/>
      <c r="E128" s="153"/>
    </row>
    <row r="129" spans="1:5" s="145" customFormat="1">
      <c r="A129" s="461" t="s">
        <v>2760</v>
      </c>
      <c r="B129" s="461"/>
      <c r="C129" s="169" t="s">
        <v>1004</v>
      </c>
      <c r="D129" s="153"/>
      <c r="E129" s="153"/>
    </row>
    <row r="130" spans="1:5" s="145" customFormat="1">
      <c r="A130" s="258"/>
      <c r="B130" s="258"/>
      <c r="C130" s="169"/>
      <c r="D130" s="153"/>
      <c r="E130" s="153"/>
    </row>
    <row r="131" spans="1:5" s="145" customFormat="1">
      <c r="A131" s="260" t="s">
        <v>2759</v>
      </c>
      <c r="B131" s="258"/>
      <c r="C131" s="169"/>
      <c r="D131" s="153"/>
      <c r="E131" s="153"/>
    </row>
    <row r="132" spans="1:5" s="145" customFormat="1">
      <c r="A132" s="461" t="s">
        <v>997</v>
      </c>
      <c r="B132" s="461"/>
      <c r="C132" s="169" t="s">
        <v>998</v>
      </c>
      <c r="D132" s="153"/>
      <c r="E132" s="153"/>
    </row>
    <row r="133" spans="1:5" s="145" customFormat="1">
      <c r="A133" s="461" t="s">
        <v>999</v>
      </c>
      <c r="B133" s="461"/>
      <c r="C133" s="169" t="s">
        <v>1005</v>
      </c>
      <c r="D133" s="153"/>
      <c r="E133" s="153"/>
    </row>
    <row r="134" spans="1:5" s="145" customFormat="1">
      <c r="A134" s="461" t="s">
        <v>1001</v>
      </c>
      <c r="B134" s="461"/>
      <c r="C134" s="169" t="s">
        <v>1002</v>
      </c>
      <c r="D134" s="153"/>
      <c r="E134" s="153"/>
    </row>
    <row r="135" spans="1:5" s="145" customFormat="1">
      <c r="A135" s="461" t="s">
        <v>1003</v>
      </c>
      <c r="B135" s="461"/>
      <c r="C135" s="169" t="s">
        <v>1004</v>
      </c>
      <c r="D135" s="153"/>
      <c r="E135" s="153"/>
    </row>
    <row r="136" spans="1:5" s="145" customFormat="1">
      <c r="A136" s="461" t="s">
        <v>2760</v>
      </c>
      <c r="B136" s="461"/>
      <c r="C136" s="169" t="s">
        <v>1004</v>
      </c>
      <c r="D136" s="153"/>
      <c r="E136" s="153"/>
    </row>
    <row r="137" spans="1:5" s="145" customFormat="1">
      <c r="A137" s="258"/>
      <c r="B137" s="258"/>
      <c r="C137" s="169"/>
      <c r="D137" s="153"/>
      <c r="E137" s="153"/>
    </row>
    <row r="138" spans="1:5" s="145" customFormat="1">
      <c r="A138" s="260" t="s">
        <v>2761</v>
      </c>
      <c r="B138" s="258"/>
      <c r="C138" s="169"/>
      <c r="D138" s="153"/>
      <c r="E138" s="153"/>
    </row>
    <row r="139" spans="1:5" s="145" customFormat="1">
      <c r="A139" s="461" t="s">
        <v>997</v>
      </c>
      <c r="B139" s="461"/>
      <c r="C139" s="169" t="s">
        <v>998</v>
      </c>
      <c r="D139" s="153"/>
      <c r="E139" s="153"/>
    </row>
    <row r="140" spans="1:5" s="145" customFormat="1">
      <c r="A140" s="461" t="s">
        <v>999</v>
      </c>
      <c r="B140" s="461"/>
      <c r="C140" s="169" t="s">
        <v>1005</v>
      </c>
      <c r="D140" s="153"/>
      <c r="E140" s="153"/>
    </row>
    <row r="141" spans="1:5" s="145" customFormat="1">
      <c r="A141" s="461" t="s">
        <v>1001</v>
      </c>
      <c r="B141" s="461"/>
      <c r="C141" s="169" t="s">
        <v>1004</v>
      </c>
      <c r="D141" s="153"/>
      <c r="E141" s="153"/>
    </row>
    <row r="142" spans="1:5" s="145" customFormat="1">
      <c r="A142" s="461" t="s">
        <v>1003</v>
      </c>
      <c r="B142" s="461"/>
      <c r="C142" s="169" t="s">
        <v>1004</v>
      </c>
      <c r="D142" s="153"/>
      <c r="E142" s="153"/>
    </row>
    <row r="143" spans="1:5" s="145" customFormat="1">
      <c r="A143" s="461" t="s">
        <v>2760</v>
      </c>
      <c r="B143" s="461"/>
      <c r="C143" s="169" t="s">
        <v>1004</v>
      </c>
      <c r="D143" s="153"/>
      <c r="E143" s="153"/>
    </row>
    <row r="144" spans="1:5" s="145" customFormat="1" ht="12.95" customHeight="1">
      <c r="A144" s="462" t="s">
        <v>988</v>
      </c>
      <c r="B144" s="462"/>
      <c r="C144" s="462"/>
      <c r="D144" s="462"/>
      <c r="E144" s="462"/>
    </row>
    <row r="145" spans="1:7" s="145" customFormat="1">
      <c r="A145" s="153"/>
      <c r="B145" s="153"/>
      <c r="C145" s="153"/>
      <c r="D145" s="153"/>
      <c r="E145" s="153"/>
    </row>
    <row r="146" spans="1:7" s="145" customFormat="1" ht="15.75" customHeight="1">
      <c r="A146" s="475" t="s">
        <v>907</v>
      </c>
      <c r="B146" s="476"/>
      <c r="C146" s="476"/>
      <c r="D146" s="476"/>
      <c r="E146" s="476"/>
    </row>
    <row r="147" spans="1:7" s="145" customFormat="1">
      <c r="A147" s="153"/>
      <c r="B147" s="153"/>
      <c r="C147" s="153"/>
      <c r="D147" s="153"/>
      <c r="E147" s="153"/>
    </row>
    <row r="148" spans="1:7" s="145" customFormat="1">
      <c r="A148" s="463" t="s">
        <v>889</v>
      </c>
      <c r="B148" s="463"/>
      <c r="C148" s="463"/>
      <c r="D148" s="463"/>
      <c r="E148" s="463"/>
    </row>
    <row r="149" spans="1:7" s="145" customFormat="1">
      <c r="A149" s="469" t="s">
        <v>200</v>
      </c>
      <c r="B149" s="469"/>
      <c r="C149" s="469"/>
      <c r="D149" s="469"/>
      <c r="E149" s="469"/>
      <c r="F149" s="154"/>
      <c r="G149" s="154"/>
    </row>
    <row r="150" spans="1:7" s="145" customFormat="1">
      <c r="A150" s="470" t="s">
        <v>67</v>
      </c>
      <c r="B150" s="470"/>
      <c r="C150" s="470"/>
      <c r="D150" s="470"/>
      <c r="E150" s="470"/>
      <c r="F150" s="154"/>
      <c r="G150" s="154"/>
    </row>
    <row r="151" spans="1:7" s="145" customFormat="1">
      <c r="A151" s="470" t="s">
        <v>908</v>
      </c>
      <c r="B151" s="470"/>
      <c r="C151" s="470"/>
      <c r="D151" s="470"/>
      <c r="E151" s="470"/>
      <c r="F151" s="154"/>
      <c r="G151" s="154"/>
    </row>
    <row r="152" spans="1:7" s="145" customFormat="1">
      <c r="A152" s="470" t="s">
        <v>909</v>
      </c>
      <c r="B152" s="470"/>
      <c r="C152" s="470"/>
      <c r="D152" s="470"/>
      <c r="E152" s="470"/>
      <c r="F152" s="154"/>
      <c r="G152" s="154"/>
    </row>
    <row r="153" spans="1:7" s="156" customFormat="1" ht="28.5" customHeight="1">
      <c r="A153" s="464" t="s">
        <v>910</v>
      </c>
      <c r="B153" s="464"/>
      <c r="C153" s="464"/>
      <c r="D153" s="464"/>
      <c r="E153" s="464"/>
      <c r="F153" s="155"/>
      <c r="G153" s="155"/>
    </row>
    <row r="154" spans="1:7" s="145" customFormat="1" ht="28.5" customHeight="1">
      <c r="A154" s="464" t="s">
        <v>911</v>
      </c>
      <c r="B154" s="464"/>
      <c r="C154" s="464"/>
      <c r="D154" s="464"/>
      <c r="E154" s="464"/>
      <c r="F154" s="154"/>
      <c r="G154" s="154"/>
    </row>
    <row r="155" spans="1:7" s="145" customFormat="1">
      <c r="A155" s="194"/>
      <c r="B155" s="194"/>
      <c r="C155" s="194"/>
      <c r="D155" s="194"/>
      <c r="E155" s="194"/>
      <c r="F155" s="154"/>
      <c r="G155" s="154"/>
    </row>
    <row r="156" spans="1:7" s="145" customFormat="1">
      <c r="A156" s="463" t="s">
        <v>893</v>
      </c>
      <c r="B156" s="463"/>
      <c r="C156" s="463"/>
      <c r="D156" s="463"/>
      <c r="E156" s="463"/>
      <c r="F156" s="154"/>
      <c r="G156" s="154"/>
    </row>
    <row r="157" spans="1:7" s="199" customFormat="1" ht="42.75" customHeight="1">
      <c r="A157" s="464" t="s">
        <v>912</v>
      </c>
      <c r="B157" s="464"/>
      <c r="C157" s="464"/>
      <c r="D157" s="464"/>
      <c r="E157" s="464"/>
      <c r="F157" s="157"/>
      <c r="G157" s="157"/>
    </row>
    <row r="158" spans="1:7" s="145" customFormat="1" ht="69" customHeight="1">
      <c r="A158" s="464" t="s">
        <v>913</v>
      </c>
      <c r="B158" s="464"/>
      <c r="C158" s="464"/>
      <c r="D158" s="464"/>
      <c r="E158" s="464"/>
      <c r="F158" s="154"/>
      <c r="G158" s="154"/>
    </row>
    <row r="159" spans="1:7" s="145" customFormat="1" ht="67.349999999999994" customHeight="1">
      <c r="A159" s="464" t="s">
        <v>914</v>
      </c>
      <c r="B159" s="464"/>
      <c r="C159" s="464"/>
      <c r="D159" s="464"/>
      <c r="E159" s="464"/>
      <c r="F159" s="154"/>
      <c r="G159" s="154"/>
    </row>
    <row r="160" spans="1:7" s="145" customFormat="1" ht="113.45" customHeight="1">
      <c r="A160" s="464" t="s">
        <v>915</v>
      </c>
      <c r="B160" s="464"/>
      <c r="C160" s="464"/>
      <c r="D160" s="464"/>
      <c r="E160" s="464"/>
      <c r="F160" s="154"/>
      <c r="G160" s="154"/>
    </row>
    <row r="161" spans="1:7" s="145" customFormat="1">
      <c r="A161" s="194"/>
      <c r="B161" s="194"/>
      <c r="C161" s="194"/>
      <c r="D161" s="194"/>
      <c r="E161" s="194"/>
      <c r="F161" s="154"/>
      <c r="G161" s="154"/>
    </row>
    <row r="162" spans="1:7" s="145" customFormat="1">
      <c r="A162" s="463" t="s">
        <v>697</v>
      </c>
      <c r="B162" s="463"/>
      <c r="C162" s="463"/>
      <c r="D162" s="463"/>
      <c r="E162" s="463"/>
      <c r="F162" s="154"/>
      <c r="G162" s="154"/>
    </row>
    <row r="163" spans="1:7" s="145" customFormat="1">
      <c r="A163" s="260" t="s">
        <v>2758</v>
      </c>
      <c r="B163" s="259"/>
      <c r="C163" s="259"/>
      <c r="D163" s="259"/>
      <c r="E163" s="259"/>
      <c r="F163" s="154"/>
      <c r="G163" s="154"/>
    </row>
    <row r="164" spans="1:7" s="145" customFormat="1">
      <c r="A164" s="461" t="s">
        <v>997</v>
      </c>
      <c r="B164" s="461"/>
      <c r="C164" s="169" t="s">
        <v>998</v>
      </c>
      <c r="D164" s="153"/>
      <c r="E164" s="153"/>
      <c r="F164" s="154"/>
      <c r="G164" s="154"/>
    </row>
    <row r="165" spans="1:7" s="145" customFormat="1">
      <c r="A165" s="461" t="s">
        <v>999</v>
      </c>
      <c r="B165" s="461"/>
      <c r="C165" s="169" t="s">
        <v>1005</v>
      </c>
      <c r="D165" s="153"/>
      <c r="E165" s="153"/>
      <c r="F165" s="154"/>
      <c r="G165" s="154"/>
    </row>
    <row r="166" spans="1:7" s="145" customFormat="1">
      <c r="A166" s="461" t="s">
        <v>1001</v>
      </c>
      <c r="B166" s="461"/>
      <c r="C166" s="169" t="s">
        <v>1002</v>
      </c>
      <c r="D166" s="153"/>
      <c r="E166" s="153"/>
      <c r="F166" s="154"/>
      <c r="G166" s="154"/>
    </row>
    <row r="167" spans="1:7" s="145" customFormat="1">
      <c r="A167" s="461" t="s">
        <v>1003</v>
      </c>
      <c r="B167" s="461"/>
      <c r="C167" s="169" t="s">
        <v>1004</v>
      </c>
      <c r="D167" s="153"/>
      <c r="E167" s="153"/>
      <c r="F167" s="154"/>
      <c r="G167" s="154"/>
    </row>
    <row r="168" spans="1:7" s="145" customFormat="1">
      <c r="A168" s="461" t="s">
        <v>2760</v>
      </c>
      <c r="B168" s="461"/>
      <c r="C168" s="169" t="s">
        <v>1004</v>
      </c>
      <c r="D168" s="153"/>
      <c r="E168" s="153"/>
      <c r="F168" s="154"/>
      <c r="G168" s="154"/>
    </row>
    <row r="169" spans="1:7" s="145" customFormat="1">
      <c r="A169" s="258"/>
      <c r="B169" s="258"/>
      <c r="C169" s="169"/>
      <c r="D169" s="153"/>
      <c r="E169" s="153"/>
      <c r="F169" s="154"/>
      <c r="G169" s="154"/>
    </row>
    <row r="170" spans="1:7" s="145" customFormat="1">
      <c r="A170" s="260" t="s">
        <v>2759</v>
      </c>
      <c r="B170" s="258"/>
      <c r="C170" s="169"/>
      <c r="D170" s="153"/>
      <c r="E170" s="153"/>
      <c r="F170" s="154"/>
      <c r="G170" s="154"/>
    </row>
    <row r="171" spans="1:7" s="145" customFormat="1">
      <c r="A171" s="461" t="s">
        <v>997</v>
      </c>
      <c r="B171" s="461"/>
      <c r="C171" s="169" t="s">
        <v>998</v>
      </c>
      <c r="D171" s="153"/>
      <c r="E171" s="153"/>
      <c r="F171" s="154"/>
      <c r="G171" s="154"/>
    </row>
    <row r="172" spans="1:7" s="145" customFormat="1">
      <c r="A172" s="461" t="s">
        <v>999</v>
      </c>
      <c r="B172" s="461"/>
      <c r="C172" s="169" t="s">
        <v>1002</v>
      </c>
      <c r="D172" s="153"/>
      <c r="E172" s="153"/>
      <c r="F172" s="154"/>
      <c r="G172" s="154"/>
    </row>
    <row r="173" spans="1:7" s="145" customFormat="1">
      <c r="A173" s="461" t="s">
        <v>1001</v>
      </c>
      <c r="B173" s="461"/>
      <c r="C173" s="169" t="s">
        <v>2762</v>
      </c>
      <c r="D173" s="153"/>
      <c r="E173" s="153"/>
      <c r="F173" s="154"/>
      <c r="G173" s="154"/>
    </row>
    <row r="174" spans="1:7" s="145" customFormat="1">
      <c r="A174" s="461" t="s">
        <v>1003</v>
      </c>
      <c r="B174" s="461"/>
      <c r="C174" s="169" t="s">
        <v>1004</v>
      </c>
      <c r="D174" s="153"/>
      <c r="E174" s="153"/>
      <c r="F174" s="154"/>
      <c r="G174" s="154"/>
    </row>
    <row r="175" spans="1:7" s="145" customFormat="1">
      <c r="A175" s="461" t="s">
        <v>2760</v>
      </c>
      <c r="B175" s="461"/>
      <c r="C175" s="169" t="s">
        <v>1004</v>
      </c>
      <c r="D175" s="153"/>
      <c r="E175" s="153"/>
      <c r="F175" s="154"/>
      <c r="G175" s="154"/>
    </row>
    <row r="176" spans="1:7" s="145" customFormat="1">
      <c r="A176" s="258"/>
      <c r="B176" s="258"/>
      <c r="C176" s="169"/>
      <c r="D176" s="153"/>
      <c r="E176" s="153"/>
      <c r="F176" s="154"/>
      <c r="G176" s="154"/>
    </row>
    <row r="177" spans="1:29" s="145" customFormat="1">
      <c r="A177" s="260" t="s">
        <v>2761</v>
      </c>
      <c r="B177" s="258"/>
      <c r="C177" s="169"/>
      <c r="D177" s="153"/>
      <c r="E177" s="153"/>
      <c r="F177" s="154"/>
      <c r="G177" s="154"/>
    </row>
    <row r="178" spans="1:29" s="145" customFormat="1">
      <c r="A178" s="461" t="s">
        <v>997</v>
      </c>
      <c r="B178" s="461"/>
      <c r="C178" s="169" t="s">
        <v>998</v>
      </c>
      <c r="D178" s="153"/>
      <c r="E178" s="153"/>
      <c r="F178" s="154"/>
      <c r="G178" s="154"/>
    </row>
    <row r="179" spans="1:29" s="145" customFormat="1">
      <c r="A179" s="461" t="s">
        <v>999</v>
      </c>
      <c r="B179" s="461"/>
      <c r="C179" s="169" t="s">
        <v>1002</v>
      </c>
      <c r="D179" s="153"/>
      <c r="E179" s="153"/>
      <c r="F179" s="154"/>
      <c r="G179" s="154"/>
    </row>
    <row r="180" spans="1:29" s="145" customFormat="1">
      <c r="A180" s="461" t="s">
        <v>1001</v>
      </c>
      <c r="B180" s="461"/>
      <c r="C180" s="169" t="s">
        <v>1004</v>
      </c>
      <c r="D180" s="153"/>
      <c r="E180" s="153"/>
      <c r="F180" s="154"/>
      <c r="G180" s="154"/>
    </row>
    <row r="181" spans="1:29" s="145" customFormat="1">
      <c r="A181" s="461" t="s">
        <v>1003</v>
      </c>
      <c r="B181" s="461"/>
      <c r="C181" s="169" t="s">
        <v>1004</v>
      </c>
      <c r="D181" s="153"/>
      <c r="E181" s="153"/>
      <c r="F181" s="154"/>
      <c r="G181" s="154"/>
    </row>
    <row r="182" spans="1:29" s="145" customFormat="1">
      <c r="A182" s="461" t="s">
        <v>2760</v>
      </c>
      <c r="B182" s="461"/>
      <c r="C182" s="169" t="s">
        <v>1004</v>
      </c>
      <c r="D182" s="153"/>
      <c r="E182" s="153"/>
      <c r="F182" s="154"/>
      <c r="G182" s="154"/>
    </row>
    <row r="183" spans="1:29" s="145" customFormat="1" ht="12.6" customHeight="1">
      <c r="A183" s="462" t="s">
        <v>988</v>
      </c>
      <c r="B183" s="462"/>
      <c r="C183" s="462"/>
      <c r="D183" s="462"/>
      <c r="E183" s="462"/>
      <c r="F183" s="154"/>
      <c r="G183" s="154"/>
    </row>
    <row r="184" spans="1:29" s="145" customFormat="1">
      <c r="A184" s="154"/>
      <c r="B184" s="154"/>
      <c r="C184" s="154"/>
      <c r="D184" s="154"/>
      <c r="E184" s="154"/>
      <c r="F184" s="154"/>
      <c r="G184" s="154"/>
    </row>
    <row r="185" spans="1:29" s="145" customFormat="1" ht="15.75" customHeight="1">
      <c r="A185" s="465" t="s">
        <v>916</v>
      </c>
      <c r="B185" s="465"/>
      <c r="C185" s="465"/>
      <c r="D185" s="465"/>
      <c r="E185" s="465"/>
      <c r="F185" s="154"/>
      <c r="G185" s="154"/>
      <c r="L185" s="154"/>
      <c r="M185" s="154"/>
      <c r="N185" s="154"/>
      <c r="O185" s="154"/>
      <c r="P185" s="154"/>
      <c r="Q185" s="154"/>
      <c r="R185" s="154"/>
      <c r="W185" s="154"/>
      <c r="X185" s="154"/>
      <c r="Y185" s="154"/>
      <c r="Z185" s="154"/>
      <c r="AA185" s="154"/>
      <c r="AB185" s="154"/>
      <c r="AC185" s="154"/>
    </row>
    <row r="186" spans="1:29" s="145" customFormat="1">
      <c r="A186" s="153"/>
      <c r="B186" s="154"/>
      <c r="C186" s="154"/>
      <c r="D186" s="154"/>
      <c r="E186" s="154"/>
      <c r="F186" s="154"/>
      <c r="G186" s="154"/>
      <c r="L186" s="154"/>
      <c r="M186" s="154"/>
      <c r="N186" s="154"/>
      <c r="O186" s="154"/>
      <c r="P186" s="154"/>
      <c r="Q186" s="154"/>
      <c r="R186" s="154"/>
      <c r="W186" s="154"/>
      <c r="X186" s="154"/>
      <c r="Y186" s="154"/>
      <c r="Z186" s="154"/>
      <c r="AA186" s="154"/>
      <c r="AB186" s="154"/>
      <c r="AC186" s="154"/>
    </row>
    <row r="187" spans="1:29" s="145" customFormat="1">
      <c r="A187" s="193" t="s">
        <v>889</v>
      </c>
      <c r="B187" s="154"/>
      <c r="C187" s="154"/>
      <c r="D187" s="154"/>
      <c r="E187" s="154"/>
      <c r="F187" s="154"/>
      <c r="G187" s="154"/>
      <c r="L187" s="154"/>
      <c r="M187" s="154"/>
      <c r="N187" s="154"/>
      <c r="O187" s="154"/>
      <c r="P187" s="154"/>
      <c r="Q187" s="154"/>
      <c r="R187" s="154"/>
      <c r="W187" s="154"/>
      <c r="X187" s="154"/>
      <c r="Y187" s="154"/>
      <c r="Z187" s="154"/>
      <c r="AA187" s="154"/>
      <c r="AB187" s="154"/>
      <c r="AC187" s="154"/>
    </row>
    <row r="188" spans="1:29" s="145" customFormat="1">
      <c r="A188" s="469" t="s">
        <v>202</v>
      </c>
      <c r="B188" s="469"/>
      <c r="C188" s="469"/>
      <c r="D188" s="469"/>
      <c r="E188" s="469"/>
      <c r="F188" s="154"/>
      <c r="G188" s="154"/>
      <c r="L188" s="154"/>
      <c r="M188" s="154"/>
      <c r="N188" s="154"/>
      <c r="O188" s="154"/>
      <c r="P188" s="154"/>
      <c r="Q188" s="154"/>
      <c r="R188" s="154"/>
      <c r="W188" s="154"/>
      <c r="X188" s="154"/>
      <c r="Y188" s="154"/>
      <c r="Z188" s="154"/>
      <c r="AA188" s="154"/>
      <c r="AB188" s="154"/>
      <c r="AC188" s="154"/>
    </row>
    <row r="189" spans="1:29" s="145" customFormat="1">
      <c r="A189" s="470" t="s">
        <v>68</v>
      </c>
      <c r="B189" s="470"/>
      <c r="C189" s="470"/>
      <c r="D189" s="470"/>
      <c r="E189" s="470"/>
      <c r="F189" s="154"/>
      <c r="G189" s="154"/>
      <c r="L189" s="154"/>
      <c r="M189" s="154"/>
      <c r="N189" s="154"/>
      <c r="O189" s="154"/>
      <c r="P189" s="154"/>
      <c r="Q189" s="154"/>
      <c r="R189" s="154"/>
      <c r="W189" s="154"/>
      <c r="X189" s="154"/>
      <c r="Y189" s="154"/>
      <c r="Z189" s="154"/>
      <c r="AA189" s="154"/>
      <c r="AB189" s="154"/>
      <c r="AC189" s="154"/>
    </row>
    <row r="190" spans="1:29" s="145" customFormat="1">
      <c r="A190" s="470" t="s">
        <v>69</v>
      </c>
      <c r="B190" s="470"/>
      <c r="C190" s="470"/>
      <c r="D190" s="470"/>
      <c r="E190" s="470"/>
      <c r="F190" s="154"/>
      <c r="G190" s="154"/>
      <c r="L190" s="154"/>
      <c r="M190" s="154"/>
      <c r="N190" s="154"/>
      <c r="O190" s="154"/>
      <c r="P190" s="154"/>
      <c r="Q190" s="154"/>
      <c r="R190" s="154"/>
      <c r="W190" s="154"/>
      <c r="X190" s="154"/>
      <c r="Y190" s="154"/>
      <c r="Z190" s="154"/>
      <c r="AA190" s="154"/>
      <c r="AB190" s="154"/>
      <c r="AC190" s="154"/>
    </row>
    <row r="191" spans="1:29" s="145" customFormat="1">
      <c r="A191" s="470" t="s">
        <v>59</v>
      </c>
      <c r="B191" s="470"/>
      <c r="C191" s="470"/>
      <c r="D191" s="470"/>
      <c r="E191" s="470"/>
      <c r="F191" s="154"/>
      <c r="G191" s="154"/>
      <c r="L191" s="154"/>
      <c r="M191" s="154"/>
      <c r="N191" s="154"/>
      <c r="O191" s="154"/>
      <c r="P191" s="154"/>
      <c r="Q191" s="154"/>
      <c r="R191" s="154"/>
      <c r="W191" s="154"/>
      <c r="X191" s="154"/>
      <c r="Y191" s="154"/>
      <c r="Z191" s="154"/>
      <c r="AA191" s="154"/>
      <c r="AB191" s="154"/>
      <c r="AC191" s="154"/>
    </row>
    <row r="192" spans="1:29" s="145" customFormat="1">
      <c r="A192" s="154"/>
      <c r="B192" s="154"/>
      <c r="C192" s="154"/>
      <c r="D192" s="154"/>
      <c r="E192" s="154"/>
      <c r="F192" s="154"/>
      <c r="G192" s="154"/>
      <c r="L192" s="154"/>
      <c r="M192" s="154"/>
      <c r="N192" s="154"/>
      <c r="O192" s="154"/>
      <c r="P192" s="154"/>
      <c r="Q192" s="154"/>
      <c r="R192" s="154"/>
      <c r="W192" s="154"/>
      <c r="X192" s="154"/>
      <c r="Y192" s="154"/>
      <c r="Z192" s="154"/>
      <c r="AA192" s="154"/>
      <c r="AB192" s="154"/>
      <c r="AC192" s="154"/>
    </row>
    <row r="193" spans="1:29" s="145" customFormat="1">
      <c r="A193" s="469" t="s">
        <v>201</v>
      </c>
      <c r="B193" s="469"/>
      <c r="C193" s="469"/>
      <c r="D193" s="469"/>
      <c r="E193" s="469"/>
      <c r="F193" s="154"/>
      <c r="G193" s="154"/>
      <c r="L193" s="154"/>
      <c r="M193" s="154"/>
      <c r="N193" s="154"/>
      <c r="O193" s="154"/>
      <c r="P193" s="154"/>
      <c r="Q193" s="154"/>
      <c r="R193" s="154"/>
      <c r="W193" s="154"/>
      <c r="X193" s="154"/>
      <c r="Y193" s="154"/>
      <c r="Z193" s="154"/>
      <c r="AA193" s="154"/>
      <c r="AB193" s="154"/>
      <c r="AC193" s="154"/>
    </row>
    <row r="194" spans="1:29" s="145" customFormat="1">
      <c r="A194" s="154"/>
      <c r="B194" s="154"/>
      <c r="C194" s="154"/>
      <c r="D194" s="154"/>
      <c r="E194" s="154"/>
      <c r="F194" s="154"/>
      <c r="G194" s="154"/>
      <c r="L194" s="154"/>
      <c r="M194" s="154"/>
      <c r="N194" s="154"/>
      <c r="O194" s="154"/>
      <c r="P194" s="154"/>
      <c r="Q194" s="154"/>
      <c r="R194" s="154"/>
      <c r="W194" s="154"/>
      <c r="X194" s="154"/>
      <c r="Y194" s="154"/>
      <c r="Z194" s="154"/>
      <c r="AA194" s="154"/>
      <c r="AB194" s="154"/>
      <c r="AC194" s="154"/>
    </row>
    <row r="195" spans="1:29" s="145" customFormat="1">
      <c r="A195" s="463" t="s">
        <v>893</v>
      </c>
      <c r="B195" s="463"/>
      <c r="C195" s="463"/>
      <c r="D195" s="463"/>
      <c r="E195" s="463"/>
      <c r="F195" s="154"/>
      <c r="G195" s="154"/>
      <c r="L195" s="154"/>
      <c r="M195" s="154"/>
      <c r="N195" s="154"/>
      <c r="O195" s="154"/>
      <c r="P195" s="154"/>
      <c r="Q195" s="154"/>
      <c r="R195" s="154"/>
      <c r="W195" s="154"/>
      <c r="X195" s="154"/>
      <c r="Y195" s="154"/>
      <c r="Z195" s="154"/>
      <c r="AA195" s="154"/>
      <c r="AB195" s="154"/>
      <c r="AC195" s="154"/>
    </row>
    <row r="196" spans="1:29" s="199" customFormat="1" ht="43.5" customHeight="1">
      <c r="A196" s="464" t="s">
        <v>917</v>
      </c>
      <c r="B196" s="464"/>
      <c r="C196" s="464"/>
      <c r="D196" s="464"/>
      <c r="E196" s="464"/>
      <c r="F196" s="157"/>
      <c r="G196" s="157"/>
      <c r="L196" s="157"/>
      <c r="M196" s="157"/>
      <c r="N196" s="157"/>
      <c r="O196" s="157"/>
      <c r="P196" s="157"/>
      <c r="Q196" s="157"/>
      <c r="R196" s="157"/>
      <c r="W196" s="157"/>
      <c r="X196" s="157"/>
      <c r="Y196" s="157"/>
      <c r="Z196" s="157"/>
      <c r="AA196" s="157"/>
      <c r="AB196" s="157"/>
      <c r="AC196" s="157"/>
    </row>
    <row r="197" spans="1:29" s="199" customFormat="1" ht="52.5" customHeight="1">
      <c r="A197" s="464" t="s">
        <v>918</v>
      </c>
      <c r="B197" s="464"/>
      <c r="C197" s="464"/>
      <c r="D197" s="464"/>
      <c r="E197" s="464"/>
      <c r="F197" s="157"/>
      <c r="G197" s="157"/>
      <c r="L197" s="157"/>
      <c r="M197" s="157"/>
      <c r="N197" s="157"/>
      <c r="O197" s="157"/>
      <c r="P197" s="157"/>
      <c r="Q197" s="157"/>
      <c r="R197" s="157"/>
      <c r="W197" s="157"/>
      <c r="X197" s="157"/>
      <c r="Y197" s="157"/>
      <c r="Z197" s="157"/>
      <c r="AA197" s="157"/>
      <c r="AB197" s="157"/>
      <c r="AC197" s="157"/>
    </row>
    <row r="198" spans="1:29" s="145" customFormat="1">
      <c r="A198" s="154"/>
      <c r="B198" s="154"/>
      <c r="C198" s="154"/>
      <c r="D198" s="154"/>
      <c r="E198" s="154"/>
      <c r="F198" s="154"/>
      <c r="G198" s="154"/>
      <c r="L198" s="154"/>
      <c r="M198" s="154"/>
      <c r="N198" s="154"/>
      <c r="O198" s="154"/>
      <c r="P198" s="154"/>
      <c r="Q198" s="154"/>
      <c r="R198" s="154"/>
      <c r="W198" s="154"/>
      <c r="X198" s="154"/>
      <c r="Y198" s="154"/>
      <c r="Z198" s="154"/>
      <c r="AA198" s="154"/>
      <c r="AB198" s="154"/>
      <c r="AC198" s="154"/>
    </row>
    <row r="199" spans="1:29" s="145" customFormat="1">
      <c r="A199" s="463" t="s">
        <v>697</v>
      </c>
      <c r="B199" s="463"/>
      <c r="C199" s="463"/>
      <c r="D199" s="463"/>
      <c r="E199" s="463"/>
      <c r="F199" s="154"/>
      <c r="G199" s="154"/>
      <c r="L199" s="154"/>
      <c r="M199" s="154"/>
      <c r="N199" s="154"/>
      <c r="O199" s="154"/>
      <c r="P199" s="154"/>
      <c r="Q199" s="154"/>
      <c r="R199" s="154"/>
      <c r="W199" s="154"/>
      <c r="X199" s="154"/>
      <c r="Y199" s="154"/>
      <c r="Z199" s="154"/>
      <c r="AA199" s="154"/>
      <c r="AB199" s="154"/>
      <c r="AC199" s="154"/>
    </row>
    <row r="200" spans="1:29" s="145" customFormat="1">
      <c r="A200" s="260" t="s">
        <v>2758</v>
      </c>
      <c r="B200" s="259"/>
      <c r="C200" s="259"/>
      <c r="D200" s="259"/>
      <c r="E200" s="259"/>
      <c r="F200" s="154"/>
      <c r="G200" s="154"/>
      <c r="L200" s="154"/>
      <c r="M200" s="154"/>
      <c r="N200" s="154"/>
      <c r="O200" s="154"/>
      <c r="P200" s="154"/>
      <c r="Q200" s="154"/>
      <c r="R200" s="154"/>
      <c r="W200" s="154"/>
      <c r="X200" s="154"/>
      <c r="Y200" s="154"/>
      <c r="Z200" s="154"/>
      <c r="AA200" s="154"/>
      <c r="AB200" s="154"/>
      <c r="AC200" s="154"/>
    </row>
    <row r="201" spans="1:29" s="145" customFormat="1">
      <c r="A201" s="461" t="s">
        <v>997</v>
      </c>
      <c r="B201" s="461"/>
      <c r="C201" s="169" t="s">
        <v>998</v>
      </c>
      <c r="D201" s="153"/>
      <c r="E201" s="153"/>
      <c r="F201" s="154"/>
      <c r="G201" s="154"/>
      <c r="L201" s="154"/>
      <c r="M201" s="154"/>
      <c r="N201" s="154"/>
      <c r="O201" s="154"/>
      <c r="P201" s="154"/>
      <c r="Q201" s="154"/>
      <c r="R201" s="154"/>
      <c r="W201" s="154"/>
      <c r="X201" s="154"/>
      <c r="Y201" s="154"/>
      <c r="Z201" s="154"/>
      <c r="AA201" s="154"/>
      <c r="AB201" s="154"/>
      <c r="AC201" s="154"/>
    </row>
    <row r="202" spans="1:29" s="145" customFormat="1">
      <c r="A202" s="461" t="s">
        <v>999</v>
      </c>
      <c r="B202" s="461"/>
      <c r="C202" s="169" t="s">
        <v>1006</v>
      </c>
      <c r="D202" s="153"/>
      <c r="E202" s="153"/>
      <c r="F202" s="154"/>
      <c r="G202" s="154"/>
      <c r="L202" s="154"/>
      <c r="M202" s="154"/>
      <c r="N202" s="154"/>
      <c r="O202" s="154"/>
      <c r="P202" s="154"/>
      <c r="Q202" s="154"/>
      <c r="R202" s="154"/>
      <c r="W202" s="154"/>
      <c r="X202" s="154"/>
      <c r="Y202" s="154"/>
      <c r="Z202" s="154"/>
      <c r="AA202" s="154"/>
      <c r="AB202" s="154"/>
      <c r="AC202" s="154"/>
    </row>
    <row r="203" spans="1:29" s="145" customFormat="1">
      <c r="A203" s="461" t="s">
        <v>1001</v>
      </c>
      <c r="B203" s="461"/>
      <c r="C203" s="169" t="s">
        <v>2762</v>
      </c>
      <c r="D203" s="153"/>
      <c r="E203" s="153"/>
      <c r="F203" s="154"/>
      <c r="G203" s="154"/>
      <c r="L203" s="154"/>
      <c r="M203" s="154"/>
      <c r="N203" s="154"/>
      <c r="O203" s="154"/>
      <c r="P203" s="154"/>
      <c r="Q203" s="154"/>
      <c r="R203" s="154"/>
      <c r="W203" s="154"/>
      <c r="X203" s="154"/>
      <c r="Y203" s="154"/>
      <c r="Z203" s="154"/>
      <c r="AA203" s="154"/>
      <c r="AB203" s="154"/>
      <c r="AC203" s="154"/>
    </row>
    <row r="204" spans="1:29" s="145" customFormat="1">
      <c r="A204" s="461" t="s">
        <v>1003</v>
      </c>
      <c r="B204" s="461"/>
      <c r="C204" s="169" t="s">
        <v>1004</v>
      </c>
      <c r="D204" s="153"/>
      <c r="E204" s="153"/>
      <c r="F204" s="154"/>
      <c r="G204" s="154"/>
      <c r="L204" s="154"/>
      <c r="M204" s="154"/>
      <c r="N204" s="154"/>
      <c r="O204" s="154"/>
      <c r="P204" s="154"/>
      <c r="Q204" s="154"/>
      <c r="R204" s="154"/>
      <c r="W204" s="154"/>
      <c r="X204" s="154"/>
      <c r="Y204" s="154"/>
      <c r="Z204" s="154"/>
      <c r="AA204" s="154"/>
      <c r="AB204" s="154"/>
      <c r="AC204" s="154"/>
    </row>
    <row r="205" spans="1:29" s="145" customFormat="1">
      <c r="A205" s="461" t="s">
        <v>2760</v>
      </c>
      <c r="B205" s="461"/>
      <c r="C205" s="169" t="s">
        <v>1004</v>
      </c>
      <c r="D205" s="153"/>
      <c r="E205" s="153"/>
      <c r="F205" s="154"/>
      <c r="G205" s="154"/>
      <c r="L205" s="154"/>
      <c r="M205" s="154"/>
      <c r="N205" s="154"/>
      <c r="O205" s="154"/>
      <c r="P205" s="154"/>
      <c r="Q205" s="154"/>
      <c r="R205" s="154"/>
      <c r="W205" s="154"/>
      <c r="X205" s="154"/>
      <c r="Y205" s="154"/>
      <c r="Z205" s="154"/>
      <c r="AA205" s="154"/>
      <c r="AB205" s="154"/>
      <c r="AC205" s="154"/>
    </row>
    <row r="206" spans="1:29" s="145" customFormat="1">
      <c r="A206" s="258"/>
      <c r="B206" s="258"/>
      <c r="C206" s="169"/>
      <c r="D206" s="153"/>
      <c r="E206" s="153"/>
      <c r="F206" s="154"/>
      <c r="G206" s="154"/>
      <c r="L206" s="154"/>
      <c r="M206" s="154"/>
      <c r="N206" s="154"/>
      <c r="O206" s="154"/>
      <c r="P206" s="154"/>
      <c r="Q206" s="154"/>
      <c r="R206" s="154"/>
      <c r="W206" s="154"/>
      <c r="X206" s="154"/>
      <c r="Y206" s="154"/>
      <c r="Z206" s="154"/>
      <c r="AA206" s="154"/>
      <c r="AB206" s="154"/>
      <c r="AC206" s="154"/>
    </row>
    <row r="207" spans="1:29" s="145" customFormat="1">
      <c r="A207" s="260" t="s">
        <v>2759</v>
      </c>
      <c r="B207" s="258"/>
      <c r="C207" s="169"/>
      <c r="D207" s="153"/>
      <c r="E207" s="153"/>
      <c r="F207" s="154"/>
      <c r="G207" s="154"/>
      <c r="L207" s="154"/>
      <c r="M207" s="154"/>
      <c r="N207" s="154"/>
      <c r="O207" s="154"/>
      <c r="P207" s="154"/>
      <c r="Q207" s="154"/>
      <c r="R207" s="154"/>
      <c r="W207" s="154"/>
      <c r="X207" s="154"/>
      <c r="Y207" s="154"/>
      <c r="Z207" s="154"/>
      <c r="AA207" s="154"/>
      <c r="AB207" s="154"/>
      <c r="AC207" s="154"/>
    </row>
    <row r="208" spans="1:29" s="145" customFormat="1">
      <c r="A208" s="461" t="s">
        <v>997</v>
      </c>
      <c r="B208" s="461"/>
      <c r="C208" s="169" t="s">
        <v>998</v>
      </c>
      <c r="D208" s="153"/>
      <c r="E208" s="153"/>
      <c r="F208" s="154"/>
      <c r="G208" s="154"/>
      <c r="L208" s="154"/>
      <c r="M208" s="154"/>
      <c r="N208" s="154"/>
      <c r="O208" s="154"/>
      <c r="P208" s="154"/>
      <c r="Q208" s="154"/>
      <c r="R208" s="154"/>
      <c r="W208" s="154"/>
      <c r="X208" s="154"/>
      <c r="Y208" s="154"/>
      <c r="Z208" s="154"/>
      <c r="AA208" s="154"/>
      <c r="AB208" s="154"/>
      <c r="AC208" s="154"/>
    </row>
    <row r="209" spans="1:29" s="145" customFormat="1">
      <c r="A209" s="461" t="s">
        <v>999</v>
      </c>
      <c r="B209" s="461"/>
      <c r="C209" s="169" t="s">
        <v>1002</v>
      </c>
      <c r="D209" s="153"/>
      <c r="E209" s="153"/>
      <c r="F209" s="154"/>
      <c r="G209" s="154"/>
      <c r="L209" s="154"/>
      <c r="M209" s="154"/>
      <c r="N209" s="154"/>
      <c r="O209" s="154"/>
      <c r="P209" s="154"/>
      <c r="Q209" s="154"/>
      <c r="R209" s="154"/>
      <c r="W209" s="154"/>
      <c r="X209" s="154"/>
      <c r="Y209" s="154"/>
      <c r="Z209" s="154"/>
      <c r="AA209" s="154"/>
      <c r="AB209" s="154"/>
      <c r="AC209" s="154"/>
    </row>
    <row r="210" spans="1:29" s="145" customFormat="1">
      <c r="A210" s="461" t="s">
        <v>1001</v>
      </c>
      <c r="B210" s="461"/>
      <c r="C210" s="169" t="s">
        <v>2762</v>
      </c>
      <c r="D210" s="153"/>
      <c r="E210" s="153"/>
      <c r="F210" s="154"/>
      <c r="G210" s="154"/>
      <c r="L210" s="154"/>
      <c r="M210" s="154"/>
      <c r="N210" s="154"/>
      <c r="O210" s="154"/>
      <c r="P210" s="154"/>
      <c r="Q210" s="154"/>
      <c r="R210" s="154"/>
      <c r="W210" s="154"/>
      <c r="X210" s="154"/>
      <c r="Y210" s="154"/>
      <c r="Z210" s="154"/>
      <c r="AA210" s="154"/>
      <c r="AB210" s="154"/>
      <c r="AC210" s="154"/>
    </row>
    <row r="211" spans="1:29" s="145" customFormat="1">
      <c r="A211" s="461" t="s">
        <v>1003</v>
      </c>
      <c r="B211" s="461"/>
      <c r="C211" s="169" t="s">
        <v>1004</v>
      </c>
      <c r="D211" s="153"/>
      <c r="E211" s="153"/>
      <c r="F211" s="154"/>
      <c r="G211" s="154"/>
      <c r="L211" s="154"/>
      <c r="M211" s="154"/>
      <c r="N211" s="154"/>
      <c r="O211" s="154"/>
      <c r="P211" s="154"/>
      <c r="Q211" s="154"/>
      <c r="R211" s="154"/>
      <c r="W211" s="154"/>
      <c r="X211" s="154"/>
      <c r="Y211" s="154"/>
      <c r="Z211" s="154"/>
      <c r="AA211" s="154"/>
      <c r="AB211" s="154"/>
      <c r="AC211" s="154"/>
    </row>
    <row r="212" spans="1:29" s="145" customFormat="1">
      <c r="A212" s="461" t="s">
        <v>2760</v>
      </c>
      <c r="B212" s="461"/>
      <c r="C212" s="169" t="s">
        <v>1004</v>
      </c>
      <c r="D212" s="153"/>
      <c r="E212" s="153"/>
      <c r="F212" s="154"/>
      <c r="G212" s="154"/>
      <c r="L212" s="154"/>
      <c r="M212" s="154"/>
      <c r="N212" s="154"/>
      <c r="O212" s="154"/>
      <c r="P212" s="154"/>
      <c r="Q212" s="154"/>
      <c r="R212" s="154"/>
      <c r="W212" s="154"/>
      <c r="X212" s="154"/>
      <c r="Y212" s="154"/>
      <c r="Z212" s="154"/>
      <c r="AA212" s="154"/>
      <c r="AB212" s="154"/>
      <c r="AC212" s="154"/>
    </row>
    <row r="213" spans="1:29" s="145" customFormat="1">
      <c r="A213" s="258"/>
      <c r="B213" s="258"/>
      <c r="C213" s="169"/>
      <c r="D213" s="153"/>
      <c r="E213" s="153"/>
      <c r="F213" s="154"/>
      <c r="G213" s="154"/>
      <c r="L213" s="154"/>
      <c r="M213" s="154"/>
      <c r="N213" s="154"/>
      <c r="O213" s="154"/>
      <c r="P213" s="154"/>
      <c r="Q213" s="154"/>
      <c r="R213" s="154"/>
      <c r="W213" s="154"/>
      <c r="X213" s="154"/>
      <c r="Y213" s="154"/>
      <c r="Z213" s="154"/>
      <c r="AA213" s="154"/>
      <c r="AB213" s="154"/>
      <c r="AC213" s="154"/>
    </row>
    <row r="214" spans="1:29" s="145" customFormat="1">
      <c r="A214" s="260" t="s">
        <v>2761</v>
      </c>
      <c r="B214" s="258"/>
      <c r="C214" s="169"/>
      <c r="D214" s="153"/>
      <c r="E214" s="153"/>
      <c r="F214" s="154"/>
      <c r="G214" s="154"/>
      <c r="L214" s="154"/>
      <c r="M214" s="154"/>
      <c r="N214" s="154"/>
      <c r="O214" s="154"/>
      <c r="P214" s="154"/>
      <c r="Q214" s="154"/>
      <c r="R214" s="154"/>
      <c r="W214" s="154"/>
      <c r="X214" s="154"/>
      <c r="Y214" s="154"/>
      <c r="Z214" s="154"/>
      <c r="AA214" s="154"/>
      <c r="AB214" s="154"/>
      <c r="AC214" s="154"/>
    </row>
    <row r="215" spans="1:29" s="145" customFormat="1">
      <c r="A215" s="461" t="s">
        <v>997</v>
      </c>
      <c r="B215" s="461"/>
      <c r="C215" s="169" t="s">
        <v>998</v>
      </c>
      <c r="D215" s="153"/>
      <c r="E215" s="153"/>
      <c r="F215" s="154"/>
      <c r="G215" s="154"/>
      <c r="L215" s="154"/>
      <c r="M215" s="154"/>
      <c r="N215" s="154"/>
      <c r="O215" s="154"/>
      <c r="P215" s="154"/>
      <c r="Q215" s="154"/>
      <c r="R215" s="154"/>
      <c r="W215" s="154"/>
      <c r="X215" s="154"/>
      <c r="Y215" s="154"/>
      <c r="Z215" s="154"/>
      <c r="AA215" s="154"/>
      <c r="AB215" s="154"/>
      <c r="AC215" s="154"/>
    </row>
    <row r="216" spans="1:29" s="145" customFormat="1">
      <c r="A216" s="461" t="s">
        <v>999</v>
      </c>
      <c r="B216" s="461"/>
      <c r="C216" s="169" t="s">
        <v>1002</v>
      </c>
      <c r="D216" s="153"/>
      <c r="E216" s="153"/>
      <c r="F216" s="154"/>
      <c r="G216" s="154"/>
      <c r="L216" s="154"/>
      <c r="M216" s="154"/>
      <c r="N216" s="154"/>
      <c r="O216" s="154"/>
      <c r="P216" s="154"/>
      <c r="Q216" s="154"/>
      <c r="R216" s="154"/>
      <c r="W216" s="154"/>
      <c r="X216" s="154"/>
      <c r="Y216" s="154"/>
      <c r="Z216" s="154"/>
      <c r="AA216" s="154"/>
      <c r="AB216" s="154"/>
      <c r="AC216" s="154"/>
    </row>
    <row r="217" spans="1:29" s="145" customFormat="1">
      <c r="A217" s="461" t="s">
        <v>1001</v>
      </c>
      <c r="B217" s="461"/>
      <c r="C217" s="169" t="s">
        <v>1004</v>
      </c>
      <c r="D217" s="153"/>
      <c r="E217" s="153"/>
      <c r="F217" s="154"/>
      <c r="G217" s="154"/>
      <c r="L217" s="154"/>
      <c r="M217" s="154"/>
      <c r="N217" s="154"/>
      <c r="O217" s="154"/>
      <c r="P217" s="154"/>
      <c r="Q217" s="154"/>
      <c r="R217" s="154"/>
      <c r="W217" s="154"/>
      <c r="X217" s="154"/>
      <c r="Y217" s="154"/>
      <c r="Z217" s="154"/>
      <c r="AA217" s="154"/>
      <c r="AB217" s="154"/>
      <c r="AC217" s="154"/>
    </row>
    <row r="218" spans="1:29" s="145" customFormat="1">
      <c r="A218" s="461" t="s">
        <v>1003</v>
      </c>
      <c r="B218" s="461"/>
      <c r="C218" s="169" t="s">
        <v>1004</v>
      </c>
      <c r="D218" s="153"/>
      <c r="E218" s="153"/>
      <c r="F218" s="154"/>
      <c r="G218" s="154"/>
      <c r="L218" s="154"/>
      <c r="M218" s="154"/>
      <c r="N218" s="154"/>
      <c r="O218" s="154"/>
      <c r="P218" s="154"/>
      <c r="Q218" s="154"/>
      <c r="R218" s="154"/>
      <c r="W218" s="154"/>
      <c r="X218" s="154"/>
      <c r="Y218" s="154"/>
      <c r="Z218" s="154"/>
      <c r="AA218" s="154"/>
      <c r="AB218" s="154"/>
      <c r="AC218" s="154"/>
    </row>
    <row r="219" spans="1:29" s="145" customFormat="1">
      <c r="A219" s="461" t="s">
        <v>2760</v>
      </c>
      <c r="B219" s="461"/>
      <c r="C219" s="169" t="s">
        <v>1004</v>
      </c>
      <c r="D219" s="153"/>
      <c r="E219" s="153"/>
      <c r="F219" s="154"/>
      <c r="G219" s="154"/>
      <c r="L219" s="154"/>
      <c r="M219" s="154"/>
      <c r="N219" s="154"/>
      <c r="O219" s="154"/>
      <c r="P219" s="154"/>
      <c r="Q219" s="154"/>
      <c r="R219" s="154"/>
      <c r="W219" s="154"/>
      <c r="X219" s="154"/>
      <c r="Y219" s="154"/>
      <c r="Z219" s="154"/>
      <c r="AA219" s="154"/>
      <c r="AB219" s="154"/>
      <c r="AC219" s="154"/>
    </row>
    <row r="220" spans="1:29" s="145" customFormat="1" ht="12.95" customHeight="1">
      <c r="A220" s="462" t="s">
        <v>988</v>
      </c>
      <c r="B220" s="462"/>
      <c r="C220" s="462"/>
      <c r="D220" s="462"/>
      <c r="E220" s="462"/>
      <c r="F220" s="154"/>
      <c r="G220" s="154"/>
      <c r="L220" s="154"/>
      <c r="M220" s="154"/>
      <c r="N220" s="154"/>
      <c r="O220" s="154"/>
      <c r="P220" s="154"/>
      <c r="Q220" s="154"/>
      <c r="R220" s="154"/>
      <c r="W220" s="154"/>
      <c r="X220" s="154"/>
      <c r="Y220" s="154"/>
      <c r="Z220" s="154"/>
      <c r="AA220" s="154"/>
      <c r="AB220" s="154"/>
      <c r="AC220" s="154"/>
    </row>
    <row r="221" spans="1:29" s="145" customFormat="1">
      <c r="A221" s="154"/>
      <c r="B221" s="154"/>
      <c r="C221" s="154"/>
      <c r="D221" s="154"/>
      <c r="E221" s="154"/>
      <c r="F221" s="154"/>
      <c r="G221" s="154"/>
      <c r="L221" s="154"/>
      <c r="M221" s="154"/>
      <c r="N221" s="154"/>
      <c r="O221" s="154"/>
      <c r="P221" s="154"/>
      <c r="Q221" s="154"/>
      <c r="R221" s="154"/>
      <c r="W221" s="154"/>
      <c r="X221" s="154"/>
      <c r="Y221" s="154"/>
      <c r="Z221" s="154"/>
      <c r="AA221" s="154"/>
      <c r="AB221" s="154"/>
      <c r="AC221" s="154"/>
    </row>
    <row r="222" spans="1:29" s="145" customFormat="1" ht="15.75" customHeight="1">
      <c r="A222" s="465" t="s">
        <v>919</v>
      </c>
      <c r="B222" s="465"/>
      <c r="C222" s="465"/>
      <c r="D222" s="465"/>
      <c r="E222" s="465"/>
      <c r="F222" s="154"/>
      <c r="G222" s="154"/>
      <c r="L222" s="154"/>
      <c r="M222" s="154"/>
      <c r="N222" s="154"/>
      <c r="O222" s="154"/>
      <c r="P222" s="154"/>
      <c r="Q222" s="154"/>
      <c r="R222" s="154"/>
      <c r="W222" s="154"/>
      <c r="X222" s="154"/>
      <c r="Y222" s="154"/>
      <c r="Z222" s="154"/>
      <c r="AA222" s="154"/>
      <c r="AB222" s="154"/>
      <c r="AC222" s="154"/>
    </row>
    <row r="223" spans="1:29" s="145" customFormat="1">
      <c r="A223" s="154"/>
      <c r="B223" s="154"/>
      <c r="C223" s="154"/>
      <c r="D223" s="154"/>
      <c r="E223" s="154"/>
      <c r="F223" s="154"/>
      <c r="G223" s="154"/>
      <c r="L223" s="154"/>
      <c r="M223" s="154"/>
      <c r="N223" s="154"/>
      <c r="O223" s="154"/>
      <c r="P223" s="154"/>
      <c r="Q223" s="154"/>
      <c r="R223" s="154"/>
      <c r="W223" s="154"/>
      <c r="X223" s="154"/>
      <c r="Y223" s="154"/>
      <c r="Z223" s="154"/>
      <c r="AA223" s="154"/>
      <c r="AB223" s="154"/>
      <c r="AC223" s="154"/>
    </row>
    <row r="224" spans="1:29" s="145" customFormat="1">
      <c r="A224" s="463" t="s">
        <v>889</v>
      </c>
      <c r="B224" s="463"/>
      <c r="C224" s="463"/>
      <c r="D224" s="463"/>
      <c r="E224" s="463"/>
      <c r="F224" s="154"/>
      <c r="G224" s="154"/>
      <c r="L224" s="154"/>
      <c r="M224" s="154"/>
      <c r="N224" s="154"/>
      <c r="O224" s="154"/>
      <c r="P224" s="154"/>
      <c r="Q224" s="154"/>
      <c r="R224" s="154"/>
      <c r="W224" s="154"/>
      <c r="X224" s="154"/>
      <c r="Y224" s="154"/>
      <c r="Z224" s="154"/>
      <c r="AA224" s="154"/>
      <c r="AB224" s="154"/>
      <c r="AC224" s="154"/>
    </row>
    <row r="225" spans="1:29" s="145" customFormat="1">
      <c r="A225" s="469" t="s">
        <v>203</v>
      </c>
      <c r="B225" s="469"/>
      <c r="C225" s="469"/>
      <c r="D225" s="469"/>
      <c r="E225" s="469"/>
      <c r="F225" s="154"/>
      <c r="G225" s="154"/>
      <c r="L225" s="154"/>
      <c r="M225" s="154"/>
      <c r="N225" s="154"/>
      <c r="O225" s="154"/>
      <c r="P225" s="154"/>
      <c r="Q225" s="154"/>
      <c r="R225" s="154"/>
      <c r="W225" s="154"/>
      <c r="X225" s="154"/>
      <c r="Y225" s="154"/>
      <c r="Z225" s="154"/>
      <c r="AA225" s="154"/>
      <c r="AB225" s="154"/>
      <c r="AC225" s="154"/>
    </row>
    <row r="226" spans="1:29" s="145" customFormat="1">
      <c r="A226" s="154"/>
      <c r="B226" s="154"/>
      <c r="C226" s="154"/>
      <c r="D226" s="154"/>
      <c r="E226" s="154"/>
      <c r="F226" s="154"/>
      <c r="G226" s="154"/>
      <c r="L226" s="154"/>
      <c r="M226" s="154"/>
      <c r="N226" s="154"/>
      <c r="O226" s="154"/>
      <c r="P226" s="154"/>
      <c r="Q226" s="154"/>
      <c r="R226" s="154"/>
      <c r="W226" s="154"/>
      <c r="X226" s="154"/>
      <c r="Y226" s="154"/>
      <c r="Z226" s="154"/>
      <c r="AA226" s="154"/>
      <c r="AB226" s="154"/>
      <c r="AC226" s="154"/>
    </row>
    <row r="227" spans="1:29" s="145" customFormat="1">
      <c r="A227" s="463" t="s">
        <v>893</v>
      </c>
      <c r="B227" s="463"/>
      <c r="C227" s="463"/>
      <c r="D227" s="463"/>
      <c r="E227" s="463"/>
      <c r="F227" s="154"/>
      <c r="G227" s="154"/>
      <c r="L227" s="154"/>
      <c r="M227" s="154"/>
      <c r="N227" s="154"/>
      <c r="O227" s="154"/>
      <c r="P227" s="154"/>
      <c r="Q227" s="154"/>
      <c r="R227" s="154"/>
      <c r="W227" s="154"/>
      <c r="X227" s="154"/>
      <c r="Y227" s="154"/>
      <c r="Z227" s="154"/>
      <c r="AA227" s="154"/>
      <c r="AB227" s="154"/>
      <c r="AC227" s="154"/>
    </row>
    <row r="228" spans="1:29" s="199" customFormat="1" ht="28.5" customHeight="1">
      <c r="A228" s="464" t="s">
        <v>920</v>
      </c>
      <c r="B228" s="464"/>
      <c r="C228" s="464"/>
      <c r="D228" s="464"/>
      <c r="E228" s="464"/>
      <c r="F228" s="157"/>
      <c r="G228" s="157"/>
      <c r="L228" s="157"/>
      <c r="M228" s="157"/>
      <c r="N228" s="157"/>
      <c r="O228" s="157"/>
      <c r="P228" s="157"/>
      <c r="Q228" s="157"/>
      <c r="R228" s="157"/>
      <c r="W228" s="157"/>
      <c r="X228" s="157"/>
      <c r="Y228" s="157"/>
      <c r="Z228" s="157"/>
      <c r="AA228" s="157"/>
      <c r="AB228" s="157"/>
      <c r="AC228" s="157"/>
    </row>
    <row r="229" spans="1:29" s="196" customFormat="1" ht="28.5" customHeight="1">
      <c r="A229" s="464" t="s">
        <v>921</v>
      </c>
      <c r="B229" s="464"/>
      <c r="C229" s="464"/>
      <c r="D229" s="464"/>
      <c r="E229" s="464"/>
      <c r="F229" s="195"/>
      <c r="G229" s="195"/>
      <c r="L229" s="195"/>
      <c r="M229" s="195"/>
      <c r="N229" s="195"/>
      <c r="O229" s="195"/>
      <c r="P229" s="195"/>
      <c r="Q229" s="195"/>
      <c r="R229" s="195"/>
      <c r="W229" s="195"/>
      <c r="X229" s="195"/>
      <c r="Y229" s="195"/>
      <c r="Z229" s="195"/>
      <c r="AA229" s="195"/>
      <c r="AB229" s="195"/>
      <c r="AC229" s="195"/>
    </row>
    <row r="230" spans="1:29" s="199" customFormat="1" ht="28.5" customHeight="1">
      <c r="A230" s="464" t="s">
        <v>922</v>
      </c>
      <c r="B230" s="464"/>
      <c r="C230" s="464"/>
      <c r="D230" s="464"/>
      <c r="E230" s="464"/>
      <c r="F230" s="157"/>
      <c r="G230" s="157"/>
      <c r="L230" s="157"/>
      <c r="M230" s="157"/>
      <c r="N230" s="157"/>
      <c r="O230" s="157"/>
      <c r="P230" s="157"/>
      <c r="Q230" s="157"/>
      <c r="R230" s="157"/>
      <c r="W230" s="157"/>
      <c r="X230" s="157"/>
      <c r="Y230" s="157"/>
      <c r="Z230" s="157"/>
      <c r="AA230" s="157"/>
      <c r="AB230" s="157"/>
      <c r="AC230" s="157"/>
    </row>
    <row r="231" spans="1:29" s="145" customFormat="1">
      <c r="A231" s="154"/>
      <c r="B231" s="154"/>
      <c r="C231" s="154"/>
      <c r="D231" s="154"/>
      <c r="E231" s="154"/>
      <c r="F231" s="154"/>
      <c r="G231" s="154"/>
      <c r="L231" s="154"/>
      <c r="M231" s="154"/>
      <c r="N231" s="154"/>
      <c r="O231" s="154"/>
      <c r="P231" s="154"/>
      <c r="Q231" s="154"/>
      <c r="R231" s="154"/>
      <c r="W231" s="154"/>
      <c r="X231" s="154"/>
      <c r="Y231" s="154"/>
      <c r="Z231" s="154"/>
      <c r="AA231" s="154"/>
      <c r="AB231" s="154"/>
      <c r="AC231" s="154"/>
    </row>
    <row r="232" spans="1:29" s="145" customFormat="1">
      <c r="A232" s="463" t="s">
        <v>697</v>
      </c>
      <c r="B232" s="463"/>
      <c r="C232" s="463"/>
      <c r="D232" s="463"/>
      <c r="E232" s="463"/>
      <c r="F232" s="154"/>
      <c r="G232" s="154"/>
      <c r="L232" s="154"/>
      <c r="M232" s="154"/>
      <c r="N232" s="154"/>
      <c r="O232" s="154"/>
      <c r="P232" s="154"/>
      <c r="Q232" s="154"/>
      <c r="R232" s="154"/>
      <c r="W232" s="154"/>
      <c r="X232" s="154"/>
      <c r="Y232" s="154"/>
      <c r="Z232" s="154"/>
      <c r="AA232" s="154"/>
      <c r="AB232" s="154"/>
      <c r="AC232" s="154"/>
    </row>
    <row r="233" spans="1:29" s="145" customFormat="1">
      <c r="A233" s="260" t="s">
        <v>2758</v>
      </c>
      <c r="B233" s="259"/>
      <c r="C233" s="259"/>
      <c r="D233" s="259"/>
      <c r="E233" s="259"/>
      <c r="F233" s="154"/>
      <c r="G233" s="154"/>
      <c r="L233" s="154"/>
      <c r="M233" s="154"/>
      <c r="N233" s="154"/>
      <c r="O233" s="154"/>
      <c r="P233" s="154"/>
      <c r="Q233" s="154"/>
      <c r="R233" s="154"/>
      <c r="W233" s="154"/>
      <c r="X233" s="154"/>
      <c r="Y233" s="154"/>
      <c r="Z233" s="154"/>
      <c r="AA233" s="154"/>
      <c r="AB233" s="154"/>
      <c r="AC233" s="154"/>
    </row>
    <row r="234" spans="1:29" s="145" customFormat="1">
      <c r="A234" s="461" t="s">
        <v>997</v>
      </c>
      <c r="B234" s="461"/>
      <c r="C234" s="169" t="s">
        <v>998</v>
      </c>
      <c r="D234" s="153"/>
      <c r="E234" s="153"/>
      <c r="F234" s="154"/>
      <c r="G234" s="154"/>
      <c r="L234" s="154"/>
      <c r="M234" s="154"/>
      <c r="N234" s="154"/>
      <c r="O234" s="154"/>
      <c r="P234" s="154"/>
      <c r="Q234" s="154"/>
      <c r="R234" s="154"/>
      <c r="W234" s="154"/>
      <c r="X234" s="154"/>
      <c r="Y234" s="154"/>
      <c r="Z234" s="154"/>
      <c r="AA234" s="154"/>
      <c r="AB234" s="154"/>
      <c r="AC234" s="154"/>
    </row>
    <row r="235" spans="1:29" s="145" customFormat="1">
      <c r="A235" s="461" t="s">
        <v>999</v>
      </c>
      <c r="B235" s="461"/>
      <c r="C235" s="169" t="s">
        <v>1002</v>
      </c>
      <c r="D235" s="153"/>
      <c r="E235" s="153"/>
      <c r="F235" s="154"/>
      <c r="G235" s="154"/>
      <c r="L235" s="154"/>
      <c r="M235" s="154"/>
      <c r="N235" s="154"/>
      <c r="O235" s="154"/>
      <c r="P235" s="154"/>
      <c r="Q235" s="154"/>
      <c r="R235" s="154"/>
      <c r="W235" s="154"/>
      <c r="X235" s="154"/>
      <c r="Y235" s="154"/>
      <c r="Z235" s="154"/>
      <c r="AA235" s="154"/>
      <c r="AB235" s="154"/>
      <c r="AC235" s="154"/>
    </row>
    <row r="236" spans="1:29" s="145" customFormat="1">
      <c r="A236" s="461" t="s">
        <v>1001</v>
      </c>
      <c r="B236" s="461"/>
      <c r="C236" s="169" t="s">
        <v>2762</v>
      </c>
      <c r="D236" s="153"/>
      <c r="E236" s="153"/>
      <c r="F236" s="154"/>
      <c r="G236" s="154"/>
      <c r="L236" s="154"/>
      <c r="M236" s="154"/>
      <c r="N236" s="154"/>
      <c r="O236" s="154"/>
      <c r="P236" s="154"/>
      <c r="Q236" s="154"/>
      <c r="R236" s="154"/>
      <c r="W236" s="154"/>
      <c r="X236" s="154"/>
      <c r="Y236" s="154"/>
      <c r="Z236" s="154"/>
      <c r="AA236" s="154"/>
      <c r="AB236" s="154"/>
      <c r="AC236" s="154"/>
    </row>
    <row r="237" spans="1:29" s="145" customFormat="1">
      <c r="A237" s="461" t="s">
        <v>1003</v>
      </c>
      <c r="B237" s="461"/>
      <c r="C237" s="169" t="s">
        <v>1004</v>
      </c>
      <c r="D237" s="153"/>
      <c r="E237" s="153"/>
      <c r="F237" s="154"/>
      <c r="G237" s="154"/>
      <c r="L237" s="154"/>
      <c r="M237" s="154"/>
      <c r="N237" s="154"/>
      <c r="O237" s="154"/>
      <c r="P237" s="154"/>
      <c r="Q237" s="154"/>
      <c r="R237" s="154"/>
      <c r="W237" s="154"/>
      <c r="X237" s="154"/>
      <c r="Y237" s="154"/>
      <c r="Z237" s="154"/>
      <c r="AA237" s="154"/>
      <c r="AB237" s="154"/>
      <c r="AC237" s="154"/>
    </row>
    <row r="238" spans="1:29" s="145" customFormat="1">
      <c r="A238" s="461" t="s">
        <v>2760</v>
      </c>
      <c r="B238" s="461"/>
      <c r="C238" s="169" t="s">
        <v>1004</v>
      </c>
      <c r="D238" s="153"/>
      <c r="E238" s="153"/>
      <c r="F238" s="154"/>
      <c r="G238" s="154"/>
      <c r="L238" s="154"/>
      <c r="M238" s="154"/>
      <c r="N238" s="154"/>
      <c r="O238" s="154"/>
      <c r="P238" s="154"/>
      <c r="Q238" s="154"/>
      <c r="R238" s="154"/>
      <c r="W238" s="154"/>
      <c r="X238" s="154"/>
      <c r="Y238" s="154"/>
      <c r="Z238" s="154"/>
      <c r="AA238" s="154"/>
      <c r="AB238" s="154"/>
      <c r="AC238" s="154"/>
    </row>
    <row r="239" spans="1:29" s="145" customFormat="1">
      <c r="A239" s="258"/>
      <c r="B239" s="258"/>
      <c r="C239" s="169"/>
      <c r="D239" s="153"/>
      <c r="E239" s="153"/>
      <c r="F239" s="154"/>
      <c r="G239" s="154"/>
      <c r="L239" s="154"/>
      <c r="M239" s="154"/>
      <c r="N239" s="154"/>
      <c r="O239" s="154"/>
      <c r="P239" s="154"/>
      <c r="Q239" s="154"/>
      <c r="R239" s="154"/>
      <c r="W239" s="154"/>
      <c r="X239" s="154"/>
      <c r="Y239" s="154"/>
      <c r="Z239" s="154"/>
      <c r="AA239" s="154"/>
      <c r="AB239" s="154"/>
      <c r="AC239" s="154"/>
    </row>
    <row r="240" spans="1:29" s="145" customFormat="1">
      <c r="A240" s="260" t="s">
        <v>2759</v>
      </c>
      <c r="B240" s="258"/>
      <c r="C240" s="169"/>
      <c r="D240" s="153"/>
      <c r="E240" s="153"/>
      <c r="F240" s="154"/>
      <c r="G240" s="154"/>
      <c r="L240" s="154"/>
      <c r="M240" s="154"/>
      <c r="N240" s="154"/>
      <c r="O240" s="154"/>
      <c r="P240" s="154"/>
      <c r="Q240" s="154"/>
      <c r="R240" s="154"/>
      <c r="W240" s="154"/>
      <c r="X240" s="154"/>
      <c r="Y240" s="154"/>
      <c r="Z240" s="154"/>
      <c r="AA240" s="154"/>
      <c r="AB240" s="154"/>
      <c r="AC240" s="154"/>
    </row>
    <row r="241" spans="1:29" s="145" customFormat="1">
      <c r="A241" s="461" t="s">
        <v>997</v>
      </c>
      <c r="B241" s="461"/>
      <c r="C241" s="169" t="s">
        <v>998</v>
      </c>
      <c r="D241" s="153"/>
      <c r="E241" s="153"/>
      <c r="F241" s="154"/>
      <c r="G241" s="154"/>
      <c r="L241" s="154"/>
      <c r="M241" s="154"/>
      <c r="N241" s="154"/>
      <c r="O241" s="154"/>
      <c r="P241" s="154"/>
      <c r="Q241" s="154"/>
      <c r="R241" s="154"/>
      <c r="W241" s="154"/>
      <c r="X241" s="154"/>
      <c r="Y241" s="154"/>
      <c r="Z241" s="154"/>
      <c r="AA241" s="154"/>
      <c r="AB241" s="154"/>
      <c r="AC241" s="154"/>
    </row>
    <row r="242" spans="1:29" s="145" customFormat="1">
      <c r="A242" s="461" t="s">
        <v>999</v>
      </c>
      <c r="B242" s="461"/>
      <c r="C242" s="169" t="s">
        <v>1002</v>
      </c>
      <c r="D242" s="153"/>
      <c r="E242" s="153"/>
      <c r="F242" s="154"/>
      <c r="G242" s="154"/>
      <c r="L242" s="154"/>
      <c r="M242" s="154"/>
      <c r="N242" s="154"/>
      <c r="O242" s="154"/>
      <c r="P242" s="154"/>
      <c r="Q242" s="154"/>
      <c r="R242" s="154"/>
      <c r="W242" s="154"/>
      <c r="X242" s="154"/>
      <c r="Y242" s="154"/>
      <c r="Z242" s="154"/>
      <c r="AA242" s="154"/>
      <c r="AB242" s="154"/>
      <c r="AC242" s="154"/>
    </row>
    <row r="243" spans="1:29" s="145" customFormat="1">
      <c r="A243" s="461" t="s">
        <v>1001</v>
      </c>
      <c r="B243" s="461"/>
      <c r="C243" s="169" t="s">
        <v>2762</v>
      </c>
      <c r="D243" s="153"/>
      <c r="E243" s="153"/>
      <c r="F243" s="154"/>
      <c r="G243" s="154"/>
      <c r="L243" s="154"/>
      <c r="M243" s="154"/>
      <c r="N243" s="154"/>
      <c r="O243" s="154"/>
      <c r="P243" s="154"/>
      <c r="Q243" s="154"/>
      <c r="R243" s="154"/>
      <c r="W243" s="154"/>
      <c r="X243" s="154"/>
      <c r="Y243" s="154"/>
      <c r="Z243" s="154"/>
      <c r="AA243" s="154"/>
      <c r="AB243" s="154"/>
      <c r="AC243" s="154"/>
    </row>
    <row r="244" spans="1:29" s="145" customFormat="1">
      <c r="A244" s="461" t="s">
        <v>1003</v>
      </c>
      <c r="B244" s="461"/>
      <c r="C244" s="169" t="s">
        <v>1004</v>
      </c>
      <c r="D244" s="153"/>
      <c r="E244" s="153"/>
      <c r="F244" s="154"/>
      <c r="G244" s="154"/>
      <c r="L244" s="154"/>
      <c r="M244" s="154"/>
      <c r="N244" s="154"/>
      <c r="O244" s="154"/>
      <c r="P244" s="154"/>
      <c r="Q244" s="154"/>
      <c r="R244" s="154"/>
      <c r="W244" s="154"/>
      <c r="X244" s="154"/>
      <c r="Y244" s="154"/>
      <c r="Z244" s="154"/>
      <c r="AA244" s="154"/>
      <c r="AB244" s="154"/>
      <c r="AC244" s="154"/>
    </row>
    <row r="245" spans="1:29" s="145" customFormat="1">
      <c r="A245" s="461" t="s">
        <v>2760</v>
      </c>
      <c r="B245" s="461"/>
      <c r="C245" s="169" t="s">
        <v>1004</v>
      </c>
      <c r="D245" s="153"/>
      <c r="E245" s="153"/>
      <c r="F245" s="154"/>
      <c r="G245" s="154"/>
      <c r="L245" s="154"/>
      <c r="M245" s="154"/>
      <c r="N245" s="154"/>
      <c r="O245" s="154"/>
      <c r="P245" s="154"/>
      <c r="Q245" s="154"/>
      <c r="R245" s="154"/>
      <c r="W245" s="154"/>
      <c r="X245" s="154"/>
      <c r="Y245" s="154"/>
      <c r="Z245" s="154"/>
      <c r="AA245" s="154"/>
      <c r="AB245" s="154"/>
      <c r="AC245" s="154"/>
    </row>
    <row r="246" spans="1:29" s="145" customFormat="1">
      <c r="A246" s="258"/>
      <c r="B246" s="258"/>
      <c r="C246" s="169"/>
      <c r="D246" s="153"/>
      <c r="E246" s="153"/>
      <c r="F246" s="154"/>
      <c r="G246" s="154"/>
      <c r="L246" s="154"/>
      <c r="M246" s="154"/>
      <c r="N246" s="154"/>
      <c r="O246" s="154"/>
      <c r="P246" s="154"/>
      <c r="Q246" s="154"/>
      <c r="R246" s="154"/>
      <c r="W246" s="154"/>
      <c r="X246" s="154"/>
      <c r="Y246" s="154"/>
      <c r="Z246" s="154"/>
      <c r="AA246" s="154"/>
      <c r="AB246" s="154"/>
      <c r="AC246" s="154"/>
    </row>
    <row r="247" spans="1:29" s="145" customFormat="1">
      <c r="A247" s="260" t="s">
        <v>2761</v>
      </c>
      <c r="B247" s="258"/>
      <c r="C247" s="169"/>
      <c r="D247" s="153"/>
      <c r="E247" s="153"/>
      <c r="F247" s="154"/>
      <c r="G247" s="154"/>
      <c r="L247" s="154"/>
      <c r="M247" s="154"/>
      <c r="N247" s="154"/>
      <c r="O247" s="154"/>
      <c r="P247" s="154"/>
      <c r="Q247" s="154"/>
      <c r="R247" s="154"/>
      <c r="W247" s="154"/>
      <c r="X247" s="154"/>
      <c r="Y247" s="154"/>
      <c r="Z247" s="154"/>
      <c r="AA247" s="154"/>
      <c r="AB247" s="154"/>
      <c r="AC247" s="154"/>
    </row>
    <row r="248" spans="1:29" s="145" customFormat="1">
      <c r="A248" s="461" t="s">
        <v>997</v>
      </c>
      <c r="B248" s="461"/>
      <c r="C248" s="169" t="s">
        <v>1004</v>
      </c>
      <c r="D248" s="153"/>
      <c r="E248" s="153"/>
      <c r="F248" s="154"/>
      <c r="G248" s="154"/>
      <c r="L248" s="154"/>
      <c r="M248" s="154"/>
      <c r="N248" s="154"/>
      <c r="O248" s="154"/>
      <c r="P248" s="154"/>
      <c r="Q248" s="154"/>
      <c r="R248" s="154"/>
      <c r="W248" s="154"/>
      <c r="X248" s="154"/>
      <c r="Y248" s="154"/>
      <c r="Z248" s="154"/>
      <c r="AA248" s="154"/>
      <c r="AB248" s="154"/>
      <c r="AC248" s="154"/>
    </row>
    <row r="249" spans="1:29" s="145" customFormat="1">
      <c r="A249" s="461" t="s">
        <v>999</v>
      </c>
      <c r="B249" s="461"/>
      <c r="C249" s="169" t="s">
        <v>1004</v>
      </c>
      <c r="D249" s="153"/>
      <c r="E249" s="153"/>
      <c r="F249" s="154"/>
      <c r="G249" s="154"/>
      <c r="L249" s="154"/>
      <c r="M249" s="154"/>
      <c r="N249" s="154"/>
      <c r="O249" s="154"/>
      <c r="P249" s="154"/>
      <c r="Q249" s="154"/>
      <c r="R249" s="154"/>
      <c r="W249" s="154"/>
      <c r="X249" s="154"/>
      <c r="Y249" s="154"/>
      <c r="Z249" s="154"/>
      <c r="AA249" s="154"/>
      <c r="AB249" s="154"/>
      <c r="AC249" s="154"/>
    </row>
    <row r="250" spans="1:29" s="145" customFormat="1">
      <c r="A250" s="461" t="s">
        <v>1001</v>
      </c>
      <c r="B250" s="461"/>
      <c r="C250" s="169" t="s">
        <v>1004</v>
      </c>
      <c r="D250" s="153"/>
      <c r="E250" s="153"/>
      <c r="F250" s="154"/>
      <c r="G250" s="154"/>
      <c r="L250" s="154"/>
      <c r="M250" s="154"/>
      <c r="N250" s="154"/>
      <c r="O250" s="154"/>
      <c r="P250" s="154"/>
      <c r="Q250" s="154"/>
      <c r="R250" s="154"/>
      <c r="W250" s="154"/>
      <c r="X250" s="154"/>
      <c r="Y250" s="154"/>
      <c r="Z250" s="154"/>
      <c r="AA250" s="154"/>
      <c r="AB250" s="154"/>
      <c r="AC250" s="154"/>
    </row>
    <row r="251" spans="1:29" s="145" customFormat="1">
      <c r="A251" s="461" t="s">
        <v>1003</v>
      </c>
      <c r="B251" s="461"/>
      <c r="C251" s="169" t="s">
        <v>1004</v>
      </c>
      <c r="D251" s="153"/>
      <c r="E251" s="153"/>
      <c r="F251" s="154"/>
      <c r="G251" s="154"/>
      <c r="L251" s="154"/>
      <c r="M251" s="154"/>
      <c r="N251" s="154"/>
      <c r="O251" s="154"/>
      <c r="P251" s="154"/>
      <c r="Q251" s="154"/>
      <c r="R251" s="154"/>
      <c r="W251" s="154"/>
      <c r="X251" s="154"/>
      <c r="Y251" s="154"/>
      <c r="Z251" s="154"/>
      <c r="AA251" s="154"/>
      <c r="AB251" s="154"/>
      <c r="AC251" s="154"/>
    </row>
    <row r="252" spans="1:29" s="145" customFormat="1">
      <c r="A252" s="461" t="s">
        <v>2760</v>
      </c>
      <c r="B252" s="461"/>
      <c r="C252" s="169" t="s">
        <v>1004</v>
      </c>
      <c r="D252" s="153"/>
      <c r="E252" s="153"/>
      <c r="F252" s="154"/>
      <c r="G252" s="154"/>
      <c r="L252" s="154"/>
      <c r="M252" s="154"/>
      <c r="N252" s="154"/>
      <c r="O252" s="154"/>
      <c r="P252" s="154"/>
      <c r="Q252" s="154"/>
      <c r="R252" s="154"/>
      <c r="W252" s="154"/>
      <c r="X252" s="154"/>
      <c r="Y252" s="154"/>
      <c r="Z252" s="154"/>
      <c r="AA252" s="154"/>
      <c r="AB252" s="154"/>
      <c r="AC252" s="154"/>
    </row>
    <row r="253" spans="1:29" s="145" customFormat="1" ht="12.6" customHeight="1">
      <c r="A253" s="462" t="s">
        <v>988</v>
      </c>
      <c r="B253" s="462"/>
      <c r="C253" s="462"/>
      <c r="D253" s="462"/>
      <c r="E253" s="462"/>
      <c r="F253" s="154"/>
      <c r="G253" s="154"/>
      <c r="L253" s="154"/>
      <c r="M253" s="154"/>
      <c r="N253" s="154"/>
      <c r="O253" s="154"/>
      <c r="P253" s="154"/>
      <c r="Q253" s="154"/>
      <c r="R253" s="154"/>
      <c r="W253" s="154"/>
      <c r="X253" s="154"/>
      <c r="Y253" s="154"/>
      <c r="Z253" s="154"/>
      <c r="AA253" s="154"/>
      <c r="AB253" s="154"/>
      <c r="AC253" s="154"/>
    </row>
    <row r="254" spans="1:29" s="145" customFormat="1">
      <c r="A254" s="154"/>
      <c r="B254" s="154"/>
      <c r="C254" s="154"/>
      <c r="D254" s="154"/>
      <c r="E254" s="154"/>
      <c r="F254" s="154"/>
      <c r="G254" s="154"/>
      <c r="L254" s="154"/>
      <c r="M254" s="154"/>
      <c r="N254" s="154"/>
      <c r="O254" s="154"/>
      <c r="P254" s="154"/>
      <c r="Q254" s="154"/>
      <c r="R254" s="154"/>
      <c r="W254" s="154"/>
      <c r="X254" s="154"/>
      <c r="Y254" s="154"/>
      <c r="Z254" s="154"/>
      <c r="AA254" s="154"/>
      <c r="AB254" s="154"/>
      <c r="AC254" s="154"/>
    </row>
    <row r="255" spans="1:29" s="145" customFormat="1" ht="15.75" customHeight="1">
      <c r="A255" s="465" t="s">
        <v>923</v>
      </c>
      <c r="B255" s="465"/>
      <c r="C255" s="465"/>
      <c r="D255" s="465"/>
      <c r="E255" s="465"/>
      <c r="F255" s="154"/>
      <c r="G255" s="154"/>
      <c r="L255" s="154"/>
      <c r="M255" s="154"/>
      <c r="N255" s="154"/>
      <c r="O255" s="154"/>
      <c r="P255" s="154"/>
      <c r="Q255" s="154"/>
      <c r="R255" s="154"/>
      <c r="W255" s="154"/>
      <c r="X255" s="154"/>
      <c r="Y255" s="154"/>
      <c r="Z255" s="154"/>
      <c r="AA255" s="154"/>
      <c r="AB255" s="154"/>
      <c r="AC255" s="154"/>
    </row>
    <row r="256" spans="1:29" s="145" customFormat="1">
      <c r="A256" s="154"/>
      <c r="B256" s="154"/>
      <c r="C256" s="154"/>
      <c r="D256" s="154"/>
      <c r="E256" s="154"/>
      <c r="F256" s="154"/>
      <c r="G256" s="154"/>
      <c r="L256" s="154"/>
      <c r="M256" s="154"/>
      <c r="N256" s="154"/>
      <c r="O256" s="154"/>
      <c r="P256" s="154"/>
      <c r="Q256" s="154"/>
      <c r="R256" s="154"/>
      <c r="W256" s="154"/>
      <c r="X256" s="154"/>
      <c r="Y256" s="154"/>
      <c r="Z256" s="154"/>
      <c r="AA256" s="154"/>
      <c r="AB256" s="154"/>
      <c r="AC256" s="154"/>
    </row>
    <row r="257" spans="1:33" s="145" customFormat="1">
      <c r="A257" s="463" t="s">
        <v>889</v>
      </c>
      <c r="B257" s="463"/>
      <c r="C257" s="463"/>
      <c r="D257" s="463"/>
      <c r="E257" s="463"/>
      <c r="F257" s="154"/>
      <c r="G257" s="154"/>
      <c r="L257" s="154"/>
      <c r="M257" s="154"/>
      <c r="N257" s="154"/>
      <c r="O257" s="154"/>
      <c r="P257" s="154"/>
      <c r="Q257" s="154"/>
      <c r="R257" s="154"/>
      <c r="W257" s="154"/>
      <c r="X257" s="154"/>
      <c r="Y257" s="154"/>
      <c r="Z257" s="154"/>
      <c r="AA257" s="154"/>
      <c r="AB257" s="154"/>
      <c r="AC257" s="154"/>
    </row>
    <row r="258" spans="1:33" s="145" customFormat="1">
      <c r="A258" s="469" t="s">
        <v>204</v>
      </c>
      <c r="B258" s="469"/>
      <c r="C258" s="469"/>
      <c r="D258" s="469"/>
      <c r="E258" s="469"/>
      <c r="F258" s="154"/>
      <c r="G258" s="154"/>
      <c r="L258" s="154"/>
      <c r="M258" s="154"/>
      <c r="N258" s="154"/>
      <c r="O258" s="154"/>
      <c r="P258" s="154"/>
      <c r="Q258" s="154"/>
      <c r="R258" s="154"/>
      <c r="W258" s="154"/>
      <c r="X258" s="154"/>
      <c r="Y258" s="154"/>
      <c r="Z258" s="154"/>
      <c r="AA258" s="154"/>
      <c r="AB258" s="154"/>
      <c r="AC258" s="154"/>
    </row>
    <row r="259" spans="1:33" s="145" customFormat="1">
      <c r="A259" s="470" t="s">
        <v>70</v>
      </c>
      <c r="B259" s="470"/>
      <c r="C259" s="470"/>
      <c r="D259" s="470"/>
      <c r="E259" s="470"/>
      <c r="F259" s="154"/>
      <c r="G259" s="154"/>
      <c r="L259" s="154"/>
      <c r="M259" s="154"/>
      <c r="N259" s="154"/>
      <c r="O259" s="154"/>
      <c r="P259" s="154"/>
      <c r="Q259" s="154"/>
      <c r="R259" s="154"/>
      <c r="W259" s="154"/>
      <c r="X259" s="154"/>
      <c r="Y259" s="154"/>
      <c r="Z259" s="154"/>
      <c r="AA259" s="154"/>
      <c r="AB259" s="154"/>
      <c r="AC259" s="154"/>
    </row>
    <row r="260" spans="1:33" s="145" customFormat="1">
      <c r="A260" s="470" t="s">
        <v>66</v>
      </c>
      <c r="B260" s="470"/>
      <c r="C260" s="470"/>
      <c r="D260" s="470"/>
      <c r="E260" s="470"/>
      <c r="F260" s="154"/>
      <c r="G260" s="154"/>
      <c r="L260" s="154"/>
      <c r="M260" s="154"/>
      <c r="N260" s="154"/>
      <c r="O260" s="154"/>
      <c r="P260" s="154"/>
      <c r="Q260" s="154"/>
      <c r="R260" s="154"/>
      <c r="W260" s="154"/>
      <c r="X260" s="154"/>
      <c r="Y260" s="154"/>
      <c r="Z260" s="154"/>
      <c r="AA260" s="154"/>
      <c r="AB260" s="154"/>
      <c r="AC260" s="154"/>
    </row>
    <row r="261" spans="1:33" s="145" customFormat="1">
      <c r="A261" s="154"/>
      <c r="B261" s="154"/>
      <c r="C261" s="154"/>
      <c r="D261" s="154"/>
      <c r="E261" s="154"/>
      <c r="F261" s="154"/>
      <c r="G261" s="154"/>
      <c r="L261" s="154"/>
      <c r="M261" s="154"/>
      <c r="N261" s="154"/>
      <c r="O261" s="154"/>
      <c r="P261" s="154"/>
      <c r="Q261" s="154"/>
      <c r="R261" s="154"/>
      <c r="W261" s="154"/>
      <c r="X261" s="154"/>
      <c r="Y261" s="154"/>
      <c r="Z261" s="154"/>
      <c r="AA261" s="154"/>
      <c r="AB261" s="154"/>
      <c r="AC261" s="154"/>
    </row>
    <row r="262" spans="1:33" s="145" customFormat="1">
      <c r="A262" s="463" t="s">
        <v>893</v>
      </c>
      <c r="B262" s="463"/>
      <c r="C262" s="463"/>
      <c r="D262" s="463"/>
      <c r="E262" s="463"/>
      <c r="F262" s="154"/>
      <c r="G262" s="154"/>
      <c r="L262" s="154"/>
      <c r="M262" s="154"/>
      <c r="N262" s="154"/>
      <c r="O262" s="154"/>
      <c r="P262" s="154"/>
      <c r="Q262" s="154"/>
      <c r="R262" s="154"/>
      <c r="W262" s="154"/>
      <c r="X262" s="154"/>
      <c r="Y262" s="154"/>
      <c r="Z262" s="154"/>
      <c r="AA262" s="154"/>
      <c r="AB262" s="154"/>
      <c r="AC262" s="154"/>
    </row>
    <row r="263" spans="1:33" s="158" customFormat="1" ht="28.5" customHeight="1">
      <c r="A263" s="464" t="s">
        <v>924</v>
      </c>
      <c r="B263" s="464"/>
      <c r="C263" s="464"/>
      <c r="D263" s="464"/>
      <c r="E263" s="464"/>
      <c r="F263" s="157"/>
      <c r="G263" s="157"/>
      <c r="H263" s="199"/>
      <c r="I263" s="199"/>
      <c r="J263" s="199"/>
      <c r="K263" s="199"/>
      <c r="L263" s="157"/>
      <c r="M263" s="157"/>
      <c r="N263" s="157"/>
      <c r="O263" s="157"/>
      <c r="P263" s="157"/>
      <c r="Q263" s="157"/>
      <c r="R263" s="157"/>
      <c r="S263" s="199"/>
      <c r="T263" s="199"/>
      <c r="U263" s="199"/>
      <c r="V263" s="199"/>
      <c r="W263" s="157"/>
      <c r="X263" s="157"/>
      <c r="Y263" s="157"/>
      <c r="Z263" s="157"/>
      <c r="AA263" s="157"/>
      <c r="AB263" s="157"/>
      <c r="AC263" s="157"/>
      <c r="AD263" s="199"/>
      <c r="AE263" s="199"/>
      <c r="AF263" s="199"/>
      <c r="AG263" s="199"/>
    </row>
    <row r="264" spans="1:33" s="158" customFormat="1" ht="28.5" customHeight="1">
      <c r="A264" s="464" t="s">
        <v>925</v>
      </c>
      <c r="B264" s="464"/>
      <c r="C264" s="464"/>
      <c r="D264" s="464"/>
      <c r="E264" s="464"/>
      <c r="F264" s="157"/>
      <c r="G264" s="157"/>
      <c r="H264" s="199"/>
      <c r="I264" s="199"/>
      <c r="J264" s="199"/>
      <c r="K264" s="199"/>
      <c r="L264" s="157"/>
      <c r="M264" s="157"/>
      <c r="N264" s="157"/>
      <c r="O264" s="157"/>
      <c r="P264" s="157"/>
      <c r="Q264" s="157"/>
      <c r="R264" s="157"/>
      <c r="S264" s="199"/>
      <c r="T264" s="199"/>
      <c r="U264" s="199"/>
      <c r="V264" s="199"/>
      <c r="W264" s="157"/>
      <c r="X264" s="157"/>
      <c r="Y264" s="157"/>
      <c r="Z264" s="157"/>
      <c r="AA264" s="157"/>
      <c r="AB264" s="157"/>
      <c r="AC264" s="157"/>
      <c r="AD264" s="199"/>
      <c r="AE264" s="199"/>
      <c r="AF264" s="199"/>
      <c r="AG264" s="199"/>
    </row>
    <row r="265" spans="1:33">
      <c r="A265" s="154"/>
      <c r="B265" s="154"/>
      <c r="C265" s="154"/>
      <c r="D265" s="154"/>
      <c r="E265" s="154"/>
      <c r="F265" s="154"/>
      <c r="G265" s="154"/>
      <c r="H265" s="145"/>
      <c r="I265" s="145"/>
      <c r="J265" s="145"/>
      <c r="K265" s="145"/>
      <c r="L265" s="154"/>
      <c r="M265" s="154"/>
      <c r="N265" s="154"/>
      <c r="O265" s="154"/>
      <c r="P265" s="154"/>
      <c r="Q265" s="154"/>
      <c r="R265" s="154"/>
      <c r="S265" s="145"/>
      <c r="T265" s="145"/>
      <c r="U265" s="145"/>
      <c r="V265" s="145"/>
      <c r="W265" s="154"/>
      <c r="X265" s="154"/>
      <c r="Y265" s="154"/>
      <c r="Z265" s="154"/>
      <c r="AA265" s="154"/>
      <c r="AB265" s="154"/>
      <c r="AC265" s="154"/>
      <c r="AD265" s="145"/>
      <c r="AE265" s="145"/>
      <c r="AF265" s="145"/>
      <c r="AG265" s="145"/>
    </row>
    <row r="266" spans="1:33">
      <c r="A266" s="463" t="s">
        <v>697</v>
      </c>
      <c r="B266" s="463"/>
      <c r="C266" s="463"/>
      <c r="D266" s="463"/>
      <c r="E266" s="463"/>
      <c r="F266" s="154"/>
      <c r="G266" s="154"/>
      <c r="H266" s="145"/>
      <c r="I266" s="145"/>
      <c r="J266" s="145"/>
      <c r="K266" s="145"/>
      <c r="L266" s="154"/>
      <c r="M266" s="154"/>
      <c r="N266" s="154"/>
      <c r="O266" s="154"/>
      <c r="P266" s="154"/>
      <c r="Q266" s="154"/>
      <c r="R266" s="154"/>
      <c r="S266" s="145"/>
      <c r="T266" s="145"/>
      <c r="U266" s="145"/>
      <c r="V266" s="145"/>
      <c r="W266" s="154"/>
      <c r="X266" s="154"/>
      <c r="Y266" s="154"/>
      <c r="Z266" s="154"/>
      <c r="AA266" s="154"/>
      <c r="AB266" s="154"/>
      <c r="AC266" s="154"/>
      <c r="AD266" s="145"/>
      <c r="AE266" s="145"/>
      <c r="AF266" s="145"/>
      <c r="AG266" s="145"/>
    </row>
    <row r="267" spans="1:33">
      <c r="A267" s="260" t="s">
        <v>2758</v>
      </c>
      <c r="B267" s="259"/>
      <c r="C267" s="259"/>
      <c r="D267" s="259"/>
      <c r="E267" s="259"/>
      <c r="F267" s="154"/>
      <c r="G267" s="154"/>
      <c r="H267" s="145"/>
      <c r="I267" s="145"/>
      <c r="J267" s="145"/>
      <c r="K267" s="145"/>
      <c r="L267" s="154"/>
      <c r="M267" s="154"/>
      <c r="N267" s="154"/>
      <c r="O267" s="154"/>
      <c r="P267" s="154"/>
      <c r="Q267" s="154"/>
      <c r="R267" s="154"/>
      <c r="S267" s="145"/>
      <c r="T267" s="145"/>
      <c r="U267" s="145"/>
      <c r="V267" s="145"/>
      <c r="W267" s="154"/>
      <c r="X267" s="154"/>
      <c r="Y267" s="154"/>
      <c r="Z267" s="154"/>
      <c r="AA267" s="154"/>
      <c r="AB267" s="154"/>
      <c r="AC267" s="154"/>
      <c r="AD267" s="145"/>
      <c r="AE267" s="145"/>
      <c r="AF267" s="145"/>
      <c r="AG267" s="145"/>
    </row>
    <row r="268" spans="1:33">
      <c r="A268" s="461" t="s">
        <v>997</v>
      </c>
      <c r="B268" s="461"/>
      <c r="C268" s="169" t="s">
        <v>998</v>
      </c>
      <c r="D268" s="153"/>
      <c r="E268" s="153"/>
      <c r="F268" s="154"/>
      <c r="G268" s="154"/>
      <c r="H268" s="145"/>
      <c r="I268" s="145"/>
      <c r="J268" s="145"/>
      <c r="K268" s="145"/>
      <c r="L268" s="154"/>
      <c r="M268" s="154"/>
      <c r="N268" s="154"/>
      <c r="O268" s="154"/>
      <c r="P268" s="154"/>
      <c r="Q268" s="154"/>
      <c r="R268" s="154"/>
      <c r="S268" s="145"/>
      <c r="T268" s="145"/>
      <c r="U268" s="145"/>
      <c r="V268" s="145"/>
      <c r="W268" s="154"/>
      <c r="X268" s="154"/>
      <c r="Y268" s="154"/>
      <c r="Z268" s="154"/>
      <c r="AA268" s="154"/>
      <c r="AB268" s="154"/>
      <c r="AC268" s="154"/>
      <c r="AD268" s="145"/>
      <c r="AE268" s="145"/>
      <c r="AF268" s="145"/>
      <c r="AG268" s="145"/>
    </row>
    <row r="269" spans="1:33">
      <c r="A269" s="461" t="s">
        <v>999</v>
      </c>
      <c r="B269" s="461"/>
      <c r="C269" s="169" t="s">
        <v>1002</v>
      </c>
      <c r="D269" s="153"/>
      <c r="E269" s="153"/>
      <c r="F269" s="154"/>
      <c r="G269" s="154"/>
      <c r="H269" s="145"/>
      <c r="I269" s="145"/>
      <c r="J269" s="145"/>
      <c r="K269" s="145"/>
      <c r="L269" s="154"/>
      <c r="M269" s="154"/>
      <c r="N269" s="154"/>
      <c r="O269" s="154"/>
      <c r="P269" s="154"/>
      <c r="Q269" s="154"/>
      <c r="R269" s="154"/>
      <c r="S269" s="145"/>
      <c r="T269" s="145"/>
      <c r="U269" s="145"/>
      <c r="V269" s="145"/>
      <c r="W269" s="154"/>
      <c r="X269" s="154"/>
      <c r="Y269" s="154"/>
      <c r="Z269" s="154"/>
      <c r="AA269" s="154"/>
      <c r="AB269" s="154"/>
      <c r="AC269" s="154"/>
      <c r="AD269" s="145"/>
      <c r="AE269" s="145"/>
      <c r="AF269" s="145"/>
      <c r="AG269" s="145"/>
    </row>
    <row r="270" spans="1:33">
      <c r="A270" s="461" t="s">
        <v>1001</v>
      </c>
      <c r="B270" s="461"/>
      <c r="C270" s="169" t="s">
        <v>2762</v>
      </c>
      <c r="D270" s="153"/>
      <c r="E270" s="153"/>
      <c r="F270" s="154"/>
      <c r="G270" s="154"/>
      <c r="H270" s="145"/>
      <c r="I270" s="145"/>
      <c r="J270" s="145"/>
      <c r="K270" s="145"/>
      <c r="L270" s="154"/>
      <c r="M270" s="154"/>
      <c r="N270" s="154"/>
      <c r="O270" s="154"/>
      <c r="P270" s="154"/>
      <c r="Q270" s="154"/>
      <c r="R270" s="154"/>
      <c r="S270" s="145"/>
      <c r="T270" s="145"/>
      <c r="U270" s="145"/>
      <c r="V270" s="145"/>
      <c r="W270" s="154"/>
      <c r="X270" s="154"/>
      <c r="Y270" s="154"/>
      <c r="Z270" s="154"/>
      <c r="AA270" s="154"/>
      <c r="AB270" s="154"/>
      <c r="AC270" s="154"/>
      <c r="AD270" s="145"/>
      <c r="AE270" s="145"/>
      <c r="AF270" s="145"/>
      <c r="AG270" s="145"/>
    </row>
    <row r="271" spans="1:33">
      <c r="A271" s="461" t="s">
        <v>1003</v>
      </c>
      <c r="B271" s="461"/>
      <c r="C271" s="169" t="s">
        <v>1004</v>
      </c>
      <c r="D271" s="153"/>
      <c r="E271" s="153"/>
      <c r="F271" s="154"/>
      <c r="G271" s="154"/>
      <c r="H271" s="145"/>
      <c r="I271" s="145"/>
      <c r="J271" s="145"/>
      <c r="K271" s="145"/>
      <c r="L271" s="154"/>
      <c r="M271" s="154"/>
      <c r="N271" s="154"/>
      <c r="O271" s="154"/>
      <c r="P271" s="154"/>
      <c r="Q271" s="154"/>
      <c r="R271" s="154"/>
      <c r="S271" s="145"/>
      <c r="T271" s="145"/>
      <c r="U271" s="145"/>
      <c r="V271" s="145"/>
      <c r="W271" s="154"/>
      <c r="X271" s="154"/>
      <c r="Y271" s="154"/>
      <c r="Z271" s="154"/>
      <c r="AA271" s="154"/>
      <c r="AB271" s="154"/>
      <c r="AC271" s="154"/>
      <c r="AD271" s="145"/>
      <c r="AE271" s="145"/>
      <c r="AF271" s="145"/>
      <c r="AG271" s="145"/>
    </row>
    <row r="272" spans="1:33">
      <c r="A272" s="461" t="s">
        <v>2760</v>
      </c>
      <c r="B272" s="461"/>
      <c r="C272" s="169" t="s">
        <v>1004</v>
      </c>
      <c r="D272" s="153"/>
      <c r="E272" s="153"/>
      <c r="F272" s="154"/>
      <c r="G272" s="154"/>
      <c r="H272" s="145"/>
      <c r="I272" s="145"/>
      <c r="J272" s="145"/>
      <c r="K272" s="145"/>
      <c r="L272" s="154"/>
      <c r="M272" s="154"/>
      <c r="N272" s="154"/>
      <c r="O272" s="154"/>
      <c r="P272" s="154"/>
      <c r="Q272" s="154"/>
      <c r="R272" s="154"/>
      <c r="S272" s="145"/>
      <c r="T272" s="145"/>
      <c r="U272" s="145"/>
      <c r="V272" s="145"/>
      <c r="W272" s="154"/>
      <c r="X272" s="154"/>
      <c r="Y272" s="154"/>
      <c r="Z272" s="154"/>
      <c r="AA272" s="154"/>
      <c r="AB272" s="154"/>
      <c r="AC272" s="154"/>
      <c r="AD272" s="145"/>
      <c r="AE272" s="145"/>
      <c r="AF272" s="145"/>
      <c r="AG272" s="145"/>
    </row>
    <row r="273" spans="1:33">
      <c r="A273" s="258"/>
      <c r="B273" s="258"/>
      <c r="C273" s="169"/>
      <c r="D273" s="153"/>
      <c r="E273" s="153"/>
      <c r="F273" s="154"/>
      <c r="G273" s="154"/>
      <c r="H273" s="145"/>
      <c r="I273" s="145"/>
      <c r="J273" s="145"/>
      <c r="K273" s="145"/>
      <c r="L273" s="154"/>
      <c r="M273" s="154"/>
      <c r="N273" s="154"/>
      <c r="O273" s="154"/>
      <c r="P273" s="154"/>
      <c r="Q273" s="154"/>
      <c r="R273" s="154"/>
      <c r="S273" s="145"/>
      <c r="T273" s="145"/>
      <c r="U273" s="145"/>
      <c r="V273" s="145"/>
      <c r="W273" s="154"/>
      <c r="X273" s="154"/>
      <c r="Y273" s="154"/>
      <c r="Z273" s="154"/>
      <c r="AA273" s="154"/>
      <c r="AB273" s="154"/>
      <c r="AC273" s="154"/>
      <c r="AD273" s="145"/>
      <c r="AE273" s="145"/>
      <c r="AF273" s="145"/>
      <c r="AG273" s="145"/>
    </row>
    <row r="274" spans="1:33">
      <c r="A274" s="260" t="s">
        <v>2759</v>
      </c>
      <c r="B274" s="258"/>
      <c r="C274" s="169"/>
      <c r="D274" s="153"/>
      <c r="E274" s="153"/>
      <c r="F274" s="154"/>
      <c r="G274" s="154"/>
      <c r="H274" s="145"/>
      <c r="I274" s="145"/>
      <c r="J274" s="145"/>
      <c r="K274" s="145"/>
      <c r="L274" s="154"/>
      <c r="M274" s="154"/>
      <c r="N274" s="154"/>
      <c r="O274" s="154"/>
      <c r="P274" s="154"/>
      <c r="Q274" s="154"/>
      <c r="R274" s="154"/>
      <c r="S274" s="145"/>
      <c r="T274" s="145"/>
      <c r="U274" s="145"/>
      <c r="V274" s="145"/>
      <c r="W274" s="154"/>
      <c r="X274" s="154"/>
      <c r="Y274" s="154"/>
      <c r="Z274" s="154"/>
      <c r="AA274" s="154"/>
      <c r="AB274" s="154"/>
      <c r="AC274" s="154"/>
      <c r="AD274" s="145"/>
      <c r="AE274" s="145"/>
      <c r="AF274" s="145"/>
      <c r="AG274" s="145"/>
    </row>
    <row r="275" spans="1:33">
      <c r="A275" s="461" t="s">
        <v>997</v>
      </c>
      <c r="B275" s="461"/>
      <c r="C275" s="169" t="s">
        <v>998</v>
      </c>
      <c r="D275" s="153"/>
      <c r="E275" s="153"/>
      <c r="F275" s="154"/>
      <c r="G275" s="154"/>
      <c r="H275" s="145"/>
      <c r="I275" s="145"/>
      <c r="J275" s="145"/>
      <c r="K275" s="145"/>
      <c r="L275" s="154"/>
      <c r="M275" s="154"/>
      <c r="N275" s="154"/>
      <c r="O275" s="154"/>
      <c r="P275" s="154"/>
      <c r="Q275" s="154"/>
      <c r="R275" s="154"/>
      <c r="S275" s="145"/>
      <c r="T275" s="145"/>
      <c r="U275" s="145"/>
      <c r="V275" s="145"/>
      <c r="W275" s="154"/>
      <c r="X275" s="154"/>
      <c r="Y275" s="154"/>
      <c r="Z275" s="154"/>
      <c r="AA275" s="154"/>
      <c r="AB275" s="154"/>
      <c r="AC275" s="154"/>
      <c r="AD275" s="145"/>
      <c r="AE275" s="145"/>
      <c r="AF275" s="145"/>
      <c r="AG275" s="145"/>
    </row>
    <row r="276" spans="1:33">
      <c r="A276" s="461" t="s">
        <v>999</v>
      </c>
      <c r="B276" s="461"/>
      <c r="C276" s="169" t="s">
        <v>1002</v>
      </c>
      <c r="D276" s="153"/>
      <c r="E276" s="153"/>
      <c r="F276" s="154"/>
      <c r="G276" s="154"/>
      <c r="H276" s="145"/>
      <c r="I276" s="145"/>
      <c r="J276" s="145"/>
      <c r="K276" s="145"/>
      <c r="L276" s="154"/>
      <c r="M276" s="154"/>
      <c r="N276" s="154"/>
      <c r="O276" s="154"/>
      <c r="P276" s="154"/>
      <c r="Q276" s="154"/>
      <c r="R276" s="154"/>
      <c r="S276" s="145"/>
      <c r="T276" s="145"/>
      <c r="U276" s="145"/>
      <c r="V276" s="145"/>
      <c r="W276" s="154"/>
      <c r="X276" s="154"/>
      <c r="Y276" s="154"/>
      <c r="Z276" s="154"/>
      <c r="AA276" s="154"/>
      <c r="AB276" s="154"/>
      <c r="AC276" s="154"/>
      <c r="AD276" s="145"/>
      <c r="AE276" s="145"/>
      <c r="AF276" s="145"/>
      <c r="AG276" s="145"/>
    </row>
    <row r="277" spans="1:33">
      <c r="A277" s="461" t="s">
        <v>1001</v>
      </c>
      <c r="B277" s="461"/>
      <c r="C277" s="169" t="s">
        <v>2762</v>
      </c>
      <c r="D277" s="153"/>
      <c r="E277" s="153"/>
      <c r="F277" s="154"/>
      <c r="G277" s="154"/>
      <c r="H277" s="145"/>
      <c r="I277" s="145"/>
      <c r="J277" s="145"/>
      <c r="K277" s="145"/>
      <c r="L277" s="154"/>
      <c r="M277" s="154"/>
      <c r="N277" s="154"/>
      <c r="O277" s="154"/>
      <c r="P277" s="154"/>
      <c r="Q277" s="154"/>
      <c r="R277" s="154"/>
      <c r="S277" s="145"/>
      <c r="T277" s="145"/>
      <c r="U277" s="145"/>
      <c r="V277" s="145"/>
      <c r="W277" s="154"/>
      <c r="X277" s="154"/>
      <c r="Y277" s="154"/>
      <c r="Z277" s="154"/>
      <c r="AA277" s="154"/>
      <c r="AB277" s="154"/>
      <c r="AC277" s="154"/>
      <c r="AD277" s="145"/>
      <c r="AE277" s="145"/>
      <c r="AF277" s="145"/>
      <c r="AG277" s="145"/>
    </row>
    <row r="278" spans="1:33">
      <c r="A278" s="461" t="s">
        <v>1003</v>
      </c>
      <c r="B278" s="461"/>
      <c r="C278" s="169" t="s">
        <v>1004</v>
      </c>
      <c r="D278" s="153"/>
      <c r="E278" s="153"/>
      <c r="F278" s="154"/>
      <c r="G278" s="154"/>
      <c r="H278" s="145"/>
      <c r="I278" s="145"/>
      <c r="J278" s="145"/>
      <c r="K278" s="145"/>
      <c r="L278" s="154"/>
      <c r="M278" s="154"/>
      <c r="N278" s="154"/>
      <c r="O278" s="154"/>
      <c r="P278" s="154"/>
      <c r="Q278" s="154"/>
      <c r="R278" s="154"/>
      <c r="S278" s="145"/>
      <c r="T278" s="145"/>
      <c r="U278" s="145"/>
      <c r="V278" s="145"/>
      <c r="W278" s="154"/>
      <c r="X278" s="154"/>
      <c r="Y278" s="154"/>
      <c r="Z278" s="154"/>
      <c r="AA278" s="154"/>
      <c r="AB278" s="154"/>
      <c r="AC278" s="154"/>
      <c r="AD278" s="145"/>
      <c r="AE278" s="145"/>
      <c r="AF278" s="145"/>
      <c r="AG278" s="145"/>
    </row>
    <row r="279" spans="1:33">
      <c r="A279" s="461" t="s">
        <v>2760</v>
      </c>
      <c r="B279" s="461"/>
      <c r="C279" s="169" t="s">
        <v>1004</v>
      </c>
      <c r="D279" s="153"/>
      <c r="E279" s="153"/>
      <c r="F279" s="154"/>
      <c r="G279" s="154"/>
      <c r="H279" s="145"/>
      <c r="I279" s="145"/>
      <c r="J279" s="145"/>
      <c r="K279" s="145"/>
      <c r="L279" s="154"/>
      <c r="M279" s="154"/>
      <c r="N279" s="154"/>
      <c r="O279" s="154"/>
      <c r="P279" s="154"/>
      <c r="Q279" s="154"/>
      <c r="R279" s="154"/>
      <c r="S279" s="145"/>
      <c r="T279" s="145"/>
      <c r="U279" s="145"/>
      <c r="V279" s="145"/>
      <c r="W279" s="154"/>
      <c r="X279" s="154"/>
      <c r="Y279" s="154"/>
      <c r="Z279" s="154"/>
      <c r="AA279" s="154"/>
      <c r="AB279" s="154"/>
      <c r="AC279" s="154"/>
      <c r="AD279" s="145"/>
      <c r="AE279" s="145"/>
      <c r="AF279" s="145"/>
      <c r="AG279" s="145"/>
    </row>
    <row r="280" spans="1:33">
      <c r="A280" s="258"/>
      <c r="B280" s="258"/>
      <c r="C280" s="169"/>
      <c r="D280" s="153"/>
      <c r="E280" s="153"/>
      <c r="F280" s="154"/>
      <c r="G280" s="154"/>
      <c r="H280" s="145"/>
      <c r="I280" s="145"/>
      <c r="J280" s="145"/>
      <c r="K280" s="145"/>
      <c r="L280" s="154"/>
      <c r="M280" s="154"/>
      <c r="N280" s="154"/>
      <c r="O280" s="154"/>
      <c r="P280" s="154"/>
      <c r="Q280" s="154"/>
      <c r="R280" s="154"/>
      <c r="S280" s="145"/>
      <c r="T280" s="145"/>
      <c r="U280" s="145"/>
      <c r="V280" s="145"/>
      <c r="W280" s="154"/>
      <c r="X280" s="154"/>
      <c r="Y280" s="154"/>
      <c r="Z280" s="154"/>
      <c r="AA280" s="154"/>
      <c r="AB280" s="154"/>
      <c r="AC280" s="154"/>
      <c r="AD280" s="145"/>
      <c r="AE280" s="145"/>
      <c r="AF280" s="145"/>
      <c r="AG280" s="145"/>
    </row>
    <row r="281" spans="1:33">
      <c r="A281" s="260" t="s">
        <v>2761</v>
      </c>
      <c r="B281" s="258"/>
      <c r="C281" s="169"/>
      <c r="D281" s="153"/>
      <c r="E281" s="153"/>
      <c r="F281" s="154"/>
      <c r="G281" s="154"/>
      <c r="H281" s="145"/>
      <c r="I281" s="145"/>
      <c r="J281" s="145"/>
      <c r="K281" s="145"/>
      <c r="L281" s="154"/>
      <c r="M281" s="154"/>
      <c r="N281" s="154"/>
      <c r="O281" s="154"/>
      <c r="P281" s="154"/>
      <c r="Q281" s="154"/>
      <c r="R281" s="154"/>
      <c r="S281" s="145"/>
      <c r="T281" s="145"/>
      <c r="U281" s="145"/>
      <c r="V281" s="145"/>
      <c r="W281" s="154"/>
      <c r="X281" s="154"/>
      <c r="Y281" s="154"/>
      <c r="Z281" s="154"/>
      <c r="AA281" s="154"/>
      <c r="AB281" s="154"/>
      <c r="AC281" s="154"/>
      <c r="AD281" s="145"/>
      <c r="AE281" s="145"/>
      <c r="AF281" s="145"/>
      <c r="AG281" s="145"/>
    </row>
    <row r="282" spans="1:33">
      <c r="A282" s="461" t="s">
        <v>997</v>
      </c>
      <c r="B282" s="461"/>
      <c r="C282" s="169" t="s">
        <v>1004</v>
      </c>
      <c r="D282" s="153"/>
      <c r="E282" s="153"/>
      <c r="F282" s="154"/>
      <c r="G282" s="154"/>
      <c r="H282" s="145"/>
      <c r="I282" s="145"/>
      <c r="J282" s="145"/>
      <c r="K282" s="145"/>
      <c r="L282" s="154"/>
      <c r="M282" s="154"/>
      <c r="N282" s="154"/>
      <c r="O282" s="154"/>
      <c r="P282" s="154"/>
      <c r="Q282" s="154"/>
      <c r="R282" s="154"/>
      <c r="S282" s="145"/>
      <c r="T282" s="145"/>
      <c r="U282" s="145"/>
      <c r="V282" s="145"/>
      <c r="W282" s="154"/>
      <c r="X282" s="154"/>
      <c r="Y282" s="154"/>
      <c r="Z282" s="154"/>
      <c r="AA282" s="154"/>
      <c r="AB282" s="154"/>
      <c r="AC282" s="154"/>
      <c r="AD282" s="145"/>
      <c r="AE282" s="145"/>
      <c r="AF282" s="145"/>
      <c r="AG282" s="145"/>
    </row>
    <row r="283" spans="1:33">
      <c r="A283" s="461" t="s">
        <v>999</v>
      </c>
      <c r="B283" s="461"/>
      <c r="C283" s="169" t="s">
        <v>1004</v>
      </c>
      <c r="D283" s="153"/>
      <c r="E283" s="153"/>
      <c r="F283" s="154"/>
      <c r="G283" s="154"/>
      <c r="H283" s="145"/>
      <c r="I283" s="145"/>
      <c r="J283" s="145"/>
      <c r="K283" s="145"/>
      <c r="L283" s="154"/>
      <c r="M283" s="154"/>
      <c r="N283" s="154"/>
      <c r="O283" s="154"/>
      <c r="P283" s="154"/>
      <c r="Q283" s="154"/>
      <c r="R283" s="154"/>
      <c r="S283" s="145"/>
      <c r="T283" s="145"/>
      <c r="U283" s="145"/>
      <c r="V283" s="145"/>
      <c r="W283" s="154"/>
      <c r="X283" s="154"/>
      <c r="Y283" s="154"/>
      <c r="Z283" s="154"/>
      <c r="AA283" s="154"/>
      <c r="AB283" s="154"/>
      <c r="AC283" s="154"/>
      <c r="AD283" s="145"/>
      <c r="AE283" s="145"/>
      <c r="AF283" s="145"/>
      <c r="AG283" s="145"/>
    </row>
    <row r="284" spans="1:33">
      <c r="A284" s="461" t="s">
        <v>1001</v>
      </c>
      <c r="B284" s="461"/>
      <c r="C284" s="169" t="s">
        <v>1004</v>
      </c>
      <c r="D284" s="153"/>
      <c r="E284" s="153"/>
      <c r="F284" s="154"/>
      <c r="G284" s="154"/>
      <c r="H284" s="145"/>
      <c r="I284" s="145"/>
      <c r="J284" s="145"/>
      <c r="K284" s="145"/>
      <c r="L284" s="154"/>
      <c r="M284" s="154"/>
      <c r="N284" s="154"/>
      <c r="O284" s="154"/>
      <c r="P284" s="154"/>
      <c r="Q284" s="154"/>
      <c r="R284" s="154"/>
      <c r="S284" s="145"/>
      <c r="T284" s="145"/>
      <c r="U284" s="145"/>
      <c r="V284" s="145"/>
      <c r="W284" s="154"/>
      <c r="X284" s="154"/>
      <c r="Y284" s="154"/>
      <c r="Z284" s="154"/>
      <c r="AA284" s="154"/>
      <c r="AB284" s="154"/>
      <c r="AC284" s="154"/>
      <c r="AD284" s="145"/>
      <c r="AE284" s="145"/>
      <c r="AF284" s="145"/>
      <c r="AG284" s="145"/>
    </row>
    <row r="285" spans="1:33">
      <c r="A285" s="461" t="s">
        <v>1003</v>
      </c>
      <c r="B285" s="461"/>
      <c r="C285" s="169" t="s">
        <v>1004</v>
      </c>
      <c r="D285" s="153"/>
      <c r="E285" s="153"/>
      <c r="F285" s="154"/>
      <c r="G285" s="154"/>
      <c r="H285" s="145"/>
      <c r="I285" s="145"/>
      <c r="J285" s="145"/>
      <c r="K285" s="145"/>
      <c r="L285" s="154"/>
      <c r="M285" s="154"/>
      <c r="N285" s="154"/>
      <c r="O285" s="154"/>
      <c r="P285" s="154"/>
      <c r="Q285" s="154"/>
      <c r="R285" s="154"/>
      <c r="S285" s="145"/>
      <c r="T285" s="145"/>
      <c r="U285" s="145"/>
      <c r="V285" s="145"/>
      <c r="W285" s="154"/>
      <c r="X285" s="154"/>
      <c r="Y285" s="154"/>
      <c r="Z285" s="154"/>
      <c r="AA285" s="154"/>
      <c r="AB285" s="154"/>
      <c r="AC285" s="154"/>
      <c r="AD285" s="145"/>
      <c r="AE285" s="145"/>
      <c r="AF285" s="145"/>
      <c r="AG285" s="145"/>
    </row>
    <row r="286" spans="1:33">
      <c r="A286" s="461" t="s">
        <v>2760</v>
      </c>
      <c r="B286" s="461"/>
      <c r="C286" s="169" t="s">
        <v>1004</v>
      </c>
      <c r="D286" s="153"/>
      <c r="E286" s="153"/>
      <c r="F286" s="154"/>
      <c r="G286" s="154"/>
      <c r="H286" s="145"/>
      <c r="I286" s="145"/>
      <c r="J286" s="145"/>
      <c r="K286" s="145"/>
      <c r="L286" s="154"/>
      <c r="M286" s="154"/>
      <c r="N286" s="154"/>
      <c r="O286" s="154"/>
      <c r="P286" s="154"/>
      <c r="Q286" s="154"/>
      <c r="R286" s="154"/>
      <c r="S286" s="145"/>
      <c r="T286" s="145"/>
      <c r="U286" s="145"/>
      <c r="V286" s="145"/>
      <c r="W286" s="154"/>
      <c r="X286" s="154"/>
      <c r="Y286" s="154"/>
      <c r="Z286" s="154"/>
      <c r="AA286" s="154"/>
      <c r="AB286" s="154"/>
      <c r="AC286" s="154"/>
      <c r="AD286" s="145"/>
      <c r="AE286" s="145"/>
      <c r="AF286" s="145"/>
      <c r="AG286" s="145"/>
    </row>
    <row r="287" spans="1:33" ht="12.95" customHeight="1">
      <c r="A287" s="462" t="s">
        <v>988</v>
      </c>
      <c r="B287" s="462"/>
      <c r="C287" s="462"/>
      <c r="D287" s="462"/>
      <c r="E287" s="462"/>
      <c r="F287" s="154"/>
      <c r="G287" s="154"/>
      <c r="H287" s="145"/>
      <c r="I287" s="145"/>
      <c r="J287" s="145"/>
      <c r="K287" s="145"/>
      <c r="L287" s="154"/>
      <c r="M287" s="154"/>
      <c r="N287" s="154"/>
      <c r="O287" s="154"/>
      <c r="P287" s="154"/>
      <c r="Q287" s="154"/>
      <c r="R287" s="154"/>
      <c r="S287" s="145"/>
      <c r="T287" s="145"/>
      <c r="U287" s="145"/>
      <c r="V287" s="145"/>
      <c r="W287" s="154"/>
      <c r="X287" s="154"/>
      <c r="Y287" s="154"/>
      <c r="Z287" s="154"/>
      <c r="AA287" s="154"/>
      <c r="AB287" s="154"/>
      <c r="AC287" s="154"/>
      <c r="AD287" s="145"/>
      <c r="AE287" s="145"/>
      <c r="AF287" s="145"/>
      <c r="AG287" s="145"/>
    </row>
    <row r="288" spans="1:33">
      <c r="A288" s="154"/>
      <c r="B288" s="154"/>
      <c r="C288" s="154"/>
      <c r="D288" s="154"/>
      <c r="E288" s="154"/>
      <c r="F288" s="154"/>
      <c r="G288" s="154"/>
      <c r="H288" s="145"/>
      <c r="I288" s="145"/>
      <c r="J288" s="145"/>
      <c r="K288" s="145"/>
      <c r="L288" s="154"/>
      <c r="M288" s="154"/>
      <c r="N288" s="154"/>
      <c r="O288" s="154"/>
      <c r="P288" s="154"/>
      <c r="Q288" s="154"/>
      <c r="R288" s="154"/>
      <c r="S288" s="145"/>
      <c r="T288" s="145"/>
      <c r="U288" s="145"/>
      <c r="V288" s="145"/>
      <c r="W288" s="154"/>
      <c r="X288" s="154"/>
      <c r="Y288" s="154"/>
      <c r="Z288" s="154"/>
      <c r="AA288" s="154"/>
      <c r="AB288" s="154"/>
      <c r="AC288" s="154"/>
      <c r="AD288" s="145"/>
      <c r="AE288" s="145"/>
      <c r="AF288" s="145"/>
      <c r="AG288" s="145"/>
    </row>
    <row r="289" spans="1:33" ht="15.75">
      <c r="A289" s="465" t="s">
        <v>926</v>
      </c>
      <c r="B289" s="465"/>
      <c r="C289" s="465"/>
      <c r="D289" s="465"/>
      <c r="E289" s="465"/>
      <c r="F289" s="154"/>
      <c r="G289" s="145"/>
      <c r="H289" s="145"/>
      <c r="I289" s="145"/>
      <c r="J289" s="145"/>
      <c r="K289" s="154"/>
      <c r="L289" s="154"/>
      <c r="M289" s="154"/>
      <c r="N289" s="154"/>
      <c r="O289" s="154"/>
      <c r="P289" s="154"/>
      <c r="Q289" s="154"/>
      <c r="R289" s="145"/>
      <c r="S289" s="145"/>
      <c r="T289" s="145"/>
      <c r="U289" s="145"/>
      <c r="V289" s="154"/>
      <c r="W289" s="154"/>
      <c r="X289" s="154"/>
      <c r="Y289" s="154"/>
      <c r="Z289" s="154"/>
      <c r="AA289" s="154"/>
      <c r="AB289" s="154"/>
      <c r="AC289" s="145"/>
      <c r="AD289" s="145"/>
      <c r="AE289" s="145"/>
      <c r="AF289" s="145"/>
      <c r="AG289" s="154"/>
    </row>
    <row r="290" spans="1:33">
      <c r="A290" s="154"/>
      <c r="B290" s="154"/>
      <c r="C290" s="154"/>
      <c r="D290" s="154"/>
      <c r="E290" s="154"/>
      <c r="F290" s="154"/>
      <c r="G290" s="145"/>
      <c r="H290" s="145"/>
      <c r="I290" s="145"/>
      <c r="J290" s="145"/>
      <c r="K290" s="154"/>
      <c r="L290" s="154"/>
      <c r="M290" s="154"/>
      <c r="N290" s="154"/>
      <c r="O290" s="154"/>
      <c r="P290" s="154"/>
      <c r="Q290" s="154"/>
      <c r="R290" s="145"/>
      <c r="S290" s="145"/>
      <c r="T290" s="145"/>
      <c r="U290" s="145"/>
      <c r="V290" s="154"/>
      <c r="W290" s="154"/>
      <c r="X290" s="154"/>
      <c r="Y290" s="154"/>
      <c r="Z290" s="154"/>
      <c r="AA290" s="154"/>
      <c r="AB290" s="154"/>
      <c r="AC290" s="145"/>
      <c r="AD290" s="145"/>
      <c r="AE290" s="145"/>
      <c r="AF290" s="145"/>
      <c r="AG290" s="154"/>
    </row>
    <row r="291" spans="1:33">
      <c r="A291" s="463" t="s">
        <v>889</v>
      </c>
      <c r="B291" s="463"/>
      <c r="C291" s="463"/>
      <c r="D291" s="463"/>
      <c r="E291" s="463"/>
      <c r="F291" s="154"/>
      <c r="G291" s="145"/>
      <c r="H291" s="145"/>
      <c r="I291" s="145"/>
      <c r="J291" s="145"/>
      <c r="K291" s="154"/>
      <c r="L291" s="154"/>
      <c r="M291" s="154"/>
      <c r="N291" s="154"/>
      <c r="O291" s="154"/>
      <c r="P291" s="154"/>
      <c r="Q291" s="154"/>
      <c r="R291" s="145"/>
      <c r="S291" s="145"/>
      <c r="T291" s="145"/>
      <c r="U291" s="145"/>
      <c r="V291" s="154"/>
      <c r="W291" s="154"/>
      <c r="X291" s="154"/>
      <c r="Y291" s="154"/>
      <c r="Z291" s="154"/>
      <c r="AA291" s="154"/>
      <c r="AB291" s="154"/>
      <c r="AC291" s="145"/>
      <c r="AD291" s="145"/>
      <c r="AE291" s="145"/>
      <c r="AF291" s="145"/>
      <c r="AG291" s="154"/>
    </row>
    <row r="292" spans="1:33" s="161" customFormat="1" ht="27.95" customHeight="1">
      <c r="A292" s="466" t="s">
        <v>927</v>
      </c>
      <c r="B292" s="466"/>
      <c r="C292" s="466"/>
      <c r="D292" s="466"/>
      <c r="E292" s="466"/>
      <c r="F292" s="159"/>
      <c r="G292" s="160"/>
      <c r="H292" s="160"/>
      <c r="I292" s="160"/>
      <c r="J292" s="160"/>
      <c r="K292" s="159"/>
      <c r="L292" s="159"/>
      <c r="M292" s="159"/>
      <c r="N292" s="159"/>
      <c r="O292" s="159"/>
      <c r="P292" s="159"/>
      <c r="Q292" s="159"/>
      <c r="R292" s="160"/>
      <c r="S292" s="160"/>
      <c r="T292" s="160"/>
      <c r="U292" s="160"/>
      <c r="V292" s="159"/>
      <c r="W292" s="159"/>
      <c r="X292" s="159"/>
      <c r="Y292" s="159"/>
      <c r="Z292" s="159"/>
      <c r="AA292" s="159"/>
      <c r="AB292" s="159"/>
      <c r="AC292" s="160"/>
      <c r="AD292" s="160"/>
      <c r="AE292" s="160"/>
      <c r="AF292" s="160"/>
      <c r="AG292" s="159"/>
    </row>
    <row r="293" spans="1:33" s="161" customFormat="1" ht="27.95" customHeight="1">
      <c r="A293" s="466" t="s">
        <v>928</v>
      </c>
      <c r="B293" s="466"/>
      <c r="C293" s="466"/>
      <c r="D293" s="466"/>
      <c r="E293" s="466"/>
      <c r="F293" s="159"/>
      <c r="G293" s="160"/>
      <c r="H293" s="160"/>
      <c r="I293" s="160"/>
      <c r="J293" s="160"/>
      <c r="K293" s="159"/>
      <c r="L293" s="159"/>
      <c r="M293" s="159"/>
      <c r="N293" s="159"/>
      <c r="O293" s="159"/>
      <c r="P293" s="159"/>
      <c r="Q293" s="159"/>
      <c r="R293" s="160"/>
      <c r="S293" s="160"/>
      <c r="T293" s="160"/>
      <c r="U293" s="160"/>
      <c r="V293" s="159"/>
      <c r="W293" s="159"/>
      <c r="X293" s="159"/>
      <c r="Y293" s="159"/>
      <c r="Z293" s="159"/>
      <c r="AA293" s="159"/>
      <c r="AB293" s="159"/>
      <c r="AC293" s="160"/>
      <c r="AD293" s="160"/>
      <c r="AE293" s="160"/>
      <c r="AF293" s="160"/>
      <c r="AG293" s="159"/>
    </row>
    <row r="294" spans="1:33">
      <c r="A294" s="154"/>
      <c r="B294" s="154"/>
      <c r="C294" s="154"/>
      <c r="D294" s="154"/>
      <c r="E294" s="154"/>
      <c r="F294" s="154"/>
      <c r="G294" s="145"/>
      <c r="H294" s="145"/>
      <c r="I294" s="145"/>
      <c r="J294" s="145"/>
      <c r="K294" s="154"/>
      <c r="L294" s="154"/>
      <c r="M294" s="154"/>
      <c r="N294" s="154"/>
      <c r="O294" s="154"/>
      <c r="P294" s="154"/>
      <c r="Q294" s="154"/>
      <c r="R294" s="145"/>
      <c r="S294" s="145"/>
      <c r="T294" s="145"/>
      <c r="U294" s="145"/>
      <c r="V294" s="154"/>
      <c r="W294" s="154"/>
      <c r="X294" s="154"/>
      <c r="Y294" s="154"/>
      <c r="Z294" s="154"/>
      <c r="AA294" s="154"/>
      <c r="AB294" s="154"/>
      <c r="AC294" s="145"/>
      <c r="AD294" s="145"/>
      <c r="AE294" s="145"/>
      <c r="AF294" s="145"/>
      <c r="AG294" s="154"/>
    </row>
    <row r="295" spans="1:33">
      <c r="A295" s="463" t="s">
        <v>893</v>
      </c>
      <c r="B295" s="463"/>
      <c r="C295" s="463"/>
      <c r="D295" s="463"/>
      <c r="E295" s="463"/>
      <c r="F295" s="154"/>
      <c r="G295" s="145"/>
      <c r="H295" s="145"/>
      <c r="I295" s="145"/>
      <c r="J295" s="145"/>
      <c r="K295" s="154"/>
      <c r="L295" s="154"/>
      <c r="M295" s="154"/>
      <c r="N295" s="154"/>
      <c r="O295" s="154"/>
      <c r="P295" s="154"/>
      <c r="Q295" s="154"/>
      <c r="R295" s="145"/>
      <c r="S295" s="145"/>
      <c r="T295" s="145"/>
      <c r="U295" s="145"/>
      <c r="V295" s="154"/>
      <c r="W295" s="154"/>
      <c r="X295" s="154"/>
      <c r="Y295" s="154"/>
      <c r="Z295" s="154"/>
      <c r="AA295" s="154"/>
      <c r="AB295" s="154"/>
      <c r="AC295" s="145"/>
      <c r="AD295" s="145"/>
      <c r="AE295" s="145"/>
      <c r="AF295" s="145"/>
      <c r="AG295" s="154"/>
    </row>
    <row r="296" spans="1:33">
      <c r="A296" s="469" t="s">
        <v>205</v>
      </c>
      <c r="B296" s="469"/>
      <c r="C296" s="469"/>
      <c r="D296" s="469"/>
      <c r="E296" s="469"/>
      <c r="F296" s="154"/>
      <c r="G296" s="145"/>
      <c r="H296" s="145"/>
      <c r="I296" s="145"/>
      <c r="J296" s="145"/>
      <c r="K296" s="154"/>
      <c r="L296" s="154"/>
      <c r="M296" s="154"/>
      <c r="N296" s="154"/>
      <c r="O296" s="154"/>
      <c r="P296" s="154"/>
      <c r="Q296" s="154"/>
      <c r="R296" s="145"/>
      <c r="S296" s="145"/>
      <c r="T296" s="145"/>
      <c r="U296" s="145"/>
      <c r="V296" s="154"/>
      <c r="W296" s="154"/>
      <c r="X296" s="154"/>
      <c r="Y296" s="154"/>
      <c r="Z296" s="154"/>
      <c r="AA296" s="154"/>
      <c r="AB296" s="154"/>
      <c r="AC296" s="145"/>
      <c r="AD296" s="145"/>
      <c r="AE296" s="145"/>
      <c r="AF296" s="145"/>
      <c r="AG296" s="154"/>
    </row>
    <row r="297" spans="1:33">
      <c r="A297" s="467" t="s">
        <v>929</v>
      </c>
      <c r="B297" s="467"/>
      <c r="C297" s="467"/>
      <c r="D297" s="467"/>
      <c r="E297" s="467"/>
      <c r="F297" s="154"/>
      <c r="G297" s="145"/>
      <c r="H297" s="145"/>
      <c r="I297" s="145"/>
      <c r="J297" s="145"/>
      <c r="K297" s="154"/>
      <c r="L297" s="154"/>
      <c r="M297" s="154"/>
      <c r="N297" s="154"/>
      <c r="O297" s="154"/>
      <c r="P297" s="154"/>
      <c r="Q297" s="154"/>
      <c r="R297" s="145"/>
      <c r="S297" s="145"/>
      <c r="T297" s="145"/>
      <c r="U297" s="145"/>
      <c r="V297" s="154"/>
      <c r="W297" s="154"/>
      <c r="X297" s="154"/>
      <c r="Y297" s="154"/>
      <c r="Z297" s="154"/>
      <c r="AA297" s="154"/>
      <c r="AB297" s="154"/>
      <c r="AC297" s="145"/>
      <c r="AD297" s="145"/>
      <c r="AE297" s="145"/>
      <c r="AF297" s="145"/>
      <c r="AG297" s="154"/>
    </row>
    <row r="298" spans="1:33">
      <c r="A298" s="467" t="s">
        <v>930</v>
      </c>
      <c r="B298" s="467"/>
      <c r="C298" s="467"/>
      <c r="D298" s="467"/>
      <c r="E298" s="467"/>
      <c r="F298" s="154"/>
      <c r="G298" s="145"/>
      <c r="H298" s="145"/>
      <c r="I298" s="145"/>
      <c r="J298" s="145"/>
      <c r="K298" s="154"/>
      <c r="L298" s="154"/>
      <c r="M298" s="154"/>
      <c r="N298" s="154"/>
      <c r="O298" s="154"/>
      <c r="P298" s="154"/>
      <c r="Q298" s="154"/>
      <c r="R298" s="145"/>
      <c r="S298" s="145"/>
      <c r="T298" s="145"/>
      <c r="U298" s="145"/>
      <c r="V298" s="154"/>
      <c r="W298" s="154"/>
      <c r="X298" s="154"/>
      <c r="Y298" s="154"/>
      <c r="Z298" s="154"/>
      <c r="AA298" s="154"/>
      <c r="AB298" s="154"/>
      <c r="AC298" s="145"/>
      <c r="AD298" s="145"/>
      <c r="AE298" s="145"/>
      <c r="AF298" s="145"/>
      <c r="AG298" s="154"/>
    </row>
    <row r="299" spans="1:33">
      <c r="A299" s="467" t="s">
        <v>931</v>
      </c>
      <c r="B299" s="467"/>
      <c r="C299" s="467"/>
      <c r="D299" s="467"/>
      <c r="E299" s="467"/>
      <c r="F299" s="154"/>
      <c r="G299" s="145"/>
      <c r="H299" s="145"/>
      <c r="I299" s="145"/>
      <c r="J299" s="145"/>
      <c r="K299" s="154"/>
      <c r="L299" s="154"/>
      <c r="M299" s="154"/>
      <c r="N299" s="154"/>
      <c r="O299" s="154"/>
      <c r="P299" s="154"/>
      <c r="Q299" s="154"/>
      <c r="R299" s="145"/>
      <c r="S299" s="145"/>
      <c r="T299" s="145"/>
      <c r="U299" s="145"/>
      <c r="V299" s="154"/>
      <c r="W299" s="154"/>
      <c r="X299" s="154"/>
      <c r="Y299" s="154"/>
      <c r="Z299" s="154"/>
      <c r="AA299" s="154"/>
      <c r="AB299" s="154"/>
      <c r="AC299" s="145"/>
      <c r="AD299" s="145"/>
      <c r="AE299" s="145"/>
      <c r="AF299" s="145"/>
      <c r="AG299" s="154"/>
    </row>
    <row r="300" spans="1:33" ht="24.75" customHeight="1">
      <c r="A300" s="467" t="s">
        <v>932</v>
      </c>
      <c r="B300" s="467"/>
      <c r="C300" s="467"/>
      <c r="D300" s="467"/>
      <c r="E300" s="467"/>
      <c r="F300" s="154"/>
      <c r="G300" s="145"/>
      <c r="H300" s="145"/>
      <c r="I300" s="145"/>
      <c r="J300" s="145"/>
      <c r="K300" s="154"/>
      <c r="L300" s="154"/>
      <c r="M300" s="154"/>
      <c r="N300" s="154"/>
      <c r="O300" s="154"/>
      <c r="P300" s="154"/>
      <c r="Q300" s="154"/>
      <c r="R300" s="145"/>
      <c r="S300" s="145"/>
      <c r="T300" s="145"/>
      <c r="U300" s="145"/>
      <c r="V300" s="154"/>
      <c r="W300" s="154"/>
      <c r="X300" s="154"/>
      <c r="Y300" s="154"/>
      <c r="Z300" s="154"/>
      <c r="AA300" s="154"/>
      <c r="AB300" s="154"/>
      <c r="AC300" s="145"/>
      <c r="AD300" s="145"/>
      <c r="AE300" s="145"/>
      <c r="AF300" s="145"/>
      <c r="AG300" s="154"/>
    </row>
    <row r="301" spans="1:33" ht="25.5" customHeight="1">
      <c r="A301" s="467" t="s">
        <v>933</v>
      </c>
      <c r="B301" s="467"/>
      <c r="C301" s="467"/>
      <c r="D301" s="467"/>
      <c r="E301" s="467"/>
      <c r="F301" s="154"/>
      <c r="G301" s="145"/>
      <c r="H301" s="145"/>
      <c r="I301" s="145"/>
      <c r="J301" s="145"/>
      <c r="K301" s="154"/>
      <c r="L301" s="154"/>
      <c r="M301" s="154"/>
      <c r="N301" s="154"/>
      <c r="O301" s="154"/>
      <c r="P301" s="154"/>
      <c r="Q301" s="154"/>
      <c r="R301" s="145"/>
      <c r="S301" s="145"/>
      <c r="T301" s="145"/>
      <c r="U301" s="145"/>
      <c r="V301" s="154"/>
      <c r="W301" s="154"/>
      <c r="X301" s="154"/>
      <c r="Y301" s="154"/>
      <c r="Z301" s="154"/>
      <c r="AA301" s="154"/>
      <c r="AB301" s="154"/>
      <c r="AC301" s="145"/>
      <c r="AD301" s="145"/>
      <c r="AE301" s="145"/>
      <c r="AF301" s="145"/>
      <c r="AG301" s="154"/>
    </row>
    <row r="302" spans="1:33">
      <c r="A302" s="154"/>
      <c r="B302" s="154"/>
      <c r="C302" s="154"/>
      <c r="D302" s="154"/>
      <c r="E302" s="154"/>
      <c r="F302" s="154"/>
      <c r="G302" s="145"/>
      <c r="H302" s="145"/>
      <c r="I302" s="145"/>
      <c r="J302" s="145"/>
      <c r="K302" s="154"/>
      <c r="L302" s="154"/>
      <c r="M302" s="154"/>
      <c r="N302" s="154"/>
      <c r="O302" s="154"/>
      <c r="P302" s="154"/>
      <c r="Q302" s="154"/>
      <c r="R302" s="145"/>
      <c r="S302" s="145"/>
      <c r="T302" s="145"/>
      <c r="U302" s="145"/>
      <c r="V302" s="154"/>
      <c r="W302" s="154"/>
      <c r="X302" s="154"/>
      <c r="Y302" s="154"/>
      <c r="Z302" s="154"/>
      <c r="AA302" s="154"/>
      <c r="AB302" s="154"/>
      <c r="AC302" s="145"/>
      <c r="AD302" s="145"/>
      <c r="AE302" s="145"/>
      <c r="AF302" s="145"/>
      <c r="AG302" s="154"/>
    </row>
    <row r="303" spans="1:33" ht="28.5" customHeight="1">
      <c r="A303" s="466" t="s">
        <v>934</v>
      </c>
      <c r="B303" s="466"/>
      <c r="C303" s="466"/>
      <c r="D303" s="466"/>
      <c r="E303" s="466"/>
      <c r="F303" s="154"/>
      <c r="G303" s="145"/>
      <c r="H303" s="145"/>
      <c r="I303" s="145"/>
      <c r="J303" s="145"/>
      <c r="K303" s="154"/>
      <c r="L303" s="154"/>
      <c r="M303" s="154"/>
      <c r="N303" s="154"/>
      <c r="O303" s="154"/>
      <c r="P303" s="154"/>
      <c r="Q303" s="154"/>
      <c r="R303" s="145"/>
      <c r="S303" s="145"/>
      <c r="T303" s="145"/>
      <c r="U303" s="145"/>
      <c r="V303" s="154"/>
      <c r="W303" s="154"/>
      <c r="X303" s="154"/>
      <c r="Y303" s="154"/>
      <c r="Z303" s="154"/>
      <c r="AA303" s="154"/>
      <c r="AB303" s="154"/>
      <c r="AC303" s="145"/>
      <c r="AD303" s="145"/>
      <c r="AE303" s="145"/>
      <c r="AF303" s="145"/>
      <c r="AG303" s="154"/>
    </row>
    <row r="304" spans="1:33">
      <c r="A304" s="154"/>
      <c r="B304" s="154"/>
      <c r="C304" s="154"/>
      <c r="D304" s="154"/>
      <c r="E304" s="154"/>
      <c r="F304" s="154"/>
      <c r="G304" s="145"/>
      <c r="H304" s="145"/>
      <c r="I304" s="145"/>
      <c r="J304" s="145"/>
      <c r="K304" s="154"/>
      <c r="L304" s="154"/>
      <c r="M304" s="154"/>
      <c r="N304" s="154"/>
      <c r="O304" s="154"/>
      <c r="P304" s="154"/>
      <c r="Q304" s="154"/>
      <c r="R304" s="145"/>
      <c r="S304" s="145"/>
      <c r="T304" s="145"/>
      <c r="U304" s="145"/>
      <c r="V304" s="154"/>
      <c r="W304" s="154"/>
      <c r="X304" s="154"/>
      <c r="Y304" s="154"/>
      <c r="Z304" s="154"/>
      <c r="AA304" s="154"/>
      <c r="AB304" s="154"/>
      <c r="AC304" s="145"/>
      <c r="AD304" s="145"/>
      <c r="AE304" s="145"/>
      <c r="AF304" s="145"/>
      <c r="AG304" s="154"/>
    </row>
    <row r="305" spans="1:33" ht="43.5" customHeight="1">
      <c r="A305" s="468" t="s">
        <v>935</v>
      </c>
      <c r="B305" s="468"/>
      <c r="C305" s="468"/>
      <c r="D305" s="468"/>
      <c r="E305" s="468"/>
      <c r="F305" s="154"/>
      <c r="G305" s="145"/>
      <c r="H305" s="145"/>
      <c r="I305" s="145"/>
      <c r="J305" s="145"/>
      <c r="K305" s="154"/>
      <c r="L305" s="154"/>
      <c r="M305" s="154"/>
      <c r="N305" s="154"/>
      <c r="O305" s="154"/>
      <c r="P305" s="154"/>
      <c r="Q305" s="154"/>
      <c r="R305" s="145"/>
      <c r="S305" s="145"/>
      <c r="T305" s="145"/>
      <c r="U305" s="145"/>
      <c r="V305" s="154"/>
      <c r="W305" s="154"/>
      <c r="X305" s="154"/>
      <c r="Y305" s="154"/>
      <c r="Z305" s="154"/>
      <c r="AA305" s="154"/>
      <c r="AB305" s="154"/>
      <c r="AC305" s="145"/>
      <c r="AD305" s="145"/>
      <c r="AE305" s="145"/>
      <c r="AF305" s="145"/>
      <c r="AG305" s="154"/>
    </row>
    <row r="306" spans="1:33">
      <c r="A306" s="154"/>
      <c r="B306" s="154"/>
      <c r="C306" s="154"/>
      <c r="D306" s="154"/>
      <c r="E306" s="154"/>
      <c r="F306" s="154"/>
      <c r="G306" s="145"/>
      <c r="H306" s="145"/>
      <c r="I306" s="145"/>
      <c r="J306" s="145"/>
      <c r="K306" s="154"/>
      <c r="L306" s="154"/>
      <c r="M306" s="154"/>
      <c r="N306" s="154"/>
      <c r="O306" s="154"/>
      <c r="P306" s="154"/>
      <c r="Q306" s="154"/>
      <c r="R306" s="145"/>
      <c r="S306" s="145"/>
      <c r="T306" s="145"/>
      <c r="U306" s="145"/>
      <c r="V306" s="154"/>
      <c r="W306" s="154"/>
      <c r="X306" s="154"/>
      <c r="Y306" s="154"/>
      <c r="Z306" s="154"/>
      <c r="AA306" s="154"/>
      <c r="AB306" s="154"/>
      <c r="AC306" s="145"/>
      <c r="AD306" s="145"/>
      <c r="AE306" s="145"/>
      <c r="AF306" s="145"/>
      <c r="AG306" s="154"/>
    </row>
    <row r="307" spans="1:33" s="161" customFormat="1" ht="68.45" customHeight="1">
      <c r="A307" s="466" t="s">
        <v>936</v>
      </c>
      <c r="B307" s="466"/>
      <c r="C307" s="466"/>
      <c r="D307" s="466"/>
      <c r="E307" s="466"/>
      <c r="F307" s="159"/>
      <c r="G307" s="160"/>
      <c r="H307" s="160"/>
      <c r="I307" s="160"/>
      <c r="J307" s="160"/>
      <c r="K307" s="159"/>
      <c r="L307" s="159"/>
      <c r="M307" s="159"/>
      <c r="N307" s="159"/>
      <c r="O307" s="159"/>
      <c r="P307" s="159"/>
      <c r="Q307" s="159"/>
      <c r="R307" s="160"/>
      <c r="S307" s="160"/>
      <c r="T307" s="160"/>
      <c r="U307" s="160"/>
      <c r="V307" s="159"/>
      <c r="W307" s="159"/>
      <c r="X307" s="159"/>
      <c r="Y307" s="159"/>
      <c r="Z307" s="159"/>
      <c r="AA307" s="159"/>
      <c r="AB307" s="159"/>
      <c r="AC307" s="160"/>
      <c r="AD307" s="160"/>
      <c r="AE307" s="160"/>
      <c r="AF307" s="160"/>
      <c r="AG307" s="159"/>
    </row>
    <row r="308" spans="1:33">
      <c r="A308" s="154"/>
      <c r="B308" s="154"/>
      <c r="C308" s="154"/>
      <c r="D308" s="154"/>
      <c r="E308" s="154"/>
      <c r="F308" s="154"/>
      <c r="G308" s="145"/>
      <c r="H308" s="145"/>
      <c r="I308" s="145"/>
      <c r="J308" s="145"/>
      <c r="K308" s="154"/>
      <c r="L308" s="154"/>
      <c r="M308" s="154"/>
      <c r="N308" s="154"/>
      <c r="O308" s="154"/>
      <c r="P308" s="154"/>
      <c r="Q308" s="154"/>
      <c r="R308" s="145"/>
      <c r="S308" s="145"/>
      <c r="T308" s="145"/>
      <c r="U308" s="145"/>
      <c r="V308" s="154"/>
      <c r="W308" s="154"/>
      <c r="X308" s="154"/>
      <c r="Y308" s="154"/>
      <c r="Z308" s="154"/>
      <c r="AA308" s="154"/>
      <c r="AB308" s="154"/>
      <c r="AC308" s="145"/>
      <c r="AD308" s="145"/>
      <c r="AE308" s="145"/>
      <c r="AF308" s="145"/>
      <c r="AG308" s="154"/>
    </row>
    <row r="309" spans="1:33">
      <c r="A309" s="463" t="s">
        <v>697</v>
      </c>
      <c r="B309" s="463"/>
      <c r="C309" s="463"/>
      <c r="D309" s="463"/>
      <c r="E309" s="463"/>
      <c r="F309" s="154"/>
      <c r="G309" s="145"/>
      <c r="H309" s="145"/>
      <c r="I309" s="145"/>
      <c r="J309" s="145"/>
      <c r="K309" s="154"/>
      <c r="L309" s="154"/>
      <c r="M309" s="154"/>
      <c r="N309" s="154"/>
      <c r="O309" s="154"/>
      <c r="P309" s="154"/>
      <c r="Q309" s="154"/>
      <c r="R309" s="145"/>
      <c r="S309" s="145"/>
      <c r="T309" s="145"/>
      <c r="U309" s="145"/>
      <c r="V309" s="154"/>
      <c r="W309" s="154"/>
      <c r="X309" s="154"/>
      <c r="Y309" s="154"/>
      <c r="Z309" s="154"/>
      <c r="AA309" s="154"/>
      <c r="AB309" s="154"/>
      <c r="AC309" s="145"/>
      <c r="AD309" s="145"/>
      <c r="AE309" s="145"/>
      <c r="AF309" s="145"/>
      <c r="AG309" s="154"/>
    </row>
    <row r="310" spans="1:33">
      <c r="A310" s="260" t="s">
        <v>2758</v>
      </c>
      <c r="B310" s="259"/>
      <c r="C310" s="259"/>
      <c r="D310" s="259"/>
      <c r="E310" s="259"/>
      <c r="F310" s="154"/>
      <c r="G310" s="145"/>
      <c r="H310" s="145"/>
      <c r="I310" s="145"/>
      <c r="J310" s="145"/>
      <c r="K310" s="154"/>
      <c r="L310" s="154"/>
      <c r="M310" s="154"/>
      <c r="N310" s="154"/>
      <c r="O310" s="154"/>
      <c r="P310" s="154"/>
      <c r="Q310" s="154"/>
      <c r="R310" s="145"/>
      <c r="S310" s="145"/>
      <c r="T310" s="145"/>
      <c r="U310" s="145"/>
      <c r="V310" s="154"/>
      <c r="W310" s="154"/>
      <c r="X310" s="154"/>
      <c r="Y310" s="154"/>
      <c r="Z310" s="154"/>
      <c r="AA310" s="154"/>
      <c r="AB310" s="154"/>
      <c r="AC310" s="145"/>
      <c r="AD310" s="145"/>
      <c r="AE310" s="145"/>
      <c r="AF310" s="145"/>
      <c r="AG310" s="154"/>
    </row>
    <row r="311" spans="1:33">
      <c r="A311" s="461" t="s">
        <v>997</v>
      </c>
      <c r="B311" s="461"/>
      <c r="C311" s="169" t="s">
        <v>998</v>
      </c>
      <c r="D311" s="153"/>
      <c r="E311" s="153"/>
      <c r="F311" s="154"/>
      <c r="G311" s="145"/>
      <c r="H311" s="145"/>
      <c r="I311" s="145"/>
      <c r="J311" s="145"/>
      <c r="K311" s="154"/>
      <c r="L311" s="154"/>
      <c r="M311" s="154"/>
      <c r="N311" s="154"/>
      <c r="O311" s="154"/>
      <c r="P311" s="154"/>
      <c r="Q311" s="154"/>
      <c r="R311" s="145"/>
      <c r="S311" s="145"/>
      <c r="T311" s="145"/>
      <c r="U311" s="145"/>
      <c r="V311" s="154"/>
      <c r="W311" s="154"/>
      <c r="X311" s="154"/>
      <c r="Y311" s="154"/>
      <c r="Z311" s="154"/>
      <c r="AA311" s="154"/>
      <c r="AB311" s="154"/>
      <c r="AC311" s="145"/>
      <c r="AD311" s="145"/>
      <c r="AE311" s="145"/>
      <c r="AF311" s="145"/>
      <c r="AG311" s="154"/>
    </row>
    <row r="312" spans="1:33">
      <c r="A312" s="461" t="s">
        <v>999</v>
      </c>
      <c r="B312" s="461"/>
      <c r="C312" s="169" t="s">
        <v>1006</v>
      </c>
      <c r="D312" s="153"/>
      <c r="E312" s="153"/>
      <c r="F312" s="154"/>
      <c r="G312" s="145"/>
      <c r="H312" s="145"/>
      <c r="I312" s="145"/>
      <c r="J312" s="145"/>
      <c r="K312" s="154"/>
      <c r="L312" s="154"/>
      <c r="M312" s="154"/>
      <c r="N312" s="154"/>
      <c r="O312" s="154"/>
      <c r="P312" s="154"/>
      <c r="Q312" s="154"/>
      <c r="R312" s="145"/>
      <c r="S312" s="145"/>
      <c r="T312" s="145"/>
      <c r="U312" s="145"/>
      <c r="V312" s="154"/>
      <c r="W312" s="154"/>
      <c r="X312" s="154"/>
      <c r="Y312" s="154"/>
      <c r="Z312" s="154"/>
      <c r="AA312" s="154"/>
      <c r="AB312" s="154"/>
      <c r="AC312" s="145"/>
      <c r="AD312" s="145"/>
      <c r="AE312" s="145"/>
      <c r="AF312" s="145"/>
      <c r="AG312" s="154"/>
    </row>
    <row r="313" spans="1:33">
      <c r="A313" s="461" t="s">
        <v>1001</v>
      </c>
      <c r="B313" s="461"/>
      <c r="C313" s="169" t="s">
        <v>2762</v>
      </c>
      <c r="D313" s="153"/>
      <c r="E313" s="153"/>
      <c r="F313" s="154"/>
      <c r="G313" s="145"/>
      <c r="H313" s="145"/>
      <c r="I313" s="145"/>
      <c r="J313" s="145"/>
      <c r="K313" s="154"/>
      <c r="L313" s="154"/>
      <c r="M313" s="154"/>
      <c r="N313" s="154"/>
      <c r="O313" s="154"/>
      <c r="P313" s="154"/>
      <c r="Q313" s="154"/>
      <c r="R313" s="145"/>
      <c r="S313" s="145"/>
      <c r="T313" s="145"/>
      <c r="U313" s="145"/>
      <c r="V313" s="154"/>
      <c r="W313" s="154"/>
      <c r="X313" s="154"/>
      <c r="Y313" s="154"/>
      <c r="Z313" s="154"/>
      <c r="AA313" s="154"/>
      <c r="AB313" s="154"/>
      <c r="AC313" s="145"/>
      <c r="AD313" s="145"/>
      <c r="AE313" s="145"/>
      <c r="AF313" s="145"/>
      <c r="AG313" s="154"/>
    </row>
    <row r="314" spans="1:33">
      <c r="A314" s="461" t="s">
        <v>1003</v>
      </c>
      <c r="B314" s="461"/>
      <c r="C314" s="169" t="s">
        <v>1004</v>
      </c>
      <c r="D314" s="153"/>
      <c r="E314" s="153"/>
      <c r="F314" s="154"/>
      <c r="G314" s="145"/>
      <c r="H314" s="145"/>
      <c r="I314" s="145"/>
      <c r="J314" s="145"/>
      <c r="K314" s="154"/>
      <c r="L314" s="154"/>
      <c r="M314" s="154"/>
      <c r="N314" s="154"/>
      <c r="O314" s="154"/>
      <c r="P314" s="154"/>
      <c r="Q314" s="154"/>
      <c r="R314" s="145"/>
      <c r="S314" s="145"/>
      <c r="T314" s="145"/>
      <c r="U314" s="145"/>
      <c r="V314" s="154"/>
      <c r="W314" s="154"/>
      <c r="X314" s="154"/>
      <c r="Y314" s="154"/>
      <c r="Z314" s="154"/>
      <c r="AA314" s="154"/>
      <c r="AB314" s="154"/>
      <c r="AC314" s="145"/>
      <c r="AD314" s="145"/>
      <c r="AE314" s="145"/>
      <c r="AF314" s="145"/>
      <c r="AG314" s="154"/>
    </row>
    <row r="315" spans="1:33">
      <c r="A315" s="461" t="s">
        <v>2760</v>
      </c>
      <c r="B315" s="461"/>
      <c r="C315" s="169" t="s">
        <v>1004</v>
      </c>
      <c r="D315" s="153"/>
      <c r="E315" s="153"/>
      <c r="F315" s="154"/>
      <c r="G315" s="145"/>
      <c r="H315" s="145"/>
      <c r="I315" s="145"/>
      <c r="J315" s="145"/>
      <c r="K315" s="154"/>
      <c r="L315" s="154"/>
      <c r="M315" s="154"/>
      <c r="N315" s="154"/>
      <c r="O315" s="154"/>
      <c r="P315" s="154"/>
      <c r="Q315" s="154"/>
      <c r="R315" s="145"/>
      <c r="S315" s="145"/>
      <c r="T315" s="145"/>
      <c r="U315" s="145"/>
      <c r="V315" s="154"/>
      <c r="W315" s="154"/>
      <c r="X315" s="154"/>
      <c r="Y315" s="154"/>
      <c r="Z315" s="154"/>
      <c r="AA315" s="154"/>
      <c r="AB315" s="154"/>
      <c r="AC315" s="145"/>
      <c r="AD315" s="145"/>
      <c r="AE315" s="145"/>
      <c r="AF315" s="145"/>
      <c r="AG315" s="154"/>
    </row>
    <row r="316" spans="1:33">
      <c r="A316" s="258"/>
      <c r="B316" s="258"/>
      <c r="C316" s="169"/>
      <c r="D316" s="153"/>
      <c r="E316" s="153"/>
      <c r="F316" s="154"/>
      <c r="G316" s="145"/>
      <c r="H316" s="145"/>
      <c r="I316" s="145"/>
      <c r="J316" s="145"/>
      <c r="K316" s="154"/>
      <c r="L316" s="154"/>
      <c r="M316" s="154"/>
      <c r="N316" s="154"/>
      <c r="O316" s="154"/>
      <c r="P316" s="154"/>
      <c r="Q316" s="154"/>
      <c r="R316" s="145"/>
      <c r="S316" s="145"/>
      <c r="T316" s="145"/>
      <c r="U316" s="145"/>
      <c r="V316" s="154"/>
      <c r="W316" s="154"/>
      <c r="X316" s="154"/>
      <c r="Y316" s="154"/>
      <c r="Z316" s="154"/>
      <c r="AA316" s="154"/>
      <c r="AB316" s="154"/>
      <c r="AC316" s="145"/>
      <c r="AD316" s="145"/>
      <c r="AE316" s="145"/>
      <c r="AF316" s="145"/>
      <c r="AG316" s="154"/>
    </row>
    <row r="317" spans="1:33">
      <c r="A317" s="260" t="s">
        <v>2759</v>
      </c>
      <c r="B317" s="258"/>
      <c r="C317" s="169"/>
      <c r="D317" s="153"/>
      <c r="E317" s="153"/>
      <c r="F317" s="154"/>
      <c r="G317" s="145"/>
      <c r="H317" s="145"/>
      <c r="I317" s="145"/>
      <c r="J317" s="145"/>
      <c r="K317" s="154"/>
      <c r="L317" s="154"/>
      <c r="M317" s="154"/>
      <c r="N317" s="154"/>
      <c r="O317" s="154"/>
      <c r="P317" s="154"/>
      <c r="Q317" s="154"/>
      <c r="R317" s="145"/>
      <c r="S317" s="145"/>
      <c r="T317" s="145"/>
      <c r="U317" s="145"/>
      <c r="V317" s="154"/>
      <c r="W317" s="154"/>
      <c r="X317" s="154"/>
      <c r="Y317" s="154"/>
      <c r="Z317" s="154"/>
      <c r="AA317" s="154"/>
      <c r="AB317" s="154"/>
      <c r="AC317" s="145"/>
      <c r="AD317" s="145"/>
      <c r="AE317" s="145"/>
      <c r="AF317" s="145"/>
      <c r="AG317" s="154"/>
    </row>
    <row r="318" spans="1:33">
      <c r="A318" s="461" t="s">
        <v>997</v>
      </c>
      <c r="B318" s="461"/>
      <c r="C318" s="169" t="s">
        <v>998</v>
      </c>
      <c r="D318" s="153"/>
      <c r="E318" s="153"/>
      <c r="F318" s="154"/>
      <c r="G318" s="145"/>
      <c r="H318" s="145"/>
      <c r="I318" s="145"/>
      <c r="J318" s="145"/>
      <c r="K318" s="154"/>
      <c r="L318" s="154"/>
      <c r="M318" s="154"/>
      <c r="N318" s="154"/>
      <c r="O318" s="154"/>
      <c r="P318" s="154"/>
      <c r="Q318" s="154"/>
      <c r="R318" s="145"/>
      <c r="S318" s="145"/>
      <c r="T318" s="145"/>
      <c r="U318" s="145"/>
      <c r="V318" s="154"/>
      <c r="W318" s="154"/>
      <c r="X318" s="154"/>
      <c r="Y318" s="154"/>
      <c r="Z318" s="154"/>
      <c r="AA318" s="154"/>
      <c r="AB318" s="154"/>
      <c r="AC318" s="145"/>
      <c r="AD318" s="145"/>
      <c r="AE318" s="145"/>
      <c r="AF318" s="145"/>
      <c r="AG318" s="154"/>
    </row>
    <row r="319" spans="1:33">
      <c r="A319" s="461" t="s">
        <v>999</v>
      </c>
      <c r="B319" s="461"/>
      <c r="C319" s="169" t="s">
        <v>1006</v>
      </c>
      <c r="D319" s="153"/>
      <c r="E319" s="153"/>
      <c r="F319" s="154"/>
      <c r="G319" s="145"/>
      <c r="H319" s="145"/>
      <c r="I319" s="145"/>
      <c r="J319" s="145"/>
      <c r="K319" s="154"/>
      <c r="L319" s="154"/>
      <c r="M319" s="154"/>
      <c r="N319" s="154"/>
      <c r="O319" s="154"/>
      <c r="P319" s="154"/>
      <c r="Q319" s="154"/>
      <c r="R319" s="145"/>
      <c r="S319" s="145"/>
      <c r="T319" s="145"/>
      <c r="U319" s="145"/>
      <c r="V319" s="154"/>
      <c r="W319" s="154"/>
      <c r="X319" s="154"/>
      <c r="Y319" s="154"/>
      <c r="Z319" s="154"/>
      <c r="AA319" s="154"/>
      <c r="AB319" s="154"/>
      <c r="AC319" s="145"/>
      <c r="AD319" s="145"/>
      <c r="AE319" s="145"/>
      <c r="AF319" s="145"/>
      <c r="AG319" s="154"/>
    </row>
    <row r="320" spans="1:33">
      <c r="A320" s="461" t="s">
        <v>1001</v>
      </c>
      <c r="B320" s="461"/>
      <c r="C320" s="169" t="s">
        <v>2762</v>
      </c>
      <c r="D320" s="153"/>
      <c r="E320" s="153"/>
      <c r="F320" s="154"/>
      <c r="G320" s="145"/>
      <c r="H320" s="145"/>
      <c r="I320" s="145"/>
      <c r="J320" s="145"/>
      <c r="K320" s="154"/>
      <c r="L320" s="154"/>
      <c r="M320" s="154"/>
      <c r="N320" s="154"/>
      <c r="O320" s="154"/>
      <c r="P320" s="154"/>
      <c r="Q320" s="154"/>
      <c r="R320" s="145"/>
      <c r="S320" s="145"/>
      <c r="T320" s="145"/>
      <c r="U320" s="145"/>
      <c r="V320" s="154"/>
      <c r="W320" s="154"/>
      <c r="X320" s="154"/>
      <c r="Y320" s="154"/>
      <c r="Z320" s="154"/>
      <c r="AA320" s="154"/>
      <c r="AB320" s="154"/>
      <c r="AC320" s="145"/>
      <c r="AD320" s="145"/>
      <c r="AE320" s="145"/>
      <c r="AF320" s="145"/>
      <c r="AG320" s="154"/>
    </row>
    <row r="321" spans="1:33">
      <c r="A321" s="461" t="s">
        <v>1003</v>
      </c>
      <c r="B321" s="461"/>
      <c r="C321" s="169" t="s">
        <v>1004</v>
      </c>
      <c r="D321" s="153"/>
      <c r="E321" s="153"/>
      <c r="F321" s="154"/>
      <c r="G321" s="145"/>
      <c r="H321" s="145"/>
      <c r="I321" s="145"/>
      <c r="J321" s="145"/>
      <c r="K321" s="154"/>
      <c r="L321" s="154"/>
      <c r="M321" s="154"/>
      <c r="N321" s="154"/>
      <c r="O321" s="154"/>
      <c r="P321" s="154"/>
      <c r="Q321" s="154"/>
      <c r="R321" s="145"/>
      <c r="S321" s="145"/>
      <c r="T321" s="145"/>
      <c r="U321" s="145"/>
      <c r="V321" s="154"/>
      <c r="W321" s="154"/>
      <c r="X321" s="154"/>
      <c r="Y321" s="154"/>
      <c r="Z321" s="154"/>
      <c r="AA321" s="154"/>
      <c r="AB321" s="154"/>
      <c r="AC321" s="145"/>
      <c r="AD321" s="145"/>
      <c r="AE321" s="145"/>
      <c r="AF321" s="145"/>
      <c r="AG321" s="154"/>
    </row>
    <row r="322" spans="1:33">
      <c r="A322" s="461" t="s">
        <v>2760</v>
      </c>
      <c r="B322" s="461"/>
      <c r="C322" s="169" t="s">
        <v>1004</v>
      </c>
      <c r="D322" s="153"/>
      <c r="E322" s="153"/>
      <c r="F322" s="154"/>
      <c r="G322" s="145"/>
      <c r="H322" s="145"/>
      <c r="I322" s="145"/>
      <c r="J322" s="145"/>
      <c r="K322" s="154"/>
      <c r="L322" s="154"/>
      <c r="M322" s="154"/>
      <c r="N322" s="154"/>
      <c r="O322" s="154"/>
      <c r="P322" s="154"/>
      <c r="Q322" s="154"/>
      <c r="R322" s="145"/>
      <c r="S322" s="145"/>
      <c r="T322" s="145"/>
      <c r="U322" s="145"/>
      <c r="V322" s="154"/>
      <c r="W322" s="154"/>
      <c r="X322" s="154"/>
      <c r="Y322" s="154"/>
      <c r="Z322" s="154"/>
      <c r="AA322" s="154"/>
      <c r="AB322" s="154"/>
      <c r="AC322" s="145"/>
      <c r="AD322" s="145"/>
      <c r="AE322" s="145"/>
      <c r="AF322" s="145"/>
      <c r="AG322" s="154"/>
    </row>
    <row r="323" spans="1:33">
      <c r="A323" s="258"/>
      <c r="B323" s="258"/>
      <c r="C323" s="169"/>
      <c r="D323" s="153"/>
      <c r="E323" s="153"/>
      <c r="F323" s="154"/>
      <c r="G323" s="145"/>
      <c r="H323" s="145"/>
      <c r="I323" s="145"/>
      <c r="J323" s="145"/>
      <c r="K323" s="154"/>
      <c r="L323" s="154"/>
      <c r="M323" s="154"/>
      <c r="N323" s="154"/>
      <c r="O323" s="154"/>
      <c r="P323" s="154"/>
      <c r="Q323" s="154"/>
      <c r="R323" s="145"/>
      <c r="S323" s="145"/>
      <c r="T323" s="145"/>
      <c r="U323" s="145"/>
      <c r="V323" s="154"/>
      <c r="W323" s="154"/>
      <c r="X323" s="154"/>
      <c r="Y323" s="154"/>
      <c r="Z323" s="154"/>
      <c r="AA323" s="154"/>
      <c r="AB323" s="154"/>
      <c r="AC323" s="145"/>
      <c r="AD323" s="145"/>
      <c r="AE323" s="145"/>
      <c r="AF323" s="145"/>
      <c r="AG323" s="154"/>
    </row>
    <row r="324" spans="1:33">
      <c r="A324" s="260" t="s">
        <v>2761</v>
      </c>
      <c r="B324" s="258"/>
      <c r="C324" s="169"/>
      <c r="D324" s="153"/>
      <c r="E324" s="153"/>
      <c r="F324" s="154"/>
      <c r="G324" s="145"/>
      <c r="H324" s="145"/>
      <c r="I324" s="145"/>
      <c r="J324" s="145"/>
      <c r="K324" s="154"/>
      <c r="L324" s="154"/>
      <c r="M324" s="154"/>
      <c r="N324" s="154"/>
      <c r="O324" s="154"/>
      <c r="P324" s="154"/>
      <c r="Q324" s="154"/>
      <c r="R324" s="145"/>
      <c r="S324" s="145"/>
      <c r="T324" s="145"/>
      <c r="U324" s="145"/>
      <c r="V324" s="154"/>
      <c r="W324" s="154"/>
      <c r="X324" s="154"/>
      <c r="Y324" s="154"/>
      <c r="Z324" s="154"/>
      <c r="AA324" s="154"/>
      <c r="AB324" s="154"/>
      <c r="AC324" s="145"/>
      <c r="AD324" s="145"/>
      <c r="AE324" s="145"/>
      <c r="AF324" s="145"/>
      <c r="AG324" s="154"/>
    </row>
    <row r="325" spans="1:33">
      <c r="A325" s="461" t="s">
        <v>997</v>
      </c>
      <c r="B325" s="461"/>
      <c r="C325" s="169" t="s">
        <v>1004</v>
      </c>
      <c r="D325" s="153"/>
      <c r="E325" s="153"/>
      <c r="F325" s="154"/>
      <c r="G325" s="145"/>
      <c r="H325" s="145"/>
      <c r="I325" s="145"/>
      <c r="J325" s="145"/>
      <c r="K325" s="154"/>
      <c r="L325" s="154"/>
      <c r="M325" s="154"/>
      <c r="N325" s="154"/>
      <c r="O325" s="154"/>
      <c r="P325" s="154"/>
      <c r="Q325" s="154"/>
      <c r="R325" s="145"/>
      <c r="S325" s="145"/>
      <c r="T325" s="145"/>
      <c r="U325" s="145"/>
      <c r="V325" s="154"/>
      <c r="W325" s="154"/>
      <c r="X325" s="154"/>
      <c r="Y325" s="154"/>
      <c r="Z325" s="154"/>
      <c r="AA325" s="154"/>
      <c r="AB325" s="154"/>
      <c r="AC325" s="145"/>
      <c r="AD325" s="145"/>
      <c r="AE325" s="145"/>
      <c r="AF325" s="145"/>
      <c r="AG325" s="154"/>
    </row>
    <row r="326" spans="1:33">
      <c r="A326" s="461" t="s">
        <v>999</v>
      </c>
      <c r="B326" s="461"/>
      <c r="C326" s="169" t="s">
        <v>1004</v>
      </c>
      <c r="D326" s="153"/>
      <c r="E326" s="153"/>
      <c r="F326" s="154"/>
      <c r="G326" s="145"/>
      <c r="H326" s="145"/>
      <c r="I326" s="145"/>
      <c r="J326" s="145"/>
      <c r="K326" s="154"/>
      <c r="L326" s="154"/>
      <c r="M326" s="154"/>
      <c r="N326" s="154"/>
      <c r="O326" s="154"/>
      <c r="P326" s="154"/>
      <c r="Q326" s="154"/>
      <c r="R326" s="145"/>
      <c r="S326" s="145"/>
      <c r="T326" s="145"/>
      <c r="U326" s="145"/>
      <c r="V326" s="154"/>
      <c r="W326" s="154"/>
      <c r="X326" s="154"/>
      <c r="Y326" s="154"/>
      <c r="Z326" s="154"/>
      <c r="AA326" s="154"/>
      <c r="AB326" s="154"/>
      <c r="AC326" s="145"/>
      <c r="AD326" s="145"/>
      <c r="AE326" s="145"/>
      <c r="AF326" s="145"/>
      <c r="AG326" s="154"/>
    </row>
    <row r="327" spans="1:33">
      <c r="A327" s="461" t="s">
        <v>1001</v>
      </c>
      <c r="B327" s="461"/>
      <c r="C327" s="169" t="s">
        <v>1004</v>
      </c>
      <c r="D327" s="153"/>
      <c r="E327" s="153"/>
      <c r="F327" s="154"/>
      <c r="G327" s="145"/>
      <c r="H327" s="145"/>
      <c r="I327" s="145"/>
      <c r="J327" s="145"/>
      <c r="K327" s="154"/>
      <c r="L327" s="154"/>
      <c r="M327" s="154"/>
      <c r="N327" s="154"/>
      <c r="O327" s="154"/>
      <c r="P327" s="154"/>
      <c r="Q327" s="154"/>
      <c r="R327" s="145"/>
      <c r="S327" s="145"/>
      <c r="T327" s="145"/>
      <c r="U327" s="145"/>
      <c r="V327" s="154"/>
      <c r="W327" s="154"/>
      <c r="X327" s="154"/>
      <c r="Y327" s="154"/>
      <c r="Z327" s="154"/>
      <c r="AA327" s="154"/>
      <c r="AB327" s="154"/>
      <c r="AC327" s="145"/>
      <c r="AD327" s="145"/>
      <c r="AE327" s="145"/>
      <c r="AF327" s="145"/>
      <c r="AG327" s="154"/>
    </row>
    <row r="328" spans="1:33">
      <c r="A328" s="461" t="s">
        <v>1003</v>
      </c>
      <c r="B328" s="461"/>
      <c r="C328" s="169" t="s">
        <v>1004</v>
      </c>
      <c r="D328" s="153"/>
      <c r="E328" s="153"/>
      <c r="F328" s="154"/>
      <c r="G328" s="145"/>
      <c r="H328" s="145"/>
      <c r="I328" s="145"/>
      <c r="J328" s="145"/>
      <c r="K328" s="154"/>
      <c r="L328" s="154"/>
      <c r="M328" s="154"/>
      <c r="N328" s="154"/>
      <c r="O328" s="154"/>
      <c r="P328" s="154"/>
      <c r="Q328" s="154"/>
      <c r="R328" s="145"/>
      <c r="S328" s="145"/>
      <c r="T328" s="145"/>
      <c r="U328" s="145"/>
      <c r="V328" s="154"/>
      <c r="W328" s="154"/>
      <c r="X328" s="154"/>
      <c r="Y328" s="154"/>
      <c r="Z328" s="154"/>
      <c r="AA328" s="154"/>
      <c r="AB328" s="154"/>
      <c r="AC328" s="145"/>
      <c r="AD328" s="145"/>
      <c r="AE328" s="145"/>
      <c r="AF328" s="145"/>
      <c r="AG328" s="154"/>
    </row>
    <row r="329" spans="1:33">
      <c r="A329" s="461" t="s">
        <v>2760</v>
      </c>
      <c r="B329" s="461"/>
      <c r="C329" s="169" t="s">
        <v>1004</v>
      </c>
      <c r="D329" s="153"/>
      <c r="E329" s="153"/>
      <c r="F329" s="154"/>
      <c r="G329" s="145"/>
      <c r="H329" s="145"/>
      <c r="I329" s="145"/>
      <c r="J329" s="145"/>
      <c r="K329" s="154"/>
      <c r="L329" s="154"/>
      <c r="M329" s="154"/>
      <c r="N329" s="154"/>
      <c r="O329" s="154"/>
      <c r="P329" s="154"/>
      <c r="Q329" s="154"/>
      <c r="R329" s="145"/>
      <c r="S329" s="145"/>
      <c r="T329" s="145"/>
      <c r="U329" s="145"/>
      <c r="V329" s="154"/>
      <c r="W329" s="154"/>
      <c r="X329" s="154"/>
      <c r="Y329" s="154"/>
      <c r="Z329" s="154"/>
      <c r="AA329" s="154"/>
      <c r="AB329" s="154"/>
      <c r="AC329" s="145"/>
      <c r="AD329" s="145"/>
      <c r="AE329" s="145"/>
      <c r="AF329" s="145"/>
      <c r="AG329" s="154"/>
    </row>
    <row r="330" spans="1:33" ht="12.6" customHeight="1">
      <c r="A330" s="462" t="s">
        <v>988</v>
      </c>
      <c r="B330" s="462"/>
      <c r="C330" s="462"/>
      <c r="D330" s="462"/>
      <c r="E330" s="462"/>
      <c r="F330" s="154"/>
      <c r="G330" s="145"/>
      <c r="H330" s="145"/>
      <c r="I330" s="145"/>
      <c r="J330" s="145"/>
      <c r="K330" s="154"/>
      <c r="L330" s="154"/>
      <c r="M330" s="154"/>
      <c r="N330" s="154"/>
      <c r="O330" s="154"/>
      <c r="P330" s="154"/>
      <c r="Q330" s="154"/>
      <c r="R330" s="145"/>
      <c r="S330" s="145"/>
      <c r="T330" s="145"/>
      <c r="U330" s="145"/>
      <c r="V330" s="154"/>
      <c r="W330" s="154"/>
      <c r="X330" s="154"/>
      <c r="Y330" s="154"/>
      <c r="Z330" s="154"/>
      <c r="AA330" s="154"/>
      <c r="AB330" s="154"/>
      <c r="AC330" s="145"/>
      <c r="AD330" s="145"/>
      <c r="AE330" s="145"/>
      <c r="AF330" s="145"/>
      <c r="AG330" s="154"/>
    </row>
    <row r="331" spans="1:33">
      <c r="A331" s="154"/>
      <c r="B331" s="154"/>
      <c r="C331" s="154"/>
      <c r="D331" s="154"/>
      <c r="E331" s="154"/>
      <c r="F331" s="154"/>
      <c r="G331" s="145"/>
      <c r="H331" s="145"/>
      <c r="I331" s="145"/>
      <c r="J331" s="145"/>
      <c r="K331" s="154"/>
      <c r="L331" s="154"/>
      <c r="M331" s="154"/>
      <c r="N331" s="154"/>
      <c r="O331" s="154"/>
      <c r="P331" s="154"/>
      <c r="Q331" s="154"/>
      <c r="R331" s="145"/>
      <c r="S331" s="145"/>
      <c r="T331" s="145"/>
      <c r="U331" s="145"/>
      <c r="V331" s="154"/>
      <c r="W331" s="154"/>
      <c r="X331" s="154"/>
      <c r="Y331" s="154"/>
      <c r="Z331" s="154"/>
      <c r="AA331" s="154"/>
      <c r="AB331" s="154"/>
      <c r="AC331" s="145"/>
      <c r="AD331" s="145"/>
      <c r="AE331" s="145"/>
      <c r="AF331" s="145"/>
      <c r="AG331" s="154"/>
    </row>
    <row r="332" spans="1:33" ht="15.75">
      <c r="A332" s="465" t="s">
        <v>937</v>
      </c>
      <c r="B332" s="465"/>
      <c r="C332" s="465"/>
      <c r="D332" s="465"/>
      <c r="E332" s="465"/>
      <c r="F332" s="154"/>
      <c r="G332" s="145"/>
      <c r="H332" s="145"/>
      <c r="I332" s="145"/>
      <c r="J332" s="145"/>
      <c r="K332" s="154"/>
      <c r="L332" s="154"/>
      <c r="M332" s="154"/>
      <c r="N332" s="154"/>
      <c r="O332" s="154"/>
      <c r="P332" s="154"/>
      <c r="Q332" s="154"/>
      <c r="R332" s="145"/>
      <c r="S332" s="145"/>
      <c r="T332" s="145"/>
      <c r="U332" s="145"/>
      <c r="V332" s="154"/>
      <c r="W332" s="154"/>
      <c r="X332" s="154"/>
      <c r="Y332" s="154"/>
      <c r="Z332" s="154"/>
      <c r="AA332" s="154"/>
      <c r="AB332" s="154"/>
      <c r="AC332" s="145"/>
      <c r="AD332" s="145"/>
      <c r="AE332" s="145"/>
      <c r="AF332" s="145"/>
      <c r="AG332" s="154"/>
    </row>
    <row r="333" spans="1:33">
      <c r="A333" s="154"/>
      <c r="B333" s="154"/>
      <c r="C333" s="154"/>
      <c r="D333" s="154"/>
      <c r="E333" s="154"/>
      <c r="F333" s="154"/>
      <c r="G333" s="145"/>
      <c r="H333" s="145"/>
      <c r="I333" s="145"/>
      <c r="J333" s="145"/>
      <c r="K333" s="154"/>
      <c r="L333" s="154"/>
      <c r="M333" s="154"/>
      <c r="N333" s="154"/>
      <c r="O333" s="154"/>
      <c r="P333" s="154"/>
      <c r="Q333" s="154"/>
      <c r="R333" s="145"/>
      <c r="S333" s="145"/>
      <c r="T333" s="145"/>
      <c r="U333" s="145"/>
      <c r="V333" s="154"/>
      <c r="W333" s="154"/>
      <c r="X333" s="154"/>
      <c r="Y333" s="154"/>
      <c r="Z333" s="154"/>
      <c r="AA333" s="154"/>
      <c r="AB333" s="154"/>
      <c r="AC333" s="145"/>
      <c r="AD333" s="145"/>
      <c r="AE333" s="145"/>
      <c r="AF333" s="145"/>
      <c r="AG333" s="154"/>
    </row>
    <row r="334" spans="1:33">
      <c r="A334" s="463" t="s">
        <v>889</v>
      </c>
      <c r="B334" s="463"/>
      <c r="C334" s="463"/>
      <c r="D334" s="463"/>
      <c r="E334" s="463"/>
      <c r="F334" s="154"/>
      <c r="G334" s="145"/>
      <c r="H334" s="145"/>
      <c r="I334" s="145"/>
      <c r="J334" s="145"/>
      <c r="K334" s="154"/>
      <c r="L334" s="154"/>
      <c r="M334" s="154"/>
      <c r="N334" s="154"/>
      <c r="O334" s="154"/>
      <c r="P334" s="154"/>
      <c r="Q334" s="154"/>
      <c r="R334" s="145"/>
      <c r="S334" s="145"/>
      <c r="T334" s="145"/>
      <c r="U334" s="145"/>
      <c r="V334" s="154"/>
      <c r="W334" s="154"/>
      <c r="X334" s="154"/>
      <c r="Y334" s="154"/>
      <c r="Z334" s="154"/>
      <c r="AA334" s="154"/>
      <c r="AB334" s="154"/>
      <c r="AC334" s="145"/>
      <c r="AD334" s="145"/>
      <c r="AE334" s="145"/>
      <c r="AF334" s="145"/>
      <c r="AG334" s="154"/>
    </row>
    <row r="335" spans="1:33" s="161" customFormat="1" ht="28.5" customHeight="1">
      <c r="A335" s="466" t="s">
        <v>938</v>
      </c>
      <c r="B335" s="466"/>
      <c r="C335" s="466"/>
      <c r="D335" s="466"/>
      <c r="E335" s="466"/>
      <c r="F335" s="159"/>
      <c r="G335" s="160"/>
      <c r="H335" s="160"/>
      <c r="I335" s="160"/>
      <c r="J335" s="160"/>
      <c r="K335" s="159"/>
      <c r="L335" s="159"/>
      <c r="M335" s="159"/>
      <c r="N335" s="159"/>
      <c r="O335" s="159"/>
      <c r="P335" s="159"/>
      <c r="Q335" s="159"/>
      <c r="R335" s="160"/>
      <c r="S335" s="160"/>
      <c r="T335" s="160"/>
      <c r="U335" s="160"/>
      <c r="V335" s="159"/>
      <c r="W335" s="159"/>
      <c r="X335" s="159"/>
      <c r="Y335" s="159"/>
      <c r="Z335" s="159"/>
      <c r="AA335" s="159"/>
      <c r="AB335" s="159"/>
      <c r="AC335" s="160"/>
      <c r="AD335" s="160"/>
      <c r="AE335" s="160"/>
      <c r="AF335" s="160"/>
      <c r="AG335" s="159"/>
    </row>
    <row r="336" spans="1:33">
      <c r="A336" s="154"/>
      <c r="B336" s="154"/>
      <c r="C336" s="154"/>
      <c r="D336" s="154"/>
      <c r="E336" s="154"/>
      <c r="F336" s="154"/>
      <c r="G336" s="145"/>
      <c r="H336" s="145"/>
      <c r="I336" s="145"/>
      <c r="J336" s="145"/>
      <c r="K336" s="154"/>
      <c r="L336" s="154"/>
      <c r="M336" s="154"/>
      <c r="N336" s="154"/>
      <c r="O336" s="154"/>
      <c r="P336" s="154"/>
      <c r="Q336" s="154"/>
      <c r="R336" s="145"/>
      <c r="S336" s="145"/>
      <c r="T336" s="145"/>
      <c r="U336" s="145"/>
      <c r="V336" s="154"/>
      <c r="W336" s="154"/>
      <c r="X336" s="154"/>
      <c r="Y336" s="154"/>
      <c r="Z336" s="154"/>
      <c r="AA336" s="154"/>
      <c r="AB336" s="154"/>
      <c r="AC336" s="145"/>
      <c r="AD336" s="145"/>
      <c r="AE336" s="145"/>
      <c r="AF336" s="145"/>
      <c r="AG336" s="154"/>
    </row>
    <row r="337" spans="1:33">
      <c r="A337" s="507" t="s">
        <v>939</v>
      </c>
      <c r="B337" s="507"/>
      <c r="C337" s="507"/>
      <c r="D337" s="507"/>
      <c r="E337" s="507"/>
      <c r="F337" s="154"/>
      <c r="G337" s="145"/>
      <c r="H337" s="145"/>
      <c r="I337" s="145"/>
      <c r="J337" s="145"/>
      <c r="K337" s="154"/>
      <c r="L337" s="154"/>
      <c r="M337" s="154"/>
      <c r="N337" s="154"/>
      <c r="O337" s="154"/>
      <c r="P337" s="154"/>
      <c r="Q337" s="154"/>
      <c r="R337" s="145"/>
      <c r="S337" s="145"/>
      <c r="T337" s="145"/>
      <c r="U337" s="145"/>
      <c r="V337" s="154"/>
      <c r="W337" s="154"/>
      <c r="X337" s="154"/>
      <c r="Y337" s="154"/>
      <c r="Z337" s="154"/>
      <c r="AA337" s="154"/>
      <c r="AB337" s="154"/>
      <c r="AC337" s="145"/>
      <c r="AD337" s="145"/>
      <c r="AE337" s="145"/>
      <c r="AF337" s="145"/>
      <c r="AG337" s="154"/>
    </row>
    <row r="338" spans="1:33">
      <c r="A338" s="154"/>
      <c r="B338" s="154"/>
      <c r="C338" s="154"/>
      <c r="D338" s="154"/>
      <c r="E338" s="154"/>
      <c r="F338" s="154"/>
      <c r="G338" s="145"/>
      <c r="H338" s="145"/>
      <c r="I338" s="145"/>
      <c r="J338" s="145"/>
      <c r="K338" s="154"/>
      <c r="L338" s="154"/>
      <c r="M338" s="154"/>
      <c r="N338" s="154"/>
      <c r="O338" s="154"/>
      <c r="P338" s="154"/>
      <c r="Q338" s="154"/>
      <c r="R338" s="145"/>
      <c r="S338" s="145"/>
      <c r="T338" s="145"/>
      <c r="U338" s="145"/>
      <c r="V338" s="154"/>
      <c r="W338" s="154"/>
      <c r="X338" s="154"/>
      <c r="Y338" s="154"/>
      <c r="Z338" s="154"/>
      <c r="AA338" s="154"/>
      <c r="AB338" s="154"/>
      <c r="AC338" s="145"/>
      <c r="AD338" s="145"/>
      <c r="AE338" s="145"/>
      <c r="AF338" s="145"/>
      <c r="AG338" s="154"/>
    </row>
    <row r="339" spans="1:33" s="161" customFormat="1" ht="43.5" customHeight="1">
      <c r="A339" s="466" t="s">
        <v>940</v>
      </c>
      <c r="B339" s="466"/>
      <c r="C339" s="466"/>
      <c r="D339" s="466"/>
      <c r="E339" s="466"/>
      <c r="F339" s="159"/>
      <c r="G339" s="160"/>
      <c r="H339" s="160"/>
      <c r="I339" s="160"/>
      <c r="J339" s="160"/>
      <c r="K339" s="159"/>
      <c r="L339" s="159"/>
      <c r="M339" s="159"/>
      <c r="N339" s="159"/>
      <c r="O339" s="159"/>
      <c r="P339" s="159"/>
      <c r="Q339" s="159"/>
      <c r="R339" s="160"/>
      <c r="S339" s="160"/>
      <c r="T339" s="160"/>
      <c r="U339" s="160"/>
      <c r="V339" s="159"/>
      <c r="W339" s="159"/>
      <c r="X339" s="159"/>
      <c r="Y339" s="159"/>
      <c r="Z339" s="159"/>
      <c r="AA339" s="159"/>
      <c r="AB339" s="159"/>
      <c r="AC339" s="160"/>
      <c r="AD339" s="160"/>
      <c r="AE339" s="160"/>
      <c r="AF339" s="160"/>
      <c r="AG339" s="159"/>
    </row>
    <row r="340" spans="1:33">
      <c r="A340" s="154"/>
      <c r="B340" s="154"/>
      <c r="C340" s="154"/>
      <c r="D340" s="154"/>
      <c r="E340" s="154"/>
      <c r="F340" s="154"/>
      <c r="G340" s="145"/>
      <c r="H340" s="145"/>
      <c r="I340" s="145"/>
      <c r="J340" s="145"/>
      <c r="K340" s="154"/>
      <c r="L340" s="154"/>
      <c r="M340" s="154"/>
      <c r="N340" s="154"/>
      <c r="O340" s="154"/>
      <c r="P340" s="154"/>
      <c r="Q340" s="154"/>
      <c r="R340" s="145"/>
      <c r="S340" s="145"/>
      <c r="T340" s="145"/>
      <c r="U340" s="145"/>
      <c r="V340" s="154"/>
      <c r="W340" s="154"/>
      <c r="X340" s="154"/>
      <c r="Y340" s="154"/>
      <c r="Z340" s="154"/>
      <c r="AA340" s="154"/>
      <c r="AB340" s="154"/>
      <c r="AC340" s="145"/>
      <c r="AD340" s="145"/>
      <c r="AE340" s="145"/>
      <c r="AF340" s="145"/>
      <c r="AG340" s="154"/>
    </row>
    <row r="341" spans="1:33">
      <c r="A341" s="463" t="s">
        <v>893</v>
      </c>
      <c r="B341" s="463"/>
      <c r="C341" s="463"/>
      <c r="D341" s="463"/>
      <c r="E341" s="463"/>
      <c r="F341" s="154"/>
      <c r="G341" s="145"/>
      <c r="H341" s="145"/>
      <c r="I341" s="145"/>
      <c r="J341" s="145"/>
      <c r="K341" s="154"/>
      <c r="L341" s="154"/>
      <c r="M341" s="154"/>
      <c r="N341" s="154"/>
      <c r="O341" s="154"/>
      <c r="P341" s="154"/>
      <c r="Q341" s="154"/>
      <c r="R341" s="145"/>
      <c r="S341" s="145"/>
      <c r="T341" s="145"/>
      <c r="U341" s="145"/>
      <c r="V341" s="154"/>
      <c r="W341" s="154"/>
      <c r="X341" s="154"/>
      <c r="Y341" s="154"/>
      <c r="Z341" s="154"/>
      <c r="AA341" s="154"/>
      <c r="AB341" s="154"/>
      <c r="AC341" s="145"/>
      <c r="AD341" s="145"/>
      <c r="AE341" s="145"/>
      <c r="AF341" s="145"/>
      <c r="AG341" s="154"/>
    </row>
    <row r="342" spans="1:33" s="161" customFormat="1" ht="28.5" customHeight="1">
      <c r="A342" s="464" t="s">
        <v>941</v>
      </c>
      <c r="B342" s="464"/>
      <c r="C342" s="464"/>
      <c r="D342" s="464"/>
      <c r="E342" s="464"/>
      <c r="F342" s="159"/>
      <c r="G342" s="160"/>
      <c r="H342" s="160"/>
      <c r="I342" s="160"/>
      <c r="J342" s="160"/>
      <c r="K342" s="159"/>
      <c r="L342" s="159"/>
      <c r="M342" s="159"/>
      <c r="N342" s="159"/>
      <c r="O342" s="159"/>
      <c r="P342" s="159"/>
      <c r="Q342" s="159"/>
      <c r="R342" s="160"/>
      <c r="S342" s="160"/>
      <c r="T342" s="160"/>
      <c r="U342" s="160"/>
      <c r="V342" s="159"/>
      <c r="W342" s="159"/>
      <c r="X342" s="159"/>
      <c r="Y342" s="159"/>
      <c r="Z342" s="159"/>
      <c r="AA342" s="159"/>
      <c r="AB342" s="159"/>
      <c r="AC342" s="160"/>
      <c r="AD342" s="160"/>
      <c r="AE342" s="160"/>
      <c r="AF342" s="160"/>
      <c r="AG342" s="159"/>
    </row>
    <row r="343" spans="1:33">
      <c r="A343" s="470" t="s">
        <v>942</v>
      </c>
      <c r="B343" s="470"/>
      <c r="C343" s="470"/>
      <c r="D343" s="470"/>
      <c r="E343" s="470"/>
      <c r="F343" s="154"/>
      <c r="G343" s="145"/>
      <c r="H343" s="145"/>
      <c r="I343" s="145"/>
      <c r="J343" s="145"/>
      <c r="K343" s="154"/>
      <c r="L343" s="154"/>
      <c r="M343" s="154"/>
      <c r="N343" s="154"/>
      <c r="O343" s="154"/>
      <c r="P343" s="154"/>
      <c r="Q343" s="154"/>
      <c r="R343" s="145"/>
      <c r="S343" s="145"/>
      <c r="T343" s="145"/>
      <c r="U343" s="145"/>
      <c r="V343" s="154"/>
      <c r="W343" s="154"/>
      <c r="X343" s="154"/>
      <c r="Y343" s="154"/>
      <c r="Z343" s="154"/>
      <c r="AA343" s="154"/>
      <c r="AB343" s="154"/>
      <c r="AC343" s="145"/>
      <c r="AD343" s="145"/>
      <c r="AE343" s="145"/>
      <c r="AF343" s="145"/>
      <c r="AG343" s="154"/>
    </row>
    <row r="344" spans="1:33">
      <c r="A344" s="154"/>
      <c r="B344" s="154"/>
      <c r="C344" s="154"/>
      <c r="D344" s="154"/>
      <c r="E344" s="154"/>
      <c r="F344" s="154"/>
      <c r="G344" s="145"/>
      <c r="H344" s="145"/>
      <c r="I344" s="145"/>
      <c r="J344" s="145"/>
      <c r="K344" s="154"/>
      <c r="L344" s="154"/>
      <c r="M344" s="154"/>
      <c r="N344" s="154"/>
      <c r="O344" s="154"/>
      <c r="P344" s="154"/>
      <c r="Q344" s="154"/>
      <c r="R344" s="145"/>
      <c r="S344" s="145"/>
      <c r="T344" s="145"/>
      <c r="U344" s="145"/>
      <c r="V344" s="154"/>
      <c r="W344" s="154"/>
      <c r="X344" s="154"/>
      <c r="Y344" s="154"/>
      <c r="Z344" s="154"/>
      <c r="AA344" s="154"/>
      <c r="AB344" s="154"/>
      <c r="AC344" s="145"/>
      <c r="AD344" s="145"/>
      <c r="AE344" s="145"/>
      <c r="AF344" s="145"/>
      <c r="AG344" s="154"/>
    </row>
    <row r="345" spans="1:33">
      <c r="A345" s="463" t="s">
        <v>697</v>
      </c>
      <c r="B345" s="463"/>
      <c r="C345" s="463"/>
      <c r="D345" s="463"/>
      <c r="E345" s="463"/>
      <c r="F345" s="154"/>
      <c r="G345" s="145"/>
      <c r="H345" s="145"/>
      <c r="I345" s="145"/>
      <c r="J345" s="145"/>
      <c r="K345" s="154"/>
      <c r="L345" s="154"/>
      <c r="M345" s="154"/>
      <c r="N345" s="154"/>
      <c r="O345" s="154"/>
      <c r="P345" s="154"/>
      <c r="Q345" s="154"/>
      <c r="R345" s="145"/>
      <c r="S345" s="145"/>
      <c r="T345" s="145"/>
      <c r="U345" s="145"/>
      <c r="V345" s="154"/>
      <c r="W345" s="154"/>
      <c r="X345" s="154"/>
      <c r="Y345" s="154"/>
      <c r="Z345" s="154"/>
      <c r="AA345" s="154"/>
      <c r="AB345" s="154"/>
      <c r="AC345" s="145"/>
      <c r="AD345" s="145"/>
      <c r="AE345" s="145"/>
      <c r="AF345" s="145"/>
      <c r="AG345" s="154"/>
    </row>
    <row r="346" spans="1:33">
      <c r="A346" s="260" t="s">
        <v>2758</v>
      </c>
      <c r="B346" s="259"/>
      <c r="C346" s="259"/>
      <c r="D346" s="259"/>
      <c r="E346" s="259"/>
      <c r="F346" s="154"/>
      <c r="G346" s="145"/>
      <c r="H346" s="145"/>
      <c r="I346" s="145"/>
      <c r="J346" s="145"/>
      <c r="K346" s="154"/>
      <c r="L346" s="154"/>
      <c r="M346" s="154"/>
      <c r="N346" s="154"/>
      <c r="O346" s="154"/>
      <c r="P346" s="154"/>
      <c r="Q346" s="154"/>
      <c r="R346" s="145"/>
      <c r="S346" s="145"/>
      <c r="T346" s="145"/>
      <c r="U346" s="145"/>
      <c r="V346" s="154"/>
      <c r="W346" s="154"/>
      <c r="X346" s="154"/>
      <c r="Y346" s="154"/>
      <c r="Z346" s="154"/>
      <c r="AA346" s="154"/>
      <c r="AB346" s="154"/>
      <c r="AC346" s="145"/>
      <c r="AD346" s="145"/>
      <c r="AE346" s="145"/>
      <c r="AF346" s="145"/>
      <c r="AG346" s="154"/>
    </row>
    <row r="347" spans="1:33">
      <c r="A347" s="461" t="s">
        <v>997</v>
      </c>
      <c r="B347" s="461"/>
      <c r="C347" s="169" t="s">
        <v>1004</v>
      </c>
      <c r="D347" s="153"/>
      <c r="E347" s="153"/>
      <c r="F347" s="154"/>
      <c r="G347" s="145"/>
      <c r="H347" s="145"/>
      <c r="I347" s="145"/>
      <c r="J347" s="145"/>
      <c r="K347" s="154"/>
      <c r="L347" s="154"/>
      <c r="M347" s="154"/>
      <c r="N347" s="154"/>
      <c r="O347" s="154"/>
      <c r="P347" s="154"/>
      <c r="Q347" s="154"/>
      <c r="R347" s="145"/>
      <c r="S347" s="145"/>
      <c r="T347" s="145"/>
      <c r="U347" s="145"/>
      <c r="V347" s="154"/>
      <c r="W347" s="154"/>
      <c r="X347" s="154"/>
      <c r="Y347" s="154"/>
      <c r="Z347" s="154"/>
      <c r="AA347" s="154"/>
      <c r="AB347" s="154"/>
      <c r="AC347" s="145"/>
      <c r="AD347" s="145"/>
      <c r="AE347" s="145"/>
      <c r="AF347" s="145"/>
      <c r="AG347" s="154"/>
    </row>
    <row r="348" spans="1:33">
      <c r="A348" s="461" t="s">
        <v>999</v>
      </c>
      <c r="B348" s="461"/>
      <c r="C348" s="169" t="s">
        <v>1004</v>
      </c>
      <c r="D348" s="153"/>
      <c r="E348" s="153"/>
      <c r="F348" s="154"/>
      <c r="G348" s="145"/>
      <c r="H348" s="145"/>
      <c r="I348" s="145"/>
      <c r="J348" s="145"/>
      <c r="K348" s="154"/>
      <c r="L348" s="154"/>
      <c r="M348" s="154"/>
      <c r="N348" s="154"/>
      <c r="O348" s="154"/>
      <c r="P348" s="154"/>
      <c r="Q348" s="154"/>
      <c r="R348" s="145"/>
      <c r="S348" s="145"/>
      <c r="T348" s="145"/>
      <c r="U348" s="145"/>
      <c r="V348" s="154"/>
      <c r="W348" s="154"/>
      <c r="X348" s="154"/>
      <c r="Y348" s="154"/>
      <c r="Z348" s="154"/>
      <c r="AA348" s="154"/>
      <c r="AB348" s="154"/>
      <c r="AC348" s="145"/>
      <c r="AD348" s="145"/>
      <c r="AE348" s="145"/>
      <c r="AF348" s="145"/>
      <c r="AG348" s="154"/>
    </row>
    <row r="349" spans="1:33">
      <c r="A349" s="461" t="s">
        <v>1001</v>
      </c>
      <c r="B349" s="461"/>
      <c r="C349" s="169" t="s">
        <v>1004</v>
      </c>
      <c r="D349" s="153"/>
      <c r="E349" s="153"/>
      <c r="F349" s="154"/>
      <c r="G349" s="145"/>
      <c r="H349" s="145"/>
      <c r="I349" s="145"/>
      <c r="J349" s="145"/>
      <c r="K349" s="154"/>
      <c r="L349" s="154"/>
      <c r="M349" s="154"/>
      <c r="N349" s="154"/>
      <c r="O349" s="154"/>
      <c r="P349" s="154"/>
      <c r="Q349" s="154"/>
      <c r="R349" s="145"/>
      <c r="S349" s="145"/>
      <c r="T349" s="145"/>
      <c r="U349" s="145"/>
      <c r="V349" s="154"/>
      <c r="W349" s="154"/>
      <c r="X349" s="154"/>
      <c r="Y349" s="154"/>
      <c r="Z349" s="154"/>
      <c r="AA349" s="154"/>
      <c r="AB349" s="154"/>
      <c r="AC349" s="145"/>
      <c r="AD349" s="145"/>
      <c r="AE349" s="145"/>
      <c r="AF349" s="145"/>
      <c r="AG349" s="154"/>
    </row>
    <row r="350" spans="1:33">
      <c r="A350" s="461" t="s">
        <v>1003</v>
      </c>
      <c r="B350" s="461"/>
      <c r="C350" s="169" t="s">
        <v>1004</v>
      </c>
      <c r="D350" s="153"/>
      <c r="E350" s="153"/>
      <c r="F350" s="154"/>
      <c r="G350" s="145"/>
      <c r="H350" s="145"/>
      <c r="I350" s="145"/>
      <c r="J350" s="145"/>
      <c r="K350" s="154"/>
      <c r="L350" s="154"/>
      <c r="M350" s="154"/>
      <c r="N350" s="154"/>
      <c r="O350" s="154"/>
      <c r="P350" s="154"/>
      <c r="Q350" s="154"/>
      <c r="R350" s="145"/>
      <c r="S350" s="145"/>
      <c r="T350" s="145"/>
      <c r="U350" s="145"/>
      <c r="V350" s="154"/>
      <c r="W350" s="154"/>
      <c r="X350" s="154"/>
      <c r="Y350" s="154"/>
      <c r="Z350" s="154"/>
      <c r="AA350" s="154"/>
      <c r="AB350" s="154"/>
      <c r="AC350" s="145"/>
      <c r="AD350" s="145"/>
      <c r="AE350" s="145"/>
      <c r="AF350" s="145"/>
      <c r="AG350" s="154"/>
    </row>
    <row r="351" spans="1:33">
      <c r="A351" s="461" t="s">
        <v>2760</v>
      </c>
      <c r="B351" s="461"/>
      <c r="C351" s="169" t="s">
        <v>1004</v>
      </c>
      <c r="D351" s="153"/>
      <c r="E351" s="153"/>
      <c r="F351" s="154"/>
      <c r="G351" s="145"/>
      <c r="H351" s="145"/>
      <c r="I351" s="145"/>
      <c r="J351" s="145"/>
      <c r="K351" s="154"/>
      <c r="L351" s="154"/>
      <c r="M351" s="154"/>
      <c r="N351" s="154"/>
      <c r="O351" s="154"/>
      <c r="P351" s="154"/>
      <c r="Q351" s="154"/>
      <c r="R351" s="145"/>
      <c r="S351" s="145"/>
      <c r="T351" s="145"/>
      <c r="U351" s="145"/>
      <c r="V351" s="154"/>
      <c r="W351" s="154"/>
      <c r="X351" s="154"/>
      <c r="Y351" s="154"/>
      <c r="Z351" s="154"/>
      <c r="AA351" s="154"/>
      <c r="AB351" s="154"/>
      <c r="AC351" s="145"/>
      <c r="AD351" s="145"/>
      <c r="AE351" s="145"/>
      <c r="AF351" s="145"/>
      <c r="AG351" s="154"/>
    </row>
    <row r="352" spans="1:33">
      <c r="A352" s="258"/>
      <c r="B352" s="258"/>
      <c r="C352" s="169"/>
      <c r="D352" s="153"/>
      <c r="E352" s="153"/>
      <c r="F352" s="154"/>
      <c r="G352" s="145"/>
      <c r="H352" s="145"/>
      <c r="I352" s="145"/>
      <c r="J352" s="145"/>
      <c r="K352" s="154"/>
      <c r="L352" s="154"/>
      <c r="M352" s="154"/>
      <c r="N352" s="154"/>
      <c r="O352" s="154"/>
      <c r="P352" s="154"/>
      <c r="Q352" s="154"/>
      <c r="R352" s="145"/>
      <c r="S352" s="145"/>
      <c r="T352" s="145"/>
      <c r="U352" s="145"/>
      <c r="V352" s="154"/>
      <c r="W352" s="154"/>
      <c r="X352" s="154"/>
      <c r="Y352" s="154"/>
      <c r="Z352" s="154"/>
      <c r="AA352" s="154"/>
      <c r="AB352" s="154"/>
      <c r="AC352" s="145"/>
      <c r="AD352" s="145"/>
      <c r="AE352" s="145"/>
      <c r="AF352" s="145"/>
      <c r="AG352" s="154"/>
    </row>
    <row r="353" spans="1:33">
      <c r="A353" s="260" t="s">
        <v>2759</v>
      </c>
      <c r="B353" s="258"/>
      <c r="C353" s="169"/>
      <c r="D353" s="153"/>
      <c r="E353" s="153"/>
      <c r="F353" s="154"/>
      <c r="G353" s="145"/>
      <c r="H353" s="145"/>
      <c r="I353" s="145"/>
      <c r="J353" s="145"/>
      <c r="K353" s="154"/>
      <c r="L353" s="154"/>
      <c r="M353" s="154"/>
      <c r="N353" s="154"/>
      <c r="O353" s="154"/>
      <c r="P353" s="154"/>
      <c r="Q353" s="154"/>
      <c r="R353" s="145"/>
      <c r="S353" s="145"/>
      <c r="T353" s="145"/>
      <c r="U353" s="145"/>
      <c r="V353" s="154"/>
      <c r="W353" s="154"/>
      <c r="X353" s="154"/>
      <c r="Y353" s="154"/>
      <c r="Z353" s="154"/>
      <c r="AA353" s="154"/>
      <c r="AB353" s="154"/>
      <c r="AC353" s="145"/>
      <c r="AD353" s="145"/>
      <c r="AE353" s="145"/>
      <c r="AF353" s="145"/>
      <c r="AG353" s="154"/>
    </row>
    <row r="354" spans="1:33">
      <c r="A354" s="461" t="s">
        <v>997</v>
      </c>
      <c r="B354" s="461"/>
      <c r="C354" s="169" t="s">
        <v>1004</v>
      </c>
      <c r="D354" s="153"/>
      <c r="E354" s="153"/>
      <c r="F354" s="154"/>
      <c r="G354" s="145"/>
      <c r="H354" s="145"/>
      <c r="I354" s="145"/>
      <c r="J354" s="145"/>
      <c r="K354" s="154"/>
      <c r="L354" s="154"/>
      <c r="M354" s="154"/>
      <c r="N354" s="154"/>
      <c r="O354" s="154"/>
      <c r="P354" s="154"/>
      <c r="Q354" s="154"/>
      <c r="R354" s="145"/>
      <c r="S354" s="145"/>
      <c r="T354" s="145"/>
      <c r="U354" s="145"/>
      <c r="V354" s="154"/>
      <c r="W354" s="154"/>
      <c r="X354" s="154"/>
      <c r="Y354" s="154"/>
      <c r="Z354" s="154"/>
      <c r="AA354" s="154"/>
      <c r="AB354" s="154"/>
      <c r="AC354" s="145"/>
      <c r="AD354" s="145"/>
      <c r="AE354" s="145"/>
      <c r="AF354" s="145"/>
      <c r="AG354" s="154"/>
    </row>
    <row r="355" spans="1:33">
      <c r="A355" s="461" t="s">
        <v>999</v>
      </c>
      <c r="B355" s="461"/>
      <c r="C355" s="169" t="s">
        <v>1004</v>
      </c>
      <c r="D355" s="153"/>
      <c r="E355" s="153"/>
      <c r="F355" s="154"/>
      <c r="G355" s="145"/>
      <c r="H355" s="145"/>
      <c r="I355" s="145"/>
      <c r="J355" s="145"/>
      <c r="K355" s="154"/>
      <c r="L355" s="154"/>
      <c r="M355" s="154"/>
      <c r="N355" s="154"/>
      <c r="O355" s="154"/>
      <c r="P355" s="154"/>
      <c r="Q355" s="154"/>
      <c r="R355" s="145"/>
      <c r="S355" s="145"/>
      <c r="T355" s="145"/>
      <c r="U355" s="145"/>
      <c r="V355" s="154"/>
      <c r="W355" s="154"/>
      <c r="X355" s="154"/>
      <c r="Y355" s="154"/>
      <c r="Z355" s="154"/>
      <c r="AA355" s="154"/>
      <c r="AB355" s="154"/>
      <c r="AC355" s="145"/>
      <c r="AD355" s="145"/>
      <c r="AE355" s="145"/>
      <c r="AF355" s="145"/>
      <c r="AG355" s="154"/>
    </row>
    <row r="356" spans="1:33">
      <c r="A356" s="461" t="s">
        <v>1001</v>
      </c>
      <c r="B356" s="461"/>
      <c r="C356" s="169" t="s">
        <v>1004</v>
      </c>
      <c r="D356" s="153"/>
      <c r="E356" s="153"/>
      <c r="F356" s="154"/>
      <c r="G356" s="145"/>
      <c r="H356" s="145"/>
      <c r="I356" s="145"/>
      <c r="J356" s="145"/>
      <c r="K356" s="154"/>
      <c r="L356" s="154"/>
      <c r="M356" s="154"/>
      <c r="N356" s="154"/>
      <c r="O356" s="154"/>
      <c r="P356" s="154"/>
      <c r="Q356" s="154"/>
      <c r="R356" s="145"/>
      <c r="S356" s="145"/>
      <c r="T356" s="145"/>
      <c r="U356" s="145"/>
      <c r="V356" s="154"/>
      <c r="W356" s="154"/>
      <c r="X356" s="154"/>
      <c r="Y356" s="154"/>
      <c r="Z356" s="154"/>
      <c r="AA356" s="154"/>
      <c r="AB356" s="154"/>
      <c r="AC356" s="145"/>
      <c r="AD356" s="145"/>
      <c r="AE356" s="145"/>
      <c r="AF356" s="145"/>
      <c r="AG356" s="154"/>
    </row>
    <row r="357" spans="1:33">
      <c r="A357" s="461" t="s">
        <v>1003</v>
      </c>
      <c r="B357" s="461"/>
      <c r="C357" s="169" t="s">
        <v>1004</v>
      </c>
      <c r="D357" s="153"/>
      <c r="E357" s="153"/>
      <c r="F357" s="154"/>
      <c r="G357" s="145"/>
      <c r="H357" s="145"/>
      <c r="I357" s="145"/>
      <c r="J357" s="145"/>
      <c r="K357" s="154"/>
      <c r="L357" s="154"/>
      <c r="M357" s="154"/>
      <c r="N357" s="154"/>
      <c r="O357" s="154"/>
      <c r="P357" s="154"/>
      <c r="Q357" s="154"/>
      <c r="R357" s="145"/>
      <c r="S357" s="145"/>
      <c r="T357" s="145"/>
      <c r="U357" s="145"/>
      <c r="V357" s="154"/>
      <c r="W357" s="154"/>
      <c r="X357" s="154"/>
      <c r="Y357" s="154"/>
      <c r="Z357" s="154"/>
      <c r="AA357" s="154"/>
      <c r="AB357" s="154"/>
      <c r="AC357" s="145"/>
      <c r="AD357" s="145"/>
      <c r="AE357" s="145"/>
      <c r="AF357" s="145"/>
      <c r="AG357" s="154"/>
    </row>
    <row r="358" spans="1:33">
      <c r="A358" s="461" t="s">
        <v>2760</v>
      </c>
      <c r="B358" s="461"/>
      <c r="C358" s="169" t="s">
        <v>1004</v>
      </c>
      <c r="D358" s="153"/>
      <c r="E358" s="153"/>
      <c r="F358" s="154"/>
      <c r="G358" s="145"/>
      <c r="H358" s="145"/>
      <c r="I358" s="145"/>
      <c r="J358" s="145"/>
      <c r="K358" s="154"/>
      <c r="L358" s="154"/>
      <c r="M358" s="154"/>
      <c r="N358" s="154"/>
      <c r="O358" s="154"/>
      <c r="P358" s="154"/>
      <c r="Q358" s="154"/>
      <c r="R358" s="145"/>
      <c r="S358" s="145"/>
      <c r="T358" s="145"/>
      <c r="U358" s="145"/>
      <c r="V358" s="154"/>
      <c r="W358" s="154"/>
      <c r="X358" s="154"/>
      <c r="Y358" s="154"/>
      <c r="Z358" s="154"/>
      <c r="AA358" s="154"/>
      <c r="AB358" s="154"/>
      <c r="AC358" s="145"/>
      <c r="AD358" s="145"/>
      <c r="AE358" s="145"/>
      <c r="AF358" s="145"/>
      <c r="AG358" s="154"/>
    </row>
    <row r="359" spans="1:33">
      <c r="A359" s="258"/>
      <c r="B359" s="258"/>
      <c r="C359" s="169"/>
      <c r="D359" s="153"/>
      <c r="E359" s="153"/>
      <c r="F359" s="154"/>
      <c r="G359" s="145"/>
      <c r="H359" s="145"/>
      <c r="I359" s="145"/>
      <c r="J359" s="145"/>
      <c r="K359" s="154"/>
      <c r="L359" s="154"/>
      <c r="M359" s="154"/>
      <c r="N359" s="154"/>
      <c r="O359" s="154"/>
      <c r="P359" s="154"/>
      <c r="Q359" s="154"/>
      <c r="R359" s="145"/>
      <c r="S359" s="145"/>
      <c r="T359" s="145"/>
      <c r="U359" s="145"/>
      <c r="V359" s="154"/>
      <c r="W359" s="154"/>
      <c r="X359" s="154"/>
      <c r="Y359" s="154"/>
      <c r="Z359" s="154"/>
      <c r="AA359" s="154"/>
      <c r="AB359" s="154"/>
      <c r="AC359" s="145"/>
      <c r="AD359" s="145"/>
      <c r="AE359" s="145"/>
      <c r="AF359" s="145"/>
      <c r="AG359" s="154"/>
    </row>
    <row r="360" spans="1:33">
      <c r="A360" s="260" t="s">
        <v>2761</v>
      </c>
      <c r="B360" s="258"/>
      <c r="C360" s="169"/>
      <c r="D360" s="153"/>
      <c r="E360" s="153"/>
      <c r="F360" s="154"/>
      <c r="G360" s="145"/>
      <c r="H360" s="145"/>
      <c r="I360" s="145"/>
      <c r="J360" s="145"/>
      <c r="K360" s="154"/>
      <c r="L360" s="154"/>
      <c r="M360" s="154"/>
      <c r="N360" s="154"/>
      <c r="O360" s="154"/>
      <c r="P360" s="154"/>
      <c r="Q360" s="154"/>
      <c r="R360" s="145"/>
      <c r="S360" s="145"/>
      <c r="T360" s="145"/>
      <c r="U360" s="145"/>
      <c r="V360" s="154"/>
      <c r="W360" s="154"/>
      <c r="X360" s="154"/>
      <c r="Y360" s="154"/>
      <c r="Z360" s="154"/>
      <c r="AA360" s="154"/>
      <c r="AB360" s="154"/>
      <c r="AC360" s="145"/>
      <c r="AD360" s="145"/>
      <c r="AE360" s="145"/>
      <c r="AF360" s="145"/>
      <c r="AG360" s="154"/>
    </row>
    <row r="361" spans="1:33">
      <c r="A361" s="461" t="s">
        <v>997</v>
      </c>
      <c r="B361" s="461"/>
      <c r="C361" s="169" t="s">
        <v>1004</v>
      </c>
      <c r="D361" s="153"/>
      <c r="E361" s="153"/>
      <c r="F361" s="154"/>
      <c r="G361" s="145"/>
      <c r="H361" s="145"/>
      <c r="I361" s="145"/>
      <c r="J361" s="145"/>
      <c r="K361" s="154"/>
      <c r="L361" s="154"/>
      <c r="M361" s="154"/>
      <c r="N361" s="154"/>
      <c r="O361" s="154"/>
      <c r="P361" s="154"/>
      <c r="Q361" s="154"/>
      <c r="R361" s="145"/>
      <c r="S361" s="145"/>
      <c r="T361" s="145"/>
      <c r="U361" s="145"/>
      <c r="V361" s="154"/>
      <c r="W361" s="154"/>
      <c r="X361" s="154"/>
      <c r="Y361" s="154"/>
      <c r="Z361" s="154"/>
      <c r="AA361" s="154"/>
      <c r="AB361" s="154"/>
      <c r="AC361" s="145"/>
      <c r="AD361" s="145"/>
      <c r="AE361" s="145"/>
      <c r="AF361" s="145"/>
      <c r="AG361" s="154"/>
    </row>
    <row r="362" spans="1:33">
      <c r="A362" s="461" t="s">
        <v>999</v>
      </c>
      <c r="B362" s="461"/>
      <c r="C362" s="169" t="s">
        <v>1004</v>
      </c>
      <c r="D362" s="153"/>
      <c r="E362" s="153"/>
      <c r="F362" s="154"/>
      <c r="G362" s="145"/>
      <c r="H362" s="145"/>
      <c r="I362" s="145"/>
      <c r="J362" s="145"/>
      <c r="K362" s="154"/>
      <c r="L362" s="154"/>
      <c r="M362" s="154"/>
      <c r="N362" s="154"/>
      <c r="O362" s="154"/>
      <c r="P362" s="154"/>
      <c r="Q362" s="154"/>
      <c r="R362" s="145"/>
      <c r="S362" s="145"/>
      <c r="T362" s="145"/>
      <c r="U362" s="145"/>
      <c r="V362" s="154"/>
      <c r="W362" s="154"/>
      <c r="X362" s="154"/>
      <c r="Y362" s="154"/>
      <c r="Z362" s="154"/>
      <c r="AA362" s="154"/>
      <c r="AB362" s="154"/>
      <c r="AC362" s="145"/>
      <c r="AD362" s="145"/>
      <c r="AE362" s="145"/>
      <c r="AF362" s="145"/>
      <c r="AG362" s="154"/>
    </row>
    <row r="363" spans="1:33">
      <c r="A363" s="461" t="s">
        <v>1001</v>
      </c>
      <c r="B363" s="461"/>
      <c r="C363" s="169" t="s">
        <v>1004</v>
      </c>
      <c r="D363" s="153"/>
      <c r="E363" s="153"/>
      <c r="F363" s="154"/>
      <c r="G363" s="145"/>
      <c r="H363" s="145"/>
      <c r="I363" s="145"/>
      <c r="J363" s="145"/>
      <c r="K363" s="154"/>
      <c r="L363" s="154"/>
      <c r="M363" s="154"/>
      <c r="N363" s="154"/>
      <c r="O363" s="154"/>
      <c r="P363" s="154"/>
      <c r="Q363" s="154"/>
      <c r="R363" s="145"/>
      <c r="S363" s="145"/>
      <c r="T363" s="145"/>
      <c r="U363" s="145"/>
      <c r="V363" s="154"/>
      <c r="W363" s="154"/>
      <c r="X363" s="154"/>
      <c r="Y363" s="154"/>
      <c r="Z363" s="154"/>
      <c r="AA363" s="154"/>
      <c r="AB363" s="154"/>
      <c r="AC363" s="145"/>
      <c r="AD363" s="145"/>
      <c r="AE363" s="145"/>
      <c r="AF363" s="145"/>
      <c r="AG363" s="154"/>
    </row>
    <row r="364" spans="1:33">
      <c r="A364" s="461" t="s">
        <v>1003</v>
      </c>
      <c r="B364" s="461"/>
      <c r="C364" s="169" t="s">
        <v>1004</v>
      </c>
      <c r="D364" s="153"/>
      <c r="E364" s="153"/>
      <c r="F364" s="154"/>
      <c r="G364" s="145"/>
      <c r="H364" s="145"/>
      <c r="I364" s="145"/>
      <c r="J364" s="145"/>
      <c r="K364" s="154"/>
      <c r="L364" s="154"/>
      <c r="M364" s="154"/>
      <c r="N364" s="154"/>
      <c r="O364" s="154"/>
      <c r="P364" s="154"/>
      <c r="Q364" s="154"/>
      <c r="R364" s="145"/>
      <c r="S364" s="145"/>
      <c r="T364" s="145"/>
      <c r="U364" s="145"/>
      <c r="V364" s="154"/>
      <c r="W364" s="154"/>
      <c r="X364" s="154"/>
      <c r="Y364" s="154"/>
      <c r="Z364" s="154"/>
      <c r="AA364" s="154"/>
      <c r="AB364" s="154"/>
      <c r="AC364" s="145"/>
      <c r="AD364" s="145"/>
      <c r="AE364" s="145"/>
      <c r="AF364" s="145"/>
      <c r="AG364" s="154"/>
    </row>
    <row r="365" spans="1:33">
      <c r="A365" s="461" t="s">
        <v>2760</v>
      </c>
      <c r="B365" s="461"/>
      <c r="C365" s="169" t="s">
        <v>1004</v>
      </c>
      <c r="D365" s="153"/>
      <c r="E365" s="153"/>
      <c r="F365" s="154"/>
      <c r="G365" s="145"/>
      <c r="H365" s="145"/>
      <c r="I365" s="145"/>
      <c r="J365" s="145"/>
      <c r="K365" s="154"/>
      <c r="L365" s="154"/>
      <c r="M365" s="154"/>
      <c r="N365" s="154"/>
      <c r="O365" s="154"/>
      <c r="P365" s="154"/>
      <c r="Q365" s="154"/>
      <c r="R365" s="145"/>
      <c r="S365" s="145"/>
      <c r="T365" s="145"/>
      <c r="U365" s="145"/>
      <c r="V365" s="154"/>
      <c r="W365" s="154"/>
      <c r="X365" s="154"/>
      <c r="Y365" s="154"/>
      <c r="Z365" s="154"/>
      <c r="AA365" s="154"/>
      <c r="AB365" s="154"/>
      <c r="AC365" s="145"/>
      <c r="AD365" s="145"/>
      <c r="AE365" s="145"/>
      <c r="AF365" s="145"/>
      <c r="AG365" s="154"/>
    </row>
    <row r="366" spans="1:33" ht="12.95" customHeight="1">
      <c r="A366" s="462" t="s">
        <v>988</v>
      </c>
      <c r="B366" s="462"/>
      <c r="C366" s="462"/>
      <c r="D366" s="462"/>
      <c r="E366" s="462"/>
      <c r="F366" s="154"/>
      <c r="G366" s="145"/>
      <c r="H366" s="145"/>
      <c r="I366" s="145"/>
      <c r="J366" s="145"/>
      <c r="K366" s="154"/>
      <c r="L366" s="154"/>
      <c r="M366" s="154"/>
      <c r="N366" s="154"/>
      <c r="O366" s="154"/>
      <c r="P366" s="154"/>
      <c r="Q366" s="154"/>
      <c r="R366" s="145"/>
      <c r="S366" s="145"/>
      <c r="T366" s="145"/>
      <c r="U366" s="145"/>
      <c r="V366" s="154"/>
      <c r="W366" s="154"/>
      <c r="X366" s="154"/>
      <c r="Y366" s="154"/>
      <c r="Z366" s="154"/>
      <c r="AA366" s="154"/>
      <c r="AB366" s="154"/>
      <c r="AC366" s="145"/>
      <c r="AD366" s="145"/>
      <c r="AE366" s="145"/>
      <c r="AF366" s="145"/>
      <c r="AG366" s="154"/>
    </row>
    <row r="367" spans="1:33">
      <c r="A367" s="154"/>
      <c r="B367" s="154"/>
      <c r="C367" s="154"/>
      <c r="D367" s="154"/>
      <c r="E367" s="154"/>
      <c r="F367" s="154"/>
      <c r="G367" s="145"/>
      <c r="H367" s="145"/>
      <c r="I367" s="145"/>
      <c r="J367" s="145"/>
      <c r="K367" s="154"/>
      <c r="L367" s="154"/>
      <c r="M367" s="154"/>
      <c r="N367" s="154"/>
      <c r="O367" s="154"/>
      <c r="P367" s="154"/>
      <c r="Q367" s="154"/>
      <c r="R367" s="145"/>
      <c r="S367" s="145"/>
      <c r="T367" s="145"/>
      <c r="U367" s="145"/>
      <c r="V367" s="154"/>
      <c r="W367" s="154"/>
      <c r="X367" s="154"/>
      <c r="Y367" s="154"/>
      <c r="Z367" s="154"/>
      <c r="AA367" s="154"/>
      <c r="AB367" s="154"/>
      <c r="AC367" s="145"/>
      <c r="AD367" s="145"/>
      <c r="AE367" s="145"/>
      <c r="AF367" s="145"/>
      <c r="AG367" s="154"/>
    </row>
    <row r="368" spans="1:33" ht="15.75">
      <c r="A368" s="465" t="s">
        <v>943</v>
      </c>
      <c r="B368" s="465"/>
      <c r="C368" s="465"/>
      <c r="D368" s="465"/>
      <c r="E368" s="465"/>
      <c r="F368" s="154"/>
      <c r="G368" s="145"/>
      <c r="H368" s="145"/>
      <c r="I368" s="145"/>
      <c r="J368" s="145"/>
      <c r="K368" s="154"/>
      <c r="L368" s="154"/>
      <c r="M368" s="154"/>
      <c r="N368" s="154"/>
      <c r="O368" s="154"/>
      <c r="P368" s="154"/>
      <c r="Q368" s="154"/>
      <c r="R368" s="145"/>
      <c r="S368" s="145"/>
      <c r="T368" s="145"/>
      <c r="U368" s="145"/>
      <c r="V368" s="154"/>
      <c r="W368" s="154"/>
      <c r="X368" s="154"/>
      <c r="Y368" s="154"/>
      <c r="Z368" s="154"/>
      <c r="AA368" s="154"/>
      <c r="AB368" s="154"/>
      <c r="AC368" s="145"/>
      <c r="AD368" s="145"/>
      <c r="AE368" s="145"/>
      <c r="AF368" s="145"/>
      <c r="AG368" s="154"/>
    </row>
    <row r="369" spans="1:33">
      <c r="A369" s="154"/>
      <c r="B369" s="154"/>
      <c r="C369" s="154"/>
      <c r="D369" s="154"/>
      <c r="E369" s="154"/>
      <c r="F369" s="154"/>
      <c r="G369" s="145"/>
      <c r="H369" s="145"/>
      <c r="I369" s="145"/>
      <c r="J369" s="145"/>
      <c r="K369" s="154"/>
      <c r="L369" s="154"/>
      <c r="M369" s="154"/>
      <c r="N369" s="154"/>
      <c r="O369" s="154"/>
      <c r="P369" s="154"/>
      <c r="Q369" s="154"/>
      <c r="R369" s="145"/>
      <c r="S369" s="145"/>
      <c r="T369" s="145"/>
      <c r="U369" s="145"/>
      <c r="V369" s="154"/>
      <c r="W369" s="154"/>
      <c r="X369" s="154"/>
      <c r="Y369" s="154"/>
      <c r="Z369" s="154"/>
      <c r="AA369" s="154"/>
      <c r="AB369" s="154"/>
      <c r="AC369" s="145"/>
      <c r="AD369" s="145"/>
      <c r="AE369" s="145"/>
      <c r="AF369" s="145"/>
      <c r="AG369" s="154"/>
    </row>
    <row r="370" spans="1:33">
      <c r="A370" s="463" t="s">
        <v>889</v>
      </c>
      <c r="B370" s="463"/>
      <c r="C370" s="463"/>
      <c r="D370" s="463"/>
      <c r="E370" s="463"/>
      <c r="F370" s="154"/>
      <c r="G370" s="145"/>
      <c r="H370" s="145"/>
      <c r="I370" s="145"/>
      <c r="J370" s="145"/>
      <c r="K370" s="154"/>
      <c r="L370" s="154"/>
      <c r="M370" s="154"/>
      <c r="N370" s="154"/>
      <c r="O370" s="154"/>
      <c r="P370" s="154"/>
      <c r="Q370" s="154"/>
      <c r="R370" s="145"/>
      <c r="S370" s="145"/>
      <c r="T370" s="145"/>
      <c r="U370" s="145"/>
      <c r="V370" s="154"/>
      <c r="W370" s="154"/>
      <c r="X370" s="154"/>
      <c r="Y370" s="154"/>
      <c r="Z370" s="154"/>
      <c r="AA370" s="154"/>
      <c r="AB370" s="154"/>
      <c r="AC370" s="145"/>
      <c r="AD370" s="145"/>
      <c r="AE370" s="145"/>
      <c r="AF370" s="145"/>
      <c r="AG370" s="154"/>
    </row>
    <row r="371" spans="1:33">
      <c r="A371" s="469" t="s">
        <v>944</v>
      </c>
      <c r="B371" s="469"/>
      <c r="C371" s="469"/>
      <c r="D371" s="469"/>
      <c r="E371" s="469"/>
      <c r="F371" s="154"/>
      <c r="G371" s="145"/>
      <c r="H371" s="145"/>
      <c r="I371" s="145"/>
      <c r="J371" s="145"/>
      <c r="K371" s="154"/>
      <c r="L371" s="154"/>
      <c r="M371" s="154"/>
      <c r="N371" s="154"/>
      <c r="O371" s="154"/>
      <c r="P371" s="154"/>
      <c r="Q371" s="154"/>
      <c r="R371" s="145"/>
      <c r="S371" s="145"/>
      <c r="T371" s="145"/>
      <c r="U371" s="145"/>
      <c r="V371" s="154"/>
      <c r="W371" s="154"/>
      <c r="X371" s="154"/>
      <c r="Y371" s="154"/>
      <c r="Z371" s="154"/>
      <c r="AA371" s="154"/>
      <c r="AB371" s="154"/>
      <c r="AC371" s="145"/>
      <c r="AD371" s="145"/>
      <c r="AE371" s="145"/>
      <c r="AF371" s="145"/>
      <c r="AG371" s="154"/>
    </row>
    <row r="372" spans="1:33">
      <c r="A372" s="154"/>
      <c r="B372" s="154"/>
      <c r="C372" s="154"/>
      <c r="D372" s="154"/>
      <c r="E372" s="154"/>
      <c r="F372" s="154"/>
      <c r="G372" s="145"/>
      <c r="H372" s="145"/>
      <c r="I372" s="145"/>
      <c r="J372" s="145"/>
      <c r="K372" s="154"/>
      <c r="L372" s="154"/>
      <c r="M372" s="154"/>
      <c r="N372" s="154"/>
      <c r="O372" s="154"/>
      <c r="P372" s="154"/>
      <c r="Q372" s="154"/>
      <c r="R372" s="145"/>
      <c r="S372" s="145"/>
      <c r="T372" s="145"/>
      <c r="U372" s="145"/>
      <c r="V372" s="154"/>
      <c r="W372" s="154"/>
      <c r="X372" s="154"/>
      <c r="Y372" s="154"/>
      <c r="Z372" s="154"/>
      <c r="AA372" s="154"/>
      <c r="AB372" s="154"/>
      <c r="AC372" s="145"/>
      <c r="AD372" s="145"/>
      <c r="AE372" s="145"/>
      <c r="AF372" s="145"/>
      <c r="AG372" s="154"/>
    </row>
    <row r="373" spans="1:33">
      <c r="A373" s="507" t="s">
        <v>939</v>
      </c>
      <c r="B373" s="507"/>
      <c r="C373" s="507"/>
      <c r="D373" s="507"/>
      <c r="E373" s="507"/>
      <c r="F373" s="154"/>
      <c r="G373" s="145"/>
      <c r="H373" s="145"/>
      <c r="I373" s="145"/>
      <c r="J373" s="145"/>
      <c r="K373" s="154"/>
      <c r="L373" s="154"/>
      <c r="M373" s="154"/>
      <c r="N373" s="154"/>
      <c r="O373" s="154"/>
      <c r="P373" s="154"/>
      <c r="Q373" s="154"/>
      <c r="R373" s="145"/>
      <c r="S373" s="145"/>
      <c r="T373" s="145"/>
      <c r="U373" s="145"/>
      <c r="V373" s="154"/>
      <c r="W373" s="154"/>
      <c r="X373" s="154"/>
      <c r="Y373" s="154"/>
      <c r="Z373" s="154"/>
      <c r="AA373" s="154"/>
      <c r="AB373" s="154"/>
      <c r="AC373" s="145"/>
      <c r="AD373" s="145"/>
      <c r="AE373" s="145"/>
      <c r="AF373" s="145"/>
      <c r="AG373" s="154"/>
    </row>
    <row r="374" spans="1:33">
      <c r="A374" s="154"/>
      <c r="B374" s="154"/>
      <c r="C374" s="154"/>
      <c r="D374" s="154"/>
      <c r="E374" s="154"/>
      <c r="F374" s="154"/>
      <c r="G374" s="145"/>
      <c r="H374" s="145"/>
      <c r="I374" s="145"/>
      <c r="J374" s="145"/>
      <c r="K374" s="154"/>
      <c r="L374" s="154"/>
      <c r="M374" s="154"/>
      <c r="N374" s="154"/>
      <c r="O374" s="154"/>
      <c r="P374" s="154"/>
      <c r="Q374" s="154"/>
      <c r="R374" s="145"/>
      <c r="S374" s="145"/>
      <c r="T374" s="145"/>
      <c r="U374" s="145"/>
      <c r="V374" s="154"/>
      <c r="W374" s="154"/>
      <c r="X374" s="154"/>
      <c r="Y374" s="154"/>
      <c r="Z374" s="154"/>
      <c r="AA374" s="154"/>
      <c r="AB374" s="154"/>
      <c r="AC374" s="145"/>
      <c r="AD374" s="145"/>
      <c r="AE374" s="145"/>
      <c r="AF374" s="145"/>
      <c r="AG374" s="154"/>
    </row>
    <row r="375" spans="1:33">
      <c r="A375" s="463" t="s">
        <v>893</v>
      </c>
      <c r="B375" s="463"/>
      <c r="C375" s="463"/>
      <c r="D375" s="463"/>
      <c r="E375" s="463"/>
      <c r="F375" s="154"/>
      <c r="G375" s="145"/>
      <c r="H375" s="145"/>
      <c r="I375" s="145"/>
      <c r="J375" s="145"/>
      <c r="K375" s="154"/>
      <c r="L375" s="154"/>
      <c r="M375" s="154"/>
      <c r="N375" s="154"/>
      <c r="O375" s="154"/>
      <c r="P375" s="154"/>
      <c r="Q375" s="154"/>
      <c r="R375" s="145"/>
      <c r="S375" s="145"/>
      <c r="T375" s="145"/>
      <c r="U375" s="145"/>
      <c r="V375" s="154"/>
      <c r="W375" s="154"/>
      <c r="X375" s="154"/>
      <c r="Y375" s="154"/>
      <c r="Z375" s="154"/>
      <c r="AA375" s="154"/>
      <c r="AB375" s="154"/>
      <c r="AC375" s="145"/>
      <c r="AD375" s="145"/>
      <c r="AE375" s="145"/>
      <c r="AF375" s="145"/>
      <c r="AG375" s="154"/>
    </row>
    <row r="376" spans="1:33" ht="28.5" customHeight="1">
      <c r="A376" s="468" t="s">
        <v>945</v>
      </c>
      <c r="B376" s="468"/>
      <c r="C376" s="468"/>
      <c r="D376" s="468"/>
      <c r="E376" s="468"/>
      <c r="F376" s="154"/>
      <c r="G376" s="145"/>
      <c r="H376" s="145"/>
      <c r="I376" s="145"/>
      <c r="J376" s="145"/>
      <c r="K376" s="154"/>
      <c r="L376" s="154"/>
      <c r="M376" s="154"/>
      <c r="N376" s="154"/>
      <c r="O376" s="154"/>
      <c r="P376" s="154"/>
      <c r="Q376" s="154"/>
      <c r="R376" s="145"/>
      <c r="S376" s="145"/>
      <c r="T376" s="145"/>
      <c r="U376" s="145"/>
      <c r="V376" s="154"/>
      <c r="W376" s="154"/>
      <c r="X376" s="154"/>
      <c r="Y376" s="154"/>
      <c r="Z376" s="154"/>
      <c r="AA376" s="154"/>
      <c r="AB376" s="154"/>
      <c r="AC376" s="145"/>
      <c r="AD376" s="145"/>
      <c r="AE376" s="145"/>
      <c r="AF376" s="145"/>
      <c r="AG376" s="154"/>
    </row>
    <row r="377" spans="1:33">
      <c r="A377" s="154"/>
      <c r="B377" s="154"/>
      <c r="C377" s="154"/>
      <c r="D377" s="154"/>
      <c r="E377" s="154"/>
      <c r="F377" s="154"/>
      <c r="G377" s="145"/>
      <c r="H377" s="145"/>
      <c r="I377" s="145"/>
      <c r="J377" s="145"/>
      <c r="K377" s="154"/>
      <c r="L377" s="154"/>
      <c r="M377" s="154"/>
      <c r="N377" s="154"/>
      <c r="O377" s="154"/>
      <c r="P377" s="154"/>
      <c r="Q377" s="154"/>
      <c r="R377" s="145"/>
      <c r="S377" s="145"/>
      <c r="T377" s="145"/>
      <c r="U377" s="145"/>
      <c r="V377" s="154"/>
      <c r="W377" s="154"/>
      <c r="X377" s="154"/>
      <c r="Y377" s="154"/>
      <c r="Z377" s="154"/>
      <c r="AA377" s="154"/>
      <c r="AB377" s="154"/>
      <c r="AC377" s="145"/>
      <c r="AD377" s="145"/>
      <c r="AE377" s="145"/>
      <c r="AF377" s="145"/>
      <c r="AG377" s="154"/>
    </row>
    <row r="378" spans="1:33">
      <c r="A378" s="463" t="s">
        <v>697</v>
      </c>
      <c r="B378" s="463"/>
      <c r="C378" s="463"/>
      <c r="D378" s="463"/>
      <c r="E378" s="463"/>
      <c r="F378" s="154"/>
      <c r="G378" s="145"/>
      <c r="H378" s="145"/>
      <c r="I378" s="145"/>
      <c r="J378" s="145"/>
      <c r="K378" s="154"/>
      <c r="L378" s="154"/>
      <c r="M378" s="154"/>
      <c r="N378" s="154"/>
      <c r="O378" s="154"/>
      <c r="P378" s="154"/>
      <c r="Q378" s="154"/>
      <c r="R378" s="145"/>
      <c r="S378" s="145"/>
      <c r="T378" s="145"/>
      <c r="U378" s="145"/>
      <c r="V378" s="154"/>
      <c r="W378" s="154"/>
      <c r="X378" s="154"/>
      <c r="Y378" s="154"/>
      <c r="Z378" s="154"/>
      <c r="AA378" s="154"/>
      <c r="AB378" s="154"/>
      <c r="AC378" s="145"/>
      <c r="AD378" s="145"/>
      <c r="AE378" s="145"/>
      <c r="AF378" s="145"/>
      <c r="AG378" s="154"/>
    </row>
    <row r="379" spans="1:33">
      <c r="A379" s="260" t="s">
        <v>2758</v>
      </c>
      <c r="B379" s="259"/>
      <c r="C379" s="259"/>
      <c r="D379" s="259"/>
      <c r="E379" s="259"/>
      <c r="F379" s="154"/>
      <c r="G379" s="145"/>
      <c r="H379" s="145"/>
      <c r="I379" s="145"/>
      <c r="J379" s="145"/>
      <c r="K379" s="154"/>
      <c r="L379" s="154"/>
      <c r="M379" s="154"/>
      <c r="N379" s="154"/>
      <c r="O379" s="154"/>
      <c r="P379" s="154"/>
      <c r="Q379" s="154"/>
      <c r="R379" s="145"/>
      <c r="S379" s="145"/>
      <c r="T379" s="145"/>
      <c r="U379" s="145"/>
      <c r="V379" s="154"/>
      <c r="W379" s="154"/>
      <c r="X379" s="154"/>
      <c r="Y379" s="154"/>
      <c r="Z379" s="154"/>
      <c r="AA379" s="154"/>
      <c r="AB379" s="154"/>
      <c r="AC379" s="145"/>
      <c r="AD379" s="145"/>
      <c r="AE379" s="145"/>
      <c r="AF379" s="145"/>
      <c r="AG379" s="154"/>
    </row>
    <row r="380" spans="1:33">
      <c r="A380" s="461" t="s">
        <v>997</v>
      </c>
      <c r="B380" s="461"/>
      <c r="C380" s="169" t="s">
        <v>1004</v>
      </c>
      <c r="D380" s="153"/>
      <c r="E380" s="153"/>
      <c r="F380" s="154"/>
      <c r="G380" s="145"/>
      <c r="H380" s="145"/>
      <c r="I380" s="145"/>
      <c r="J380" s="145"/>
      <c r="K380" s="154"/>
      <c r="L380" s="154"/>
      <c r="M380" s="154"/>
      <c r="N380" s="154"/>
      <c r="O380" s="154"/>
      <c r="P380" s="154"/>
      <c r="Q380" s="154"/>
      <c r="R380" s="145"/>
      <c r="S380" s="145"/>
      <c r="T380" s="145"/>
      <c r="U380" s="145"/>
      <c r="V380" s="154"/>
      <c r="W380" s="154"/>
      <c r="X380" s="154"/>
      <c r="Y380" s="154"/>
      <c r="Z380" s="154"/>
      <c r="AA380" s="154"/>
      <c r="AB380" s="154"/>
      <c r="AC380" s="145"/>
      <c r="AD380" s="145"/>
      <c r="AE380" s="145"/>
      <c r="AF380" s="145"/>
      <c r="AG380" s="154"/>
    </row>
    <row r="381" spans="1:33">
      <c r="A381" s="461" t="s">
        <v>999</v>
      </c>
      <c r="B381" s="461"/>
      <c r="C381" s="169" t="s">
        <v>1004</v>
      </c>
      <c r="D381" s="153"/>
      <c r="E381" s="153"/>
      <c r="F381" s="154"/>
      <c r="G381" s="145"/>
      <c r="H381" s="145"/>
      <c r="I381" s="145"/>
      <c r="J381" s="145"/>
      <c r="K381" s="154"/>
      <c r="L381" s="154"/>
      <c r="M381" s="154"/>
      <c r="N381" s="154"/>
      <c r="O381" s="154"/>
      <c r="P381" s="154"/>
      <c r="Q381" s="154"/>
      <c r="R381" s="145"/>
      <c r="S381" s="145"/>
      <c r="T381" s="145"/>
      <c r="U381" s="145"/>
      <c r="V381" s="154"/>
      <c r="W381" s="154"/>
      <c r="X381" s="154"/>
      <c r="Y381" s="154"/>
      <c r="Z381" s="154"/>
      <c r="AA381" s="154"/>
      <c r="AB381" s="154"/>
      <c r="AC381" s="145"/>
      <c r="AD381" s="145"/>
      <c r="AE381" s="145"/>
      <c r="AF381" s="145"/>
      <c r="AG381" s="154"/>
    </row>
    <row r="382" spans="1:33">
      <c r="A382" s="461" t="s">
        <v>1001</v>
      </c>
      <c r="B382" s="461"/>
      <c r="C382" s="169" t="s">
        <v>1004</v>
      </c>
      <c r="D382" s="153"/>
      <c r="E382" s="153"/>
      <c r="F382" s="154"/>
      <c r="G382" s="145"/>
      <c r="H382" s="145"/>
      <c r="I382" s="145"/>
      <c r="J382" s="145"/>
      <c r="K382" s="154"/>
      <c r="L382" s="154"/>
      <c r="M382" s="154"/>
      <c r="N382" s="154"/>
      <c r="O382" s="154"/>
      <c r="P382" s="154"/>
      <c r="Q382" s="154"/>
      <c r="R382" s="145"/>
      <c r="S382" s="145"/>
      <c r="T382" s="145"/>
      <c r="U382" s="145"/>
      <c r="V382" s="154"/>
      <c r="W382" s="154"/>
      <c r="X382" s="154"/>
      <c r="Y382" s="154"/>
      <c r="Z382" s="154"/>
      <c r="AA382" s="154"/>
      <c r="AB382" s="154"/>
      <c r="AC382" s="145"/>
      <c r="AD382" s="145"/>
      <c r="AE382" s="145"/>
      <c r="AF382" s="145"/>
      <c r="AG382" s="154"/>
    </row>
    <row r="383" spans="1:33">
      <c r="A383" s="461" t="s">
        <v>1003</v>
      </c>
      <c r="B383" s="461"/>
      <c r="C383" s="169" t="s">
        <v>1004</v>
      </c>
      <c r="D383" s="153"/>
      <c r="E383" s="153"/>
      <c r="F383" s="154"/>
      <c r="G383" s="145"/>
      <c r="H383" s="145"/>
      <c r="I383" s="145"/>
      <c r="J383" s="145"/>
      <c r="K383" s="154"/>
      <c r="L383" s="154"/>
      <c r="M383" s="154"/>
      <c r="N383" s="154"/>
      <c r="O383" s="154"/>
      <c r="P383" s="154"/>
      <c r="Q383" s="154"/>
      <c r="R383" s="145"/>
      <c r="S383" s="145"/>
      <c r="T383" s="145"/>
      <c r="U383" s="145"/>
      <c r="V383" s="154"/>
      <c r="W383" s="154"/>
      <c r="X383" s="154"/>
      <c r="Y383" s="154"/>
      <c r="Z383" s="154"/>
      <c r="AA383" s="154"/>
      <c r="AB383" s="154"/>
      <c r="AC383" s="145"/>
      <c r="AD383" s="145"/>
      <c r="AE383" s="145"/>
      <c r="AF383" s="145"/>
      <c r="AG383" s="154"/>
    </row>
    <row r="384" spans="1:33">
      <c r="A384" s="461" t="s">
        <v>2760</v>
      </c>
      <c r="B384" s="461"/>
      <c r="C384" s="169" t="s">
        <v>1004</v>
      </c>
      <c r="D384" s="153"/>
      <c r="E384" s="153"/>
      <c r="F384" s="154"/>
      <c r="G384" s="145"/>
      <c r="H384" s="145"/>
      <c r="I384" s="145"/>
      <c r="J384" s="145"/>
      <c r="K384" s="154"/>
      <c r="L384" s="154"/>
      <c r="M384" s="154"/>
      <c r="N384" s="154"/>
      <c r="O384" s="154"/>
      <c r="P384" s="154"/>
      <c r="Q384" s="154"/>
      <c r="R384" s="145"/>
      <c r="S384" s="145"/>
      <c r="T384" s="145"/>
      <c r="U384" s="145"/>
      <c r="V384" s="154"/>
      <c r="W384" s="154"/>
      <c r="X384" s="154"/>
      <c r="Y384" s="154"/>
      <c r="Z384" s="154"/>
      <c r="AA384" s="154"/>
      <c r="AB384" s="154"/>
      <c r="AC384" s="145"/>
      <c r="AD384" s="145"/>
      <c r="AE384" s="145"/>
      <c r="AF384" s="145"/>
      <c r="AG384" s="154"/>
    </row>
    <row r="385" spans="1:33">
      <c r="A385" s="258"/>
      <c r="B385" s="258"/>
      <c r="C385" s="169"/>
      <c r="D385" s="153"/>
      <c r="E385" s="153"/>
      <c r="F385" s="154"/>
      <c r="G385" s="145"/>
      <c r="H385" s="145"/>
      <c r="I385" s="145"/>
      <c r="J385" s="145"/>
      <c r="K385" s="154"/>
      <c r="L385" s="154"/>
      <c r="M385" s="154"/>
      <c r="N385" s="154"/>
      <c r="O385" s="154"/>
      <c r="P385" s="154"/>
      <c r="Q385" s="154"/>
      <c r="R385" s="145"/>
      <c r="S385" s="145"/>
      <c r="T385" s="145"/>
      <c r="U385" s="145"/>
      <c r="V385" s="154"/>
      <c r="W385" s="154"/>
      <c r="X385" s="154"/>
      <c r="Y385" s="154"/>
      <c r="Z385" s="154"/>
      <c r="AA385" s="154"/>
      <c r="AB385" s="154"/>
      <c r="AC385" s="145"/>
      <c r="AD385" s="145"/>
      <c r="AE385" s="145"/>
      <c r="AF385" s="145"/>
      <c r="AG385" s="154"/>
    </row>
    <row r="386" spans="1:33">
      <c r="A386" s="260" t="s">
        <v>2759</v>
      </c>
      <c r="B386" s="258"/>
      <c r="C386" s="169"/>
      <c r="D386" s="153"/>
      <c r="E386" s="153"/>
      <c r="F386" s="154"/>
      <c r="G386" s="145"/>
      <c r="H386" s="145"/>
      <c r="I386" s="145"/>
      <c r="J386" s="145"/>
      <c r="K386" s="154"/>
      <c r="L386" s="154"/>
      <c r="M386" s="154"/>
      <c r="N386" s="154"/>
      <c r="O386" s="154"/>
      <c r="P386" s="154"/>
      <c r="Q386" s="154"/>
      <c r="R386" s="145"/>
      <c r="S386" s="145"/>
      <c r="T386" s="145"/>
      <c r="U386" s="145"/>
      <c r="V386" s="154"/>
      <c r="W386" s="154"/>
      <c r="X386" s="154"/>
      <c r="Y386" s="154"/>
      <c r="Z386" s="154"/>
      <c r="AA386" s="154"/>
      <c r="AB386" s="154"/>
      <c r="AC386" s="145"/>
      <c r="AD386" s="145"/>
      <c r="AE386" s="145"/>
      <c r="AF386" s="145"/>
      <c r="AG386" s="154"/>
    </row>
    <row r="387" spans="1:33">
      <c r="A387" s="461" t="s">
        <v>997</v>
      </c>
      <c r="B387" s="461"/>
      <c r="C387" s="169" t="s">
        <v>1004</v>
      </c>
      <c r="D387" s="153"/>
      <c r="E387" s="153"/>
      <c r="F387" s="154"/>
      <c r="G387" s="145"/>
      <c r="H387" s="145"/>
      <c r="I387" s="145"/>
      <c r="J387" s="145"/>
      <c r="K387" s="154"/>
      <c r="L387" s="154"/>
      <c r="M387" s="154"/>
      <c r="N387" s="154"/>
      <c r="O387" s="154"/>
      <c r="P387" s="154"/>
      <c r="Q387" s="154"/>
      <c r="R387" s="145"/>
      <c r="S387" s="145"/>
      <c r="T387" s="145"/>
      <c r="U387" s="145"/>
      <c r="V387" s="154"/>
      <c r="W387" s="154"/>
      <c r="X387" s="154"/>
      <c r="Y387" s="154"/>
      <c r="Z387" s="154"/>
      <c r="AA387" s="154"/>
      <c r="AB387" s="154"/>
      <c r="AC387" s="145"/>
      <c r="AD387" s="145"/>
      <c r="AE387" s="145"/>
      <c r="AF387" s="145"/>
      <c r="AG387" s="154"/>
    </row>
    <row r="388" spans="1:33">
      <c r="A388" s="461" t="s">
        <v>999</v>
      </c>
      <c r="B388" s="461"/>
      <c r="C388" s="169" t="s">
        <v>1004</v>
      </c>
      <c r="D388" s="153"/>
      <c r="E388" s="153"/>
      <c r="F388" s="154"/>
      <c r="G388" s="145"/>
      <c r="H388" s="145"/>
      <c r="I388" s="145"/>
      <c r="J388" s="145"/>
      <c r="K388" s="154"/>
      <c r="L388" s="154"/>
      <c r="M388" s="154"/>
      <c r="N388" s="154"/>
      <c r="O388" s="154"/>
      <c r="P388" s="154"/>
      <c r="Q388" s="154"/>
      <c r="R388" s="145"/>
      <c r="S388" s="145"/>
      <c r="T388" s="145"/>
      <c r="U388" s="145"/>
      <c r="V388" s="154"/>
      <c r="W388" s="154"/>
      <c r="X388" s="154"/>
      <c r="Y388" s="154"/>
      <c r="Z388" s="154"/>
      <c r="AA388" s="154"/>
      <c r="AB388" s="154"/>
      <c r="AC388" s="145"/>
      <c r="AD388" s="145"/>
      <c r="AE388" s="145"/>
      <c r="AF388" s="145"/>
      <c r="AG388" s="154"/>
    </row>
    <row r="389" spans="1:33">
      <c r="A389" s="461" t="s">
        <v>1001</v>
      </c>
      <c r="B389" s="461"/>
      <c r="C389" s="169" t="s">
        <v>1004</v>
      </c>
      <c r="D389" s="153"/>
      <c r="E389" s="153"/>
      <c r="F389" s="154"/>
      <c r="G389" s="145"/>
      <c r="H389" s="145"/>
      <c r="I389" s="145"/>
      <c r="J389" s="145"/>
      <c r="K389" s="154"/>
      <c r="L389" s="154"/>
      <c r="M389" s="154"/>
      <c r="N389" s="154"/>
      <c r="O389" s="154"/>
      <c r="P389" s="154"/>
      <c r="Q389" s="154"/>
      <c r="R389" s="145"/>
      <c r="S389" s="145"/>
      <c r="T389" s="145"/>
      <c r="U389" s="145"/>
      <c r="V389" s="154"/>
      <c r="W389" s="154"/>
      <c r="X389" s="154"/>
      <c r="Y389" s="154"/>
      <c r="Z389" s="154"/>
      <c r="AA389" s="154"/>
      <c r="AB389" s="154"/>
      <c r="AC389" s="145"/>
      <c r="AD389" s="145"/>
      <c r="AE389" s="145"/>
      <c r="AF389" s="145"/>
      <c r="AG389" s="154"/>
    </row>
    <row r="390" spans="1:33">
      <c r="A390" s="461" t="s">
        <v>1003</v>
      </c>
      <c r="B390" s="461"/>
      <c r="C390" s="169" t="s">
        <v>1004</v>
      </c>
      <c r="D390" s="153"/>
      <c r="E390" s="153"/>
      <c r="F390" s="154"/>
      <c r="G390" s="145"/>
      <c r="H390" s="145"/>
      <c r="I390" s="145"/>
      <c r="J390" s="145"/>
      <c r="K390" s="154"/>
      <c r="L390" s="154"/>
      <c r="M390" s="154"/>
      <c r="N390" s="154"/>
      <c r="O390" s="154"/>
      <c r="P390" s="154"/>
      <c r="Q390" s="154"/>
      <c r="R390" s="145"/>
      <c r="S390" s="145"/>
      <c r="T390" s="145"/>
      <c r="U390" s="145"/>
      <c r="V390" s="154"/>
      <c r="W390" s="154"/>
      <c r="X390" s="154"/>
      <c r="Y390" s="154"/>
      <c r="Z390" s="154"/>
      <c r="AA390" s="154"/>
      <c r="AB390" s="154"/>
      <c r="AC390" s="145"/>
      <c r="AD390" s="145"/>
      <c r="AE390" s="145"/>
      <c r="AF390" s="145"/>
      <c r="AG390" s="154"/>
    </row>
    <row r="391" spans="1:33">
      <c r="A391" s="461" t="s">
        <v>2760</v>
      </c>
      <c r="B391" s="461"/>
      <c r="C391" s="169" t="s">
        <v>1004</v>
      </c>
      <c r="D391" s="153"/>
      <c r="E391" s="153"/>
      <c r="F391" s="154"/>
      <c r="G391" s="145"/>
      <c r="H391" s="145"/>
      <c r="I391" s="145"/>
      <c r="J391" s="145"/>
      <c r="K391" s="154"/>
      <c r="L391" s="154"/>
      <c r="M391" s="154"/>
      <c r="N391" s="154"/>
      <c r="O391" s="154"/>
      <c r="P391" s="154"/>
      <c r="Q391" s="154"/>
      <c r="R391" s="145"/>
      <c r="S391" s="145"/>
      <c r="T391" s="145"/>
      <c r="U391" s="145"/>
      <c r="V391" s="154"/>
      <c r="W391" s="154"/>
      <c r="X391" s="154"/>
      <c r="Y391" s="154"/>
      <c r="Z391" s="154"/>
      <c r="AA391" s="154"/>
      <c r="AB391" s="154"/>
      <c r="AC391" s="145"/>
      <c r="AD391" s="145"/>
      <c r="AE391" s="145"/>
      <c r="AF391" s="145"/>
      <c r="AG391" s="154"/>
    </row>
    <row r="392" spans="1:33">
      <c r="A392" s="258"/>
      <c r="B392" s="258"/>
      <c r="C392" s="169"/>
      <c r="D392" s="153"/>
      <c r="E392" s="153"/>
      <c r="F392" s="154"/>
      <c r="G392" s="145"/>
      <c r="H392" s="145"/>
      <c r="I392" s="145"/>
      <c r="J392" s="145"/>
      <c r="K392" s="154"/>
      <c r="L392" s="154"/>
      <c r="M392" s="154"/>
      <c r="N392" s="154"/>
      <c r="O392" s="154"/>
      <c r="P392" s="154"/>
      <c r="Q392" s="154"/>
      <c r="R392" s="145"/>
      <c r="S392" s="145"/>
      <c r="T392" s="145"/>
      <c r="U392" s="145"/>
      <c r="V392" s="154"/>
      <c r="W392" s="154"/>
      <c r="X392" s="154"/>
      <c r="Y392" s="154"/>
      <c r="Z392" s="154"/>
      <c r="AA392" s="154"/>
      <c r="AB392" s="154"/>
      <c r="AC392" s="145"/>
      <c r="AD392" s="145"/>
      <c r="AE392" s="145"/>
      <c r="AF392" s="145"/>
      <c r="AG392" s="154"/>
    </row>
    <row r="393" spans="1:33">
      <c r="A393" s="260" t="s">
        <v>2761</v>
      </c>
      <c r="B393" s="258"/>
      <c r="C393" s="169"/>
      <c r="D393" s="153"/>
      <c r="E393" s="153"/>
      <c r="F393" s="154"/>
      <c r="G393" s="145"/>
      <c r="H393" s="145"/>
      <c r="I393" s="145"/>
      <c r="J393" s="145"/>
      <c r="K393" s="154"/>
      <c r="L393" s="154"/>
      <c r="M393" s="154"/>
      <c r="N393" s="154"/>
      <c r="O393" s="154"/>
      <c r="P393" s="154"/>
      <c r="Q393" s="154"/>
      <c r="R393" s="145"/>
      <c r="S393" s="145"/>
      <c r="T393" s="145"/>
      <c r="U393" s="145"/>
      <c r="V393" s="154"/>
      <c r="W393" s="154"/>
      <c r="X393" s="154"/>
      <c r="Y393" s="154"/>
      <c r="Z393" s="154"/>
      <c r="AA393" s="154"/>
      <c r="AB393" s="154"/>
      <c r="AC393" s="145"/>
      <c r="AD393" s="145"/>
      <c r="AE393" s="145"/>
      <c r="AF393" s="145"/>
      <c r="AG393" s="154"/>
    </row>
    <row r="394" spans="1:33">
      <c r="A394" s="461" t="s">
        <v>997</v>
      </c>
      <c r="B394" s="461"/>
      <c r="C394" s="169" t="s">
        <v>1004</v>
      </c>
      <c r="D394" s="153"/>
      <c r="E394" s="153"/>
      <c r="F394" s="154"/>
      <c r="G394" s="145"/>
      <c r="H394" s="145"/>
      <c r="I394" s="145"/>
      <c r="J394" s="145"/>
      <c r="K394" s="154"/>
      <c r="L394" s="154"/>
      <c r="M394" s="154"/>
      <c r="N394" s="154"/>
      <c r="O394" s="154"/>
      <c r="P394" s="154"/>
      <c r="Q394" s="154"/>
      <c r="R394" s="145"/>
      <c r="S394" s="145"/>
      <c r="T394" s="145"/>
      <c r="U394" s="145"/>
      <c r="V394" s="154"/>
      <c r="W394" s="154"/>
      <c r="X394" s="154"/>
      <c r="Y394" s="154"/>
      <c r="Z394" s="154"/>
      <c r="AA394" s="154"/>
      <c r="AB394" s="154"/>
      <c r="AC394" s="145"/>
      <c r="AD394" s="145"/>
      <c r="AE394" s="145"/>
      <c r="AF394" s="145"/>
      <c r="AG394" s="154"/>
    </row>
    <row r="395" spans="1:33">
      <c r="A395" s="461" t="s">
        <v>999</v>
      </c>
      <c r="B395" s="461"/>
      <c r="C395" s="169" t="s">
        <v>1004</v>
      </c>
      <c r="D395" s="153"/>
      <c r="E395" s="153"/>
      <c r="F395" s="154"/>
      <c r="G395" s="145"/>
      <c r="H395" s="145"/>
      <c r="I395" s="145"/>
      <c r="J395" s="145"/>
      <c r="K395" s="154"/>
      <c r="L395" s="154"/>
      <c r="M395" s="154"/>
      <c r="N395" s="154"/>
      <c r="O395" s="154"/>
      <c r="P395" s="154"/>
      <c r="Q395" s="154"/>
      <c r="R395" s="145"/>
      <c r="S395" s="145"/>
      <c r="T395" s="145"/>
      <c r="U395" s="145"/>
      <c r="V395" s="154"/>
      <c r="W395" s="154"/>
      <c r="X395" s="154"/>
      <c r="Y395" s="154"/>
      <c r="Z395" s="154"/>
      <c r="AA395" s="154"/>
      <c r="AB395" s="154"/>
      <c r="AC395" s="145"/>
      <c r="AD395" s="145"/>
      <c r="AE395" s="145"/>
      <c r="AF395" s="145"/>
      <c r="AG395" s="154"/>
    </row>
    <row r="396" spans="1:33">
      <c r="A396" s="461" t="s">
        <v>1001</v>
      </c>
      <c r="B396" s="461"/>
      <c r="C396" s="169" t="s">
        <v>1004</v>
      </c>
      <c r="D396" s="153"/>
      <c r="E396" s="153"/>
      <c r="F396" s="154"/>
      <c r="G396" s="145"/>
      <c r="H396" s="145"/>
      <c r="I396" s="145"/>
      <c r="J396" s="145"/>
      <c r="K396" s="154"/>
      <c r="L396" s="154"/>
      <c r="M396" s="154"/>
      <c r="N396" s="154"/>
      <c r="O396" s="154"/>
      <c r="P396" s="154"/>
      <c r="Q396" s="154"/>
      <c r="R396" s="145"/>
      <c r="S396" s="145"/>
      <c r="T396" s="145"/>
      <c r="U396" s="145"/>
      <c r="V396" s="154"/>
      <c r="W396" s="154"/>
      <c r="X396" s="154"/>
      <c r="Y396" s="154"/>
      <c r="Z396" s="154"/>
      <c r="AA396" s="154"/>
      <c r="AB396" s="154"/>
      <c r="AC396" s="145"/>
      <c r="AD396" s="145"/>
      <c r="AE396" s="145"/>
      <c r="AF396" s="145"/>
      <c r="AG396" s="154"/>
    </row>
    <row r="397" spans="1:33">
      <c r="A397" s="461" t="s">
        <v>1003</v>
      </c>
      <c r="B397" s="461"/>
      <c r="C397" s="169" t="s">
        <v>1004</v>
      </c>
      <c r="D397" s="153"/>
      <c r="E397" s="153"/>
      <c r="F397" s="154"/>
      <c r="G397" s="145"/>
      <c r="H397" s="145"/>
      <c r="I397" s="145"/>
      <c r="J397" s="145"/>
      <c r="K397" s="154"/>
      <c r="L397" s="154"/>
      <c r="M397" s="154"/>
      <c r="N397" s="154"/>
      <c r="O397" s="154"/>
      <c r="P397" s="154"/>
      <c r="Q397" s="154"/>
      <c r="R397" s="145"/>
      <c r="S397" s="145"/>
      <c r="T397" s="145"/>
      <c r="U397" s="145"/>
      <c r="V397" s="154"/>
      <c r="W397" s="154"/>
      <c r="X397" s="154"/>
      <c r="Y397" s="154"/>
      <c r="Z397" s="154"/>
      <c r="AA397" s="154"/>
      <c r="AB397" s="154"/>
      <c r="AC397" s="145"/>
      <c r="AD397" s="145"/>
      <c r="AE397" s="145"/>
      <c r="AF397" s="145"/>
      <c r="AG397" s="154"/>
    </row>
    <row r="398" spans="1:33">
      <c r="A398" s="461" t="s">
        <v>2760</v>
      </c>
      <c r="B398" s="461"/>
      <c r="C398" s="169" t="s">
        <v>1004</v>
      </c>
      <c r="D398" s="153"/>
      <c r="E398" s="153"/>
      <c r="F398" s="154"/>
      <c r="G398" s="145"/>
      <c r="H398" s="145"/>
      <c r="I398" s="145"/>
      <c r="J398" s="145"/>
      <c r="K398" s="154"/>
      <c r="L398" s="154"/>
      <c r="M398" s="154"/>
      <c r="N398" s="154"/>
      <c r="O398" s="154"/>
      <c r="P398" s="154"/>
      <c r="Q398" s="154"/>
      <c r="R398" s="145"/>
      <c r="S398" s="145"/>
      <c r="T398" s="145"/>
      <c r="U398" s="145"/>
      <c r="V398" s="154"/>
      <c r="W398" s="154"/>
      <c r="X398" s="154"/>
      <c r="Y398" s="154"/>
      <c r="Z398" s="154"/>
      <c r="AA398" s="154"/>
      <c r="AB398" s="154"/>
      <c r="AC398" s="145"/>
      <c r="AD398" s="145"/>
      <c r="AE398" s="145"/>
      <c r="AF398" s="145"/>
      <c r="AG398" s="154"/>
    </row>
    <row r="399" spans="1:33" ht="12.95" customHeight="1">
      <c r="A399" s="462" t="s">
        <v>988</v>
      </c>
      <c r="B399" s="462"/>
      <c r="C399" s="462"/>
      <c r="D399" s="462"/>
      <c r="E399" s="462"/>
      <c r="F399" s="154"/>
      <c r="G399" s="145"/>
      <c r="H399" s="145"/>
      <c r="I399" s="145"/>
      <c r="J399" s="145"/>
      <c r="K399" s="154"/>
      <c r="L399" s="154"/>
      <c r="M399" s="154"/>
      <c r="N399" s="154"/>
      <c r="O399" s="154"/>
      <c r="P399" s="154"/>
      <c r="Q399" s="154"/>
      <c r="R399" s="145"/>
      <c r="S399" s="145"/>
      <c r="T399" s="145"/>
      <c r="U399" s="145"/>
      <c r="V399" s="154"/>
      <c r="W399" s="154"/>
      <c r="X399" s="154"/>
      <c r="Y399" s="154"/>
      <c r="Z399" s="154"/>
      <c r="AA399" s="154"/>
      <c r="AB399" s="154"/>
      <c r="AC399" s="145"/>
      <c r="AD399" s="145"/>
      <c r="AE399" s="145"/>
      <c r="AF399" s="145"/>
      <c r="AG399" s="154"/>
    </row>
    <row r="400" spans="1:33">
      <c r="A400" s="154"/>
      <c r="B400" s="154"/>
      <c r="C400" s="154"/>
      <c r="D400" s="154"/>
      <c r="E400" s="154"/>
      <c r="F400" s="154"/>
      <c r="G400" s="145"/>
      <c r="H400" s="145"/>
      <c r="I400" s="145"/>
      <c r="J400" s="145"/>
      <c r="K400" s="154"/>
      <c r="L400" s="154"/>
      <c r="M400" s="154"/>
      <c r="N400" s="154"/>
      <c r="O400" s="154"/>
      <c r="P400" s="154"/>
      <c r="Q400" s="154"/>
      <c r="R400" s="145"/>
      <c r="S400" s="145"/>
      <c r="T400" s="145"/>
      <c r="U400" s="145"/>
      <c r="V400" s="154"/>
      <c r="W400" s="154"/>
      <c r="X400" s="154"/>
      <c r="Y400" s="154"/>
      <c r="Z400" s="154"/>
      <c r="AA400" s="154"/>
      <c r="AB400" s="154"/>
      <c r="AC400" s="145"/>
      <c r="AD400" s="145"/>
      <c r="AE400" s="145"/>
      <c r="AF400" s="145"/>
      <c r="AG400" s="154"/>
    </row>
    <row r="401" spans="1:33" ht="15.75">
      <c r="A401" s="465" t="s">
        <v>946</v>
      </c>
      <c r="B401" s="465"/>
      <c r="C401" s="465"/>
      <c r="D401" s="465"/>
      <c r="E401" s="465"/>
      <c r="F401" s="154"/>
      <c r="G401" s="145"/>
      <c r="H401" s="145"/>
      <c r="I401" s="145"/>
      <c r="J401" s="145"/>
      <c r="K401" s="154"/>
      <c r="L401" s="154"/>
      <c r="M401" s="154"/>
      <c r="N401" s="154"/>
      <c r="O401" s="154"/>
      <c r="P401" s="154"/>
      <c r="Q401" s="154"/>
      <c r="R401" s="145"/>
      <c r="S401" s="145"/>
      <c r="T401" s="145"/>
      <c r="U401" s="145"/>
      <c r="V401" s="154"/>
      <c r="W401" s="154"/>
      <c r="X401" s="154"/>
      <c r="Y401" s="154"/>
      <c r="Z401" s="154"/>
      <c r="AA401" s="154"/>
      <c r="AB401" s="154"/>
      <c r="AC401" s="145"/>
      <c r="AD401" s="145"/>
      <c r="AE401" s="145"/>
      <c r="AF401" s="145"/>
      <c r="AG401" s="154"/>
    </row>
    <row r="402" spans="1:33">
      <c r="A402" s="154"/>
      <c r="B402" s="154"/>
      <c r="C402" s="154"/>
      <c r="D402" s="154"/>
      <c r="E402" s="154"/>
      <c r="F402" s="154"/>
      <c r="G402" s="145"/>
      <c r="H402" s="145"/>
      <c r="I402" s="145"/>
      <c r="J402" s="145"/>
      <c r="K402" s="154"/>
      <c r="L402" s="154"/>
      <c r="M402" s="154"/>
      <c r="N402" s="154"/>
      <c r="O402" s="154"/>
      <c r="P402" s="154"/>
      <c r="Q402" s="154"/>
      <c r="R402" s="145"/>
      <c r="S402" s="145"/>
      <c r="T402" s="145"/>
      <c r="U402" s="145"/>
      <c r="V402" s="154"/>
      <c r="W402" s="154"/>
      <c r="X402" s="154"/>
      <c r="Y402" s="154"/>
      <c r="Z402" s="154"/>
      <c r="AA402" s="154"/>
      <c r="AB402" s="154"/>
      <c r="AC402" s="145"/>
      <c r="AD402" s="145"/>
      <c r="AE402" s="145"/>
      <c r="AF402" s="145"/>
      <c r="AG402" s="154"/>
    </row>
    <row r="403" spans="1:33">
      <c r="A403" s="463" t="s">
        <v>889</v>
      </c>
      <c r="B403" s="463"/>
      <c r="C403" s="463"/>
      <c r="D403" s="463"/>
      <c r="E403" s="463"/>
      <c r="F403" s="154"/>
      <c r="G403" s="145"/>
      <c r="H403" s="145"/>
      <c r="I403" s="145"/>
      <c r="J403" s="145"/>
      <c r="K403" s="154"/>
      <c r="L403" s="154"/>
      <c r="M403" s="154"/>
      <c r="N403" s="154"/>
      <c r="O403" s="154"/>
      <c r="P403" s="154"/>
      <c r="Q403" s="154"/>
      <c r="R403" s="145"/>
      <c r="S403" s="145"/>
      <c r="T403" s="145"/>
      <c r="U403" s="145"/>
      <c r="V403" s="154"/>
      <c r="W403" s="154"/>
      <c r="X403" s="154"/>
      <c r="Y403" s="154"/>
      <c r="Z403" s="154"/>
      <c r="AA403" s="154"/>
      <c r="AB403" s="154"/>
      <c r="AC403" s="145"/>
      <c r="AD403" s="145"/>
      <c r="AE403" s="145"/>
      <c r="AF403" s="145"/>
      <c r="AG403" s="154"/>
    </row>
    <row r="404" spans="1:33" s="161" customFormat="1" ht="28.5" customHeight="1">
      <c r="A404" s="466" t="s">
        <v>947</v>
      </c>
      <c r="B404" s="466"/>
      <c r="C404" s="466"/>
      <c r="D404" s="466"/>
      <c r="E404" s="466"/>
      <c r="F404" s="159"/>
      <c r="G404" s="160"/>
      <c r="H404" s="160"/>
      <c r="I404" s="160"/>
      <c r="J404" s="160"/>
      <c r="K404" s="159"/>
      <c r="L404" s="159"/>
      <c r="M404" s="159"/>
      <c r="N404" s="159"/>
      <c r="O404" s="159"/>
      <c r="P404" s="159"/>
      <c r="Q404" s="159"/>
      <c r="R404" s="160"/>
      <c r="S404" s="160"/>
      <c r="T404" s="160"/>
      <c r="U404" s="160"/>
      <c r="V404" s="159"/>
      <c r="W404" s="159"/>
      <c r="X404" s="159"/>
      <c r="Y404" s="159"/>
      <c r="Z404" s="159"/>
      <c r="AA404" s="159"/>
      <c r="AB404" s="159"/>
      <c r="AC404" s="160"/>
      <c r="AD404" s="160"/>
      <c r="AE404" s="160"/>
      <c r="AF404" s="160"/>
      <c r="AG404" s="159"/>
    </row>
    <row r="405" spans="1:33">
      <c r="A405" s="154"/>
      <c r="B405" s="154"/>
      <c r="C405" s="154"/>
      <c r="D405" s="154"/>
      <c r="E405" s="154"/>
      <c r="F405" s="154"/>
      <c r="G405" s="145"/>
      <c r="H405" s="145"/>
      <c r="I405" s="145"/>
      <c r="J405" s="145"/>
      <c r="K405" s="154"/>
      <c r="L405" s="154"/>
      <c r="M405" s="154"/>
      <c r="N405" s="154"/>
      <c r="O405" s="154"/>
      <c r="P405" s="154"/>
      <c r="Q405" s="154"/>
      <c r="R405" s="145"/>
      <c r="S405" s="145"/>
      <c r="T405" s="145"/>
      <c r="U405" s="145"/>
      <c r="V405" s="154"/>
      <c r="W405" s="154"/>
      <c r="X405" s="154"/>
      <c r="Y405" s="154"/>
      <c r="Z405" s="154"/>
      <c r="AA405" s="154"/>
      <c r="AB405" s="154"/>
      <c r="AC405" s="145"/>
      <c r="AD405" s="145"/>
      <c r="AE405" s="145"/>
      <c r="AF405" s="145"/>
      <c r="AG405" s="154"/>
    </row>
    <row r="406" spans="1:33">
      <c r="A406" s="507" t="s">
        <v>939</v>
      </c>
      <c r="B406" s="507"/>
      <c r="C406" s="507"/>
      <c r="D406" s="507"/>
      <c r="E406" s="507"/>
      <c r="F406" s="154"/>
      <c r="G406" s="145"/>
      <c r="H406" s="145"/>
      <c r="I406" s="145"/>
      <c r="J406" s="145"/>
      <c r="K406" s="154"/>
      <c r="L406" s="154"/>
      <c r="M406" s="154"/>
      <c r="N406" s="154"/>
      <c r="O406" s="154"/>
      <c r="P406" s="154"/>
      <c r="Q406" s="154"/>
      <c r="R406" s="145"/>
      <c r="S406" s="145"/>
      <c r="T406" s="145"/>
      <c r="U406" s="145"/>
      <c r="V406" s="154"/>
      <c r="W406" s="154"/>
      <c r="X406" s="154"/>
      <c r="Y406" s="154"/>
      <c r="Z406" s="154"/>
      <c r="AA406" s="154"/>
      <c r="AB406" s="154"/>
      <c r="AC406" s="145"/>
      <c r="AD406" s="145"/>
      <c r="AE406" s="145"/>
      <c r="AF406" s="145"/>
      <c r="AG406" s="154"/>
    </row>
    <row r="407" spans="1:33">
      <c r="A407" s="154"/>
      <c r="B407" s="154"/>
      <c r="C407" s="154"/>
      <c r="D407" s="154"/>
      <c r="E407" s="154"/>
      <c r="F407" s="154"/>
      <c r="G407" s="145"/>
      <c r="H407" s="145"/>
      <c r="I407" s="145"/>
      <c r="J407" s="145"/>
      <c r="K407" s="154"/>
      <c r="L407" s="154"/>
      <c r="M407" s="154"/>
      <c r="N407" s="154"/>
      <c r="O407" s="154"/>
      <c r="P407" s="154"/>
      <c r="Q407" s="154"/>
      <c r="R407" s="145"/>
      <c r="S407" s="145"/>
      <c r="T407" s="145"/>
      <c r="U407" s="145"/>
      <c r="V407" s="154"/>
      <c r="W407" s="154"/>
      <c r="X407" s="154"/>
      <c r="Y407" s="154"/>
      <c r="Z407" s="154"/>
      <c r="AA407" s="154"/>
      <c r="AB407" s="154"/>
      <c r="AC407" s="145"/>
      <c r="AD407" s="145"/>
      <c r="AE407" s="145"/>
      <c r="AF407" s="145"/>
      <c r="AG407" s="154"/>
    </row>
    <row r="408" spans="1:33" s="161" customFormat="1" ht="28.5" customHeight="1">
      <c r="A408" s="508" t="s">
        <v>948</v>
      </c>
      <c r="B408" s="508"/>
      <c r="C408" s="508"/>
      <c r="D408" s="508"/>
      <c r="E408" s="508"/>
      <c r="F408" s="159"/>
      <c r="G408" s="160"/>
      <c r="H408" s="160"/>
      <c r="I408" s="160"/>
      <c r="J408" s="160"/>
      <c r="K408" s="159"/>
      <c r="L408" s="159"/>
      <c r="M408" s="159"/>
      <c r="N408" s="159"/>
      <c r="O408" s="159"/>
      <c r="P408" s="159"/>
      <c r="Q408" s="159"/>
      <c r="R408" s="160"/>
      <c r="S408" s="160"/>
      <c r="T408" s="160"/>
      <c r="U408" s="160"/>
      <c r="V408" s="159"/>
      <c r="W408" s="159"/>
      <c r="X408" s="159"/>
      <c r="Y408" s="159"/>
      <c r="Z408" s="159"/>
      <c r="AA408" s="159"/>
      <c r="AB408" s="159"/>
      <c r="AC408" s="160"/>
      <c r="AD408" s="160"/>
      <c r="AE408" s="160"/>
      <c r="AF408" s="160"/>
      <c r="AG408" s="159"/>
    </row>
    <row r="409" spans="1:33">
      <c r="A409" s="154"/>
      <c r="B409" s="154"/>
      <c r="C409" s="154"/>
      <c r="D409" s="154"/>
      <c r="E409" s="154"/>
      <c r="F409" s="154"/>
      <c r="G409" s="145"/>
      <c r="H409" s="145"/>
      <c r="I409" s="145"/>
      <c r="J409" s="145"/>
      <c r="K409" s="154"/>
      <c r="L409" s="154"/>
      <c r="M409" s="154"/>
      <c r="N409" s="154"/>
      <c r="O409" s="154"/>
      <c r="P409" s="154"/>
      <c r="Q409" s="154"/>
      <c r="R409" s="145"/>
      <c r="S409" s="145"/>
      <c r="T409" s="145"/>
      <c r="U409" s="145"/>
      <c r="V409" s="154"/>
      <c r="W409" s="154"/>
      <c r="X409" s="154"/>
      <c r="Y409" s="154"/>
      <c r="Z409" s="154"/>
      <c r="AA409" s="154"/>
      <c r="AB409" s="154"/>
      <c r="AC409" s="145"/>
      <c r="AD409" s="145"/>
      <c r="AE409" s="145"/>
      <c r="AF409" s="145"/>
      <c r="AG409" s="154"/>
    </row>
    <row r="410" spans="1:33">
      <c r="A410" s="463" t="s">
        <v>893</v>
      </c>
      <c r="B410" s="463"/>
      <c r="C410" s="463"/>
      <c r="D410" s="463"/>
      <c r="E410" s="463"/>
      <c r="F410" s="154"/>
      <c r="G410" s="145"/>
      <c r="H410" s="145"/>
      <c r="I410" s="145"/>
      <c r="J410" s="145"/>
      <c r="K410" s="154"/>
      <c r="L410" s="154"/>
      <c r="M410" s="154"/>
      <c r="N410" s="154"/>
      <c r="O410" s="154"/>
      <c r="P410" s="154"/>
      <c r="Q410" s="154"/>
      <c r="R410" s="145"/>
      <c r="S410" s="145"/>
      <c r="T410" s="145"/>
      <c r="U410" s="145"/>
      <c r="V410" s="154"/>
      <c r="W410" s="154"/>
      <c r="X410" s="154"/>
      <c r="Y410" s="154"/>
      <c r="Z410" s="154"/>
      <c r="AA410" s="154"/>
      <c r="AB410" s="154"/>
      <c r="AC410" s="145"/>
      <c r="AD410" s="145"/>
      <c r="AE410" s="145"/>
      <c r="AF410" s="145"/>
      <c r="AG410" s="154"/>
    </row>
    <row r="411" spans="1:33">
      <c r="A411" s="509" t="s">
        <v>949</v>
      </c>
      <c r="B411" s="509"/>
      <c r="C411" s="509"/>
      <c r="D411" s="509"/>
      <c r="E411" s="509"/>
      <c r="F411" s="154"/>
      <c r="G411" s="145"/>
      <c r="H411" s="145"/>
      <c r="I411" s="145"/>
      <c r="J411" s="145"/>
      <c r="K411" s="154"/>
      <c r="L411" s="154"/>
      <c r="M411" s="154"/>
      <c r="N411" s="154"/>
      <c r="O411" s="154"/>
      <c r="P411" s="154"/>
      <c r="Q411" s="154"/>
      <c r="R411" s="145"/>
      <c r="S411" s="145"/>
      <c r="T411" s="145"/>
      <c r="U411" s="145"/>
      <c r="V411" s="154"/>
      <c r="W411" s="154"/>
      <c r="X411" s="154"/>
      <c r="Y411" s="154"/>
      <c r="Z411" s="154"/>
      <c r="AA411" s="154"/>
      <c r="AB411" s="154"/>
      <c r="AC411" s="145"/>
      <c r="AD411" s="145"/>
      <c r="AE411" s="145"/>
      <c r="AF411" s="145"/>
      <c r="AG411" s="154"/>
    </row>
    <row r="412" spans="1:33">
      <c r="A412" s="154"/>
      <c r="B412" s="154"/>
      <c r="C412" s="154"/>
      <c r="D412" s="154"/>
      <c r="E412" s="154"/>
      <c r="F412" s="154"/>
      <c r="G412" s="145"/>
      <c r="H412" s="145"/>
      <c r="I412" s="145"/>
      <c r="J412" s="145"/>
      <c r="K412" s="154"/>
      <c r="L412" s="154"/>
      <c r="M412" s="154"/>
      <c r="N412" s="154"/>
      <c r="O412" s="154"/>
      <c r="P412" s="154"/>
      <c r="Q412" s="154"/>
      <c r="R412" s="145"/>
      <c r="S412" s="145"/>
      <c r="T412" s="145"/>
      <c r="U412" s="145"/>
      <c r="V412" s="154"/>
      <c r="W412" s="154"/>
      <c r="X412" s="154"/>
      <c r="Y412" s="154"/>
      <c r="Z412" s="154"/>
      <c r="AA412" s="154"/>
      <c r="AB412" s="154"/>
      <c r="AC412" s="145"/>
      <c r="AD412" s="145"/>
      <c r="AE412" s="145"/>
      <c r="AF412" s="145"/>
      <c r="AG412" s="154"/>
    </row>
    <row r="413" spans="1:33">
      <c r="A413" s="463" t="s">
        <v>697</v>
      </c>
      <c r="B413" s="463"/>
      <c r="C413" s="463"/>
      <c r="D413" s="463"/>
      <c r="E413" s="463"/>
      <c r="F413" s="154"/>
      <c r="G413" s="145"/>
      <c r="H413" s="145"/>
      <c r="I413" s="145"/>
      <c r="J413" s="145"/>
      <c r="K413" s="154"/>
      <c r="L413" s="154"/>
      <c r="M413" s="154"/>
      <c r="N413" s="154"/>
      <c r="O413" s="154"/>
      <c r="P413" s="154"/>
      <c r="Q413" s="154"/>
      <c r="R413" s="145"/>
      <c r="S413" s="145"/>
      <c r="T413" s="145"/>
      <c r="U413" s="145"/>
      <c r="V413" s="154"/>
      <c r="W413" s="154"/>
      <c r="X413" s="154"/>
      <c r="Y413" s="154"/>
      <c r="Z413" s="154"/>
      <c r="AA413" s="154"/>
      <c r="AB413" s="154"/>
      <c r="AC413" s="145"/>
      <c r="AD413" s="145"/>
      <c r="AE413" s="145"/>
      <c r="AF413" s="145"/>
      <c r="AG413" s="154"/>
    </row>
    <row r="414" spans="1:33">
      <c r="A414" s="260" t="s">
        <v>2758</v>
      </c>
      <c r="B414" s="259"/>
      <c r="C414" s="259"/>
      <c r="D414" s="259"/>
      <c r="E414" s="259"/>
      <c r="F414" s="154"/>
      <c r="G414" s="145"/>
      <c r="H414" s="145"/>
      <c r="I414" s="145"/>
      <c r="J414" s="145"/>
      <c r="K414" s="154"/>
      <c r="L414" s="154"/>
      <c r="M414" s="154"/>
      <c r="N414" s="154"/>
      <c r="O414" s="154"/>
      <c r="P414" s="154"/>
      <c r="Q414" s="154"/>
      <c r="R414" s="145"/>
      <c r="S414" s="145"/>
      <c r="T414" s="145"/>
      <c r="U414" s="145"/>
      <c r="V414" s="154"/>
      <c r="W414" s="154"/>
      <c r="X414" s="154"/>
      <c r="Y414" s="154"/>
      <c r="Z414" s="154"/>
      <c r="AA414" s="154"/>
      <c r="AB414" s="154"/>
      <c r="AC414" s="145"/>
      <c r="AD414" s="145"/>
      <c r="AE414" s="145"/>
      <c r="AF414" s="145"/>
      <c r="AG414" s="154"/>
    </row>
    <row r="415" spans="1:33">
      <c r="A415" s="461" t="s">
        <v>997</v>
      </c>
      <c r="B415" s="461"/>
      <c r="C415" s="169" t="s">
        <v>1004</v>
      </c>
      <c r="D415" s="153"/>
      <c r="E415" s="153"/>
      <c r="F415" s="154"/>
      <c r="G415" s="145"/>
      <c r="H415" s="145"/>
      <c r="I415" s="145"/>
      <c r="J415" s="145"/>
      <c r="K415" s="154"/>
      <c r="L415" s="154"/>
      <c r="M415" s="154"/>
      <c r="N415" s="154"/>
      <c r="O415" s="154"/>
      <c r="P415" s="154"/>
      <c r="Q415" s="154"/>
      <c r="R415" s="145"/>
      <c r="S415" s="145"/>
      <c r="T415" s="145"/>
      <c r="U415" s="145"/>
      <c r="V415" s="154"/>
      <c r="W415" s="154"/>
      <c r="X415" s="154"/>
      <c r="Y415" s="154"/>
      <c r="Z415" s="154"/>
      <c r="AA415" s="154"/>
      <c r="AB415" s="154"/>
      <c r="AC415" s="145"/>
      <c r="AD415" s="145"/>
      <c r="AE415" s="145"/>
      <c r="AF415" s="145"/>
      <c r="AG415" s="154"/>
    </row>
    <row r="416" spans="1:33">
      <c r="A416" s="461" t="s">
        <v>999</v>
      </c>
      <c r="B416" s="461"/>
      <c r="C416" s="169" t="s">
        <v>1004</v>
      </c>
      <c r="D416" s="153"/>
      <c r="E416" s="153"/>
      <c r="F416" s="154"/>
      <c r="G416" s="145"/>
      <c r="H416" s="145"/>
      <c r="I416" s="145"/>
      <c r="J416" s="145"/>
      <c r="K416" s="154"/>
      <c r="L416" s="154"/>
      <c r="M416" s="154"/>
      <c r="N416" s="154"/>
      <c r="O416" s="154"/>
      <c r="P416" s="154"/>
      <c r="Q416" s="154"/>
      <c r="R416" s="145"/>
      <c r="S416" s="145"/>
      <c r="T416" s="145"/>
      <c r="U416" s="145"/>
      <c r="V416" s="154"/>
      <c r="W416" s="154"/>
      <c r="X416" s="154"/>
      <c r="Y416" s="154"/>
      <c r="Z416" s="154"/>
      <c r="AA416" s="154"/>
      <c r="AB416" s="154"/>
      <c r="AC416" s="145"/>
      <c r="AD416" s="145"/>
      <c r="AE416" s="145"/>
      <c r="AF416" s="145"/>
      <c r="AG416" s="154"/>
    </row>
    <row r="417" spans="1:33">
      <c r="A417" s="461" t="s">
        <v>1001</v>
      </c>
      <c r="B417" s="461"/>
      <c r="C417" s="169" t="s">
        <v>1004</v>
      </c>
      <c r="D417" s="153"/>
      <c r="E417" s="153"/>
      <c r="F417" s="154"/>
      <c r="G417" s="145"/>
      <c r="H417" s="145"/>
      <c r="I417" s="145"/>
      <c r="J417" s="145"/>
      <c r="K417" s="154"/>
      <c r="L417" s="154"/>
      <c r="M417" s="154"/>
      <c r="N417" s="154"/>
      <c r="O417" s="154"/>
      <c r="P417" s="154"/>
      <c r="Q417" s="154"/>
      <c r="R417" s="145"/>
      <c r="S417" s="145"/>
      <c r="T417" s="145"/>
      <c r="U417" s="145"/>
      <c r="V417" s="154"/>
      <c r="W417" s="154"/>
      <c r="X417" s="154"/>
      <c r="Y417" s="154"/>
      <c r="Z417" s="154"/>
      <c r="AA417" s="154"/>
      <c r="AB417" s="154"/>
      <c r="AC417" s="145"/>
      <c r="AD417" s="145"/>
      <c r="AE417" s="145"/>
      <c r="AF417" s="145"/>
      <c r="AG417" s="154"/>
    </row>
    <row r="418" spans="1:33">
      <c r="A418" s="461" t="s">
        <v>1003</v>
      </c>
      <c r="B418" s="461"/>
      <c r="C418" s="169" t="s">
        <v>1004</v>
      </c>
      <c r="D418" s="153"/>
      <c r="E418" s="153"/>
      <c r="F418" s="154"/>
      <c r="G418" s="145"/>
      <c r="H418" s="145"/>
      <c r="I418" s="145"/>
      <c r="J418" s="145"/>
      <c r="K418" s="154"/>
      <c r="L418" s="154"/>
      <c r="M418" s="154"/>
      <c r="N418" s="154"/>
      <c r="O418" s="154"/>
      <c r="P418" s="154"/>
      <c r="Q418" s="154"/>
      <c r="R418" s="145"/>
      <c r="S418" s="145"/>
      <c r="T418" s="145"/>
      <c r="U418" s="145"/>
      <c r="V418" s="154"/>
      <c r="W418" s="154"/>
      <c r="X418" s="154"/>
      <c r="Y418" s="154"/>
      <c r="Z418" s="154"/>
      <c r="AA418" s="154"/>
      <c r="AB418" s="154"/>
      <c r="AC418" s="145"/>
      <c r="AD418" s="145"/>
      <c r="AE418" s="145"/>
      <c r="AF418" s="145"/>
      <c r="AG418" s="154"/>
    </row>
    <row r="419" spans="1:33">
      <c r="A419" s="461" t="s">
        <v>2760</v>
      </c>
      <c r="B419" s="461"/>
      <c r="C419" s="169" t="s">
        <v>1004</v>
      </c>
      <c r="D419" s="153"/>
      <c r="E419" s="153"/>
      <c r="F419" s="154"/>
      <c r="G419" s="145"/>
      <c r="H419" s="145"/>
      <c r="I419" s="145"/>
      <c r="J419" s="145"/>
      <c r="K419" s="154"/>
      <c r="L419" s="154"/>
      <c r="M419" s="154"/>
      <c r="N419" s="154"/>
      <c r="O419" s="154"/>
      <c r="P419" s="154"/>
      <c r="Q419" s="154"/>
      <c r="R419" s="145"/>
      <c r="S419" s="145"/>
      <c r="T419" s="145"/>
      <c r="U419" s="145"/>
      <c r="V419" s="154"/>
      <c r="W419" s="154"/>
      <c r="X419" s="154"/>
      <c r="Y419" s="154"/>
      <c r="Z419" s="154"/>
      <c r="AA419" s="154"/>
      <c r="AB419" s="154"/>
      <c r="AC419" s="145"/>
      <c r="AD419" s="145"/>
      <c r="AE419" s="145"/>
      <c r="AF419" s="145"/>
      <c r="AG419" s="154"/>
    </row>
    <row r="420" spans="1:33">
      <c r="A420" s="258"/>
      <c r="B420" s="258"/>
      <c r="C420" s="169"/>
      <c r="D420" s="153"/>
      <c r="E420" s="153"/>
      <c r="F420" s="154"/>
      <c r="G420" s="145"/>
      <c r="H420" s="145"/>
      <c r="I420" s="145"/>
      <c r="J420" s="145"/>
      <c r="K420" s="154"/>
      <c r="L420" s="154"/>
      <c r="M420" s="154"/>
      <c r="N420" s="154"/>
      <c r="O420" s="154"/>
      <c r="P420" s="154"/>
      <c r="Q420" s="154"/>
      <c r="R420" s="145"/>
      <c r="S420" s="145"/>
      <c r="T420" s="145"/>
      <c r="U420" s="145"/>
      <c r="V420" s="154"/>
      <c r="W420" s="154"/>
      <c r="X420" s="154"/>
      <c r="Y420" s="154"/>
      <c r="Z420" s="154"/>
      <c r="AA420" s="154"/>
      <c r="AB420" s="154"/>
      <c r="AC420" s="145"/>
      <c r="AD420" s="145"/>
      <c r="AE420" s="145"/>
      <c r="AF420" s="145"/>
      <c r="AG420" s="154"/>
    </row>
    <row r="421" spans="1:33">
      <c r="A421" s="260" t="s">
        <v>2759</v>
      </c>
      <c r="B421" s="258"/>
      <c r="C421" s="169"/>
      <c r="D421" s="153"/>
      <c r="E421" s="153"/>
      <c r="F421" s="154"/>
      <c r="G421" s="145"/>
      <c r="H421" s="145"/>
      <c r="I421" s="145"/>
      <c r="J421" s="145"/>
      <c r="K421" s="154"/>
      <c r="L421" s="154"/>
      <c r="M421" s="154"/>
      <c r="N421" s="154"/>
      <c r="O421" s="154"/>
      <c r="P421" s="154"/>
      <c r="Q421" s="154"/>
      <c r="R421" s="145"/>
      <c r="S421" s="145"/>
      <c r="T421" s="145"/>
      <c r="U421" s="145"/>
      <c r="V421" s="154"/>
      <c r="W421" s="154"/>
      <c r="X421" s="154"/>
      <c r="Y421" s="154"/>
      <c r="Z421" s="154"/>
      <c r="AA421" s="154"/>
      <c r="AB421" s="154"/>
      <c r="AC421" s="145"/>
      <c r="AD421" s="145"/>
      <c r="AE421" s="145"/>
      <c r="AF421" s="145"/>
      <c r="AG421" s="154"/>
    </row>
    <row r="422" spans="1:33">
      <c r="A422" s="461" t="s">
        <v>997</v>
      </c>
      <c r="B422" s="461"/>
      <c r="C422" s="169" t="s">
        <v>1004</v>
      </c>
      <c r="D422" s="153"/>
      <c r="E422" s="153"/>
      <c r="F422" s="154"/>
      <c r="G422" s="145"/>
      <c r="H422" s="145"/>
      <c r="I422" s="145"/>
      <c r="J422" s="145"/>
      <c r="K422" s="154"/>
      <c r="L422" s="154"/>
      <c r="M422" s="154"/>
      <c r="N422" s="154"/>
      <c r="O422" s="154"/>
      <c r="P422" s="154"/>
      <c r="Q422" s="154"/>
      <c r="R422" s="145"/>
      <c r="S422" s="145"/>
      <c r="T422" s="145"/>
      <c r="U422" s="145"/>
      <c r="V422" s="154"/>
      <c r="W422" s="154"/>
      <c r="X422" s="154"/>
      <c r="Y422" s="154"/>
      <c r="Z422" s="154"/>
      <c r="AA422" s="154"/>
      <c r="AB422" s="154"/>
      <c r="AC422" s="145"/>
      <c r="AD422" s="145"/>
      <c r="AE422" s="145"/>
      <c r="AF422" s="145"/>
      <c r="AG422" s="154"/>
    </row>
    <row r="423" spans="1:33">
      <c r="A423" s="461" t="s">
        <v>999</v>
      </c>
      <c r="B423" s="461"/>
      <c r="C423" s="169" t="s">
        <v>1004</v>
      </c>
      <c r="D423" s="153"/>
      <c r="E423" s="153"/>
      <c r="F423" s="154"/>
      <c r="G423" s="145"/>
      <c r="H423" s="145"/>
      <c r="I423" s="145"/>
      <c r="J423" s="145"/>
      <c r="K423" s="154"/>
      <c r="L423" s="154"/>
      <c r="M423" s="154"/>
      <c r="N423" s="154"/>
      <c r="O423" s="154"/>
      <c r="P423" s="154"/>
      <c r="Q423" s="154"/>
      <c r="R423" s="145"/>
      <c r="S423" s="145"/>
      <c r="T423" s="145"/>
      <c r="U423" s="145"/>
      <c r="V423" s="154"/>
      <c r="W423" s="154"/>
      <c r="X423" s="154"/>
      <c r="Y423" s="154"/>
      <c r="Z423" s="154"/>
      <c r="AA423" s="154"/>
      <c r="AB423" s="154"/>
      <c r="AC423" s="145"/>
      <c r="AD423" s="145"/>
      <c r="AE423" s="145"/>
      <c r="AF423" s="145"/>
      <c r="AG423" s="154"/>
    </row>
    <row r="424" spans="1:33">
      <c r="A424" s="461" t="s">
        <v>1001</v>
      </c>
      <c r="B424" s="461"/>
      <c r="C424" s="169" t="s">
        <v>1004</v>
      </c>
      <c r="D424" s="153"/>
      <c r="E424" s="153"/>
      <c r="F424" s="154"/>
      <c r="G424" s="145"/>
      <c r="H424" s="145"/>
      <c r="I424" s="145"/>
      <c r="J424" s="145"/>
      <c r="K424" s="154"/>
      <c r="L424" s="154"/>
      <c r="M424" s="154"/>
      <c r="N424" s="154"/>
      <c r="O424" s="154"/>
      <c r="P424" s="154"/>
      <c r="Q424" s="154"/>
      <c r="R424" s="145"/>
      <c r="S424" s="145"/>
      <c r="T424" s="145"/>
      <c r="U424" s="145"/>
      <c r="V424" s="154"/>
      <c r="W424" s="154"/>
      <c r="X424" s="154"/>
      <c r="Y424" s="154"/>
      <c r="Z424" s="154"/>
      <c r="AA424" s="154"/>
      <c r="AB424" s="154"/>
      <c r="AC424" s="145"/>
      <c r="AD424" s="145"/>
      <c r="AE424" s="145"/>
      <c r="AF424" s="145"/>
      <c r="AG424" s="154"/>
    </row>
    <row r="425" spans="1:33">
      <c r="A425" s="461" t="s">
        <v>1003</v>
      </c>
      <c r="B425" s="461"/>
      <c r="C425" s="169" t="s">
        <v>1004</v>
      </c>
      <c r="D425" s="153"/>
      <c r="E425" s="153"/>
      <c r="F425" s="154"/>
      <c r="G425" s="145"/>
      <c r="H425" s="145"/>
      <c r="I425" s="145"/>
      <c r="J425" s="145"/>
      <c r="K425" s="154"/>
      <c r="L425" s="154"/>
      <c r="M425" s="154"/>
      <c r="N425" s="154"/>
      <c r="O425" s="154"/>
      <c r="P425" s="154"/>
      <c r="Q425" s="154"/>
      <c r="R425" s="145"/>
      <c r="S425" s="145"/>
      <c r="T425" s="145"/>
      <c r="U425" s="145"/>
      <c r="V425" s="154"/>
      <c r="W425" s="154"/>
      <c r="X425" s="154"/>
      <c r="Y425" s="154"/>
      <c r="Z425" s="154"/>
      <c r="AA425" s="154"/>
      <c r="AB425" s="154"/>
      <c r="AC425" s="145"/>
      <c r="AD425" s="145"/>
      <c r="AE425" s="145"/>
      <c r="AF425" s="145"/>
      <c r="AG425" s="154"/>
    </row>
    <row r="426" spans="1:33">
      <c r="A426" s="461" t="s">
        <v>2760</v>
      </c>
      <c r="B426" s="461"/>
      <c r="C426" s="169" t="s">
        <v>1004</v>
      </c>
      <c r="D426" s="153"/>
      <c r="E426" s="153"/>
      <c r="F426" s="154"/>
      <c r="G426" s="145"/>
      <c r="H426" s="145"/>
      <c r="I426" s="145"/>
      <c r="J426" s="145"/>
      <c r="K426" s="154"/>
      <c r="L426" s="154"/>
      <c r="M426" s="154"/>
      <c r="N426" s="154"/>
      <c r="O426" s="154"/>
      <c r="P426" s="154"/>
      <c r="Q426" s="154"/>
      <c r="R426" s="145"/>
      <c r="S426" s="145"/>
      <c r="T426" s="145"/>
      <c r="U426" s="145"/>
      <c r="V426" s="154"/>
      <c r="W426" s="154"/>
      <c r="X426" s="154"/>
      <c r="Y426" s="154"/>
      <c r="Z426" s="154"/>
      <c r="AA426" s="154"/>
      <c r="AB426" s="154"/>
      <c r="AC426" s="145"/>
      <c r="AD426" s="145"/>
      <c r="AE426" s="145"/>
      <c r="AF426" s="145"/>
      <c r="AG426" s="154"/>
    </row>
    <row r="427" spans="1:33">
      <c r="A427" s="258"/>
      <c r="B427" s="258"/>
      <c r="C427" s="169"/>
      <c r="D427" s="153"/>
      <c r="E427" s="153"/>
      <c r="F427" s="154"/>
      <c r="G427" s="145"/>
      <c r="H427" s="145"/>
      <c r="I427" s="145"/>
      <c r="J427" s="145"/>
      <c r="K427" s="154"/>
      <c r="L427" s="154"/>
      <c r="M427" s="154"/>
      <c r="N427" s="154"/>
      <c r="O427" s="154"/>
      <c r="P427" s="154"/>
      <c r="Q427" s="154"/>
      <c r="R427" s="145"/>
      <c r="S427" s="145"/>
      <c r="T427" s="145"/>
      <c r="U427" s="145"/>
      <c r="V427" s="154"/>
      <c r="W427" s="154"/>
      <c r="X427" s="154"/>
      <c r="Y427" s="154"/>
      <c r="Z427" s="154"/>
      <c r="AA427" s="154"/>
      <c r="AB427" s="154"/>
      <c r="AC427" s="145"/>
      <c r="AD427" s="145"/>
      <c r="AE427" s="145"/>
      <c r="AF427" s="145"/>
      <c r="AG427" s="154"/>
    </row>
    <row r="428" spans="1:33">
      <c r="A428" s="260" t="s">
        <v>2761</v>
      </c>
      <c r="B428" s="258"/>
      <c r="C428" s="169"/>
      <c r="D428" s="153"/>
      <c r="E428" s="153"/>
      <c r="F428" s="154"/>
      <c r="G428" s="145"/>
      <c r="H428" s="145"/>
      <c r="I428" s="145"/>
      <c r="J428" s="145"/>
      <c r="K428" s="154"/>
      <c r="L428" s="154"/>
      <c r="M428" s="154"/>
      <c r="N428" s="154"/>
      <c r="O428" s="154"/>
      <c r="P428" s="154"/>
      <c r="Q428" s="154"/>
      <c r="R428" s="145"/>
      <c r="S428" s="145"/>
      <c r="T428" s="145"/>
      <c r="U428" s="145"/>
      <c r="V428" s="154"/>
      <c r="W428" s="154"/>
      <c r="X428" s="154"/>
      <c r="Y428" s="154"/>
      <c r="Z428" s="154"/>
      <c r="AA428" s="154"/>
      <c r="AB428" s="154"/>
      <c r="AC428" s="145"/>
      <c r="AD428" s="145"/>
      <c r="AE428" s="145"/>
      <c r="AF428" s="145"/>
      <c r="AG428" s="154"/>
    </row>
    <row r="429" spans="1:33">
      <c r="A429" s="461" t="s">
        <v>997</v>
      </c>
      <c r="B429" s="461"/>
      <c r="C429" s="169" t="s">
        <v>1004</v>
      </c>
      <c r="D429" s="153"/>
      <c r="E429" s="153"/>
      <c r="F429" s="154"/>
      <c r="G429" s="145"/>
      <c r="H429" s="145"/>
      <c r="I429" s="145"/>
      <c r="J429" s="145"/>
      <c r="K429" s="154"/>
      <c r="L429" s="154"/>
      <c r="M429" s="154"/>
      <c r="N429" s="154"/>
      <c r="O429" s="154"/>
      <c r="P429" s="154"/>
      <c r="Q429" s="154"/>
      <c r="R429" s="145"/>
      <c r="S429" s="145"/>
      <c r="T429" s="145"/>
      <c r="U429" s="145"/>
      <c r="V429" s="154"/>
      <c r="W429" s="154"/>
      <c r="X429" s="154"/>
      <c r="Y429" s="154"/>
      <c r="Z429" s="154"/>
      <c r="AA429" s="154"/>
      <c r="AB429" s="154"/>
      <c r="AC429" s="145"/>
      <c r="AD429" s="145"/>
      <c r="AE429" s="145"/>
      <c r="AF429" s="145"/>
      <c r="AG429" s="154"/>
    </row>
    <row r="430" spans="1:33">
      <c r="A430" s="461" t="s">
        <v>999</v>
      </c>
      <c r="B430" s="461"/>
      <c r="C430" s="169" t="s">
        <v>1004</v>
      </c>
      <c r="D430" s="153"/>
      <c r="E430" s="153"/>
      <c r="F430" s="154"/>
      <c r="G430" s="145"/>
      <c r="H430" s="145"/>
      <c r="I430" s="145"/>
      <c r="J430" s="145"/>
      <c r="K430" s="154"/>
      <c r="L430" s="154"/>
      <c r="M430" s="154"/>
      <c r="N430" s="154"/>
      <c r="O430" s="154"/>
      <c r="P430" s="154"/>
      <c r="Q430" s="154"/>
      <c r="R430" s="145"/>
      <c r="S430" s="145"/>
      <c r="T430" s="145"/>
      <c r="U430" s="145"/>
      <c r="V430" s="154"/>
      <c r="W430" s="154"/>
      <c r="X430" s="154"/>
      <c r="Y430" s="154"/>
      <c r="Z430" s="154"/>
      <c r="AA430" s="154"/>
      <c r="AB430" s="154"/>
      <c r="AC430" s="145"/>
      <c r="AD430" s="145"/>
      <c r="AE430" s="145"/>
      <c r="AF430" s="145"/>
      <c r="AG430" s="154"/>
    </row>
    <row r="431" spans="1:33">
      <c r="A431" s="461" t="s">
        <v>1001</v>
      </c>
      <c r="B431" s="461"/>
      <c r="C431" s="169" t="s">
        <v>1004</v>
      </c>
      <c r="D431" s="153"/>
      <c r="E431" s="153"/>
      <c r="F431" s="154"/>
      <c r="G431" s="145"/>
      <c r="H431" s="145"/>
      <c r="I431" s="145"/>
      <c r="J431" s="145"/>
      <c r="K431" s="154"/>
      <c r="L431" s="154"/>
      <c r="M431" s="154"/>
      <c r="N431" s="154"/>
      <c r="O431" s="154"/>
      <c r="P431" s="154"/>
      <c r="Q431" s="154"/>
      <c r="R431" s="145"/>
      <c r="S431" s="145"/>
      <c r="T431" s="145"/>
      <c r="U431" s="145"/>
      <c r="V431" s="154"/>
      <c r="W431" s="154"/>
      <c r="X431" s="154"/>
      <c r="Y431" s="154"/>
      <c r="Z431" s="154"/>
      <c r="AA431" s="154"/>
      <c r="AB431" s="154"/>
      <c r="AC431" s="145"/>
      <c r="AD431" s="145"/>
      <c r="AE431" s="145"/>
      <c r="AF431" s="145"/>
      <c r="AG431" s="154"/>
    </row>
    <row r="432" spans="1:33">
      <c r="A432" s="461" t="s">
        <v>1003</v>
      </c>
      <c r="B432" s="461"/>
      <c r="C432" s="169" t="s">
        <v>1004</v>
      </c>
      <c r="D432" s="153"/>
      <c r="E432" s="153"/>
      <c r="F432" s="154"/>
      <c r="G432" s="145"/>
      <c r="H432" s="145"/>
      <c r="I432" s="145"/>
      <c r="J432" s="145"/>
      <c r="K432" s="154"/>
      <c r="L432" s="154"/>
      <c r="M432" s="154"/>
      <c r="N432" s="154"/>
      <c r="O432" s="154"/>
      <c r="P432" s="154"/>
      <c r="Q432" s="154"/>
      <c r="R432" s="145"/>
      <c r="S432" s="145"/>
      <c r="T432" s="145"/>
      <c r="U432" s="145"/>
      <c r="V432" s="154"/>
      <c r="W432" s="154"/>
      <c r="X432" s="154"/>
      <c r="Y432" s="154"/>
      <c r="Z432" s="154"/>
      <c r="AA432" s="154"/>
      <c r="AB432" s="154"/>
      <c r="AC432" s="145"/>
      <c r="AD432" s="145"/>
      <c r="AE432" s="145"/>
      <c r="AF432" s="145"/>
      <c r="AG432" s="154"/>
    </row>
    <row r="433" spans="1:33">
      <c r="A433" s="461" t="s">
        <v>2760</v>
      </c>
      <c r="B433" s="461"/>
      <c r="C433" s="169" t="s">
        <v>1004</v>
      </c>
      <c r="D433" s="153"/>
      <c r="E433" s="153"/>
      <c r="F433" s="154"/>
      <c r="G433" s="145"/>
      <c r="H433" s="145"/>
      <c r="I433" s="145"/>
      <c r="J433" s="145"/>
      <c r="K433" s="154"/>
      <c r="L433" s="154"/>
      <c r="M433" s="154"/>
      <c r="N433" s="154"/>
      <c r="O433" s="154"/>
      <c r="P433" s="154"/>
      <c r="Q433" s="154"/>
      <c r="R433" s="145"/>
      <c r="S433" s="145"/>
      <c r="T433" s="145"/>
      <c r="U433" s="145"/>
      <c r="V433" s="154"/>
      <c r="W433" s="154"/>
      <c r="X433" s="154"/>
      <c r="Y433" s="154"/>
      <c r="Z433" s="154"/>
      <c r="AA433" s="154"/>
      <c r="AB433" s="154"/>
      <c r="AC433" s="145"/>
      <c r="AD433" s="145"/>
      <c r="AE433" s="145"/>
      <c r="AF433" s="145"/>
      <c r="AG433" s="154"/>
    </row>
    <row r="434" spans="1:33" ht="15">
      <c r="A434" s="154"/>
      <c r="B434" s="154"/>
      <c r="C434" s="154"/>
      <c r="D434" s="154"/>
      <c r="E434" s="205" t="s">
        <v>988</v>
      </c>
      <c r="F434" s="154"/>
      <c r="G434" s="145"/>
      <c r="H434" s="145"/>
      <c r="I434" s="145"/>
      <c r="J434" s="145"/>
      <c r="K434" s="154"/>
      <c r="L434" s="154"/>
      <c r="M434" s="154"/>
      <c r="N434" s="154"/>
      <c r="O434" s="154"/>
      <c r="P434" s="154"/>
      <c r="Q434" s="154"/>
      <c r="R434" s="145"/>
      <c r="S434" s="145"/>
      <c r="T434" s="145"/>
      <c r="U434" s="145"/>
      <c r="V434" s="154"/>
      <c r="W434" s="154"/>
      <c r="X434" s="154"/>
      <c r="Y434" s="154"/>
      <c r="Z434" s="154"/>
      <c r="AA434" s="154"/>
      <c r="AB434" s="154"/>
      <c r="AC434" s="145"/>
      <c r="AD434" s="145"/>
      <c r="AE434" s="145"/>
      <c r="AF434" s="145"/>
      <c r="AG434" s="154"/>
    </row>
    <row r="435" spans="1:33">
      <c r="A435" s="154"/>
      <c r="B435" s="154"/>
      <c r="C435" s="154"/>
      <c r="D435" s="154"/>
      <c r="E435" s="154"/>
      <c r="F435" s="154"/>
      <c r="G435" s="145"/>
      <c r="H435" s="145"/>
      <c r="I435" s="145"/>
      <c r="J435" s="145"/>
      <c r="K435" s="154"/>
      <c r="L435" s="154"/>
      <c r="M435" s="154"/>
      <c r="N435" s="154"/>
      <c r="O435" s="154"/>
      <c r="P435" s="154"/>
      <c r="Q435" s="154"/>
      <c r="R435" s="145"/>
      <c r="S435" s="145"/>
      <c r="T435" s="145"/>
      <c r="U435" s="145"/>
      <c r="V435" s="154"/>
      <c r="W435" s="154"/>
      <c r="X435" s="154"/>
      <c r="Y435" s="154"/>
      <c r="Z435" s="154"/>
      <c r="AA435" s="154"/>
      <c r="AB435" s="154"/>
      <c r="AC435" s="145"/>
      <c r="AD435" s="145"/>
      <c r="AE435" s="145"/>
      <c r="AF435" s="145"/>
      <c r="AG435" s="154"/>
    </row>
    <row r="436" spans="1:33" s="147" customFormat="1" ht="20.100000000000001" customHeight="1">
      <c r="A436" s="506" t="s">
        <v>950</v>
      </c>
      <c r="B436" s="506"/>
      <c r="C436" s="506"/>
      <c r="D436" s="506"/>
      <c r="E436" s="506"/>
      <c r="F436" s="162"/>
      <c r="G436" s="163"/>
      <c r="H436" s="163"/>
      <c r="I436" s="163"/>
      <c r="J436" s="163"/>
      <c r="K436" s="162"/>
      <c r="L436" s="162"/>
      <c r="M436" s="162"/>
      <c r="N436" s="162"/>
      <c r="O436" s="162"/>
      <c r="P436" s="162"/>
      <c r="Q436" s="162"/>
      <c r="R436" s="163"/>
      <c r="S436" s="163"/>
      <c r="T436" s="163"/>
      <c r="U436" s="163"/>
      <c r="V436" s="162"/>
      <c r="W436" s="162"/>
      <c r="X436" s="162"/>
      <c r="Y436" s="162"/>
      <c r="Z436" s="162"/>
      <c r="AA436" s="162"/>
      <c r="AB436" s="162"/>
      <c r="AC436" s="163"/>
      <c r="AD436" s="163"/>
      <c r="AE436" s="163"/>
      <c r="AF436" s="163"/>
      <c r="AG436" s="162"/>
    </row>
    <row r="437" spans="1:33" s="163" customFormat="1" ht="15.75">
      <c r="A437" s="209"/>
      <c r="B437" s="209"/>
      <c r="C437" s="209"/>
      <c r="D437" s="209"/>
      <c r="E437" s="209"/>
      <c r="F437" s="162"/>
      <c r="K437" s="162"/>
      <c r="L437" s="162"/>
      <c r="M437" s="162"/>
      <c r="N437" s="162"/>
      <c r="O437" s="162"/>
      <c r="P437" s="162"/>
      <c r="Q437" s="162"/>
      <c r="V437" s="162"/>
      <c r="W437" s="162"/>
      <c r="X437" s="162"/>
      <c r="Y437" s="162"/>
      <c r="Z437" s="162"/>
      <c r="AA437" s="162"/>
      <c r="AB437" s="162"/>
      <c r="AG437" s="162"/>
    </row>
    <row r="438" spans="1:33" s="163" customFormat="1">
      <c r="A438" s="488" t="s">
        <v>50</v>
      </c>
      <c r="B438" s="488"/>
      <c r="C438" s="488"/>
      <c r="D438" s="488"/>
      <c r="E438" s="488"/>
      <c r="F438" s="162"/>
      <c r="K438" s="162"/>
      <c r="L438" s="162"/>
      <c r="M438" s="162"/>
      <c r="N438" s="162"/>
      <c r="O438" s="162"/>
      <c r="P438" s="162"/>
      <c r="Q438" s="162"/>
      <c r="V438" s="162"/>
      <c r="W438" s="162"/>
      <c r="X438" s="162"/>
      <c r="Y438" s="162"/>
      <c r="Z438" s="162"/>
      <c r="AA438" s="162"/>
      <c r="AB438" s="162"/>
      <c r="AG438" s="162"/>
    </row>
    <row r="439" spans="1:33" s="163" customFormat="1" ht="41.25" customHeight="1">
      <c r="A439" s="500" t="s">
        <v>1406</v>
      </c>
      <c r="B439" s="501"/>
      <c r="C439" s="501"/>
      <c r="D439" s="501"/>
      <c r="E439" s="502"/>
      <c r="F439" s="162"/>
      <c r="K439" s="162"/>
      <c r="L439" s="162"/>
      <c r="M439" s="162"/>
      <c r="N439" s="162"/>
      <c r="O439" s="162"/>
      <c r="P439" s="162"/>
      <c r="Q439" s="162"/>
      <c r="V439" s="162"/>
      <c r="W439" s="162"/>
      <c r="X439" s="162"/>
      <c r="Y439" s="162"/>
      <c r="Z439" s="162"/>
      <c r="AA439" s="162"/>
      <c r="AB439" s="162"/>
      <c r="AG439" s="162"/>
    </row>
    <row r="440" spans="1:33">
      <c r="A440" s="154"/>
      <c r="B440" s="154"/>
      <c r="C440" s="154"/>
      <c r="D440" s="154"/>
      <c r="E440" s="154"/>
      <c r="F440" s="154"/>
      <c r="G440" s="145"/>
      <c r="H440" s="145"/>
      <c r="I440" s="145"/>
      <c r="J440" s="145"/>
      <c r="K440" s="154"/>
      <c r="L440" s="154"/>
      <c r="M440" s="154"/>
      <c r="N440" s="154"/>
      <c r="O440" s="154"/>
      <c r="P440" s="154"/>
      <c r="Q440" s="154"/>
      <c r="R440" s="145"/>
      <c r="S440" s="145"/>
      <c r="T440" s="145"/>
      <c r="U440" s="145"/>
      <c r="V440" s="154"/>
      <c r="W440" s="154"/>
      <c r="X440" s="154"/>
      <c r="Y440" s="154"/>
      <c r="Z440" s="154"/>
      <c r="AA440" s="154"/>
      <c r="AB440" s="154"/>
      <c r="AC440" s="145"/>
      <c r="AD440" s="145"/>
      <c r="AE440" s="145"/>
      <c r="AF440" s="145"/>
      <c r="AG440" s="154"/>
    </row>
    <row r="441" spans="1:33" ht="15">
      <c r="A441" s="154"/>
      <c r="B441" s="154"/>
      <c r="C441" s="154"/>
      <c r="D441" s="154"/>
      <c r="E441" s="205" t="s">
        <v>988</v>
      </c>
      <c r="F441" s="154"/>
      <c r="G441" s="145"/>
      <c r="H441" s="145"/>
      <c r="I441" s="145"/>
      <c r="J441" s="145"/>
      <c r="K441" s="154"/>
      <c r="L441" s="154"/>
      <c r="M441" s="154"/>
      <c r="N441" s="154"/>
      <c r="O441" s="154"/>
      <c r="P441" s="154"/>
      <c r="Q441" s="154"/>
      <c r="R441" s="145"/>
      <c r="S441" s="145"/>
      <c r="T441" s="145"/>
      <c r="U441" s="145"/>
      <c r="V441" s="154"/>
      <c r="W441" s="154"/>
      <c r="X441" s="154"/>
      <c r="Y441" s="154"/>
      <c r="Z441" s="154"/>
      <c r="AA441" s="154"/>
      <c r="AB441" s="154"/>
      <c r="AC441" s="145"/>
      <c r="AD441" s="145"/>
      <c r="AE441" s="145"/>
      <c r="AF441" s="145"/>
      <c r="AG441" s="154"/>
    </row>
    <row r="442" spans="1:33">
      <c r="A442" s="154"/>
      <c r="B442" s="154"/>
      <c r="C442" s="154"/>
      <c r="D442" s="154"/>
      <c r="E442" s="154"/>
      <c r="F442" s="154"/>
      <c r="G442" s="145"/>
      <c r="H442" s="145"/>
      <c r="I442" s="145"/>
      <c r="J442" s="145"/>
      <c r="K442" s="154"/>
      <c r="L442" s="154"/>
      <c r="M442" s="154"/>
      <c r="N442" s="154"/>
      <c r="O442" s="154"/>
      <c r="P442" s="154"/>
      <c r="Q442" s="154"/>
      <c r="R442" s="145"/>
      <c r="S442" s="145"/>
      <c r="T442" s="145"/>
      <c r="U442" s="145"/>
      <c r="V442" s="154"/>
      <c r="W442" s="154"/>
      <c r="X442" s="154"/>
      <c r="Y442" s="154"/>
      <c r="Z442" s="154"/>
      <c r="AA442" s="154"/>
      <c r="AB442" s="154"/>
      <c r="AC442" s="145"/>
      <c r="AD442" s="145"/>
      <c r="AE442" s="145"/>
      <c r="AF442" s="145"/>
      <c r="AG442" s="154"/>
    </row>
    <row r="443" spans="1:33">
      <c r="A443" s="488" t="s">
        <v>51</v>
      </c>
      <c r="B443" s="488"/>
      <c r="C443" s="488"/>
      <c r="D443" s="488"/>
      <c r="E443" s="488"/>
      <c r="F443" s="154"/>
      <c r="G443" s="145"/>
      <c r="H443" s="145"/>
      <c r="I443" s="145"/>
      <c r="J443" s="145"/>
      <c r="K443" s="154"/>
      <c r="L443" s="154"/>
      <c r="M443" s="154"/>
      <c r="N443" s="154"/>
      <c r="O443" s="154"/>
      <c r="P443" s="154"/>
      <c r="Q443" s="154"/>
      <c r="R443" s="145"/>
      <c r="S443" s="145"/>
      <c r="T443" s="145"/>
      <c r="U443" s="145"/>
      <c r="V443" s="154"/>
      <c r="W443" s="154"/>
      <c r="X443" s="154"/>
      <c r="Y443" s="154"/>
      <c r="Z443" s="154"/>
      <c r="AA443" s="154"/>
      <c r="AB443" s="154"/>
      <c r="AC443" s="145"/>
      <c r="AD443" s="145"/>
      <c r="AE443" s="145"/>
      <c r="AF443" s="145"/>
      <c r="AG443" s="154"/>
    </row>
    <row r="444" spans="1:33" ht="25.5" customHeight="1">
      <c r="A444" s="503" t="s">
        <v>990</v>
      </c>
      <c r="B444" s="504"/>
      <c r="C444" s="504"/>
      <c r="D444" s="504"/>
      <c r="E444" s="505"/>
      <c r="F444" s="154"/>
      <c r="G444" s="145"/>
      <c r="H444" s="145"/>
      <c r="I444" s="145"/>
      <c r="J444" s="145"/>
      <c r="K444" s="154"/>
      <c r="L444" s="154"/>
      <c r="M444" s="154"/>
      <c r="N444" s="154"/>
      <c r="O444" s="154"/>
      <c r="P444" s="154"/>
      <c r="Q444" s="154"/>
      <c r="R444" s="145"/>
      <c r="S444" s="145"/>
      <c r="T444" s="145"/>
      <c r="U444" s="145"/>
      <c r="V444" s="154"/>
      <c r="W444" s="154"/>
      <c r="X444" s="154"/>
      <c r="Y444" s="154"/>
      <c r="Z444" s="154"/>
      <c r="AA444" s="154"/>
      <c r="AB444" s="154"/>
      <c r="AC444" s="145"/>
      <c r="AD444" s="145"/>
      <c r="AE444" s="145"/>
      <c r="AF444" s="145"/>
      <c r="AG444" s="154"/>
    </row>
    <row r="445" spans="1:33" ht="20.100000000000001" customHeight="1">
      <c r="A445" s="164" t="s">
        <v>10</v>
      </c>
      <c r="B445" s="164"/>
      <c r="C445" s="477" t="s">
        <v>9</v>
      </c>
      <c r="D445" s="477"/>
      <c r="E445" s="477"/>
      <c r="F445" s="154"/>
      <c r="G445" s="145"/>
      <c r="H445" s="145"/>
      <c r="I445" s="145"/>
      <c r="J445" s="145"/>
      <c r="K445" s="154"/>
      <c r="M445" s="154"/>
      <c r="N445" s="154"/>
      <c r="O445" s="154"/>
      <c r="P445" s="154"/>
      <c r="Q445" s="154"/>
      <c r="R445" s="145"/>
      <c r="S445" s="145"/>
      <c r="T445" s="145"/>
      <c r="U445" s="145"/>
      <c r="V445" s="154"/>
      <c r="W445" s="154"/>
      <c r="X445" s="154"/>
      <c r="Y445" s="154"/>
      <c r="Z445" s="154"/>
      <c r="AA445" s="154"/>
      <c r="AB445" s="154"/>
      <c r="AC445" s="145"/>
      <c r="AD445" s="145"/>
      <c r="AE445" s="145"/>
      <c r="AF445" s="145"/>
      <c r="AG445" s="154"/>
    </row>
    <row r="446" spans="1:33" ht="20.100000000000001" customHeight="1">
      <c r="A446" s="164" t="s">
        <v>11</v>
      </c>
      <c r="B446" s="164"/>
      <c r="C446" s="477" t="s">
        <v>994</v>
      </c>
      <c r="D446" s="477"/>
      <c r="E446" s="477"/>
      <c r="F446" s="154"/>
      <c r="G446" s="145"/>
      <c r="H446" s="145"/>
      <c r="I446" s="145"/>
      <c r="J446" s="145"/>
      <c r="K446" s="154"/>
      <c r="M446" s="154"/>
      <c r="N446" s="154"/>
      <c r="O446" s="154"/>
      <c r="P446" s="154"/>
      <c r="Q446" s="154"/>
      <c r="R446" s="145"/>
      <c r="S446" s="145"/>
      <c r="T446" s="145"/>
      <c r="U446" s="145"/>
      <c r="V446" s="154"/>
      <c r="W446" s="154"/>
      <c r="X446" s="154"/>
      <c r="Y446" s="154"/>
      <c r="Z446" s="154"/>
      <c r="AA446" s="154"/>
      <c r="AB446" s="154"/>
      <c r="AC446" s="145"/>
      <c r="AD446" s="145"/>
      <c r="AE446" s="145"/>
      <c r="AF446" s="145"/>
      <c r="AG446" s="154"/>
    </row>
    <row r="447" spans="1:33" ht="20.100000000000001" customHeight="1">
      <c r="A447" s="164" t="s">
        <v>14</v>
      </c>
      <c r="B447" s="164"/>
      <c r="C447" s="477" t="s">
        <v>15</v>
      </c>
      <c r="D447" s="477"/>
      <c r="E447" s="477"/>
      <c r="F447" s="154"/>
      <c r="G447" s="145"/>
      <c r="H447" s="145"/>
      <c r="I447" s="145"/>
      <c r="J447" s="145"/>
      <c r="K447" s="154"/>
      <c r="M447" s="154"/>
      <c r="N447" s="154"/>
      <c r="O447" s="154"/>
      <c r="P447" s="154"/>
      <c r="Q447" s="154"/>
      <c r="R447" s="145"/>
      <c r="S447" s="145"/>
      <c r="T447" s="145"/>
      <c r="U447" s="145"/>
      <c r="V447" s="154"/>
      <c r="W447" s="154"/>
      <c r="X447" s="154"/>
      <c r="Y447" s="154"/>
      <c r="Z447" s="154"/>
      <c r="AA447" s="154"/>
      <c r="AB447" s="154"/>
      <c r="AC447" s="145"/>
      <c r="AD447" s="145"/>
      <c r="AE447" s="145"/>
      <c r="AF447" s="145"/>
      <c r="AG447" s="154"/>
    </row>
    <row r="448" spans="1:33" ht="20.100000000000001" customHeight="1">
      <c r="A448" s="164" t="s">
        <v>16</v>
      </c>
      <c r="B448" s="164"/>
      <c r="C448" s="477" t="s">
        <v>18</v>
      </c>
      <c r="D448" s="477"/>
      <c r="E448" s="477"/>
      <c r="F448" s="154"/>
      <c r="G448" s="145"/>
      <c r="H448" s="145"/>
      <c r="I448" s="145"/>
      <c r="J448" s="145"/>
      <c r="K448" s="154"/>
      <c r="M448" s="154"/>
      <c r="N448" s="154"/>
      <c r="O448" s="154"/>
      <c r="P448" s="154"/>
      <c r="Q448" s="154"/>
      <c r="R448" s="145"/>
      <c r="S448" s="145"/>
      <c r="T448" s="145"/>
      <c r="U448" s="145"/>
      <c r="V448" s="154"/>
      <c r="W448" s="154"/>
      <c r="X448" s="154"/>
      <c r="Y448" s="154"/>
      <c r="Z448" s="154"/>
      <c r="AA448" s="154"/>
      <c r="AB448" s="154"/>
      <c r="AC448" s="145"/>
      <c r="AD448" s="145"/>
      <c r="AE448" s="145"/>
      <c r="AF448" s="145"/>
      <c r="AG448" s="154"/>
    </row>
    <row r="449" spans="1:33" ht="20.100000000000001" customHeight="1">
      <c r="A449" s="164" t="s">
        <v>17</v>
      </c>
      <c r="B449" s="164"/>
      <c r="C449" s="477" t="s">
        <v>12</v>
      </c>
      <c r="D449" s="477"/>
      <c r="E449" s="477"/>
      <c r="F449" s="154"/>
      <c r="G449" s="145"/>
      <c r="H449" s="145"/>
      <c r="I449" s="145"/>
      <c r="J449" s="145"/>
      <c r="K449" s="154"/>
      <c r="M449" s="154"/>
      <c r="N449" s="154"/>
      <c r="O449" s="154"/>
      <c r="P449" s="154"/>
      <c r="Q449" s="154"/>
      <c r="R449" s="145"/>
      <c r="S449" s="145"/>
      <c r="T449" s="145"/>
      <c r="U449" s="145"/>
      <c r="V449" s="154"/>
      <c r="W449" s="154"/>
      <c r="X449" s="154"/>
      <c r="Y449" s="154"/>
      <c r="Z449" s="154"/>
      <c r="AA449" s="154"/>
      <c r="AB449" s="154"/>
      <c r="AC449" s="145"/>
      <c r="AD449" s="145"/>
      <c r="AE449" s="145"/>
      <c r="AF449" s="145"/>
      <c r="AG449" s="154"/>
    </row>
    <row r="450" spans="1:33" ht="24.95" customHeight="1">
      <c r="A450" s="164" t="s">
        <v>13</v>
      </c>
      <c r="B450" s="164"/>
      <c r="C450" s="477" t="s">
        <v>210</v>
      </c>
      <c r="D450" s="477"/>
      <c r="E450" s="477"/>
      <c r="F450" s="154"/>
      <c r="G450" s="145"/>
      <c r="H450" s="145"/>
      <c r="I450" s="145"/>
      <c r="J450" s="145"/>
      <c r="K450" s="154"/>
      <c r="M450" s="154"/>
      <c r="N450" s="154"/>
      <c r="O450" s="154"/>
      <c r="P450" s="154"/>
      <c r="Q450" s="154"/>
      <c r="R450" s="145"/>
      <c r="S450" s="145"/>
      <c r="T450" s="145"/>
      <c r="U450" s="145"/>
      <c r="V450" s="154"/>
      <c r="W450" s="154"/>
      <c r="X450" s="154"/>
      <c r="Y450" s="154"/>
      <c r="Z450" s="154"/>
      <c r="AA450" s="154"/>
      <c r="AB450" s="154"/>
      <c r="AC450" s="145"/>
      <c r="AD450" s="145"/>
      <c r="AE450" s="145"/>
      <c r="AF450" s="145"/>
      <c r="AG450" s="154"/>
    </row>
    <row r="451" spans="1:33">
      <c r="A451" s="201"/>
      <c r="B451" s="201"/>
      <c r="C451" s="202"/>
      <c r="D451" s="202"/>
      <c r="E451" s="202"/>
      <c r="F451" s="154"/>
      <c r="G451" s="145"/>
      <c r="H451" s="145"/>
      <c r="I451" s="145"/>
      <c r="J451" s="145"/>
      <c r="K451" s="154"/>
      <c r="M451" s="154"/>
      <c r="N451" s="154"/>
      <c r="O451" s="154"/>
      <c r="P451" s="154"/>
      <c r="Q451" s="154"/>
      <c r="R451" s="145"/>
      <c r="S451" s="145"/>
      <c r="T451" s="145"/>
      <c r="U451" s="145"/>
      <c r="V451" s="154"/>
      <c r="W451" s="154"/>
      <c r="X451" s="154"/>
      <c r="Y451" s="154"/>
      <c r="Z451" s="154"/>
      <c r="AA451" s="154"/>
      <c r="AB451" s="154"/>
      <c r="AC451" s="145"/>
      <c r="AD451" s="145"/>
      <c r="AE451" s="145"/>
      <c r="AF451" s="145"/>
      <c r="AG451" s="154"/>
    </row>
    <row r="452" spans="1:33" ht="15">
      <c r="A452" s="201"/>
      <c r="B452" s="201"/>
      <c r="C452" s="202"/>
      <c r="D452" s="202"/>
      <c r="E452" s="205" t="s">
        <v>988</v>
      </c>
      <c r="F452" s="154"/>
      <c r="G452" s="145"/>
      <c r="H452" s="145"/>
      <c r="I452" s="145"/>
      <c r="J452" s="145"/>
      <c r="K452" s="154"/>
      <c r="M452" s="154"/>
      <c r="N452" s="154"/>
      <c r="O452" s="154"/>
      <c r="P452" s="154"/>
      <c r="Q452" s="154"/>
      <c r="R452" s="145"/>
      <c r="S452" s="145"/>
      <c r="T452" s="145"/>
      <c r="U452" s="145"/>
      <c r="V452" s="154"/>
      <c r="W452" s="154"/>
      <c r="X452" s="154"/>
      <c r="Y452" s="154"/>
      <c r="Z452" s="154"/>
      <c r="AA452" s="154"/>
      <c r="AB452" s="154"/>
      <c r="AC452" s="145"/>
      <c r="AD452" s="145"/>
      <c r="AE452" s="145"/>
      <c r="AF452" s="145"/>
      <c r="AG452" s="154"/>
    </row>
    <row r="453" spans="1:33">
      <c r="A453" s="154"/>
      <c r="B453" s="154"/>
      <c r="C453" s="154"/>
      <c r="D453" s="154"/>
      <c r="E453" s="154"/>
      <c r="F453" s="154"/>
      <c r="G453" s="145"/>
      <c r="H453" s="145"/>
      <c r="I453" s="145"/>
      <c r="J453" s="145"/>
      <c r="K453" s="154"/>
      <c r="L453" s="154"/>
      <c r="M453" s="154"/>
      <c r="N453" s="154"/>
      <c r="O453" s="154"/>
      <c r="P453" s="154"/>
      <c r="Q453" s="154"/>
      <c r="R453" s="145"/>
      <c r="S453" s="145"/>
      <c r="T453" s="145"/>
      <c r="U453" s="145"/>
      <c r="V453" s="154"/>
      <c r="W453" s="154"/>
      <c r="X453" s="154"/>
      <c r="Y453" s="154"/>
      <c r="Z453" s="154"/>
      <c r="AA453" s="154"/>
      <c r="AB453" s="154"/>
      <c r="AC453" s="145"/>
      <c r="AD453" s="145"/>
      <c r="AE453" s="145"/>
      <c r="AF453" s="145"/>
      <c r="AG453" s="154"/>
    </row>
    <row r="454" spans="1:33">
      <c r="A454" s="478" t="s">
        <v>856</v>
      </c>
      <c r="B454" s="478"/>
      <c r="C454" s="478"/>
      <c r="D454" s="478"/>
      <c r="E454" s="478"/>
      <c r="F454" s="154"/>
      <c r="G454" s="145"/>
      <c r="H454" s="145"/>
      <c r="I454" s="145"/>
      <c r="J454" s="145"/>
      <c r="K454" s="154"/>
      <c r="L454" s="154"/>
      <c r="M454" s="154"/>
      <c r="N454" s="154"/>
      <c r="O454" s="154"/>
      <c r="P454" s="154"/>
      <c r="Q454" s="154"/>
      <c r="R454" s="145"/>
      <c r="S454" s="145"/>
      <c r="T454" s="145"/>
      <c r="U454" s="145"/>
      <c r="V454" s="154"/>
      <c r="W454" s="154"/>
      <c r="X454" s="154"/>
      <c r="Y454" s="154"/>
      <c r="Z454" s="154"/>
      <c r="AA454" s="154"/>
      <c r="AB454" s="154"/>
      <c r="AC454" s="145"/>
      <c r="AD454" s="145"/>
      <c r="AE454" s="145"/>
      <c r="AF454" s="145"/>
      <c r="AG454" s="154"/>
    </row>
    <row r="455" spans="1:33">
      <c r="A455" s="494" t="s">
        <v>951</v>
      </c>
      <c r="B455" s="495"/>
      <c r="C455" s="495"/>
      <c r="D455" s="495"/>
      <c r="E455" s="496"/>
      <c r="F455" s="154"/>
      <c r="G455" s="145"/>
      <c r="H455" s="145"/>
      <c r="I455" s="145"/>
      <c r="J455" s="145"/>
      <c r="K455" s="154"/>
      <c r="L455" s="154"/>
      <c r="M455" s="154"/>
      <c r="N455" s="154"/>
      <c r="O455" s="154"/>
      <c r="P455" s="154"/>
      <c r="Q455" s="154"/>
      <c r="R455" s="145"/>
      <c r="S455" s="145"/>
      <c r="T455" s="145"/>
      <c r="U455" s="145"/>
      <c r="V455" s="154"/>
      <c r="W455" s="154"/>
      <c r="X455" s="154"/>
      <c r="Y455" s="154"/>
      <c r="Z455" s="154"/>
      <c r="AA455" s="154"/>
      <c r="AB455" s="154"/>
      <c r="AC455" s="145"/>
      <c r="AD455" s="145"/>
      <c r="AE455" s="145"/>
      <c r="AF455" s="145"/>
      <c r="AG455" s="154"/>
    </row>
    <row r="456" spans="1:33">
      <c r="A456" s="165"/>
      <c r="B456" s="166"/>
      <c r="C456" s="166"/>
      <c r="D456" s="166"/>
      <c r="E456" s="167"/>
      <c r="F456" s="154"/>
      <c r="G456" s="145"/>
      <c r="H456" s="145"/>
      <c r="I456" s="145"/>
      <c r="J456" s="145"/>
      <c r="K456" s="154"/>
      <c r="L456" s="154"/>
      <c r="M456" s="154"/>
      <c r="N456" s="154"/>
      <c r="O456" s="154"/>
      <c r="P456" s="154"/>
      <c r="Q456" s="154"/>
      <c r="R456" s="145"/>
      <c r="S456" s="145"/>
      <c r="T456" s="145"/>
      <c r="U456" s="145"/>
      <c r="V456" s="154"/>
      <c r="W456" s="154"/>
      <c r="X456" s="154"/>
      <c r="Y456" s="154"/>
      <c r="Z456" s="154"/>
      <c r="AA456" s="154"/>
      <c r="AB456" s="154"/>
      <c r="AC456" s="145"/>
      <c r="AD456" s="145"/>
      <c r="AE456" s="145"/>
      <c r="AF456" s="145"/>
      <c r="AG456" s="154"/>
    </row>
    <row r="457" spans="1:33" ht="26.25" customHeight="1">
      <c r="A457" s="497" t="s">
        <v>952</v>
      </c>
      <c r="B457" s="498"/>
      <c r="C457" s="498"/>
      <c r="D457" s="498"/>
      <c r="E457" s="499"/>
      <c r="F457" s="154"/>
      <c r="G457" s="145"/>
      <c r="H457" s="145"/>
      <c r="I457" s="145"/>
      <c r="J457" s="145"/>
      <c r="K457" s="154"/>
      <c r="L457" s="154"/>
      <c r="M457" s="154"/>
      <c r="N457" s="154"/>
      <c r="O457" s="154"/>
      <c r="P457" s="154"/>
      <c r="Q457" s="154"/>
      <c r="R457" s="145"/>
      <c r="S457" s="145"/>
      <c r="T457" s="145"/>
      <c r="U457" s="145"/>
      <c r="V457" s="154"/>
      <c r="W457" s="154"/>
      <c r="X457" s="154"/>
      <c r="Y457" s="154"/>
      <c r="Z457" s="154"/>
      <c r="AA457" s="154"/>
      <c r="AB457" s="154"/>
      <c r="AC457" s="145"/>
      <c r="AD457" s="145"/>
      <c r="AE457" s="145"/>
      <c r="AF457" s="145"/>
      <c r="AG457" s="154"/>
    </row>
    <row r="458" spans="1:33">
      <c r="A458" s="165"/>
      <c r="B458" s="166"/>
      <c r="C458" s="166"/>
      <c r="D458" s="166"/>
      <c r="E458" s="167"/>
      <c r="F458" s="154"/>
      <c r="G458" s="145"/>
      <c r="H458" s="145"/>
      <c r="I458" s="145"/>
      <c r="J458" s="145"/>
      <c r="K458" s="154"/>
      <c r="L458" s="154"/>
      <c r="M458" s="154"/>
      <c r="N458" s="154"/>
      <c r="O458" s="154"/>
      <c r="P458" s="154"/>
      <c r="Q458" s="154"/>
      <c r="R458" s="145"/>
      <c r="S458" s="145"/>
      <c r="T458" s="145"/>
      <c r="U458" s="145"/>
      <c r="V458" s="154"/>
      <c r="W458" s="154"/>
      <c r="X458" s="154"/>
      <c r="Y458" s="154"/>
      <c r="Z458" s="154"/>
      <c r="AA458" s="154"/>
      <c r="AB458" s="154"/>
      <c r="AC458" s="145"/>
      <c r="AD458" s="145"/>
      <c r="AE458" s="145"/>
      <c r="AF458" s="145"/>
      <c r="AG458" s="154"/>
    </row>
    <row r="459" spans="1:33">
      <c r="A459" s="482" t="s">
        <v>858</v>
      </c>
      <c r="B459" s="483"/>
      <c r="C459" s="483"/>
      <c r="D459" s="483"/>
      <c r="E459" s="484"/>
      <c r="F459" s="154"/>
      <c r="G459" s="145"/>
      <c r="H459" s="145"/>
      <c r="I459" s="145"/>
      <c r="J459" s="145"/>
      <c r="K459" s="154"/>
      <c r="L459" s="154"/>
      <c r="M459" s="154"/>
      <c r="N459" s="154"/>
      <c r="O459" s="154"/>
      <c r="P459" s="154"/>
      <c r="Q459" s="154"/>
      <c r="R459" s="145"/>
      <c r="S459" s="145"/>
      <c r="T459" s="145"/>
      <c r="U459" s="145"/>
      <c r="V459" s="154"/>
      <c r="W459" s="154"/>
      <c r="X459" s="154"/>
      <c r="Y459" s="154"/>
      <c r="Z459" s="154"/>
      <c r="AA459" s="154"/>
      <c r="AB459" s="154"/>
      <c r="AC459" s="145"/>
      <c r="AD459" s="145"/>
      <c r="AE459" s="145"/>
      <c r="AF459" s="145"/>
      <c r="AG459" s="154"/>
    </row>
    <row r="460" spans="1:33">
      <c r="A460" s="479" t="s">
        <v>991</v>
      </c>
      <c r="B460" s="480"/>
      <c r="C460" s="480"/>
      <c r="D460" s="480"/>
      <c r="E460" s="481"/>
      <c r="F460" s="154"/>
      <c r="G460" s="145"/>
      <c r="H460" s="145"/>
      <c r="I460" s="145"/>
      <c r="J460" s="145"/>
      <c r="K460" s="154"/>
      <c r="L460" s="154"/>
      <c r="M460" s="154"/>
      <c r="N460" s="154"/>
      <c r="O460" s="154"/>
      <c r="P460" s="154"/>
      <c r="Q460" s="154"/>
      <c r="R460" s="145"/>
      <c r="S460" s="145"/>
      <c r="T460" s="145"/>
      <c r="U460" s="145"/>
      <c r="V460" s="154"/>
      <c r="W460" s="154"/>
      <c r="X460" s="154"/>
      <c r="Y460" s="154"/>
      <c r="Z460" s="154"/>
      <c r="AA460" s="154"/>
      <c r="AB460" s="154"/>
      <c r="AC460" s="145"/>
      <c r="AD460" s="145"/>
      <c r="AE460" s="145"/>
      <c r="AF460" s="145"/>
      <c r="AG460" s="154"/>
    </row>
    <row r="461" spans="1:33">
      <c r="A461" s="479" t="s">
        <v>992</v>
      </c>
      <c r="B461" s="480"/>
      <c r="C461" s="480"/>
      <c r="D461" s="480"/>
      <c r="E461" s="481"/>
      <c r="F461" s="154"/>
      <c r="G461" s="145"/>
      <c r="H461" s="145"/>
      <c r="I461" s="145"/>
      <c r="J461" s="145"/>
      <c r="K461" s="154"/>
      <c r="L461" s="154"/>
      <c r="M461" s="154"/>
      <c r="N461" s="154"/>
      <c r="O461" s="154"/>
      <c r="P461" s="154"/>
      <c r="Q461" s="154"/>
      <c r="R461" s="145"/>
      <c r="S461" s="145"/>
      <c r="T461" s="145"/>
      <c r="U461" s="145"/>
      <c r="V461" s="154"/>
      <c r="W461" s="154"/>
      <c r="X461" s="154"/>
      <c r="Y461" s="154"/>
      <c r="Z461" s="154"/>
      <c r="AA461" s="154"/>
      <c r="AB461" s="154"/>
      <c r="AC461" s="145"/>
      <c r="AD461" s="145"/>
      <c r="AE461" s="145"/>
      <c r="AF461" s="145"/>
      <c r="AG461" s="154"/>
    </row>
    <row r="462" spans="1:33">
      <c r="A462" s="479" t="s">
        <v>993</v>
      </c>
      <c r="B462" s="480"/>
      <c r="C462" s="480"/>
      <c r="D462" s="480"/>
      <c r="E462" s="481"/>
      <c r="F462" s="154"/>
      <c r="G462" s="145"/>
      <c r="H462" s="145"/>
      <c r="I462" s="145"/>
      <c r="J462" s="145"/>
      <c r="K462" s="154"/>
      <c r="L462" s="154"/>
      <c r="M462" s="154"/>
      <c r="N462" s="154"/>
      <c r="O462" s="154"/>
      <c r="P462" s="154"/>
      <c r="Q462" s="154"/>
      <c r="R462" s="145"/>
      <c r="S462" s="145"/>
      <c r="T462" s="145"/>
      <c r="U462" s="145"/>
      <c r="V462" s="154"/>
      <c r="W462" s="154"/>
      <c r="X462" s="154"/>
      <c r="Y462" s="154"/>
      <c r="Z462" s="154"/>
      <c r="AA462" s="154"/>
      <c r="AB462" s="154"/>
      <c r="AC462" s="145"/>
      <c r="AD462" s="145"/>
      <c r="AE462" s="145"/>
      <c r="AF462" s="145"/>
      <c r="AG462" s="154"/>
    </row>
    <row r="463" spans="1:33">
      <c r="A463" s="165"/>
      <c r="B463" s="166"/>
      <c r="C463" s="166"/>
      <c r="D463" s="166"/>
      <c r="E463" s="167"/>
      <c r="F463" s="154"/>
      <c r="G463" s="145"/>
      <c r="H463" s="145"/>
      <c r="I463" s="145"/>
      <c r="J463" s="145"/>
      <c r="K463" s="154"/>
      <c r="L463" s="154"/>
      <c r="M463" s="154"/>
      <c r="N463" s="154"/>
      <c r="O463" s="154"/>
      <c r="P463" s="154"/>
      <c r="Q463" s="154"/>
      <c r="R463" s="145"/>
      <c r="S463" s="145"/>
      <c r="T463" s="145"/>
      <c r="U463" s="145"/>
      <c r="V463" s="154"/>
      <c r="W463" s="154"/>
      <c r="X463" s="154"/>
      <c r="Y463" s="154"/>
      <c r="Z463" s="154"/>
      <c r="AA463" s="154"/>
      <c r="AB463" s="154"/>
      <c r="AC463" s="145"/>
      <c r="AD463" s="145"/>
      <c r="AE463" s="145"/>
      <c r="AF463" s="145"/>
      <c r="AG463" s="154"/>
    </row>
    <row r="464" spans="1:33">
      <c r="A464" s="482" t="s">
        <v>857</v>
      </c>
      <c r="B464" s="483"/>
      <c r="C464" s="483"/>
      <c r="D464" s="483"/>
      <c r="E464" s="484"/>
      <c r="F464" s="154"/>
      <c r="G464" s="145"/>
      <c r="H464" s="145"/>
      <c r="I464" s="145"/>
      <c r="J464" s="145"/>
      <c r="K464" s="154"/>
      <c r="L464" s="154"/>
      <c r="M464" s="154"/>
      <c r="N464" s="154"/>
      <c r="O464" s="154"/>
      <c r="P464" s="154"/>
      <c r="Q464" s="154"/>
      <c r="R464" s="145"/>
      <c r="S464" s="145"/>
      <c r="T464" s="145"/>
      <c r="U464" s="145"/>
      <c r="V464" s="154"/>
      <c r="W464" s="154"/>
      <c r="X464" s="154"/>
      <c r="Y464" s="154"/>
      <c r="Z464" s="154"/>
      <c r="AA464" s="154"/>
      <c r="AB464" s="154"/>
      <c r="AC464" s="145"/>
      <c r="AD464" s="145"/>
      <c r="AE464" s="145"/>
      <c r="AF464" s="145"/>
      <c r="AG464" s="154"/>
    </row>
    <row r="465" spans="1:33" ht="28.5" customHeight="1">
      <c r="A465" s="491" t="s">
        <v>953</v>
      </c>
      <c r="B465" s="492"/>
      <c r="C465" s="492"/>
      <c r="D465" s="492"/>
      <c r="E465" s="493"/>
      <c r="F465" s="154"/>
      <c r="G465" s="145"/>
      <c r="H465" s="145"/>
      <c r="I465" s="145"/>
      <c r="J465" s="145"/>
      <c r="K465" s="154"/>
      <c r="L465" s="154"/>
      <c r="M465" s="154"/>
      <c r="N465" s="154"/>
      <c r="O465" s="154"/>
      <c r="P465" s="154"/>
      <c r="Q465" s="154"/>
      <c r="R465" s="145"/>
      <c r="S465" s="145"/>
      <c r="T465" s="145"/>
      <c r="U465" s="145"/>
      <c r="V465" s="154"/>
      <c r="W465" s="154"/>
      <c r="X465" s="154"/>
      <c r="Y465" s="154"/>
      <c r="Z465" s="154"/>
      <c r="AA465" s="154"/>
      <c r="AB465" s="154"/>
      <c r="AC465" s="145"/>
      <c r="AD465" s="145"/>
      <c r="AE465" s="145"/>
      <c r="AF465" s="145"/>
      <c r="AG465" s="154"/>
    </row>
    <row r="466" spans="1:33">
      <c r="A466" s="479" t="s">
        <v>954</v>
      </c>
      <c r="B466" s="480"/>
      <c r="C466" s="480"/>
      <c r="D466" s="480"/>
      <c r="E466" s="481"/>
      <c r="F466" s="154"/>
      <c r="G466" s="145"/>
      <c r="H466" s="145"/>
      <c r="I466" s="145"/>
      <c r="J466" s="145"/>
      <c r="K466" s="154"/>
      <c r="L466" s="154"/>
      <c r="M466" s="154"/>
      <c r="N466" s="154"/>
      <c r="O466" s="154"/>
      <c r="P466" s="154"/>
      <c r="Q466" s="154"/>
      <c r="R466" s="145"/>
      <c r="S466" s="145"/>
      <c r="T466" s="145"/>
      <c r="U466" s="145"/>
      <c r="V466" s="154"/>
      <c r="W466" s="154"/>
      <c r="X466" s="154"/>
      <c r="Y466" s="154"/>
      <c r="Z466" s="154"/>
      <c r="AA466" s="154"/>
      <c r="AB466" s="154"/>
      <c r="AC466" s="145"/>
      <c r="AD466" s="145"/>
      <c r="AE466" s="145"/>
      <c r="AF466" s="145"/>
      <c r="AG466" s="154"/>
    </row>
    <row r="467" spans="1:33">
      <c r="A467" s="479" t="s">
        <v>955</v>
      </c>
      <c r="B467" s="480"/>
      <c r="C467" s="480"/>
      <c r="D467" s="480"/>
      <c r="E467" s="481"/>
      <c r="F467" s="154"/>
      <c r="G467" s="145"/>
      <c r="H467" s="145"/>
      <c r="I467" s="145"/>
      <c r="J467" s="145"/>
      <c r="K467" s="154"/>
      <c r="L467" s="154"/>
      <c r="M467" s="154"/>
      <c r="N467" s="154"/>
      <c r="O467" s="154"/>
      <c r="P467" s="154"/>
      <c r="Q467" s="154"/>
      <c r="R467" s="145"/>
      <c r="S467" s="145"/>
      <c r="T467" s="145"/>
      <c r="U467" s="145"/>
      <c r="V467" s="154"/>
      <c r="W467" s="154"/>
      <c r="X467" s="154"/>
      <c r="Y467" s="154"/>
      <c r="Z467" s="154"/>
      <c r="AA467" s="154"/>
      <c r="AB467" s="154"/>
      <c r="AC467" s="145"/>
      <c r="AD467" s="145"/>
      <c r="AE467" s="145"/>
      <c r="AF467" s="145"/>
      <c r="AG467" s="154"/>
    </row>
    <row r="468" spans="1:33">
      <c r="A468" s="479" t="s">
        <v>995</v>
      </c>
      <c r="B468" s="480"/>
      <c r="C468" s="480"/>
      <c r="D468" s="480"/>
      <c r="E468" s="481"/>
      <c r="F468" s="154"/>
      <c r="G468" s="145"/>
      <c r="H468" s="145"/>
      <c r="I468" s="145"/>
      <c r="J468" s="145"/>
      <c r="K468" s="154"/>
      <c r="L468" s="154"/>
      <c r="M468" s="154"/>
      <c r="N468" s="154"/>
      <c r="O468" s="154"/>
      <c r="P468" s="154"/>
      <c r="Q468" s="154"/>
      <c r="R468" s="145"/>
      <c r="S468" s="145"/>
      <c r="T468" s="145"/>
      <c r="U468" s="145"/>
      <c r="V468" s="154"/>
      <c r="W468" s="154"/>
      <c r="X468" s="154"/>
      <c r="Y468" s="154"/>
      <c r="Z468" s="154"/>
      <c r="AA468" s="154"/>
      <c r="AB468" s="154"/>
      <c r="AC468" s="145"/>
      <c r="AD468" s="145"/>
      <c r="AE468" s="145"/>
      <c r="AF468" s="145"/>
      <c r="AG468" s="154"/>
    </row>
    <row r="469" spans="1:33">
      <c r="A469" s="479" t="s">
        <v>956</v>
      </c>
      <c r="B469" s="480"/>
      <c r="C469" s="480"/>
      <c r="D469" s="480"/>
      <c r="E469" s="481"/>
      <c r="F469" s="154"/>
      <c r="G469" s="145"/>
      <c r="H469" s="145"/>
      <c r="I469" s="145"/>
      <c r="J469" s="145"/>
      <c r="K469" s="154"/>
      <c r="L469" s="154"/>
      <c r="M469" s="154"/>
      <c r="N469" s="154"/>
      <c r="O469" s="154"/>
      <c r="P469" s="154"/>
      <c r="Q469" s="154"/>
      <c r="R469" s="145"/>
      <c r="S469" s="145"/>
      <c r="T469" s="145"/>
      <c r="U469" s="145"/>
      <c r="V469" s="154"/>
      <c r="W469" s="154"/>
      <c r="X469" s="154"/>
      <c r="Y469" s="154"/>
      <c r="Z469" s="154"/>
      <c r="AA469" s="154"/>
      <c r="AB469" s="154"/>
      <c r="AC469" s="145"/>
      <c r="AD469" s="145"/>
      <c r="AE469" s="145"/>
      <c r="AF469" s="145"/>
      <c r="AG469" s="154"/>
    </row>
    <row r="470" spans="1:33">
      <c r="A470" s="479" t="s">
        <v>957</v>
      </c>
      <c r="B470" s="480"/>
      <c r="C470" s="480"/>
      <c r="D470" s="480"/>
      <c r="E470" s="481"/>
      <c r="F470" s="154"/>
      <c r="G470" s="145"/>
      <c r="H470" s="145"/>
      <c r="I470" s="145"/>
      <c r="J470" s="145"/>
      <c r="K470" s="154"/>
      <c r="L470" s="154"/>
      <c r="M470" s="154"/>
      <c r="N470" s="154"/>
      <c r="O470" s="154"/>
      <c r="P470" s="154"/>
      <c r="Q470" s="154"/>
      <c r="R470" s="145"/>
      <c r="S470" s="145"/>
      <c r="T470" s="145"/>
      <c r="U470" s="145"/>
      <c r="V470" s="154"/>
      <c r="W470" s="154"/>
      <c r="X470" s="154"/>
      <c r="Y470" s="154"/>
      <c r="Z470" s="154"/>
      <c r="AA470" s="154"/>
      <c r="AB470" s="154"/>
      <c r="AC470" s="145"/>
      <c r="AD470" s="145"/>
      <c r="AE470" s="145"/>
      <c r="AF470" s="145"/>
      <c r="AG470" s="154"/>
    </row>
    <row r="471" spans="1:33">
      <c r="A471" s="165"/>
      <c r="B471" s="166"/>
      <c r="C471" s="166"/>
      <c r="D471" s="166"/>
      <c r="E471" s="167"/>
      <c r="F471" s="154"/>
      <c r="G471" s="145"/>
      <c r="H471" s="145"/>
      <c r="I471" s="145"/>
      <c r="J471" s="145"/>
      <c r="K471" s="154"/>
      <c r="L471" s="154"/>
      <c r="M471" s="154"/>
      <c r="N471" s="154"/>
      <c r="O471" s="154"/>
      <c r="P471" s="154"/>
      <c r="Q471" s="154"/>
      <c r="R471" s="145"/>
      <c r="S471" s="145"/>
      <c r="T471" s="145"/>
      <c r="U471" s="145"/>
      <c r="V471" s="154"/>
      <c r="W471" s="154"/>
      <c r="X471" s="154"/>
    </row>
    <row r="472" spans="1:33" s="161" customFormat="1" ht="28.5" customHeight="1">
      <c r="A472" s="485" t="s">
        <v>1080</v>
      </c>
      <c r="B472" s="486"/>
      <c r="C472" s="486"/>
      <c r="D472" s="486"/>
      <c r="E472" s="487"/>
      <c r="F472" s="159"/>
      <c r="G472" s="160"/>
      <c r="H472" s="160"/>
      <c r="I472" s="160"/>
      <c r="J472" s="160"/>
      <c r="K472" s="159"/>
      <c r="L472" s="159"/>
      <c r="M472" s="159"/>
      <c r="N472" s="159"/>
      <c r="O472" s="159"/>
      <c r="P472" s="159"/>
      <c r="Q472" s="159"/>
      <c r="R472" s="160"/>
      <c r="S472" s="160"/>
      <c r="T472" s="160"/>
      <c r="U472" s="160"/>
      <c r="V472" s="159"/>
      <c r="W472" s="159"/>
      <c r="X472" s="159"/>
    </row>
    <row r="473" spans="1:33" s="161" customFormat="1">
      <c r="A473" s="203"/>
      <c r="B473" s="204"/>
      <c r="C473" s="204"/>
      <c r="D473" s="204"/>
      <c r="E473" s="204"/>
      <c r="F473" s="159"/>
      <c r="G473" s="160"/>
      <c r="H473" s="160"/>
      <c r="I473" s="160"/>
      <c r="J473" s="160"/>
      <c r="K473" s="159"/>
      <c r="L473" s="159"/>
      <c r="M473" s="159"/>
      <c r="N473" s="159"/>
      <c r="O473" s="159"/>
      <c r="P473" s="159"/>
      <c r="Q473" s="159"/>
      <c r="R473" s="160"/>
      <c r="S473" s="160"/>
      <c r="T473" s="160"/>
      <c r="U473" s="160"/>
      <c r="V473" s="159"/>
      <c r="W473" s="159"/>
      <c r="X473" s="159"/>
    </row>
    <row r="474" spans="1:33" s="161" customFormat="1" ht="15">
      <c r="A474" s="203"/>
      <c r="B474" s="204"/>
      <c r="C474" s="204"/>
      <c r="D474" s="204"/>
      <c r="E474" s="205" t="s">
        <v>988</v>
      </c>
      <c r="F474" s="159"/>
      <c r="G474" s="160"/>
      <c r="H474" s="160"/>
      <c r="I474" s="160"/>
      <c r="J474" s="160"/>
      <c r="K474" s="159"/>
      <c r="L474" s="159"/>
      <c r="M474" s="159"/>
      <c r="N474" s="159"/>
      <c r="O474" s="159"/>
      <c r="P474" s="159"/>
      <c r="Q474" s="159"/>
      <c r="R474" s="160"/>
      <c r="S474" s="160"/>
      <c r="T474" s="160"/>
      <c r="U474" s="160"/>
      <c r="V474" s="159"/>
      <c r="W474" s="159"/>
      <c r="X474" s="159"/>
    </row>
    <row r="475" spans="1:33">
      <c r="A475" s="154"/>
      <c r="B475" s="154"/>
      <c r="C475" s="154"/>
      <c r="D475" s="154"/>
      <c r="E475" s="154"/>
      <c r="F475" s="154"/>
      <c r="G475" s="145"/>
      <c r="H475" s="145"/>
      <c r="I475" s="145"/>
      <c r="J475" s="145"/>
      <c r="K475" s="154"/>
      <c r="L475" s="154"/>
      <c r="M475" s="154"/>
      <c r="N475" s="154"/>
      <c r="O475" s="154"/>
      <c r="P475" s="154"/>
      <c r="Q475" s="154"/>
      <c r="R475" s="145"/>
      <c r="S475" s="145"/>
      <c r="T475" s="145"/>
      <c r="U475" s="145"/>
      <c r="V475" s="154"/>
      <c r="W475" s="154"/>
      <c r="X475" s="154"/>
    </row>
    <row r="476" spans="1:33">
      <c r="A476" s="488" t="s">
        <v>958</v>
      </c>
      <c r="B476" s="488"/>
      <c r="C476" s="488"/>
      <c r="D476" s="488"/>
      <c r="E476" s="488"/>
      <c r="F476" s="154"/>
      <c r="G476" s="145"/>
      <c r="H476" s="145"/>
      <c r="I476" s="145"/>
      <c r="J476" s="145"/>
      <c r="K476" s="154"/>
      <c r="L476" s="154"/>
      <c r="M476" s="154"/>
      <c r="N476" s="154"/>
      <c r="O476" s="154"/>
      <c r="P476" s="154"/>
      <c r="Q476" s="154"/>
      <c r="R476" s="145"/>
      <c r="S476" s="145"/>
      <c r="T476" s="145"/>
      <c r="U476" s="145"/>
      <c r="V476" s="154"/>
      <c r="W476" s="154"/>
      <c r="X476" s="154"/>
    </row>
    <row r="477" spans="1:33" ht="48.75" customHeight="1">
      <c r="A477" s="489" t="s">
        <v>2745</v>
      </c>
      <c r="B477" s="489"/>
      <c r="C477" s="489"/>
      <c r="D477" s="489"/>
      <c r="E477" s="489"/>
      <c r="F477" s="154"/>
      <c r="G477" s="145"/>
      <c r="H477" s="145"/>
      <c r="I477" s="145"/>
      <c r="J477" s="145"/>
      <c r="K477" s="154"/>
      <c r="L477" s="154"/>
      <c r="M477" s="154"/>
      <c r="N477" s="154"/>
      <c r="O477" s="154"/>
      <c r="P477" s="154"/>
      <c r="Q477" s="154"/>
      <c r="R477" s="145"/>
      <c r="S477" s="145"/>
      <c r="T477" s="145"/>
      <c r="U477" s="145"/>
      <c r="V477" s="154"/>
      <c r="W477" s="154"/>
      <c r="X477" s="154"/>
    </row>
    <row r="478" spans="1:33" s="168" customFormat="1" ht="290.25" customHeight="1">
      <c r="A478" s="490" t="s">
        <v>2763</v>
      </c>
      <c r="B478" s="490"/>
      <c r="C478" s="490"/>
      <c r="D478" s="490"/>
      <c r="E478" s="490"/>
      <c r="F478" s="155"/>
      <c r="G478" s="156"/>
      <c r="H478" s="156"/>
      <c r="I478" s="156"/>
      <c r="J478" s="156"/>
      <c r="K478" s="155"/>
      <c r="L478" s="155"/>
      <c r="M478" s="155"/>
      <c r="N478" s="155"/>
      <c r="O478" s="155"/>
      <c r="P478" s="155"/>
      <c r="Q478" s="155"/>
      <c r="R478" s="156"/>
      <c r="S478" s="156"/>
      <c r="T478" s="156"/>
      <c r="U478" s="156"/>
      <c r="V478" s="155"/>
      <c r="W478" s="155"/>
      <c r="X478" s="155"/>
    </row>
    <row r="479" spans="1:33">
      <c r="A479" s="154"/>
      <c r="B479" s="154"/>
      <c r="C479" s="154"/>
      <c r="D479" s="154"/>
      <c r="E479" s="154"/>
      <c r="F479" s="154"/>
      <c r="G479" s="145"/>
      <c r="H479" s="145"/>
      <c r="I479" s="145"/>
      <c r="J479" s="145"/>
      <c r="K479" s="154"/>
      <c r="L479" s="154"/>
      <c r="M479" s="154"/>
      <c r="N479" s="154"/>
      <c r="O479" s="154"/>
      <c r="P479" s="154"/>
      <c r="Q479" s="154"/>
      <c r="R479" s="145"/>
      <c r="S479" s="145"/>
      <c r="T479" s="145"/>
      <c r="U479" s="145"/>
      <c r="V479" s="154"/>
      <c r="W479" s="154"/>
      <c r="X479" s="154"/>
    </row>
    <row r="480" spans="1:33" ht="15">
      <c r="A480" s="154"/>
      <c r="B480" s="154"/>
      <c r="C480" s="154"/>
      <c r="D480" s="154"/>
      <c r="E480" s="205" t="s">
        <v>988</v>
      </c>
      <c r="F480" s="154"/>
      <c r="G480" s="145"/>
      <c r="H480" s="145"/>
      <c r="I480" s="145"/>
      <c r="J480" s="145"/>
      <c r="K480" s="154"/>
      <c r="L480" s="154"/>
      <c r="M480" s="154"/>
      <c r="N480" s="154"/>
      <c r="O480" s="154"/>
      <c r="P480" s="154"/>
      <c r="Q480" s="154"/>
      <c r="R480" s="145"/>
      <c r="S480" s="145"/>
      <c r="T480" s="145"/>
      <c r="U480" s="145"/>
      <c r="V480" s="154"/>
      <c r="W480" s="154"/>
      <c r="X480" s="154"/>
    </row>
    <row r="481" spans="1:24">
      <c r="A481" s="154"/>
      <c r="B481" s="154"/>
      <c r="C481" s="154"/>
      <c r="D481" s="154"/>
      <c r="E481" s="154"/>
      <c r="F481" s="154"/>
      <c r="G481" s="145"/>
      <c r="H481" s="145"/>
      <c r="I481" s="145"/>
      <c r="J481" s="145"/>
      <c r="K481" s="154"/>
      <c r="L481" s="154"/>
      <c r="M481" s="154"/>
      <c r="N481" s="154"/>
      <c r="O481" s="154"/>
      <c r="P481" s="154"/>
      <c r="Q481" s="154"/>
      <c r="R481" s="145"/>
      <c r="S481" s="145"/>
      <c r="T481" s="145"/>
      <c r="U481" s="145"/>
      <c r="V481" s="154"/>
      <c r="W481" s="154"/>
      <c r="X481" s="154"/>
    </row>
    <row r="482" spans="1:24">
      <c r="A482" s="488" t="s">
        <v>721</v>
      </c>
      <c r="B482" s="488"/>
      <c r="C482" s="488"/>
      <c r="D482" s="488"/>
      <c r="E482" s="488"/>
      <c r="F482" s="154"/>
      <c r="G482" s="145"/>
      <c r="H482" s="145"/>
      <c r="I482" s="145"/>
      <c r="J482" s="145"/>
      <c r="K482" s="154"/>
      <c r="L482" s="154"/>
      <c r="M482" s="154"/>
      <c r="N482" s="154"/>
      <c r="O482" s="154"/>
      <c r="P482" s="154"/>
      <c r="Q482" s="154"/>
      <c r="R482" s="145"/>
      <c r="S482" s="145"/>
      <c r="T482" s="145"/>
      <c r="U482" s="145"/>
      <c r="V482" s="154"/>
      <c r="W482" s="154"/>
      <c r="X482" s="154"/>
    </row>
    <row r="483" spans="1:24" ht="28.5" customHeight="1">
      <c r="A483" s="477" t="s">
        <v>1268</v>
      </c>
      <c r="B483" s="477"/>
      <c r="C483" s="477"/>
      <c r="D483" s="477"/>
      <c r="E483" s="477"/>
      <c r="F483" s="154"/>
      <c r="G483" s="145"/>
      <c r="H483" s="145"/>
      <c r="I483" s="145"/>
      <c r="J483" s="145"/>
      <c r="K483" s="154"/>
      <c r="L483" s="154"/>
      <c r="M483" s="154"/>
      <c r="N483" s="154"/>
      <c r="O483" s="154"/>
      <c r="P483" s="154"/>
      <c r="Q483" s="154"/>
      <c r="R483" s="145"/>
      <c r="S483" s="145"/>
      <c r="T483" s="145"/>
      <c r="U483" s="145"/>
      <c r="V483" s="154"/>
      <c r="W483" s="154"/>
      <c r="X483" s="154"/>
    </row>
    <row r="484" spans="1:24">
      <c r="A484" s="154"/>
      <c r="B484" s="154"/>
      <c r="C484" s="154"/>
      <c r="D484" s="154"/>
      <c r="E484" s="154"/>
      <c r="F484" s="154"/>
      <c r="G484" s="145"/>
      <c r="H484" s="145"/>
      <c r="I484" s="145"/>
      <c r="J484" s="145"/>
      <c r="K484" s="154"/>
      <c r="L484" s="154"/>
      <c r="M484" s="154"/>
      <c r="N484" s="154"/>
      <c r="O484" s="154"/>
      <c r="P484" s="154"/>
      <c r="Q484" s="154"/>
      <c r="R484" s="145"/>
      <c r="S484" s="145"/>
      <c r="T484" s="145"/>
      <c r="U484" s="145"/>
      <c r="V484" s="154"/>
      <c r="W484" s="154"/>
      <c r="X484" s="154"/>
    </row>
    <row r="485" spans="1:24" ht="15">
      <c r="A485" s="154"/>
      <c r="B485" s="154"/>
      <c r="C485" s="154"/>
      <c r="D485" s="154"/>
      <c r="E485" s="205" t="s">
        <v>988</v>
      </c>
      <c r="F485" s="154"/>
      <c r="G485" s="145"/>
      <c r="H485" s="145"/>
      <c r="I485" s="145"/>
      <c r="J485" s="145"/>
      <c r="K485" s="154"/>
      <c r="L485" s="154"/>
      <c r="M485" s="154"/>
      <c r="N485" s="154"/>
      <c r="O485" s="154"/>
      <c r="P485" s="154"/>
      <c r="Q485" s="154"/>
      <c r="R485" s="145"/>
      <c r="S485" s="145"/>
      <c r="T485" s="145"/>
      <c r="U485" s="145"/>
      <c r="V485" s="154"/>
      <c r="W485" s="154"/>
      <c r="X485" s="154"/>
    </row>
    <row r="486" spans="1:24">
      <c r="A486" s="154"/>
      <c r="B486" s="154"/>
      <c r="C486" s="154"/>
      <c r="D486" s="154"/>
      <c r="E486" s="154"/>
      <c r="F486" s="154"/>
      <c r="G486" s="145"/>
      <c r="H486" s="145"/>
      <c r="I486" s="145"/>
      <c r="J486" s="145"/>
      <c r="K486" s="154"/>
      <c r="L486" s="154"/>
      <c r="M486" s="154"/>
      <c r="N486" s="154"/>
      <c r="O486" s="154"/>
      <c r="P486" s="154"/>
      <c r="Q486" s="154"/>
      <c r="R486" s="145"/>
      <c r="S486" s="145"/>
      <c r="T486" s="145"/>
      <c r="U486" s="145"/>
      <c r="V486" s="154"/>
      <c r="W486" s="154"/>
      <c r="X486" s="154"/>
    </row>
    <row r="487" spans="1:24">
      <c r="A487" s="154"/>
      <c r="B487" s="154"/>
      <c r="C487" s="154"/>
      <c r="D487" s="154"/>
      <c r="E487" s="154"/>
      <c r="F487" s="154"/>
      <c r="G487" s="145"/>
      <c r="H487" s="145"/>
      <c r="I487" s="145"/>
      <c r="J487" s="145"/>
      <c r="K487" s="154"/>
      <c r="L487" s="154"/>
      <c r="M487" s="154"/>
      <c r="N487" s="154"/>
      <c r="O487" s="154"/>
      <c r="P487" s="154"/>
      <c r="Q487" s="154"/>
      <c r="R487" s="145"/>
      <c r="S487" s="145"/>
      <c r="T487" s="145"/>
      <c r="U487" s="145"/>
      <c r="V487" s="154"/>
      <c r="W487" s="154"/>
      <c r="X487" s="154"/>
    </row>
    <row r="488" spans="1:24">
      <c r="A488" s="154"/>
      <c r="B488" s="154"/>
      <c r="C488" s="154"/>
      <c r="D488" s="154"/>
      <c r="E488" s="154"/>
      <c r="F488" s="154"/>
      <c r="G488" s="145"/>
      <c r="H488" s="145"/>
      <c r="I488" s="145"/>
      <c r="J488" s="145"/>
      <c r="K488" s="154"/>
      <c r="L488" s="154"/>
      <c r="M488" s="154"/>
      <c r="N488" s="154"/>
      <c r="O488" s="154"/>
      <c r="P488" s="154"/>
      <c r="Q488" s="154"/>
      <c r="R488" s="145"/>
      <c r="S488" s="145"/>
      <c r="T488" s="145"/>
      <c r="U488" s="145"/>
      <c r="V488" s="154"/>
      <c r="W488" s="154"/>
      <c r="X488" s="154"/>
    </row>
    <row r="489" spans="1:24">
      <c r="A489" s="154"/>
      <c r="B489" s="154"/>
      <c r="C489" s="154"/>
      <c r="D489" s="154"/>
      <c r="E489" s="154"/>
      <c r="F489" s="154"/>
      <c r="G489" s="145"/>
      <c r="H489" s="145"/>
      <c r="I489" s="145"/>
      <c r="J489" s="145"/>
      <c r="K489" s="154"/>
      <c r="L489" s="154"/>
      <c r="M489" s="154"/>
      <c r="N489" s="154"/>
      <c r="O489" s="154"/>
      <c r="P489" s="154"/>
      <c r="Q489" s="154"/>
      <c r="R489" s="145"/>
      <c r="S489" s="145"/>
      <c r="T489" s="145"/>
      <c r="U489" s="145"/>
      <c r="V489" s="154"/>
      <c r="W489" s="154"/>
      <c r="X489" s="154"/>
    </row>
    <row r="490" spans="1:24">
      <c r="A490" s="154"/>
      <c r="B490" s="154"/>
      <c r="C490" s="154"/>
      <c r="D490" s="154"/>
      <c r="E490" s="154"/>
      <c r="F490" s="154"/>
      <c r="G490" s="145"/>
      <c r="H490" s="145"/>
      <c r="I490" s="145"/>
      <c r="J490" s="145"/>
      <c r="K490" s="154"/>
      <c r="L490" s="154"/>
      <c r="M490" s="154"/>
      <c r="N490" s="154"/>
      <c r="O490" s="154"/>
      <c r="P490" s="154"/>
      <c r="Q490" s="154"/>
      <c r="R490" s="145"/>
      <c r="S490" s="145"/>
      <c r="T490" s="145"/>
      <c r="U490" s="145"/>
      <c r="V490" s="154"/>
      <c r="W490" s="154"/>
      <c r="X490" s="154"/>
    </row>
    <row r="491" spans="1:24">
      <c r="A491" s="154"/>
      <c r="B491" s="154"/>
      <c r="C491" s="154"/>
      <c r="D491" s="154"/>
      <c r="E491" s="154"/>
      <c r="F491" s="154"/>
      <c r="G491" s="145"/>
      <c r="H491" s="145"/>
      <c r="I491" s="145"/>
      <c r="J491" s="145"/>
      <c r="K491" s="154"/>
      <c r="L491" s="154"/>
      <c r="M491" s="154"/>
      <c r="N491" s="154"/>
      <c r="O491" s="154"/>
      <c r="P491" s="154"/>
      <c r="Q491" s="154"/>
      <c r="R491" s="145"/>
      <c r="S491" s="145"/>
      <c r="T491" s="145"/>
      <c r="U491" s="145"/>
      <c r="V491" s="154"/>
      <c r="W491" s="154"/>
      <c r="X491" s="154"/>
    </row>
    <row r="492" spans="1:24">
      <c r="A492" s="154"/>
      <c r="B492" s="154"/>
      <c r="C492" s="154"/>
      <c r="D492" s="154"/>
      <c r="E492" s="154"/>
      <c r="F492" s="154"/>
      <c r="G492" s="145"/>
      <c r="H492" s="145"/>
      <c r="I492" s="145"/>
      <c r="J492" s="145"/>
      <c r="K492" s="154"/>
      <c r="L492" s="154"/>
      <c r="M492" s="154"/>
      <c r="N492" s="154"/>
      <c r="O492" s="154"/>
      <c r="P492" s="154"/>
      <c r="Q492" s="154"/>
      <c r="R492" s="145"/>
      <c r="S492" s="145"/>
      <c r="T492" s="145"/>
      <c r="U492" s="145"/>
      <c r="V492" s="154"/>
      <c r="W492" s="154"/>
      <c r="X492" s="154"/>
    </row>
  </sheetData>
  <sheetProtection algorithmName="SHA-512" hashValue="jOX7cmfkYPlkMK4+UBzuY79GOLbba+3rJFqWVZQg5LkdrVknrK+QtLYLLM8dJEZMCQ5X+iq24mbytx58a640tQ==" saltValue="ATg2aE855j4IeQyhyDdCqA==" spinCount="100000" sheet="1" objects="1" scenarios="1"/>
  <mergeCells count="348">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 ref="A48:E48"/>
    <mergeCell ref="A50:E50"/>
    <mergeCell ref="A52:E52"/>
    <mergeCell ref="A40:E40"/>
    <mergeCell ref="A42:E42"/>
    <mergeCell ref="A44:E44"/>
    <mergeCell ref="A45:E45"/>
    <mergeCell ref="A46:E46"/>
    <mergeCell ref="A41:E41"/>
    <mergeCell ref="A47:E47"/>
    <mergeCell ref="A51:E51"/>
    <mergeCell ref="A34:E34"/>
    <mergeCell ref="A35:E35"/>
    <mergeCell ref="A36:E36"/>
    <mergeCell ref="A37:E37"/>
    <mergeCell ref="A38:E38"/>
    <mergeCell ref="A39:E39"/>
    <mergeCell ref="A27:E27"/>
    <mergeCell ref="A29:E29"/>
    <mergeCell ref="A31:E31"/>
    <mergeCell ref="A33:E33"/>
    <mergeCell ref="A54:E54"/>
    <mergeCell ref="A80:E80"/>
    <mergeCell ref="A82:E82"/>
    <mergeCell ref="A84:E84"/>
    <mergeCell ref="A86:E86"/>
    <mergeCell ref="A77:E77"/>
    <mergeCell ref="A79:E79"/>
    <mergeCell ref="A81:E81"/>
    <mergeCell ref="A85:E85"/>
    <mergeCell ref="A58:B58"/>
    <mergeCell ref="A59:B59"/>
    <mergeCell ref="A56:B56"/>
    <mergeCell ref="A57:B57"/>
    <mergeCell ref="A63:B63"/>
    <mergeCell ref="A64:B64"/>
    <mergeCell ref="A65:B65"/>
    <mergeCell ref="A66:B66"/>
    <mergeCell ref="A70:B70"/>
    <mergeCell ref="A71:B71"/>
    <mergeCell ref="A72:B72"/>
    <mergeCell ref="A73:B73"/>
    <mergeCell ref="A60:B60"/>
    <mergeCell ref="A67:B67"/>
    <mergeCell ref="A165:B165"/>
    <mergeCell ref="A166:B166"/>
    <mergeCell ref="A146:E146"/>
    <mergeCell ref="A148:E148"/>
    <mergeCell ref="A149:E149"/>
    <mergeCell ref="A150:E150"/>
    <mergeCell ref="A151:E151"/>
    <mergeCell ref="A121:E121"/>
    <mergeCell ref="A125:B125"/>
    <mergeCell ref="A160:E160"/>
    <mergeCell ref="A152:E152"/>
    <mergeCell ref="A154:E154"/>
    <mergeCell ref="A156:E156"/>
    <mergeCell ref="A157:E157"/>
    <mergeCell ref="A158:E158"/>
    <mergeCell ref="A164:B164"/>
    <mergeCell ref="A162:E162"/>
    <mergeCell ref="A140:B140"/>
    <mergeCell ref="A141:B141"/>
    <mergeCell ref="A142:B142"/>
    <mergeCell ref="A143:B143"/>
    <mergeCell ref="A144:E144"/>
    <mergeCell ref="A153:E153"/>
    <mergeCell ref="A159:E159"/>
    <mergeCell ref="A234:B234"/>
    <mergeCell ref="A227:E227"/>
    <mergeCell ref="A228:E228"/>
    <mergeCell ref="A230:E230"/>
    <mergeCell ref="A222:E222"/>
    <mergeCell ref="A225:E225"/>
    <mergeCell ref="A235:B235"/>
    <mergeCell ref="A236:B236"/>
    <mergeCell ref="A201:B201"/>
    <mergeCell ref="A212:B212"/>
    <mergeCell ref="A219:B219"/>
    <mergeCell ref="A220:E220"/>
    <mergeCell ref="A368:E368"/>
    <mergeCell ref="A335:E335"/>
    <mergeCell ref="A337:E337"/>
    <mergeCell ref="A339:E339"/>
    <mergeCell ref="A341:E341"/>
    <mergeCell ref="A343:E343"/>
    <mergeCell ref="A347:B347"/>
    <mergeCell ref="A345:E345"/>
    <mergeCell ref="A348:B348"/>
    <mergeCell ref="A349:B349"/>
    <mergeCell ref="A358:B358"/>
    <mergeCell ref="A361:B361"/>
    <mergeCell ref="A362:B362"/>
    <mergeCell ref="A363:B363"/>
    <mergeCell ref="A364:B364"/>
    <mergeCell ref="A365:B365"/>
    <mergeCell ref="A366:E366"/>
    <mergeCell ref="A401:E401"/>
    <mergeCell ref="A371:E371"/>
    <mergeCell ref="A373:E373"/>
    <mergeCell ref="A376:E376"/>
    <mergeCell ref="A380:B380"/>
    <mergeCell ref="A370:E370"/>
    <mergeCell ref="A375:E375"/>
    <mergeCell ref="A378:E378"/>
    <mergeCell ref="A381:B381"/>
    <mergeCell ref="A382:B382"/>
    <mergeCell ref="A383:B383"/>
    <mergeCell ref="A384:B384"/>
    <mergeCell ref="A387:B387"/>
    <mergeCell ref="A388:B388"/>
    <mergeCell ref="A389:B389"/>
    <mergeCell ref="A390:B390"/>
    <mergeCell ref="A391:B391"/>
    <mergeCell ref="A394:B394"/>
    <mergeCell ref="A395:B395"/>
    <mergeCell ref="A396:B396"/>
    <mergeCell ref="A397:B397"/>
    <mergeCell ref="A398:B398"/>
    <mergeCell ref="A399:E399"/>
    <mergeCell ref="C445:E445"/>
    <mergeCell ref="C446:E446"/>
    <mergeCell ref="C447:E447"/>
    <mergeCell ref="C448:E448"/>
    <mergeCell ref="C449:E449"/>
    <mergeCell ref="C450:E450"/>
    <mergeCell ref="A436:E436"/>
    <mergeCell ref="A404:E404"/>
    <mergeCell ref="A406:E406"/>
    <mergeCell ref="A408:E408"/>
    <mergeCell ref="A411:E411"/>
    <mergeCell ref="A415:B415"/>
    <mergeCell ref="A98:B98"/>
    <mergeCell ref="A99:B99"/>
    <mergeCell ref="A100:B100"/>
    <mergeCell ref="A101:B101"/>
    <mergeCell ref="A104:B104"/>
    <mergeCell ref="A105:B105"/>
    <mergeCell ref="A106:B106"/>
    <mergeCell ref="A107:B107"/>
    <mergeCell ref="A108:B108"/>
    <mergeCell ref="A298:E298"/>
    <mergeCell ref="A289:E289"/>
    <mergeCell ref="A291:E291"/>
    <mergeCell ref="A185:E185"/>
    <mergeCell ref="A190:E190"/>
    <mergeCell ref="A196:E196"/>
    <mergeCell ref="A199:E199"/>
    <mergeCell ref="A202:B202"/>
    <mergeCell ref="A203:B203"/>
    <mergeCell ref="A224:E224"/>
    <mergeCell ref="A229:E229"/>
    <mergeCell ref="A232:E232"/>
    <mergeCell ref="A195:E195"/>
    <mergeCell ref="A197:E197"/>
    <mergeCell ref="A188:E188"/>
    <mergeCell ref="A189:E189"/>
    <mergeCell ref="A191:E191"/>
    <mergeCell ref="A193:E193"/>
    <mergeCell ref="A215:B215"/>
    <mergeCell ref="A216:B216"/>
    <mergeCell ref="A217:B217"/>
    <mergeCell ref="A218:B218"/>
    <mergeCell ref="A268:B268"/>
    <mergeCell ref="A260:E260"/>
    <mergeCell ref="A403:E403"/>
    <mergeCell ref="A410:E410"/>
    <mergeCell ref="A413:E413"/>
    <mergeCell ref="A416:B416"/>
    <mergeCell ref="A417:B417"/>
    <mergeCell ref="A438:E438"/>
    <mergeCell ref="A439:E439"/>
    <mergeCell ref="A443:E443"/>
    <mergeCell ref="A444:E444"/>
    <mergeCell ref="A418:B418"/>
    <mergeCell ref="A419:B419"/>
    <mergeCell ref="A422:B422"/>
    <mergeCell ref="A423:B423"/>
    <mergeCell ref="A424:B424"/>
    <mergeCell ref="A425:B425"/>
    <mergeCell ref="A426:B426"/>
    <mergeCell ref="A429:B429"/>
    <mergeCell ref="A430:B430"/>
    <mergeCell ref="A431:B431"/>
    <mergeCell ref="A432:B432"/>
    <mergeCell ref="A433:B433"/>
    <mergeCell ref="A483:E483"/>
    <mergeCell ref="A454:E454"/>
    <mergeCell ref="A462:E462"/>
    <mergeCell ref="A464:E464"/>
    <mergeCell ref="A470:E470"/>
    <mergeCell ref="A472:E472"/>
    <mergeCell ref="A476:E476"/>
    <mergeCell ref="A477:E477"/>
    <mergeCell ref="A478:E478"/>
    <mergeCell ref="A482:E482"/>
    <mergeCell ref="A469:E469"/>
    <mergeCell ref="A461:E461"/>
    <mergeCell ref="A465:E465"/>
    <mergeCell ref="A466:E466"/>
    <mergeCell ref="A467:E467"/>
    <mergeCell ref="A468:E468"/>
    <mergeCell ref="A455:E455"/>
    <mergeCell ref="A457:E457"/>
    <mergeCell ref="A459:E459"/>
    <mergeCell ref="A460:E460"/>
    <mergeCell ref="A88:E88"/>
    <mergeCell ref="A90:B90"/>
    <mergeCell ref="A91:B91"/>
    <mergeCell ref="A92:B92"/>
    <mergeCell ref="A93:B93"/>
    <mergeCell ref="A94:B94"/>
    <mergeCell ref="A97:B97"/>
    <mergeCell ref="A74:B74"/>
    <mergeCell ref="A75:E75"/>
    <mergeCell ref="A128:B128"/>
    <mergeCell ref="A129:B129"/>
    <mergeCell ref="A132:B132"/>
    <mergeCell ref="A133:B133"/>
    <mergeCell ref="A134:B134"/>
    <mergeCell ref="A135:B135"/>
    <mergeCell ref="A136:B136"/>
    <mergeCell ref="A139:B139"/>
    <mergeCell ref="A109:E109"/>
    <mergeCell ref="A115:E115"/>
    <mergeCell ref="A120:E120"/>
    <mergeCell ref="A123:E123"/>
    <mergeCell ref="A126:B126"/>
    <mergeCell ref="A127:B127"/>
    <mergeCell ref="A113:E113"/>
    <mergeCell ref="A114:E114"/>
    <mergeCell ref="A116:E116"/>
    <mergeCell ref="A118:E118"/>
    <mergeCell ref="A119:E119"/>
    <mergeCell ref="A111:E111"/>
    <mergeCell ref="A167:B167"/>
    <mergeCell ref="A168:B168"/>
    <mergeCell ref="A171:B171"/>
    <mergeCell ref="A172:B172"/>
    <mergeCell ref="A173:B173"/>
    <mergeCell ref="A174:B174"/>
    <mergeCell ref="A175:B175"/>
    <mergeCell ref="A178:B178"/>
    <mergeCell ref="A179:B179"/>
    <mergeCell ref="A180:B180"/>
    <mergeCell ref="A181:B181"/>
    <mergeCell ref="A182:B182"/>
    <mergeCell ref="A208:B208"/>
    <mergeCell ref="A209:B209"/>
    <mergeCell ref="A210:B210"/>
    <mergeCell ref="A211:B211"/>
    <mergeCell ref="A204:B204"/>
    <mergeCell ref="A205:B205"/>
    <mergeCell ref="A183:E183"/>
    <mergeCell ref="A237:B237"/>
    <mergeCell ref="A238:B238"/>
    <mergeCell ref="A241:B241"/>
    <mergeCell ref="A242:B242"/>
    <mergeCell ref="A243:B243"/>
    <mergeCell ref="A244:B244"/>
    <mergeCell ref="A245:B245"/>
    <mergeCell ref="A248:B248"/>
    <mergeCell ref="A249:B249"/>
    <mergeCell ref="A250:B250"/>
    <mergeCell ref="A251:B251"/>
    <mergeCell ref="A252:B252"/>
    <mergeCell ref="A253:E253"/>
    <mergeCell ref="A271:B271"/>
    <mergeCell ref="A272:B272"/>
    <mergeCell ref="A275:B275"/>
    <mergeCell ref="A276:B276"/>
    <mergeCell ref="A277:B277"/>
    <mergeCell ref="A269:B269"/>
    <mergeCell ref="A270:B270"/>
    <mergeCell ref="A262:E262"/>
    <mergeCell ref="A264:E264"/>
    <mergeCell ref="A255:E255"/>
    <mergeCell ref="A257:E257"/>
    <mergeCell ref="A258:E258"/>
    <mergeCell ref="A259:E259"/>
    <mergeCell ref="A263:E263"/>
    <mergeCell ref="A266:E266"/>
    <mergeCell ref="A278:B278"/>
    <mergeCell ref="A279:B279"/>
    <mergeCell ref="A282:B282"/>
    <mergeCell ref="A283:B283"/>
    <mergeCell ref="A284:B284"/>
    <mergeCell ref="A285:B285"/>
    <mergeCell ref="A286:B286"/>
    <mergeCell ref="A287:E287"/>
    <mergeCell ref="A314:B314"/>
    <mergeCell ref="A292:E292"/>
    <mergeCell ref="A300:E300"/>
    <mergeCell ref="A309:E309"/>
    <mergeCell ref="A312:B312"/>
    <mergeCell ref="A313:B313"/>
    <mergeCell ref="A299:E299"/>
    <mergeCell ref="A301:E301"/>
    <mergeCell ref="A303:E303"/>
    <mergeCell ref="A305:E305"/>
    <mergeCell ref="A307:E307"/>
    <mergeCell ref="A311:B311"/>
    <mergeCell ref="A293:E293"/>
    <mergeCell ref="A295:E295"/>
    <mergeCell ref="A296:E296"/>
    <mergeCell ref="A297:E297"/>
    <mergeCell ref="A315:B315"/>
    <mergeCell ref="A318:B318"/>
    <mergeCell ref="A319:B319"/>
    <mergeCell ref="A320:B320"/>
    <mergeCell ref="A321:B321"/>
    <mergeCell ref="A322:B322"/>
    <mergeCell ref="A325:B325"/>
    <mergeCell ref="A326:B326"/>
    <mergeCell ref="A327:B327"/>
    <mergeCell ref="A328:B328"/>
    <mergeCell ref="A329:B329"/>
    <mergeCell ref="A330:E330"/>
    <mergeCell ref="A350:B350"/>
    <mergeCell ref="A351:B351"/>
    <mergeCell ref="A354:B354"/>
    <mergeCell ref="A355:B355"/>
    <mergeCell ref="A356:B356"/>
    <mergeCell ref="A357:B357"/>
    <mergeCell ref="A334:E334"/>
    <mergeCell ref="A342:E342"/>
    <mergeCell ref="A332:E332"/>
  </mergeCells>
  <hyperlinks>
    <hyperlink ref="A6:C6" location="'Errors &amp; Weighting definitions'!A31" display="A. Wrong Term Error (WT)"/>
    <hyperlink ref="A7:C7" location="'Errors &amp; Weighting definitions'!A77" display="B. Wrong Meaning (WM) "/>
    <hyperlink ref="A8:C8" location="'Errors &amp; Weighting definitions'!A111" display="C. Omission Error (OM)"/>
    <hyperlink ref="A9:C9" location="'Errors &amp; Weighting definitions'!A146" display="D. Structural Error (SE)"/>
    <hyperlink ref="A10:C10" location="'Errors &amp; Weighting definitions'!A185" display="E. Misspelling Error (SP)"/>
    <hyperlink ref="A11:C11" location="'Errors &amp; Weighting definitions'!A222" display="F. Punctuation Error (PE)"/>
    <hyperlink ref="A12:C12" location="'Errors &amp; Weighting definitions'!A255" display="G. Style Error (ST)"/>
    <hyperlink ref="A13:C13" location="'Errors &amp; Weighting definitions'!A289" display="H. Miscellaneous Error (ME)"/>
    <hyperlink ref="A14:C14" location="'Errors &amp; Weighting definitions'!A332" display="I. Legacy Data Error"/>
    <hyperlink ref="A15:C15" location="'Errors &amp; Weighting definitions'!A368" display="J. Source Text Error"/>
    <hyperlink ref="A16:C16" location="'Errors &amp; Weighting definitions'!A401" display="K. Formatting / non-linguistic"/>
    <hyperlink ref="A20:C20" location="'Errors &amp; Weighting definitions'!A443" display="Serious Error"/>
    <hyperlink ref="A21:C21" location="'Errors &amp; Weighting definitions'!A454" display="Critical Error"/>
    <hyperlink ref="A22:C22" location="'Errors &amp; Weighting definitions'!A476"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A75" location="'Errors &amp; Weighting definitions'!A5" display="Back &gt;"/>
    <hyperlink ref="A109" location="'Errors &amp; Weighting definitions'!A5" display="Back &gt;"/>
    <hyperlink ref="A144" location="'Errors &amp; Weighting definitions'!A5" display="Back &gt;"/>
    <hyperlink ref="A253" location="'Errors &amp; Weighting definitions'!A5" display="Back &gt;"/>
    <hyperlink ref="A287" location="'Errors &amp; Weighting definitions'!A5" display="Back &gt;"/>
    <hyperlink ref="A330" location="'Errors &amp; Weighting definitions'!A5" display="Back &gt;"/>
    <hyperlink ref="A366" location="'Errors &amp; Weighting definitions'!A5" display="Back &gt;"/>
    <hyperlink ref="A399" location="'Errors &amp; Weighting definitions'!A5" display="Back &gt;"/>
    <hyperlink ref="E434" location="'Errors &amp; Weighting definitions'!A5" display="Back &gt;"/>
    <hyperlink ref="E485" location="'Errors &amp; Weighting definitions'!A5" display="Back &gt;"/>
    <hyperlink ref="A19:C19" location="'Errors &amp; Weighting definitions'!A438" display="Minor Error"/>
    <hyperlink ref="A23" location="'Errors &amp; Weighting definitions'!A299" display="Preferential improvement"/>
    <hyperlink ref="E441" location="'Errors &amp; Weighting definitions'!A5" display="Back &gt;"/>
    <hyperlink ref="E452" location="'Errors &amp; Weighting definitions'!A5" display="Back &gt;"/>
    <hyperlink ref="E474" location="'Errors &amp; Weighting definitions'!A5" display="Back &gt;"/>
    <hyperlink ref="E480" location="'Errors &amp; Weighting definitions'!A5" display="Back &gt;"/>
    <hyperlink ref="A23:C23" location="'Errors &amp; Weighting definitions'!A482" display="Preferential improvement"/>
    <hyperlink ref="A183" location="'Errors &amp; Weighting definitions'!A5" display="Back &gt;"/>
    <hyperlink ref="A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&amp;L&amp;8QRF-121_XXX_XXXXXX_XXX_XX
Revision: 20&amp;C&amp;8Page &amp;P
Classification: SDL Internal &amp;R&amp;8Revision Date: 25/11/2020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zoomScaleNormal="100" workbookViewId="0">
      <selection activeCell="U137" sqref="U137"/>
    </sheetView>
  </sheetViews>
  <sheetFormatPr defaultRowHeight="12.75"/>
  <cols>
    <col min="1" max="1" width="9.5703125" customWidth="1"/>
    <col min="2" max="2" width="15.7109375" customWidth="1"/>
    <col min="3" max="3" width="8.85546875" customWidth="1"/>
    <col min="12" max="12" width="15.7109375" customWidth="1"/>
  </cols>
  <sheetData>
    <row r="1" spans="1:22" ht="13.5" thickBot="1">
      <c r="A1" s="39"/>
      <c r="B1" s="39"/>
      <c r="C1" s="39"/>
      <c r="D1" s="39"/>
      <c r="E1" s="39"/>
      <c r="F1" s="39"/>
      <c r="G1" s="39"/>
      <c r="H1" s="39"/>
      <c r="I1" s="39"/>
      <c r="J1" s="39"/>
      <c r="K1" s="39"/>
      <c r="L1" s="39"/>
      <c r="M1" s="39"/>
      <c r="N1" s="39"/>
      <c r="O1" s="39"/>
      <c r="P1" s="39"/>
      <c r="Q1" s="39"/>
      <c r="R1" s="39"/>
      <c r="S1" s="39"/>
    </row>
    <row r="2" spans="1:22" s="128" customFormat="1" ht="58.9" customHeight="1" thickTop="1" thickBot="1">
      <c r="A2" s="125" t="s">
        <v>768</v>
      </c>
      <c r="B2" s="126"/>
      <c r="C2" s="126"/>
      <c r="D2" s="126"/>
      <c r="E2" s="126"/>
      <c r="F2" s="126"/>
      <c r="G2" s="126"/>
      <c r="H2" s="126"/>
      <c r="I2" s="126"/>
      <c r="J2" s="126"/>
      <c r="K2" s="126"/>
      <c r="L2" s="126"/>
      <c r="M2" s="126"/>
      <c r="N2" s="126"/>
      <c r="O2" s="126"/>
      <c r="P2" s="126"/>
      <c r="Q2" s="126"/>
      <c r="R2" s="126"/>
      <c r="S2" s="127"/>
    </row>
    <row r="3" spans="1:22" s="128" customFormat="1" ht="15.75" thickTop="1">
      <c r="A3" s="71" t="s">
        <v>797</v>
      </c>
      <c r="B3" s="533">
        <f>'Evaluation Report_Initial'!B3</f>
        <v>0</v>
      </c>
      <c r="C3" s="533"/>
      <c r="D3" s="533"/>
      <c r="E3" s="533"/>
      <c r="F3" s="521"/>
      <c r="G3" s="521"/>
      <c r="H3" s="70" t="s">
        <v>769</v>
      </c>
      <c r="I3" s="57"/>
      <c r="J3" s="532" t="str">
        <f>'Evaluation Report_Initial'!B4</f>
        <v>Do Not Fill Manually</v>
      </c>
      <c r="K3" s="532"/>
      <c r="L3" s="532"/>
      <c r="M3" s="58"/>
      <c r="N3" s="72" t="s">
        <v>770</v>
      </c>
      <c r="O3" s="58"/>
      <c r="P3" s="530">
        <f>'Evaluation Report_Initial'!B9</f>
        <v>0</v>
      </c>
      <c r="Q3" s="531"/>
      <c r="R3" s="58"/>
      <c r="S3" s="58"/>
      <c r="T3" s="129" t="s">
        <v>798</v>
      </c>
      <c r="U3" s="129"/>
      <c r="V3" s="129"/>
    </row>
    <row r="4" spans="1:22" s="128" customFormat="1">
      <c r="A4" s="522" t="s">
        <v>771</v>
      </c>
      <c r="B4" s="523"/>
      <c r="C4" s="523"/>
      <c r="D4" s="523"/>
      <c r="E4" s="523"/>
      <c r="F4" s="523"/>
      <c r="G4" s="523"/>
      <c r="H4" s="523"/>
      <c r="I4" s="523"/>
      <c r="J4" s="523"/>
      <c r="K4" s="523"/>
      <c r="L4" s="523"/>
      <c r="M4" s="523"/>
      <c r="N4" s="523"/>
      <c r="O4" s="523"/>
      <c r="P4" s="523"/>
      <c r="Q4" s="523"/>
      <c r="R4" s="523"/>
      <c r="S4" s="523"/>
    </row>
    <row r="5" spans="1:22" s="128" customFormat="1">
      <c r="A5" s="124" t="s">
        <v>772</v>
      </c>
      <c r="B5" s="59"/>
      <c r="C5" s="59"/>
      <c r="D5" s="59"/>
      <c r="E5" s="59"/>
      <c r="F5" s="59"/>
      <c r="G5" s="59"/>
      <c r="H5" s="59"/>
      <c r="I5" s="63"/>
      <c r="J5" s="63"/>
      <c r="K5" s="63"/>
      <c r="L5" s="63"/>
      <c r="M5" s="63"/>
      <c r="N5" s="63"/>
      <c r="O5" s="63"/>
      <c r="P5" s="63"/>
      <c r="Q5" s="59"/>
      <c r="R5" s="59"/>
      <c r="S5" s="59"/>
    </row>
    <row r="6" spans="1:22" s="128" customFormat="1" ht="22.9" customHeight="1">
      <c r="A6" s="524" t="s">
        <v>773</v>
      </c>
      <c r="B6" s="524"/>
      <c r="C6" s="60"/>
      <c r="D6" s="61" t="s">
        <v>774</v>
      </c>
      <c r="E6" s="62"/>
      <c r="F6" s="62"/>
      <c r="G6" s="62"/>
      <c r="H6" s="60"/>
      <c r="I6" s="63"/>
      <c r="J6" s="63"/>
      <c r="K6" s="63"/>
      <c r="L6" s="63"/>
      <c r="M6" s="63"/>
      <c r="N6" s="63"/>
      <c r="O6" s="63"/>
      <c r="P6" s="63"/>
      <c r="Q6" s="63"/>
      <c r="R6" s="63"/>
      <c r="S6" s="63"/>
    </row>
    <row r="7" spans="1:22" s="128" customFormat="1">
      <c r="A7" s="525" t="s">
        <v>775</v>
      </c>
      <c r="B7" s="526"/>
      <c r="C7" s="526"/>
      <c r="D7" s="526"/>
      <c r="E7" s="526"/>
      <c r="F7" s="526"/>
      <c r="G7" s="526"/>
      <c r="H7" s="526"/>
      <c r="I7" s="526"/>
      <c r="J7" s="526"/>
      <c r="K7" s="526"/>
      <c r="L7" s="526"/>
      <c r="M7" s="526"/>
      <c r="N7" s="526"/>
      <c r="O7" s="526"/>
      <c r="P7" s="526"/>
      <c r="Q7" s="526"/>
      <c r="R7" s="526"/>
      <c r="S7" s="124"/>
    </row>
    <row r="8" spans="1:22" s="128" customFormat="1" ht="30.75" customHeight="1" thickBot="1">
      <c r="A8" s="534" t="s">
        <v>878</v>
      </c>
      <c r="B8" s="535"/>
      <c r="C8" s="535"/>
      <c r="D8" s="535"/>
      <c r="E8" s="535"/>
      <c r="F8" s="535"/>
      <c r="G8" s="535"/>
      <c r="H8" s="535"/>
      <c r="I8" s="535"/>
      <c r="J8" s="535"/>
      <c r="K8" s="535"/>
      <c r="L8" s="535"/>
      <c r="M8" s="535"/>
      <c r="N8" s="535"/>
      <c r="O8" s="535"/>
      <c r="P8" s="535"/>
      <c r="Q8" s="535"/>
      <c r="R8" s="535"/>
      <c r="S8" s="535"/>
    </row>
    <row r="9" spans="1:22" s="128" customFormat="1" ht="14.25" thickTop="1" thickBot="1">
      <c r="A9" s="527" t="s">
        <v>779</v>
      </c>
      <c r="B9" s="528"/>
      <c r="C9" s="528"/>
      <c r="D9" s="528"/>
      <c r="E9" s="528"/>
      <c r="F9" s="528"/>
      <c r="G9" s="528"/>
      <c r="H9" s="528"/>
      <c r="I9" s="528"/>
      <c r="J9" s="528"/>
      <c r="K9" s="528"/>
      <c r="L9" s="528"/>
      <c r="M9" s="528"/>
      <c r="N9" s="528"/>
      <c r="O9" s="528"/>
      <c r="P9" s="528"/>
      <c r="Q9" s="528"/>
      <c r="R9" s="528"/>
      <c r="S9" s="528"/>
    </row>
    <row r="10" spans="1:22" s="128" customFormat="1" ht="27.6" customHeight="1" thickTop="1">
      <c r="A10" s="38">
        <v>1</v>
      </c>
      <c r="B10" s="130" t="s">
        <v>780</v>
      </c>
      <c r="C10" s="529" t="s">
        <v>825</v>
      </c>
      <c r="D10" s="529"/>
      <c r="E10" s="529"/>
      <c r="F10" s="529"/>
      <c r="G10" s="529"/>
      <c r="H10" s="529"/>
      <c r="I10" s="529"/>
      <c r="J10" s="529"/>
      <c r="K10" s="529"/>
      <c r="L10" s="529"/>
      <c r="M10" s="529"/>
      <c r="N10" s="529"/>
      <c r="O10" s="529"/>
      <c r="P10" s="529"/>
      <c r="Q10" s="529"/>
      <c r="R10" s="529"/>
      <c r="S10" s="529"/>
    </row>
    <row r="11" spans="1:22" s="128" customFormat="1" ht="26.45" customHeight="1">
      <c r="A11" s="38"/>
      <c r="B11" s="130"/>
      <c r="C11" s="520" t="s">
        <v>782</v>
      </c>
      <c r="D11" s="520"/>
      <c r="E11" s="520"/>
      <c r="F11" s="520"/>
      <c r="G11" s="520"/>
      <c r="H11" s="520"/>
      <c r="I11" s="520"/>
      <c r="J11" s="520"/>
      <c r="K11" s="520"/>
      <c r="L11" s="520"/>
      <c r="M11" s="520"/>
      <c r="N11" s="520"/>
      <c r="O11" s="520"/>
      <c r="P11" s="520"/>
      <c r="Q11" s="520"/>
      <c r="R11" s="520"/>
      <c r="S11" s="520"/>
    </row>
    <row r="12" spans="1:22" s="128" customFormat="1" ht="26.45" hidden="1" customHeight="1">
      <c r="A12" s="38">
        <v>2</v>
      </c>
      <c r="B12" s="131" t="s">
        <v>780</v>
      </c>
      <c r="C12" s="520" t="s">
        <v>781</v>
      </c>
      <c r="D12" s="520"/>
      <c r="E12" s="520"/>
      <c r="F12" s="520"/>
      <c r="G12" s="520"/>
      <c r="H12" s="520"/>
      <c r="I12" s="520"/>
      <c r="J12" s="520"/>
      <c r="K12" s="520"/>
      <c r="L12" s="520"/>
      <c r="M12" s="520"/>
      <c r="N12" s="520"/>
      <c r="O12" s="520"/>
      <c r="P12" s="520"/>
      <c r="Q12" s="520"/>
      <c r="R12" s="520"/>
      <c r="S12" s="520"/>
    </row>
    <row r="13" spans="1:22" s="128" customFormat="1" ht="26.45" hidden="1" customHeight="1">
      <c r="A13" s="38"/>
      <c r="B13" s="131"/>
      <c r="C13" s="520" t="s">
        <v>782</v>
      </c>
      <c r="D13" s="520"/>
      <c r="E13" s="520"/>
      <c r="F13" s="520"/>
      <c r="G13" s="520"/>
      <c r="H13" s="520"/>
      <c r="I13" s="520"/>
      <c r="J13" s="520"/>
      <c r="K13" s="520"/>
      <c r="L13" s="520"/>
      <c r="M13" s="520"/>
      <c r="N13" s="520"/>
      <c r="O13" s="520"/>
      <c r="P13" s="520"/>
      <c r="Q13" s="520"/>
      <c r="R13" s="520"/>
      <c r="S13" s="520"/>
    </row>
    <row r="14" spans="1:22" s="128" customFormat="1" ht="26.45" hidden="1" customHeight="1">
      <c r="A14" s="38">
        <v>3</v>
      </c>
      <c r="B14" s="131" t="s">
        <v>780</v>
      </c>
      <c r="C14" s="520" t="s">
        <v>781</v>
      </c>
      <c r="D14" s="520"/>
      <c r="E14" s="520"/>
      <c r="F14" s="520"/>
      <c r="G14" s="520"/>
      <c r="H14" s="520"/>
      <c r="I14" s="520"/>
      <c r="J14" s="520"/>
      <c r="K14" s="520"/>
      <c r="L14" s="520"/>
      <c r="M14" s="520"/>
      <c r="N14" s="520"/>
      <c r="O14" s="520"/>
      <c r="P14" s="520"/>
      <c r="Q14" s="520"/>
      <c r="R14" s="520"/>
      <c r="S14" s="520"/>
    </row>
    <row r="15" spans="1:22" s="128" customFormat="1" ht="26.45" hidden="1" customHeight="1">
      <c r="A15" s="38"/>
      <c r="B15" s="131"/>
      <c r="C15" s="520" t="s">
        <v>782</v>
      </c>
      <c r="D15" s="520"/>
      <c r="E15" s="520"/>
      <c r="F15" s="520"/>
      <c r="G15" s="520"/>
      <c r="H15" s="520"/>
      <c r="I15" s="520"/>
      <c r="J15" s="520"/>
      <c r="K15" s="520"/>
      <c r="L15" s="520"/>
      <c r="M15" s="520"/>
      <c r="N15" s="520"/>
      <c r="O15" s="520"/>
      <c r="P15" s="520"/>
      <c r="Q15" s="520"/>
      <c r="R15" s="520"/>
      <c r="S15" s="520"/>
    </row>
    <row r="16" spans="1:22" s="128" customFormat="1" ht="26.45" hidden="1" customHeight="1">
      <c r="A16" s="38">
        <v>4</v>
      </c>
      <c r="B16" s="131" t="s">
        <v>780</v>
      </c>
      <c r="C16" s="520" t="s">
        <v>781</v>
      </c>
      <c r="D16" s="520"/>
      <c r="E16" s="520"/>
      <c r="F16" s="520"/>
      <c r="G16" s="520"/>
      <c r="H16" s="520"/>
      <c r="I16" s="520"/>
      <c r="J16" s="520"/>
      <c r="K16" s="520"/>
      <c r="L16" s="520"/>
      <c r="M16" s="520"/>
      <c r="N16" s="520"/>
      <c r="O16" s="520"/>
      <c r="P16" s="520"/>
      <c r="Q16" s="520"/>
      <c r="R16" s="520"/>
      <c r="S16" s="520"/>
    </row>
    <row r="17" spans="1:19" s="128" customFormat="1" ht="25.9" hidden="1" customHeight="1">
      <c r="A17" s="38"/>
      <c r="B17" s="131"/>
      <c r="C17" s="520" t="s">
        <v>782</v>
      </c>
      <c r="D17" s="520"/>
      <c r="E17" s="520"/>
      <c r="F17" s="520"/>
      <c r="G17" s="520"/>
      <c r="H17" s="520"/>
      <c r="I17" s="520"/>
      <c r="J17" s="520"/>
      <c r="K17" s="520"/>
      <c r="L17" s="520"/>
      <c r="M17" s="520"/>
      <c r="N17" s="520"/>
      <c r="O17" s="520"/>
      <c r="P17" s="520"/>
      <c r="Q17" s="520"/>
      <c r="R17" s="520"/>
      <c r="S17" s="520"/>
    </row>
    <row r="18" spans="1:19" s="128" customFormat="1" ht="26.45" hidden="1" customHeight="1">
      <c r="A18" s="38">
        <v>5</v>
      </c>
      <c r="B18" s="131" t="s">
        <v>780</v>
      </c>
      <c r="C18" s="520" t="s">
        <v>781</v>
      </c>
      <c r="D18" s="520"/>
      <c r="E18" s="520"/>
      <c r="F18" s="520"/>
      <c r="G18" s="520"/>
      <c r="H18" s="520"/>
      <c r="I18" s="520"/>
      <c r="J18" s="520"/>
      <c r="K18" s="520"/>
      <c r="L18" s="520"/>
      <c r="M18" s="520"/>
      <c r="N18" s="520"/>
      <c r="O18" s="520"/>
      <c r="P18" s="520"/>
      <c r="Q18" s="520"/>
      <c r="R18" s="520"/>
      <c r="S18" s="520"/>
    </row>
    <row r="19" spans="1:19" s="128" customFormat="1" ht="26.45" hidden="1" customHeight="1">
      <c r="A19" s="38"/>
      <c r="B19" s="132"/>
      <c r="C19" s="520" t="s">
        <v>782</v>
      </c>
      <c r="D19" s="520"/>
      <c r="E19" s="520"/>
      <c r="F19" s="520"/>
      <c r="G19" s="520"/>
      <c r="H19" s="520"/>
      <c r="I19" s="520"/>
      <c r="J19" s="520"/>
      <c r="K19" s="520"/>
      <c r="L19" s="520"/>
      <c r="M19" s="520"/>
      <c r="N19" s="520"/>
      <c r="O19" s="520"/>
      <c r="P19" s="520"/>
      <c r="Q19" s="520"/>
      <c r="R19" s="520"/>
      <c r="S19" s="122"/>
    </row>
    <row r="20" spans="1:19" s="128" customFormat="1" ht="26.45" hidden="1" customHeight="1">
      <c r="A20" s="133">
        <v>6</v>
      </c>
      <c r="B20" s="132" t="s">
        <v>780</v>
      </c>
      <c r="C20" s="536" t="s">
        <v>781</v>
      </c>
      <c r="D20" s="536"/>
      <c r="E20" s="536"/>
      <c r="F20" s="536"/>
      <c r="G20" s="536"/>
      <c r="H20" s="536"/>
      <c r="I20" s="536"/>
      <c r="J20" s="536"/>
      <c r="K20" s="536"/>
      <c r="L20" s="536"/>
      <c r="M20" s="536"/>
      <c r="N20" s="536"/>
      <c r="O20" s="536"/>
      <c r="P20" s="536"/>
      <c r="Q20" s="536"/>
      <c r="R20" s="536"/>
      <c r="S20" s="536"/>
    </row>
    <row r="21" spans="1:19" s="128" customFormat="1" ht="26.45" hidden="1" customHeight="1">
      <c r="A21" s="133"/>
      <c r="B21" s="132"/>
      <c r="C21" s="520" t="s">
        <v>782</v>
      </c>
      <c r="D21" s="520"/>
      <c r="E21" s="520"/>
      <c r="F21" s="520"/>
      <c r="G21" s="520"/>
      <c r="H21" s="520"/>
      <c r="I21" s="520"/>
      <c r="J21" s="520"/>
      <c r="K21" s="520"/>
      <c r="L21" s="520"/>
      <c r="M21" s="520"/>
      <c r="N21" s="520"/>
      <c r="O21" s="520"/>
      <c r="P21" s="520"/>
      <c r="Q21" s="520"/>
      <c r="R21" s="520"/>
      <c r="S21" s="520"/>
    </row>
    <row r="22" spans="1:19" s="128" customFormat="1" ht="26.45" hidden="1" customHeight="1">
      <c r="A22" s="133">
        <v>7</v>
      </c>
      <c r="B22" s="132" t="s">
        <v>780</v>
      </c>
      <c r="C22" s="520" t="s">
        <v>781</v>
      </c>
      <c r="D22" s="520"/>
      <c r="E22" s="520"/>
      <c r="F22" s="520"/>
      <c r="G22" s="520"/>
      <c r="H22" s="520"/>
      <c r="I22" s="520"/>
      <c r="J22" s="520"/>
      <c r="K22" s="520"/>
      <c r="L22" s="520"/>
      <c r="M22" s="520"/>
      <c r="N22" s="520"/>
      <c r="O22" s="520"/>
      <c r="P22" s="520"/>
      <c r="Q22" s="520"/>
      <c r="R22" s="520"/>
      <c r="S22" s="520"/>
    </row>
    <row r="23" spans="1:19" s="128" customFormat="1" ht="26.45" hidden="1" customHeight="1">
      <c r="A23" s="133"/>
      <c r="B23" s="132"/>
      <c r="C23" s="520" t="s">
        <v>782</v>
      </c>
      <c r="D23" s="520"/>
      <c r="E23" s="520"/>
      <c r="F23" s="520"/>
      <c r="G23" s="520"/>
      <c r="H23" s="520"/>
      <c r="I23" s="520"/>
      <c r="J23" s="520"/>
      <c r="K23" s="520"/>
      <c r="L23" s="520"/>
      <c r="M23" s="520"/>
      <c r="N23" s="520"/>
      <c r="O23" s="520"/>
      <c r="P23" s="520"/>
      <c r="Q23" s="520"/>
      <c r="R23" s="520"/>
      <c r="S23" s="520"/>
    </row>
    <row r="24" spans="1:19" s="128" customFormat="1" ht="26.45" hidden="1" customHeight="1">
      <c r="A24" s="133">
        <v>8</v>
      </c>
      <c r="B24" s="132" t="s">
        <v>780</v>
      </c>
      <c r="C24" s="520" t="s">
        <v>781</v>
      </c>
      <c r="D24" s="520"/>
      <c r="E24" s="520"/>
      <c r="F24" s="520"/>
      <c r="G24" s="520"/>
      <c r="H24" s="520"/>
      <c r="I24" s="520"/>
      <c r="J24" s="520"/>
      <c r="K24" s="520"/>
      <c r="L24" s="520"/>
      <c r="M24" s="520"/>
      <c r="N24" s="520"/>
      <c r="O24" s="520"/>
      <c r="P24" s="520"/>
      <c r="Q24" s="520"/>
      <c r="R24" s="520"/>
      <c r="S24" s="520"/>
    </row>
    <row r="25" spans="1:19" s="128" customFormat="1" ht="26.45" hidden="1" customHeight="1">
      <c r="A25" s="133"/>
      <c r="B25" s="132"/>
      <c r="C25" s="520" t="s">
        <v>782</v>
      </c>
      <c r="D25" s="520"/>
      <c r="E25" s="520"/>
      <c r="F25" s="520"/>
      <c r="G25" s="520"/>
      <c r="H25" s="520"/>
      <c r="I25" s="520"/>
      <c r="J25" s="520"/>
      <c r="K25" s="520"/>
      <c r="L25" s="520"/>
      <c r="M25" s="520"/>
      <c r="N25" s="520"/>
      <c r="O25" s="520"/>
      <c r="P25" s="520"/>
      <c r="Q25" s="520"/>
      <c r="R25" s="520"/>
      <c r="S25" s="520"/>
    </row>
    <row r="26" spans="1:19" s="128" customFormat="1" ht="27.6" hidden="1" customHeight="1">
      <c r="A26" s="133">
        <v>9</v>
      </c>
      <c r="B26" s="132" t="s">
        <v>780</v>
      </c>
      <c r="C26" s="520" t="s">
        <v>781</v>
      </c>
      <c r="D26" s="520"/>
      <c r="E26" s="520"/>
      <c r="F26" s="520"/>
      <c r="G26" s="520"/>
      <c r="H26" s="520"/>
      <c r="I26" s="520"/>
      <c r="J26" s="520"/>
      <c r="K26" s="520"/>
      <c r="L26" s="520"/>
      <c r="M26" s="520"/>
      <c r="N26" s="520"/>
      <c r="O26" s="520"/>
      <c r="P26" s="520"/>
      <c r="Q26" s="520"/>
      <c r="R26" s="520"/>
      <c r="S26" s="520"/>
    </row>
    <row r="27" spans="1:19" s="128" customFormat="1" ht="25.9" hidden="1" customHeight="1">
      <c r="A27" s="133"/>
      <c r="B27" s="132"/>
      <c r="C27" s="520" t="s">
        <v>782</v>
      </c>
      <c r="D27" s="520"/>
      <c r="E27" s="520"/>
      <c r="F27" s="520"/>
      <c r="G27" s="520"/>
      <c r="H27" s="520"/>
      <c r="I27" s="520"/>
      <c r="J27" s="520"/>
      <c r="K27" s="520"/>
      <c r="L27" s="520"/>
      <c r="M27" s="520"/>
      <c r="N27" s="520"/>
      <c r="O27" s="520"/>
      <c r="P27" s="520"/>
      <c r="Q27" s="520"/>
      <c r="R27" s="520"/>
      <c r="S27" s="520"/>
    </row>
    <row r="28" spans="1:19" s="128" customFormat="1" ht="25.9" hidden="1" customHeight="1">
      <c r="A28" s="133">
        <v>10</v>
      </c>
      <c r="B28" s="132" t="s">
        <v>780</v>
      </c>
      <c r="C28" s="520" t="s">
        <v>781</v>
      </c>
      <c r="D28" s="520"/>
      <c r="E28" s="520"/>
      <c r="F28" s="520"/>
      <c r="G28" s="520"/>
      <c r="H28" s="520"/>
      <c r="I28" s="520"/>
      <c r="J28" s="520"/>
      <c r="K28" s="520"/>
      <c r="L28" s="520"/>
      <c r="M28" s="520"/>
      <c r="N28" s="520"/>
      <c r="O28" s="520"/>
      <c r="P28" s="520"/>
      <c r="Q28" s="520"/>
      <c r="R28" s="520"/>
      <c r="S28" s="520"/>
    </row>
    <row r="29" spans="1:19" s="128" customFormat="1" ht="25.15" hidden="1" customHeight="1">
      <c r="A29" s="38"/>
      <c r="B29" s="132"/>
      <c r="C29" s="536" t="s">
        <v>782</v>
      </c>
      <c r="D29" s="536"/>
      <c r="E29" s="536"/>
      <c r="F29" s="536"/>
      <c r="G29" s="536"/>
      <c r="H29" s="536"/>
      <c r="I29" s="536"/>
      <c r="J29" s="536"/>
      <c r="K29" s="536"/>
      <c r="L29" s="536"/>
      <c r="M29" s="536"/>
      <c r="N29" s="536"/>
      <c r="O29" s="536"/>
      <c r="P29" s="536"/>
      <c r="Q29" s="536"/>
      <c r="R29" s="536"/>
      <c r="S29" s="536"/>
    </row>
    <row r="30" spans="1:19" s="128" customFormat="1">
      <c r="A30" s="537" t="s">
        <v>783</v>
      </c>
      <c r="B30" s="538"/>
      <c r="C30" s="538"/>
      <c r="D30" s="538"/>
      <c r="E30" s="538"/>
      <c r="F30" s="538"/>
      <c r="G30" s="538"/>
      <c r="H30" s="538"/>
      <c r="I30" s="538"/>
      <c r="J30" s="538"/>
      <c r="K30" s="538"/>
      <c r="L30" s="538"/>
      <c r="M30" s="538"/>
      <c r="N30" s="538"/>
      <c r="O30" s="538"/>
      <c r="P30" s="538"/>
      <c r="Q30" s="538"/>
      <c r="R30" s="538"/>
      <c r="S30" s="538"/>
    </row>
    <row r="31" spans="1:19" s="128" customFormat="1">
      <c r="A31" s="134"/>
      <c r="B31" s="64"/>
      <c r="C31" s="64"/>
      <c r="D31" s="64"/>
      <c r="E31" s="135"/>
      <c r="F31" s="136"/>
      <c r="G31" s="64"/>
      <c r="H31" s="64"/>
      <c r="I31" s="64"/>
      <c r="J31" s="137"/>
      <c r="K31" s="64"/>
      <c r="L31" s="64"/>
      <c r="M31" s="64"/>
      <c r="N31" s="64"/>
      <c r="O31" s="137"/>
      <c r="P31" s="64"/>
      <c r="Q31" s="64"/>
      <c r="R31" s="64"/>
      <c r="S31" s="64"/>
    </row>
    <row r="32" spans="1:19" s="128" customFormat="1">
      <c r="A32" s="539" t="s">
        <v>1008</v>
      </c>
      <c r="B32" s="539"/>
      <c r="C32" s="539"/>
      <c r="D32" s="170"/>
      <c r="E32" s="99"/>
      <c r="F32" s="554" t="s">
        <v>1009</v>
      </c>
      <c r="G32" s="554"/>
      <c r="H32" s="554"/>
      <c r="I32" s="170"/>
      <c r="J32" s="99"/>
      <c r="K32" s="554" t="s">
        <v>1010</v>
      </c>
      <c r="L32" s="554"/>
      <c r="M32" s="554"/>
      <c r="N32" s="170"/>
      <c r="O32" s="99"/>
      <c r="P32" s="555" t="s">
        <v>1011</v>
      </c>
      <c r="Q32" s="555"/>
      <c r="R32" s="555"/>
      <c r="S32" s="170"/>
    </row>
    <row r="33" spans="1:19" s="128" customFormat="1">
      <c r="A33" s="539" t="s">
        <v>1012</v>
      </c>
      <c r="B33" s="539"/>
      <c r="C33" s="539"/>
      <c r="D33" s="170"/>
      <c r="E33" s="99"/>
      <c r="F33" s="554" t="s">
        <v>1013</v>
      </c>
      <c r="G33" s="554"/>
      <c r="H33" s="554"/>
      <c r="I33" s="170"/>
      <c r="J33" s="99"/>
      <c r="K33" s="554" t="s">
        <v>1014</v>
      </c>
      <c r="L33" s="554"/>
      <c r="M33" s="554"/>
      <c r="N33" s="170"/>
      <c r="O33" s="99"/>
      <c r="P33" s="555" t="s">
        <v>1015</v>
      </c>
      <c r="Q33" s="555"/>
      <c r="R33" s="555"/>
      <c r="S33" s="170"/>
    </row>
    <row r="34" spans="1:19" s="128" customFormat="1">
      <c r="A34" s="539" t="s">
        <v>1016</v>
      </c>
      <c r="B34" s="539"/>
      <c r="C34" s="539"/>
      <c r="D34" s="170"/>
      <c r="E34" s="99"/>
      <c r="F34" s="554" t="s">
        <v>1019</v>
      </c>
      <c r="G34" s="554"/>
      <c r="H34" s="554"/>
      <c r="I34" s="170"/>
      <c r="J34" s="99"/>
      <c r="K34" s="554" t="s">
        <v>1018</v>
      </c>
      <c r="L34" s="554"/>
      <c r="M34" s="554"/>
      <c r="N34" s="170"/>
      <c r="O34" s="99"/>
      <c r="P34" s="555" t="s">
        <v>1017</v>
      </c>
      <c r="Q34" s="555"/>
      <c r="R34" s="555"/>
      <c r="S34" s="170"/>
    </row>
    <row r="35" spans="1:19" s="128" customFormat="1">
      <c r="A35" s="545"/>
      <c r="B35" s="545"/>
      <c r="C35" s="545"/>
      <c r="D35" s="545"/>
      <c r="E35" s="65"/>
      <c r="F35" s="66"/>
      <c r="G35" s="64"/>
      <c r="H35" s="64"/>
      <c r="I35" s="64"/>
      <c r="J35" s="64"/>
      <c r="K35" s="64"/>
      <c r="L35" s="64"/>
      <c r="M35" s="64"/>
      <c r="N35" s="64"/>
      <c r="O35" s="64"/>
      <c r="P35" s="64"/>
      <c r="Q35" s="64"/>
      <c r="R35" s="64"/>
      <c r="S35" s="64"/>
    </row>
    <row r="36" spans="1:19" s="128" customFormat="1" ht="27.6" customHeight="1">
      <c r="A36" s="546" t="s">
        <v>784</v>
      </c>
      <c r="B36" s="547"/>
      <c r="C36" s="547"/>
      <c r="D36" s="547"/>
      <c r="E36" s="547"/>
      <c r="F36" s="547"/>
      <c r="G36" s="547"/>
      <c r="H36" s="547"/>
      <c r="I36" s="547"/>
      <c r="J36" s="547"/>
      <c r="K36" s="547"/>
      <c r="L36" s="547"/>
      <c r="M36" s="547"/>
      <c r="N36" s="547"/>
      <c r="O36" s="547"/>
      <c r="P36" s="547"/>
      <c r="Q36" s="547"/>
      <c r="R36" s="547"/>
      <c r="S36" s="547"/>
    </row>
    <row r="37" spans="1:19" s="128" customFormat="1">
      <c r="A37" s="548" t="s">
        <v>776</v>
      </c>
      <c r="B37" s="549"/>
      <c r="C37" s="549"/>
      <c r="D37" s="549"/>
      <c r="E37" s="549"/>
      <c r="F37" s="549"/>
      <c r="G37" s="549"/>
      <c r="H37" s="549"/>
      <c r="I37" s="550"/>
      <c r="J37" s="67" t="s">
        <v>785</v>
      </c>
      <c r="K37" s="68" t="s">
        <v>786</v>
      </c>
      <c r="L37" s="551" t="s">
        <v>777</v>
      </c>
      <c r="M37" s="552"/>
      <c r="N37" s="552"/>
      <c r="O37" s="553"/>
      <c r="P37" s="551" t="s">
        <v>778</v>
      </c>
      <c r="Q37" s="552"/>
      <c r="R37" s="552"/>
      <c r="S37" s="553"/>
    </row>
    <row r="38" spans="1:19" s="128" customFormat="1" ht="24.6" customHeight="1">
      <c r="A38" s="542"/>
      <c r="B38" s="543"/>
      <c r="C38" s="543"/>
      <c r="D38" s="543"/>
      <c r="E38" s="543"/>
      <c r="F38" s="543"/>
      <c r="G38" s="543"/>
      <c r="H38" s="543"/>
      <c r="I38" s="543"/>
      <c r="J38" s="69"/>
      <c r="K38" s="69"/>
      <c r="L38" s="542"/>
      <c r="M38" s="543"/>
      <c r="N38" s="543"/>
      <c r="O38" s="543"/>
      <c r="P38" s="542"/>
      <c r="Q38" s="543"/>
      <c r="R38" s="543"/>
      <c r="S38" s="544"/>
    </row>
    <row r="39" spans="1:19" s="128" customFormat="1" ht="26.45" hidden="1" customHeight="1">
      <c r="A39" s="540"/>
      <c r="B39" s="541"/>
      <c r="C39" s="541"/>
      <c r="D39" s="541"/>
      <c r="E39" s="541"/>
      <c r="F39" s="541"/>
      <c r="G39" s="541"/>
      <c r="H39" s="541"/>
      <c r="I39" s="541"/>
      <c r="J39" s="69"/>
      <c r="K39" s="69"/>
      <c r="L39" s="542"/>
      <c r="M39" s="543"/>
      <c r="N39" s="543"/>
      <c r="O39" s="543"/>
      <c r="P39" s="542"/>
      <c r="Q39" s="543"/>
      <c r="R39" s="543"/>
      <c r="S39" s="544"/>
    </row>
    <row r="40" spans="1:19" s="128" customFormat="1" ht="25.9" hidden="1" customHeight="1">
      <c r="A40" s="540"/>
      <c r="B40" s="541"/>
      <c r="C40" s="541"/>
      <c r="D40" s="541"/>
      <c r="E40" s="541"/>
      <c r="F40" s="541"/>
      <c r="G40" s="541"/>
      <c r="H40" s="541"/>
      <c r="I40" s="541"/>
      <c r="J40" s="69"/>
      <c r="K40" s="69"/>
      <c r="L40" s="542"/>
      <c r="M40" s="543"/>
      <c r="N40" s="543"/>
      <c r="O40" s="543"/>
      <c r="P40" s="542"/>
      <c r="Q40" s="543"/>
      <c r="R40" s="543"/>
      <c r="S40" s="544"/>
    </row>
    <row r="41" spans="1:19" s="128" customFormat="1" ht="27.6" hidden="1" customHeight="1">
      <c r="A41" s="540"/>
      <c r="B41" s="541"/>
      <c r="C41" s="541"/>
      <c r="D41" s="541"/>
      <c r="E41" s="541"/>
      <c r="F41" s="541"/>
      <c r="G41" s="541"/>
      <c r="H41" s="541"/>
      <c r="I41" s="541"/>
      <c r="J41" s="69"/>
      <c r="K41" s="69"/>
      <c r="L41" s="542"/>
      <c r="M41" s="543"/>
      <c r="N41" s="543"/>
      <c r="O41" s="543"/>
      <c r="P41" s="542"/>
      <c r="Q41" s="543"/>
      <c r="R41" s="543"/>
      <c r="S41" s="544"/>
    </row>
    <row r="42" spans="1:19" s="128" customFormat="1" ht="25.15" hidden="1" customHeight="1">
      <c r="A42" s="540"/>
      <c r="B42" s="541"/>
      <c r="C42" s="541"/>
      <c r="D42" s="541"/>
      <c r="E42" s="541"/>
      <c r="F42" s="541"/>
      <c r="G42" s="541"/>
      <c r="H42" s="541"/>
      <c r="I42" s="541"/>
      <c r="J42" s="69"/>
      <c r="K42" s="69"/>
      <c r="L42" s="542"/>
      <c r="M42" s="543"/>
      <c r="N42" s="543"/>
      <c r="O42" s="543"/>
      <c r="P42" s="542"/>
      <c r="Q42" s="543"/>
      <c r="R42" s="543"/>
      <c r="S42" s="544"/>
    </row>
    <row r="43" spans="1:19" s="128" customFormat="1">
      <c r="A43" s="522" t="s">
        <v>787</v>
      </c>
      <c r="B43" s="523"/>
      <c r="C43" s="523"/>
      <c r="D43" s="523"/>
      <c r="E43" s="523"/>
      <c r="F43" s="523"/>
      <c r="G43" s="523"/>
      <c r="H43" s="523"/>
      <c r="I43" s="523"/>
      <c r="J43" s="523"/>
      <c r="K43" s="523"/>
      <c r="L43" s="523"/>
      <c r="M43" s="523"/>
      <c r="N43" s="523"/>
      <c r="O43" s="523"/>
      <c r="P43" s="523"/>
      <c r="Q43" s="523"/>
      <c r="R43" s="523"/>
      <c r="S43" s="523"/>
    </row>
    <row r="44" spans="1:19" s="128" customFormat="1">
      <c r="A44" s="562" t="s">
        <v>788</v>
      </c>
      <c r="B44" s="563"/>
      <c r="C44" s="563"/>
      <c r="D44" s="563"/>
      <c r="E44" s="563"/>
      <c r="F44" s="563"/>
      <c r="G44" s="563"/>
      <c r="H44" s="563"/>
      <c r="I44" s="563"/>
      <c r="J44" s="563"/>
      <c r="K44" s="563"/>
      <c r="L44" s="563"/>
      <c r="M44" s="563"/>
      <c r="N44" s="563"/>
      <c r="O44" s="563"/>
      <c r="P44" s="563"/>
      <c r="Q44" s="563"/>
      <c r="R44" s="563"/>
      <c r="S44" s="563"/>
    </row>
    <row r="45" spans="1:19" s="128" customFormat="1">
      <c r="A45" s="564" t="s">
        <v>776</v>
      </c>
      <c r="B45" s="565"/>
      <c r="C45" s="565"/>
      <c r="D45" s="565"/>
      <c r="E45" s="565"/>
      <c r="F45" s="565"/>
      <c r="G45" s="565"/>
      <c r="H45" s="565"/>
      <c r="I45" s="565"/>
      <c r="J45" s="565"/>
      <c r="K45" s="565"/>
      <c r="L45" s="565"/>
      <c r="M45" s="565"/>
      <c r="N45" s="566"/>
      <c r="O45" s="567" t="s">
        <v>777</v>
      </c>
      <c r="P45" s="568"/>
      <c r="Q45" s="569"/>
      <c r="R45" s="567" t="s">
        <v>778</v>
      </c>
      <c r="S45" s="568"/>
    </row>
    <row r="46" spans="1:19" s="128" customFormat="1" ht="30" customHeight="1" thickBot="1">
      <c r="A46" s="556" t="s">
        <v>824</v>
      </c>
      <c r="B46" s="557"/>
      <c r="C46" s="557"/>
      <c r="D46" s="557"/>
      <c r="E46" s="557"/>
      <c r="F46" s="557"/>
      <c r="G46" s="557"/>
      <c r="H46" s="557"/>
      <c r="I46" s="557"/>
      <c r="J46" s="557"/>
      <c r="K46" s="557"/>
      <c r="L46" s="557"/>
      <c r="M46" s="557"/>
      <c r="N46" s="557"/>
      <c r="O46" s="558"/>
      <c r="P46" s="559"/>
      <c r="Q46" s="560"/>
      <c r="R46" s="561"/>
      <c r="S46" s="558"/>
    </row>
    <row r="47" spans="1:19" s="128" customFormat="1" ht="22.9" hidden="1" customHeight="1">
      <c r="A47" s="573"/>
      <c r="B47" s="574"/>
      <c r="C47" s="574"/>
      <c r="D47" s="574"/>
      <c r="E47" s="574"/>
      <c r="F47" s="574"/>
      <c r="G47" s="574"/>
      <c r="H47" s="574"/>
      <c r="I47" s="574"/>
      <c r="J47" s="574"/>
      <c r="K47" s="574"/>
      <c r="L47" s="574"/>
      <c r="M47" s="574"/>
      <c r="N47" s="574"/>
      <c r="O47" s="558"/>
      <c r="P47" s="559"/>
      <c r="Q47" s="560"/>
      <c r="R47" s="561"/>
      <c r="S47" s="558"/>
    </row>
    <row r="48" spans="1:19" s="128" customFormat="1" ht="23.45" hidden="1" customHeight="1">
      <c r="A48" s="573"/>
      <c r="B48" s="574"/>
      <c r="C48" s="574"/>
      <c r="D48" s="574"/>
      <c r="E48" s="574"/>
      <c r="F48" s="574"/>
      <c r="G48" s="574"/>
      <c r="H48" s="574"/>
      <c r="I48" s="574"/>
      <c r="J48" s="574"/>
      <c r="K48" s="574"/>
      <c r="L48" s="574"/>
      <c r="M48" s="574"/>
      <c r="N48" s="574"/>
      <c r="O48" s="558"/>
      <c r="P48" s="559"/>
      <c r="Q48" s="560"/>
      <c r="R48" s="561"/>
      <c r="S48" s="558"/>
    </row>
    <row r="49" spans="1:20" s="128" customFormat="1" ht="22.15" hidden="1" customHeight="1">
      <c r="A49" s="573"/>
      <c r="B49" s="574"/>
      <c r="C49" s="574"/>
      <c r="D49" s="574"/>
      <c r="E49" s="574"/>
      <c r="F49" s="574"/>
      <c r="G49" s="574"/>
      <c r="H49" s="574"/>
      <c r="I49" s="574"/>
      <c r="J49" s="574"/>
      <c r="K49" s="574"/>
      <c r="L49" s="574"/>
      <c r="M49" s="574"/>
      <c r="N49" s="574"/>
      <c r="O49" s="558"/>
      <c r="P49" s="559"/>
      <c r="Q49" s="560"/>
      <c r="R49" s="561"/>
      <c r="S49" s="558"/>
    </row>
    <row r="50" spans="1:20" s="128" customFormat="1" ht="25.15" hidden="1" customHeight="1" thickBot="1">
      <c r="A50" s="576"/>
      <c r="B50" s="577"/>
      <c r="C50" s="577"/>
      <c r="D50" s="577"/>
      <c r="E50" s="577"/>
      <c r="F50" s="577"/>
      <c r="G50" s="577"/>
      <c r="H50" s="577"/>
      <c r="I50" s="577"/>
      <c r="J50" s="577"/>
      <c r="K50" s="577"/>
      <c r="L50" s="577"/>
      <c r="M50" s="577"/>
      <c r="N50" s="577"/>
      <c r="O50" s="578"/>
      <c r="P50" s="579"/>
      <c r="Q50" s="580"/>
      <c r="R50" s="581"/>
      <c r="S50" s="578"/>
    </row>
    <row r="51" spans="1:20" s="128" customFormat="1" ht="14.25" thickTop="1" thickBot="1">
      <c r="A51" s="570" t="s">
        <v>789</v>
      </c>
      <c r="B51" s="571"/>
      <c r="C51" s="571"/>
      <c r="D51" s="571"/>
      <c r="E51" s="571"/>
      <c r="F51" s="571"/>
      <c r="G51" s="571"/>
      <c r="H51" s="571"/>
      <c r="I51" s="571"/>
      <c r="J51" s="571"/>
      <c r="K51" s="571"/>
      <c r="L51" s="571"/>
      <c r="M51" s="571"/>
      <c r="N51" s="571"/>
      <c r="O51" s="571"/>
      <c r="P51" s="571"/>
      <c r="Q51" s="571"/>
      <c r="R51" s="571"/>
      <c r="S51" s="571"/>
    </row>
    <row r="52" spans="1:20" s="128" customFormat="1" ht="24" customHeight="1" thickTop="1">
      <c r="A52" s="572" t="s">
        <v>790</v>
      </c>
      <c r="B52" s="572"/>
      <c r="C52" s="572"/>
      <c r="D52" s="575"/>
      <c r="E52" s="575"/>
      <c r="F52" s="575"/>
      <c r="G52" s="575"/>
      <c r="H52" s="575"/>
      <c r="I52" s="123" t="s">
        <v>791</v>
      </c>
      <c r="J52" s="529"/>
      <c r="K52" s="529"/>
      <c r="L52" s="572" t="s">
        <v>792</v>
      </c>
      <c r="M52" s="572"/>
      <c r="N52" s="529"/>
      <c r="O52" s="529"/>
      <c r="P52" s="529"/>
      <c r="Q52" s="529"/>
      <c r="R52" s="529"/>
      <c r="S52" s="529"/>
    </row>
    <row r="53" spans="1:20" s="128" customFormat="1" ht="23.45" customHeight="1">
      <c r="A53" s="586" t="s">
        <v>793</v>
      </c>
      <c r="B53" s="586"/>
      <c r="C53" s="586"/>
      <c r="D53" s="587"/>
      <c r="E53" s="587"/>
      <c r="F53" s="587"/>
      <c r="G53" s="587"/>
      <c r="H53" s="587"/>
      <c r="I53" s="120" t="s">
        <v>791</v>
      </c>
      <c r="J53" s="520"/>
      <c r="K53" s="520"/>
      <c r="L53" s="586" t="s">
        <v>792</v>
      </c>
      <c r="M53" s="586"/>
      <c r="N53" s="520"/>
      <c r="O53" s="520"/>
      <c r="P53" s="520"/>
      <c r="Q53" s="520"/>
      <c r="R53" s="520"/>
      <c r="S53" s="520"/>
    </row>
    <row r="54" spans="1:20" s="128" customFormat="1" ht="27" customHeight="1" thickBot="1">
      <c r="A54" s="588" t="s">
        <v>794</v>
      </c>
      <c r="B54" s="588"/>
      <c r="C54" s="588"/>
      <c r="D54" s="589"/>
      <c r="E54" s="589"/>
      <c r="F54" s="589"/>
      <c r="G54" s="589"/>
      <c r="H54" s="589"/>
      <c r="I54" s="121" t="s">
        <v>791</v>
      </c>
      <c r="J54" s="536"/>
      <c r="K54" s="536"/>
      <c r="L54" s="588" t="s">
        <v>792</v>
      </c>
      <c r="M54" s="588"/>
      <c r="N54" s="536"/>
      <c r="O54" s="536"/>
      <c r="P54" s="536"/>
      <c r="Q54" s="536"/>
      <c r="R54" s="536"/>
      <c r="S54" s="536"/>
    </row>
    <row r="55" spans="1:20" s="128" customFormat="1" ht="14.25" thickTop="1" thickBot="1">
      <c r="A55" s="582" t="s">
        <v>795</v>
      </c>
      <c r="B55" s="571"/>
      <c r="C55" s="571"/>
      <c r="D55" s="571"/>
      <c r="E55" s="571"/>
      <c r="F55" s="571"/>
      <c r="G55" s="571"/>
      <c r="H55" s="571"/>
      <c r="I55" s="571"/>
      <c r="J55" s="571"/>
      <c r="K55" s="571"/>
      <c r="L55" s="571"/>
      <c r="M55" s="571"/>
      <c r="N55" s="571"/>
      <c r="O55" s="571"/>
      <c r="P55" s="571"/>
      <c r="Q55" s="571"/>
      <c r="R55" s="571"/>
      <c r="S55" s="583"/>
    </row>
    <row r="56" spans="1:20" s="128" customFormat="1" ht="20.45" customHeight="1" thickTop="1" thickBot="1">
      <c r="A56" s="584" t="s">
        <v>796</v>
      </c>
      <c r="B56" s="584"/>
      <c r="C56" s="585"/>
      <c r="D56" s="585"/>
      <c r="E56" s="585"/>
      <c r="F56" s="585"/>
      <c r="G56" s="62"/>
      <c r="H56" s="62"/>
      <c r="I56" s="62"/>
      <c r="J56" s="62"/>
      <c r="K56" s="62"/>
      <c r="L56" s="62"/>
      <c r="M56" s="62"/>
      <c r="N56" s="62"/>
      <c r="O56" s="62"/>
      <c r="P56" s="62"/>
      <c r="Q56" s="62"/>
      <c r="R56" s="62"/>
      <c r="S56" s="62"/>
    </row>
    <row r="57" spans="1:20" s="128" customFormat="1" ht="13.5" thickTop="1">
      <c r="A57" s="138"/>
      <c r="B57" s="138"/>
      <c r="C57" s="138"/>
      <c r="D57" s="138"/>
      <c r="E57" s="138"/>
      <c r="F57" s="138"/>
      <c r="G57" s="138"/>
      <c r="H57" s="138"/>
      <c r="I57" s="138"/>
      <c r="J57" s="138"/>
      <c r="K57" s="138"/>
      <c r="L57" s="138"/>
      <c r="M57" s="138"/>
      <c r="N57" s="138"/>
      <c r="O57" s="138"/>
      <c r="P57" s="138"/>
      <c r="Q57" s="138"/>
      <c r="R57" s="138"/>
      <c r="S57" s="138"/>
    </row>
    <row r="58" spans="1:20" s="128" customFormat="1"/>
    <row r="59" spans="1:20" s="128" customFormat="1">
      <c r="T59" s="139"/>
    </row>
    <row r="60" spans="1:20" s="128" customFormat="1"/>
    <row r="61" spans="1:20" s="128" customFormat="1"/>
    <row r="62" spans="1:20">
      <c r="J62" s="73"/>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rintOptions horizontalCentered="1"/>
  <pageMargins left="0.59055118110236227" right="0.47244094488188981" top="0.70866141732283472" bottom="0.55118110236220474" header="0.31496062992125984" footer="0.19685039370078741"/>
  <pageSetup scale="57"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3" r:id="rId5"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4" r:id="rId6"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5" r:id="rId7"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6" r:id="rId8"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7" r:id="rId9"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8" r:id="rId10"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9" r:id="rId11"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0" r:id="rId12"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1" r:id="rId13"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2" r:id="rId14"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7" r:id="rId15"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8" r:id="rId16"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 r:id="rId17"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H77" sqref="H77"/>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Top="1" thickBot="1">
      <c r="A1" s="600" t="s">
        <v>959</v>
      </c>
      <c r="B1" s="600"/>
      <c r="C1" s="600"/>
      <c r="D1" s="600"/>
      <c r="E1" s="600"/>
      <c r="F1" s="32"/>
      <c r="G1" s="32"/>
      <c r="H1" s="32"/>
      <c r="I1" s="32"/>
    </row>
    <row r="2" spans="1:9" ht="13.5" thickTop="1"/>
    <row r="3" spans="1:9" ht="20.100000000000001" customHeight="1">
      <c r="A3" s="506" t="s">
        <v>56</v>
      </c>
      <c r="B3" s="506"/>
      <c r="C3" s="506"/>
      <c r="D3" s="506"/>
      <c r="E3" s="506"/>
    </row>
    <row r="4" spans="1:9" s="145" customFormat="1"/>
    <row r="5" spans="1:9" s="160" customFormat="1" ht="63" customHeight="1">
      <c r="A5" s="473" t="s">
        <v>960</v>
      </c>
      <c r="B5" s="473"/>
      <c r="C5" s="473"/>
      <c r="D5" s="473"/>
      <c r="E5" s="473"/>
    </row>
    <row r="6" spans="1:9" s="145" customFormat="1"/>
    <row r="7" spans="1:9" s="145" customFormat="1"/>
    <row r="8" spans="1:9" s="145" customFormat="1">
      <c r="A8" s="601" t="s">
        <v>214</v>
      </c>
      <c r="B8" s="601"/>
      <c r="C8" s="601"/>
      <c r="D8" s="601"/>
      <c r="E8" s="601"/>
    </row>
    <row r="9" spans="1:9" s="145" customFormat="1">
      <c r="A9" s="601" t="s">
        <v>989</v>
      </c>
      <c r="B9" s="601"/>
      <c r="C9" s="601"/>
      <c r="D9" s="601"/>
      <c r="E9" s="601"/>
    </row>
    <row r="10" spans="1:9" s="145" customFormat="1"/>
    <row r="11" spans="1:9" s="145" customFormat="1">
      <c r="A11" s="596" t="s">
        <v>209</v>
      </c>
      <c r="B11" s="596"/>
      <c r="C11" s="596"/>
      <c r="D11" s="596"/>
      <c r="E11" s="596"/>
    </row>
    <row r="12" spans="1:9" s="156" customFormat="1" ht="27.95" customHeight="1">
      <c r="A12" s="592" t="s">
        <v>687</v>
      </c>
      <c r="B12" s="592"/>
      <c r="C12" s="592"/>
      <c r="D12" s="592"/>
      <c r="E12" s="592"/>
    </row>
    <row r="13" spans="1:9" s="145" customFormat="1">
      <c r="A13" s="198"/>
      <c r="B13" s="198"/>
      <c r="C13" s="198"/>
      <c r="D13" s="198"/>
      <c r="E13" s="198"/>
    </row>
    <row r="14" spans="1:9" s="145" customFormat="1" ht="18" customHeight="1">
      <c r="A14" s="598" t="s">
        <v>60</v>
      </c>
      <c r="B14" s="599"/>
    </row>
    <row r="15" spans="1:9" s="145" customFormat="1" ht="18" customHeight="1">
      <c r="A15" s="594" t="s">
        <v>43</v>
      </c>
      <c r="B15" s="595"/>
      <c r="D15" s="473" t="s">
        <v>206</v>
      </c>
      <c r="E15" s="473"/>
    </row>
    <row r="16" spans="1:9" s="145" customFormat="1" ht="18" customHeight="1">
      <c r="A16" s="594" t="s">
        <v>44</v>
      </c>
      <c r="B16" s="595"/>
      <c r="D16" s="473"/>
      <c r="E16" s="473"/>
    </row>
    <row r="17" spans="1:5" s="145" customFormat="1" ht="18" customHeight="1">
      <c r="A17" s="594" t="s">
        <v>45</v>
      </c>
      <c r="B17" s="595"/>
      <c r="D17" s="473"/>
      <c r="E17" s="473"/>
    </row>
    <row r="18" spans="1:5" s="145" customFormat="1" ht="18" customHeight="1">
      <c r="A18" s="594" t="s">
        <v>46</v>
      </c>
      <c r="B18" s="595"/>
    </row>
    <row r="19" spans="1:5" s="145" customFormat="1" ht="18" customHeight="1">
      <c r="A19" s="594" t="s">
        <v>47</v>
      </c>
      <c r="B19" s="595"/>
    </row>
    <row r="20" spans="1:5" s="145" customFormat="1" ht="18" customHeight="1">
      <c r="A20" s="594" t="s">
        <v>5</v>
      </c>
      <c r="B20" s="595"/>
    </row>
    <row r="21" spans="1:5" s="145" customFormat="1" ht="18" customHeight="1">
      <c r="A21" s="594" t="s">
        <v>4</v>
      </c>
      <c r="B21" s="595"/>
    </row>
    <row r="22" spans="1:5" s="145" customFormat="1" ht="18" customHeight="1">
      <c r="A22" s="594" t="s">
        <v>53</v>
      </c>
      <c r="B22" s="595"/>
    </row>
    <row r="23" spans="1:5" s="145" customFormat="1"/>
    <row r="24" spans="1:5" s="145" customFormat="1">
      <c r="A24" s="596" t="s">
        <v>208</v>
      </c>
      <c r="B24" s="596"/>
      <c r="C24" s="596"/>
      <c r="D24" s="596"/>
      <c r="E24" s="596"/>
    </row>
    <row r="25" spans="1:5" s="145" customFormat="1">
      <c r="A25" s="513" t="s">
        <v>207</v>
      </c>
      <c r="B25" s="513"/>
      <c r="C25" s="513"/>
      <c r="D25" s="513"/>
      <c r="E25" s="513"/>
    </row>
    <row r="26" spans="1:5" s="200" customFormat="1" ht="42.95" customHeight="1">
      <c r="A26" s="597" t="s">
        <v>961</v>
      </c>
      <c r="B26" s="597"/>
      <c r="C26" s="597"/>
      <c r="D26" s="597"/>
      <c r="E26" s="597"/>
    </row>
    <row r="27" spans="1:5" s="200" customFormat="1"/>
    <row r="28" spans="1:5" s="200" customFormat="1" ht="15">
      <c r="E28" s="205" t="s">
        <v>988</v>
      </c>
    </row>
    <row r="29" spans="1:5" s="200" customFormat="1"/>
    <row r="30" spans="1:5" s="145" customFormat="1"/>
    <row r="31" spans="1:5" s="163" customFormat="1" ht="20.100000000000001" customHeight="1">
      <c r="A31" s="506" t="s">
        <v>962</v>
      </c>
      <c r="B31" s="506"/>
      <c r="C31" s="506"/>
      <c r="D31" s="506"/>
      <c r="E31" s="506"/>
    </row>
    <row r="32" spans="1:5" s="145" customFormat="1"/>
    <row r="33" spans="1:5" s="145" customFormat="1" ht="12.75" customHeight="1">
      <c r="A33" s="593" t="s">
        <v>963</v>
      </c>
      <c r="B33" s="593"/>
      <c r="C33" s="593"/>
      <c r="D33" s="593"/>
      <c r="E33" s="593"/>
    </row>
    <row r="34" spans="1:5" s="145" customFormat="1" ht="27.95" customHeight="1">
      <c r="A34" s="592" t="s">
        <v>212</v>
      </c>
      <c r="B34" s="592"/>
      <c r="C34" s="592"/>
      <c r="D34" s="592"/>
      <c r="E34" s="592"/>
    </row>
    <row r="35" spans="1:5" s="145" customFormat="1" ht="27.95" customHeight="1">
      <c r="A35" s="510" t="s">
        <v>964</v>
      </c>
      <c r="B35" s="510"/>
      <c r="C35" s="510"/>
      <c r="D35" s="510"/>
      <c r="E35" s="510"/>
    </row>
    <row r="36" spans="1:5" s="145" customFormat="1" ht="12.95" customHeight="1">
      <c r="A36" s="510" t="s">
        <v>965</v>
      </c>
      <c r="B36" s="510"/>
      <c r="C36" s="510"/>
      <c r="D36" s="510"/>
      <c r="E36" s="510"/>
    </row>
    <row r="37" spans="1:5" s="145" customFormat="1" ht="27.95" customHeight="1">
      <c r="A37" s="510" t="s">
        <v>722</v>
      </c>
      <c r="B37" s="510"/>
      <c r="C37" s="510"/>
      <c r="D37" s="510"/>
      <c r="E37" s="510"/>
    </row>
    <row r="38" spans="1:5" s="145" customFormat="1" ht="27.95" customHeight="1">
      <c r="A38" s="510" t="s">
        <v>723</v>
      </c>
      <c r="B38" s="510"/>
      <c r="C38" s="510"/>
      <c r="D38" s="510"/>
      <c r="E38" s="510"/>
    </row>
    <row r="39" spans="1:5" s="145" customFormat="1" ht="12.95" customHeight="1">
      <c r="A39" s="507" t="s">
        <v>213</v>
      </c>
      <c r="B39" s="507"/>
      <c r="C39" s="507"/>
      <c r="D39" s="507"/>
      <c r="E39" s="507"/>
    </row>
    <row r="40" spans="1:5" s="145" customFormat="1" ht="27.95" customHeight="1">
      <c r="A40" s="510" t="s">
        <v>724</v>
      </c>
      <c r="B40" s="510"/>
      <c r="C40" s="510"/>
      <c r="D40" s="510"/>
      <c r="E40" s="510"/>
    </row>
    <row r="41" spans="1:5" s="145" customFormat="1" ht="12.95" customHeight="1">
      <c r="A41" s="510" t="s">
        <v>725</v>
      </c>
      <c r="B41" s="510"/>
      <c r="C41" s="510"/>
      <c r="D41" s="510"/>
      <c r="E41" s="510"/>
    </row>
    <row r="42" spans="1:5" s="145" customFormat="1">
      <c r="A42" s="156"/>
      <c r="B42" s="156"/>
      <c r="C42" s="156"/>
      <c r="D42" s="156"/>
      <c r="E42" s="156"/>
    </row>
    <row r="43" spans="1:5" s="145" customFormat="1" ht="42.95" customHeight="1">
      <c r="A43" s="592" t="s">
        <v>966</v>
      </c>
      <c r="B43" s="592"/>
      <c r="C43" s="592"/>
      <c r="D43" s="592"/>
      <c r="E43" s="592"/>
    </row>
    <row r="44" spans="1:5" s="145" customFormat="1">
      <c r="A44" s="507" t="s">
        <v>217</v>
      </c>
      <c r="B44" s="507"/>
      <c r="C44" s="507"/>
      <c r="D44" s="507"/>
      <c r="E44" s="507"/>
    </row>
    <row r="45" spans="1:5" s="145" customFormat="1"/>
    <row r="46" spans="1:5" s="145" customFormat="1">
      <c r="A46" s="593" t="s">
        <v>967</v>
      </c>
      <c r="B46" s="593"/>
      <c r="C46" s="593"/>
      <c r="D46" s="593"/>
      <c r="E46" s="593"/>
    </row>
    <row r="47" spans="1:5" s="145" customFormat="1" ht="27.95" customHeight="1">
      <c r="A47" s="592" t="s">
        <v>220</v>
      </c>
      <c r="B47" s="592"/>
      <c r="C47" s="592"/>
      <c r="D47" s="592"/>
      <c r="E47" s="592"/>
    </row>
    <row r="48" spans="1:5" s="145" customFormat="1">
      <c r="A48" s="592" t="s">
        <v>968</v>
      </c>
      <c r="B48" s="592"/>
      <c r="C48" s="592"/>
      <c r="D48" s="592"/>
      <c r="E48" s="592"/>
    </row>
    <row r="49" spans="1:5" s="145" customFormat="1" ht="27.95" customHeight="1">
      <c r="A49" s="592" t="s">
        <v>969</v>
      </c>
      <c r="B49" s="592"/>
      <c r="C49" s="592"/>
      <c r="D49" s="592"/>
      <c r="E49" s="592"/>
    </row>
    <row r="50" spans="1:5" s="145" customFormat="1" ht="27.95" customHeight="1">
      <c r="A50" s="591" t="s">
        <v>688</v>
      </c>
      <c r="B50" s="591"/>
      <c r="C50" s="591"/>
      <c r="D50" s="591"/>
      <c r="E50" s="591"/>
    </row>
    <row r="51" spans="1:5" s="145" customFormat="1" ht="27.95" customHeight="1">
      <c r="A51" s="592" t="s">
        <v>726</v>
      </c>
      <c r="B51" s="592"/>
      <c r="C51" s="592"/>
      <c r="D51" s="592"/>
      <c r="E51" s="592"/>
    </row>
    <row r="52" spans="1:5" s="145" customFormat="1" ht="27.95" customHeight="1">
      <c r="A52" s="592" t="s">
        <v>727</v>
      </c>
      <c r="B52" s="592"/>
      <c r="C52" s="592"/>
      <c r="D52" s="592"/>
      <c r="E52" s="592"/>
    </row>
    <row r="53" spans="1:5" s="145" customFormat="1" ht="41.25" customHeight="1">
      <c r="A53" s="592" t="s">
        <v>970</v>
      </c>
      <c r="B53" s="592"/>
      <c r="C53" s="592"/>
      <c r="D53" s="592"/>
      <c r="E53" s="592"/>
    </row>
    <row r="54" spans="1:5" s="145" customFormat="1" ht="27.95" customHeight="1">
      <c r="A54" s="592" t="s">
        <v>728</v>
      </c>
      <c r="B54" s="592"/>
      <c r="C54" s="592"/>
      <c r="D54" s="592"/>
      <c r="E54" s="592"/>
    </row>
    <row r="55" spans="1:5" s="145" customFormat="1"/>
    <row r="56" spans="1:5" s="145" customFormat="1">
      <c r="A56" s="593" t="s">
        <v>971</v>
      </c>
      <c r="B56" s="593"/>
      <c r="C56" s="593"/>
      <c r="D56" s="593"/>
      <c r="E56" s="593"/>
    </row>
    <row r="57" spans="1:5" s="145" customFormat="1">
      <c r="A57" s="145" t="s">
        <v>822</v>
      </c>
    </row>
    <row r="58" spans="1:5" s="145" customFormat="1"/>
    <row r="59" spans="1:5" s="145" customFormat="1" ht="12.75" customHeight="1">
      <c r="A59" s="590" t="s">
        <v>972</v>
      </c>
      <c r="B59" s="590"/>
      <c r="C59" s="590"/>
      <c r="D59" s="590"/>
      <c r="E59" s="590"/>
    </row>
    <row r="60" spans="1:5" s="145" customFormat="1">
      <c r="A60" s="145" t="s">
        <v>822</v>
      </c>
    </row>
    <row r="61" spans="1:5" s="145" customFormat="1"/>
    <row r="62" spans="1:5" s="145" customFormat="1" ht="15">
      <c r="E62" s="205" t="s">
        <v>988</v>
      </c>
    </row>
    <row r="63" spans="1:5" s="145" customFormat="1"/>
    <row r="64" spans="1:5" s="145" customFormat="1"/>
    <row r="65" s="145" customFormat="1"/>
    <row r="66" s="145" customFormat="1"/>
    <row r="67" s="145" customFormat="1"/>
    <row r="68" s="145" customFormat="1"/>
    <row r="69" s="145" customFormat="1"/>
    <row r="70" s="145" customFormat="1"/>
    <row r="71" s="145" customFormat="1"/>
    <row r="72" s="145" customFormat="1"/>
    <row r="73" s="145" customFormat="1"/>
    <row r="74" s="145" customFormat="1"/>
    <row r="75" s="145" customFormat="1"/>
    <row r="76" s="145" customFormat="1"/>
    <row r="77" s="145" customFormat="1"/>
    <row r="78" s="145" customFormat="1"/>
    <row r="79" s="145" customFormat="1"/>
    <row r="80" s="145" customFormat="1"/>
    <row r="81" s="145" customFormat="1"/>
    <row r="82" s="145" customFormat="1"/>
    <row r="83" s="145" customFormat="1"/>
    <row r="84" s="145" customFormat="1"/>
    <row r="85" s="145" customFormat="1"/>
    <row r="86" s="145" customFormat="1"/>
    <row r="87" s="145" customFormat="1"/>
    <row r="88" s="145" customFormat="1"/>
    <row r="89" s="145" customFormat="1"/>
    <row r="90" s="145" customFormat="1"/>
    <row r="91" s="145" customFormat="1"/>
    <row r="92" s="145" customFormat="1"/>
    <row r="93" s="145" customFormat="1"/>
    <row r="94" s="145" customFormat="1"/>
    <row r="95" s="145" customFormat="1"/>
    <row r="96" s="145" customFormat="1"/>
    <row r="97" s="145" customFormat="1"/>
    <row r="98" s="145" customFormat="1"/>
    <row r="99" s="145" customFormat="1"/>
    <row r="100" s="145" customFormat="1"/>
    <row r="101" s="145" customFormat="1"/>
    <row r="102" s="145" customFormat="1"/>
    <row r="103" s="145" customFormat="1"/>
    <row r="104" s="145" customFormat="1"/>
    <row r="105" s="145" customFormat="1"/>
    <row r="106" s="145" customFormat="1"/>
    <row r="107" s="145" customFormat="1"/>
    <row r="108" s="145" customFormat="1"/>
    <row r="109" s="145" customFormat="1"/>
    <row r="110" s="145" customFormat="1"/>
    <row r="111" s="145" customFormat="1"/>
    <row r="112" s="145" customFormat="1"/>
    <row r="113" s="145" customFormat="1"/>
    <row r="114" s="145" customFormat="1"/>
    <row r="115" s="145" customFormat="1"/>
    <row r="116" s="145" customFormat="1"/>
    <row r="117" s="145" customFormat="1"/>
    <row r="118" s="145" customFormat="1"/>
    <row r="119" s="145" customFormat="1"/>
    <row r="120" s="145" customFormat="1"/>
    <row r="121" s="145" customFormat="1"/>
    <row r="122" s="145" customFormat="1"/>
    <row r="123" s="145" customFormat="1"/>
    <row r="124" s="145" customFormat="1"/>
    <row r="125" s="145" customFormat="1"/>
    <row r="126" s="145" customFormat="1"/>
    <row r="127" s="145" customFormat="1"/>
    <row r="128" s="145" customFormat="1"/>
    <row r="129" s="145" customFormat="1"/>
    <row r="130" s="145" customFormat="1"/>
    <row r="131" s="145" customFormat="1"/>
    <row r="132" s="145" customFormat="1"/>
    <row r="133" s="145" customFormat="1"/>
    <row r="134" s="145" customFormat="1"/>
    <row r="135" s="145" customFormat="1"/>
    <row r="136" s="145" customFormat="1"/>
    <row r="137" s="145" customFormat="1"/>
    <row r="138" s="145" customFormat="1"/>
    <row r="139" s="145" customFormat="1"/>
    <row r="140" s="145" customFormat="1"/>
    <row r="141" s="145" customFormat="1"/>
    <row r="142" s="145" customFormat="1"/>
    <row r="143" s="145" customFormat="1"/>
    <row r="144" s="145" customFormat="1"/>
    <row r="145" s="145" customFormat="1"/>
    <row r="146" s="145" customFormat="1"/>
    <row r="147" s="145" customFormat="1"/>
    <row r="148" s="145" customFormat="1"/>
    <row r="149" s="145" customFormat="1"/>
    <row r="150" s="145" customFormat="1"/>
    <row r="151" s="145" customFormat="1"/>
    <row r="152" s="145" customFormat="1"/>
    <row r="153" s="145" customFormat="1"/>
    <row r="154" s="145" customFormat="1"/>
    <row r="155" s="145" customFormat="1"/>
    <row r="156" s="145" customFormat="1"/>
    <row r="157" s="145" customFormat="1"/>
    <row r="158" s="145" customFormat="1"/>
    <row r="159" s="145" customFormat="1"/>
    <row r="160" s="145" customFormat="1"/>
    <row r="161" s="145" customFormat="1"/>
    <row r="162" s="145" customFormat="1"/>
    <row r="163" s="145" customFormat="1"/>
    <row r="164" s="145" customFormat="1"/>
    <row r="165" s="145" customFormat="1"/>
    <row r="166" s="145" customFormat="1"/>
    <row r="167" s="145" customFormat="1"/>
    <row r="168" s="145" customFormat="1"/>
    <row r="169" s="145" customFormat="1"/>
    <row r="170" s="145" customFormat="1"/>
    <row r="171" s="145" customFormat="1"/>
    <row r="172" s="145" customFormat="1"/>
    <row r="173" s="145" customFormat="1"/>
    <row r="174" s="145" customFormat="1"/>
    <row r="175" s="145" customFormat="1"/>
    <row r="176" s="145" customFormat="1"/>
    <row r="177" s="145" customFormat="1"/>
    <row r="178" s="145" customFormat="1"/>
    <row r="179" s="145" customFormat="1"/>
    <row r="180" s="145" customFormat="1"/>
    <row r="181" s="145" customFormat="1"/>
    <row r="182" s="145" customFormat="1"/>
    <row r="183" s="145" customFormat="1"/>
    <row r="184" s="145" customFormat="1"/>
    <row r="185" s="145" customFormat="1"/>
    <row r="186" s="145" customFormat="1"/>
    <row r="187" s="145" customFormat="1"/>
    <row r="188" s="145" customFormat="1"/>
    <row r="189" s="145" customFormat="1"/>
    <row r="190" s="145" customFormat="1"/>
    <row r="191" s="145" customFormat="1"/>
    <row r="192" s="145" customFormat="1"/>
    <row r="193" s="145" customFormat="1"/>
    <row r="194" s="145" customFormat="1"/>
    <row r="195" s="145" customFormat="1"/>
    <row r="196" s="145" customFormat="1"/>
    <row r="197" s="145" customFormat="1"/>
    <row r="198" s="145" customFormat="1"/>
    <row r="199" s="145" customFormat="1"/>
    <row r="200" s="145" customFormat="1"/>
    <row r="201" s="145" customFormat="1"/>
    <row r="202" s="145" customFormat="1"/>
    <row r="203" s="145" customFormat="1"/>
    <row r="204" s="145" customFormat="1"/>
    <row r="205" s="145" customFormat="1"/>
    <row r="206" s="145" customFormat="1"/>
    <row r="207" s="145" customFormat="1"/>
    <row r="208" s="145" customFormat="1"/>
    <row r="209" s="145" customFormat="1"/>
    <row r="210" s="145" customFormat="1"/>
    <row r="211" s="145" customFormat="1"/>
    <row r="212" s="145" customFormat="1"/>
    <row r="213" s="145" customFormat="1"/>
    <row r="214" s="145" customFormat="1"/>
    <row r="215" s="145" customFormat="1"/>
    <row r="216" s="145" customFormat="1"/>
    <row r="217" s="145" customFormat="1"/>
    <row r="218" s="145" customFormat="1"/>
    <row r="219" s="145" customFormat="1"/>
    <row r="220" s="145" customFormat="1"/>
    <row r="221" s="145" customFormat="1"/>
    <row r="222" s="145" customFormat="1"/>
    <row r="223" s="145" customFormat="1"/>
    <row r="224" s="145" customFormat="1"/>
    <row r="225" s="145" customFormat="1"/>
    <row r="226" s="145" customFormat="1"/>
    <row r="227" s="145" customFormat="1"/>
    <row r="228" s="145" customFormat="1"/>
    <row r="229" s="145" customFormat="1"/>
    <row r="230" s="145" customFormat="1"/>
    <row r="231" s="145" customFormat="1"/>
    <row r="232" s="145" customFormat="1"/>
    <row r="233" s="145" customFormat="1"/>
    <row r="234" s="145" customFormat="1"/>
    <row r="235" s="145" customFormat="1"/>
    <row r="236" s="145" customFormat="1"/>
    <row r="237" s="145" customFormat="1"/>
    <row r="238" s="145" customFormat="1"/>
    <row r="239" s="145" customFormat="1"/>
    <row r="240" s="145" customFormat="1"/>
    <row r="241" s="145" customFormat="1"/>
    <row r="242" s="145" customFormat="1"/>
    <row r="243" s="145" customFormat="1"/>
    <row r="244" s="145" customFormat="1"/>
    <row r="245" s="145" customFormat="1"/>
    <row r="246" s="145" customFormat="1"/>
    <row r="247" s="145" customFormat="1"/>
    <row r="248" s="145" customFormat="1"/>
    <row r="249" s="145" customFormat="1"/>
    <row r="250" s="145" customFormat="1"/>
    <row r="251" s="145" customFormat="1"/>
    <row r="252" s="145" customFormat="1"/>
    <row r="253" s="145" customFormat="1"/>
    <row r="254" s="145" customFormat="1"/>
    <row r="255" s="145" customFormat="1"/>
    <row r="256" s="145" customFormat="1"/>
    <row r="257" s="145" customFormat="1"/>
    <row r="258" s="145" customFormat="1"/>
    <row r="259" s="145" customFormat="1"/>
    <row r="260" s="145" customFormat="1"/>
    <row r="261" s="145" customFormat="1"/>
    <row r="262" s="145" customFormat="1"/>
    <row r="263" s="145" customFormat="1"/>
    <row r="264" s="145" customFormat="1"/>
    <row r="265" s="145" customFormat="1"/>
    <row r="266" s="145" customFormat="1"/>
    <row r="267" s="145" customFormat="1"/>
    <row r="268" s="145" customFormat="1"/>
    <row r="269" s="145" customFormat="1"/>
    <row r="270" s="145" customFormat="1"/>
    <row r="271" s="145" customFormat="1"/>
    <row r="272" s="145" customFormat="1"/>
    <row r="273" s="145" customFormat="1"/>
    <row r="274" s="145" customFormat="1"/>
    <row r="275" s="145" customFormat="1"/>
    <row r="276" s="145" customFormat="1"/>
    <row r="277" s="145" customFormat="1"/>
    <row r="278" s="145" customFormat="1"/>
    <row r="279" s="145" customFormat="1"/>
    <row r="280" s="145" customFormat="1"/>
    <row r="281" s="145" customFormat="1"/>
    <row r="282" s="145" customFormat="1"/>
    <row r="283" s="145" customFormat="1"/>
    <row r="284" s="145" customFormat="1"/>
    <row r="285" s="145" customFormat="1"/>
    <row r="286" s="145" customFormat="1"/>
    <row r="287" s="145" customFormat="1"/>
    <row r="288" s="145" customFormat="1"/>
    <row r="289" s="145" customFormat="1"/>
    <row r="290" s="145" customFormat="1"/>
    <row r="291" s="145" customFormat="1"/>
    <row r="292" s="145" customFormat="1"/>
    <row r="293" s="145" customFormat="1"/>
    <row r="294" s="145" customFormat="1"/>
    <row r="295" s="145" customFormat="1"/>
    <row r="296" s="145" customFormat="1"/>
    <row r="297" s="145" customFormat="1"/>
    <row r="298" s="145" customFormat="1"/>
    <row r="299" s="145" customFormat="1"/>
    <row r="300" s="145" customFormat="1"/>
    <row r="301" s="145" customFormat="1"/>
    <row r="302" s="145" customFormat="1"/>
    <row r="303" s="145" customFormat="1"/>
    <row r="304" s="145" customFormat="1"/>
    <row r="305" s="145" customFormat="1"/>
    <row r="306" s="145" customFormat="1"/>
    <row r="307" s="145" customFormat="1"/>
    <row r="308" s="145" customFormat="1"/>
    <row r="309" s="145" customFormat="1"/>
    <row r="310" s="145" customFormat="1"/>
    <row r="311" s="145" customFormat="1"/>
    <row r="312" s="145" customFormat="1"/>
    <row r="313" s="145" customFormat="1"/>
    <row r="314" s="145" customFormat="1"/>
    <row r="315" s="145" customFormat="1"/>
    <row r="316" s="145" customFormat="1"/>
    <row r="317" s="145" customFormat="1"/>
    <row r="318" s="145" customFormat="1"/>
    <row r="319" s="145" customFormat="1"/>
    <row r="320" s="145" customFormat="1"/>
    <row r="321" s="145" customFormat="1"/>
    <row r="322" s="145" customFormat="1"/>
    <row r="323" s="145" customFormat="1"/>
    <row r="324" s="145" customFormat="1"/>
    <row r="325" s="145" customFormat="1"/>
    <row r="326" s="145" customFormat="1"/>
    <row r="327" s="145" customFormat="1"/>
    <row r="328" s="145" customFormat="1"/>
    <row r="329" s="145" customFormat="1"/>
    <row r="330" s="145" customFormat="1"/>
    <row r="331" s="145" customFormat="1"/>
    <row r="332" s="145" customFormat="1"/>
    <row r="333" s="145" customFormat="1"/>
    <row r="334" s="145" customFormat="1"/>
    <row r="335" s="145" customFormat="1"/>
    <row r="336" s="145" customFormat="1"/>
    <row r="337" s="145" customFormat="1"/>
    <row r="338" s="145" customFormat="1"/>
    <row r="339" s="145" customFormat="1"/>
    <row r="340" s="145" customFormat="1"/>
    <row r="341" s="145" customFormat="1"/>
    <row r="342" s="145" customFormat="1"/>
    <row r="343" s="145" customFormat="1"/>
    <row r="344" s="145" customFormat="1"/>
    <row r="345" s="145" customFormat="1"/>
    <row r="346" s="145" customFormat="1"/>
    <row r="347" s="145" customFormat="1"/>
    <row r="348" s="145" customFormat="1"/>
    <row r="349" s="145" customFormat="1"/>
    <row r="350" s="145" customFormat="1"/>
    <row r="351" s="145" customFormat="1"/>
    <row r="352" s="145" customFormat="1"/>
    <row r="353" s="145" customFormat="1"/>
    <row r="354" s="145" customFormat="1"/>
    <row r="355" s="145" customFormat="1"/>
    <row r="356" s="145" customFormat="1"/>
    <row r="357" s="145" customFormat="1"/>
    <row r="358" s="145" customFormat="1"/>
    <row r="359" s="145" customFormat="1"/>
    <row r="360" s="145" customFormat="1"/>
    <row r="361" s="145" customFormat="1"/>
    <row r="362" s="145" customFormat="1"/>
    <row r="363" s="145" customFormat="1"/>
    <row r="364" s="145" customFormat="1"/>
    <row r="365" s="145" customFormat="1"/>
    <row r="366" s="145" customFormat="1"/>
    <row r="367" s="145" customFormat="1"/>
    <row r="368" s="145" customFormat="1"/>
    <row r="369" s="145" customFormat="1"/>
    <row r="370" s="145" customFormat="1"/>
    <row r="371" s="145" customFormat="1"/>
    <row r="372" s="145" customFormat="1"/>
    <row r="373" s="145" customFormat="1"/>
    <row r="374" s="145" customFormat="1"/>
    <row r="375" s="145" customFormat="1"/>
    <row r="376" s="145" customFormat="1"/>
    <row r="377" s="145" customFormat="1"/>
    <row r="378" s="145" customFormat="1"/>
    <row r="379" s="145" customFormat="1"/>
    <row r="380" s="145" customFormat="1"/>
    <row r="381" s="145" customFormat="1"/>
    <row r="382" s="145" customFormat="1"/>
    <row r="383" s="145" customFormat="1"/>
    <row r="384" s="145" customFormat="1"/>
    <row r="385" s="145" customFormat="1"/>
    <row r="386" s="145" customFormat="1"/>
    <row r="387" s="145" customFormat="1"/>
    <row r="388" s="145" customFormat="1"/>
    <row r="389" s="145" customFormat="1"/>
    <row r="390" s="145" customFormat="1"/>
    <row r="391" s="145" customFormat="1"/>
    <row r="392" s="145" customFormat="1"/>
    <row r="393" s="145" customFormat="1"/>
    <row r="394" s="145" customFormat="1"/>
    <row r="395" s="145" customFormat="1"/>
    <row r="396" s="145" customFormat="1"/>
    <row r="397" s="145" customFormat="1"/>
    <row r="398" s="145" customFormat="1"/>
    <row r="399" s="145" customFormat="1"/>
    <row r="400" s="145" customFormat="1"/>
    <row r="401" s="145" customFormat="1"/>
    <row r="402" s="145" customFormat="1"/>
    <row r="403" s="145" customFormat="1"/>
    <row r="404" s="145" customFormat="1"/>
    <row r="405" s="145" customFormat="1"/>
    <row r="406" s="145" customFormat="1"/>
    <row r="407" s="145" customFormat="1"/>
    <row r="408" s="145" customFormat="1"/>
    <row r="409" s="145" customFormat="1"/>
    <row r="410" s="145" customFormat="1"/>
    <row r="411" s="145" customFormat="1"/>
    <row r="412" s="145" customFormat="1"/>
    <row r="413" s="145" customFormat="1"/>
    <row r="414" s="145" customFormat="1"/>
    <row r="415" s="145" customFormat="1"/>
    <row r="416" s="145" customFormat="1"/>
    <row r="417" s="145" customFormat="1"/>
    <row r="418" s="145" customFormat="1"/>
    <row r="419" s="145" customFormat="1"/>
    <row r="420" s="145" customFormat="1"/>
    <row r="421" s="145" customFormat="1"/>
    <row r="422" s="145" customFormat="1"/>
    <row r="423" s="145" customFormat="1"/>
    <row r="424" s="145" customFormat="1"/>
    <row r="425" s="145" customFormat="1"/>
    <row r="426" s="145" customFormat="1"/>
    <row r="427" s="145" customFormat="1"/>
    <row r="428" s="145" customFormat="1"/>
    <row r="429" s="145" customFormat="1"/>
    <row r="430" s="145" customFormat="1"/>
    <row r="431" s="145" customFormat="1"/>
    <row r="432" s="145" customFormat="1"/>
    <row r="433" s="145" customFormat="1"/>
    <row r="434" s="145" customFormat="1"/>
    <row r="435" s="145" customFormat="1"/>
    <row r="436" s="145" customFormat="1"/>
    <row r="437" s="145" customFormat="1"/>
    <row r="438" s="145" customFormat="1"/>
    <row r="439" s="145" customFormat="1"/>
    <row r="440" s="145" customFormat="1"/>
    <row r="441" s="145" customFormat="1"/>
    <row r="442" s="145" customFormat="1"/>
    <row r="443" s="145" customFormat="1"/>
    <row r="444" s="145" customFormat="1"/>
    <row r="445" s="145" customFormat="1"/>
    <row r="446" s="145" customFormat="1"/>
    <row r="447" s="145" customFormat="1"/>
    <row r="448" s="145" customFormat="1"/>
    <row r="449" s="145" customFormat="1"/>
    <row r="450" s="145" customFormat="1"/>
    <row r="451" s="145" customFormat="1"/>
    <row r="452" s="145" customFormat="1"/>
    <row r="453" s="145" customFormat="1"/>
    <row r="454" s="145" customFormat="1"/>
    <row r="455" s="145" customFormat="1"/>
    <row r="456" s="145" customFormat="1"/>
    <row r="457" s="145" customFormat="1"/>
    <row r="458" s="145" customFormat="1"/>
    <row r="459" s="145" customFormat="1"/>
    <row r="460" s="145" customFormat="1"/>
    <row r="461" s="145" customFormat="1"/>
    <row r="462" s="145" customFormat="1"/>
    <row r="463" s="145" customFormat="1"/>
    <row r="464" s="145" customFormat="1"/>
    <row r="465" s="145" customFormat="1"/>
    <row r="466" s="145" customFormat="1"/>
    <row r="467" s="145" customFormat="1"/>
    <row r="468" s="145" customFormat="1"/>
    <row r="469" s="145" customFormat="1"/>
    <row r="470" s="145" customFormat="1"/>
    <row r="471" s="145" customFormat="1"/>
    <row r="472" s="145" customFormat="1"/>
    <row r="473" s="145" customFormat="1"/>
    <row r="474" s="145" customFormat="1"/>
    <row r="475" s="145" customFormat="1"/>
    <row r="476" s="145" customFormat="1"/>
    <row r="477" s="145" customFormat="1"/>
    <row r="478" s="145" customFormat="1"/>
    <row r="479" s="145" customFormat="1"/>
    <row r="480" s="145" customFormat="1"/>
    <row r="481" s="145" customFormat="1"/>
    <row r="482" s="145" customFormat="1"/>
    <row r="483" s="145" customFormat="1"/>
    <row r="484" s="145" customFormat="1"/>
    <row r="485" s="145" customFormat="1"/>
    <row r="486" s="145" customFormat="1"/>
    <row r="487" s="145" customFormat="1"/>
    <row r="488" s="145" customFormat="1"/>
    <row r="489" s="145" customFormat="1"/>
    <row r="490" s="145" customFormat="1"/>
    <row r="491" s="145" customFormat="1"/>
    <row r="492" s="145" customFormat="1"/>
    <row r="493" s="145" customFormat="1"/>
    <row r="494" s="145" customFormat="1"/>
    <row r="495" s="145" customFormat="1"/>
    <row r="496" s="145" customFormat="1"/>
    <row r="497" s="145" customFormat="1"/>
    <row r="498" s="145" customFormat="1"/>
    <row r="499" s="145" customFormat="1"/>
    <row r="500" s="145" customFormat="1"/>
    <row r="501" s="145" customFormat="1"/>
    <row r="502" s="145" customFormat="1"/>
    <row r="503" s="145" customFormat="1"/>
    <row r="504" s="145" customFormat="1"/>
    <row r="505" s="145" customFormat="1"/>
    <row r="506" s="145" customFormat="1"/>
    <row r="507" s="145" customFormat="1"/>
    <row r="508" s="145" customFormat="1"/>
    <row r="509" s="145" customFormat="1"/>
    <row r="510" s="145" customFormat="1"/>
    <row r="511" s="145" customFormat="1"/>
    <row r="512" s="145" customFormat="1"/>
    <row r="513" s="145" customFormat="1"/>
    <row r="514" s="145" customFormat="1"/>
    <row r="515" s="145" customFormat="1"/>
    <row r="516" s="145" customFormat="1"/>
    <row r="517" s="145" customFormat="1"/>
    <row r="518" s="145" customFormat="1"/>
    <row r="519" s="145" customFormat="1"/>
    <row r="520" s="145" customFormat="1"/>
    <row r="521" s="145" customFormat="1"/>
    <row r="522" s="145" customFormat="1"/>
    <row r="523" s="145" customFormat="1"/>
    <row r="524" s="145" customFormat="1"/>
    <row r="525" s="145" customFormat="1"/>
    <row r="526" s="145" customFormat="1"/>
    <row r="527" s="145" customFormat="1"/>
    <row r="528" s="145" customFormat="1"/>
    <row r="529" s="145" customFormat="1"/>
    <row r="530" s="145" customFormat="1"/>
    <row r="531" s="145" customFormat="1"/>
    <row r="532" s="145" customFormat="1"/>
    <row r="533" s="145" customFormat="1"/>
    <row r="534" s="145" customFormat="1"/>
    <row r="535" s="145" customFormat="1"/>
    <row r="536" s="145" customFormat="1"/>
    <row r="537" s="145" customFormat="1"/>
    <row r="538" s="145" customFormat="1"/>
    <row r="539" s="145" customFormat="1"/>
    <row r="540" s="145" customFormat="1"/>
    <row r="541" s="145" customFormat="1"/>
    <row r="542" s="145" customFormat="1"/>
    <row r="543" s="145" customFormat="1"/>
    <row r="544" s="145" customFormat="1"/>
    <row r="545" s="145" customFormat="1"/>
    <row r="546" s="145" customFormat="1"/>
    <row r="547" s="145" customFormat="1"/>
    <row r="548" s="145" customFormat="1"/>
    <row r="549" s="145" customFormat="1"/>
    <row r="550" s="145" customFormat="1"/>
    <row r="551" s="145" customFormat="1"/>
    <row r="552" s="145" customFormat="1"/>
    <row r="553" s="145" customFormat="1"/>
    <row r="554" s="145" customFormat="1"/>
    <row r="555" s="145" customFormat="1"/>
    <row r="556" s="145" customFormat="1"/>
    <row r="557" s="145" customFormat="1"/>
    <row r="558" s="145" customFormat="1"/>
    <row r="559" s="145" customFormat="1"/>
    <row r="560" s="145" customFormat="1"/>
    <row r="561" s="145" customFormat="1"/>
    <row r="562" s="145" customFormat="1"/>
    <row r="563" s="145" customFormat="1"/>
    <row r="564" s="145" customFormat="1"/>
    <row r="565" s="145" customFormat="1"/>
    <row r="566" s="145" customFormat="1"/>
    <row r="567" s="145" customFormat="1"/>
    <row r="568" s="145" customFormat="1"/>
    <row r="569" s="145" customFormat="1"/>
    <row r="570" s="145" customFormat="1"/>
    <row r="571" s="145" customFormat="1"/>
    <row r="572" s="145" customFormat="1"/>
    <row r="573" s="145" customFormat="1"/>
    <row r="574" s="145" customFormat="1"/>
    <row r="575" s="145" customFormat="1"/>
    <row r="576" s="145" customFormat="1"/>
    <row r="577" s="145" customFormat="1"/>
    <row r="578" s="145" customFormat="1"/>
    <row r="579" s="145" customFormat="1"/>
    <row r="580" s="145" customFormat="1"/>
    <row r="581" s="145" customFormat="1"/>
    <row r="582" s="145" customFormat="1"/>
    <row r="583" s="145" customFormat="1"/>
    <row r="584" s="145" customFormat="1"/>
    <row r="585" s="145" customFormat="1"/>
    <row r="586" s="145" customFormat="1"/>
    <row r="587" s="145" customFormat="1"/>
    <row r="588" s="145" customFormat="1"/>
    <row r="589" s="145" customFormat="1"/>
    <row r="590" s="145" customFormat="1"/>
    <row r="591" s="145" customFormat="1"/>
    <row r="592" s="145" customFormat="1"/>
    <row r="593" s="145" customFormat="1"/>
    <row r="594" s="145" customFormat="1"/>
    <row r="595" s="145" customFormat="1"/>
    <row r="596" s="145" customFormat="1"/>
    <row r="597" s="145" customFormat="1"/>
    <row r="598" s="145" customFormat="1"/>
    <row r="599" s="145" customFormat="1"/>
    <row r="600" s="145" customFormat="1"/>
    <row r="601" s="145" customFormat="1"/>
    <row r="602" s="145" customFormat="1"/>
    <row r="603" s="145" customFormat="1"/>
    <row r="604" s="145" customFormat="1"/>
    <row r="605" s="145" customFormat="1"/>
    <row r="606" s="145" customFormat="1"/>
    <row r="607" s="145" customFormat="1"/>
    <row r="608" s="145" customFormat="1"/>
    <row r="609" s="145" customFormat="1"/>
    <row r="610" s="145" customFormat="1"/>
    <row r="611" s="145" customFormat="1"/>
    <row r="612" s="145" customFormat="1"/>
    <row r="613" s="145" customFormat="1"/>
    <row r="614" s="145" customFormat="1"/>
    <row r="615" s="145" customFormat="1"/>
    <row r="616" s="145" customFormat="1"/>
    <row r="617" s="145" customFormat="1"/>
    <row r="618" s="145" customFormat="1"/>
    <row r="619" s="145" customFormat="1"/>
    <row r="620" s="145" customFormat="1"/>
    <row r="621" s="145" customFormat="1"/>
    <row r="622" s="145" customFormat="1"/>
    <row r="623" s="145" customFormat="1"/>
    <row r="624" s="145" customFormat="1"/>
    <row r="625" s="145" customFormat="1"/>
    <row r="626" s="145" customFormat="1"/>
    <row r="627" s="145" customFormat="1"/>
    <row r="628" s="145" customFormat="1"/>
    <row r="629" s="145" customFormat="1"/>
    <row r="630" s="145" customFormat="1"/>
    <row r="631" s="145" customFormat="1"/>
    <row r="632" s="145" customFormat="1"/>
    <row r="633" s="145" customFormat="1"/>
    <row r="634" s="145" customFormat="1"/>
    <row r="635" s="145" customFormat="1"/>
    <row r="636" s="145" customFormat="1"/>
    <row r="637" s="145" customFormat="1"/>
    <row r="638" s="145" customFormat="1"/>
    <row r="639" s="145" customFormat="1"/>
    <row r="640" s="145" customFormat="1"/>
    <row r="641" s="145" customFormat="1"/>
    <row r="642" s="145" customFormat="1"/>
    <row r="643" s="145" customFormat="1"/>
    <row r="644" s="145" customFormat="1"/>
    <row r="645" s="145" customFormat="1"/>
    <row r="646" s="145" customFormat="1"/>
    <row r="647" s="145" customFormat="1"/>
    <row r="648" s="145" customFormat="1"/>
    <row r="649" s="145" customFormat="1"/>
    <row r="650" s="145" customFormat="1"/>
    <row r="651" s="145" customFormat="1"/>
    <row r="652" s="145" customFormat="1"/>
    <row r="653" s="145" customFormat="1"/>
    <row r="654" s="145" customFormat="1"/>
    <row r="655" s="145" customFormat="1"/>
    <row r="656" s="145" customFormat="1"/>
    <row r="657" s="145" customFormat="1"/>
    <row r="658" s="145" customFormat="1"/>
    <row r="659" s="145" customFormat="1"/>
    <row r="660" s="145" customFormat="1"/>
    <row r="661" s="145" customFormat="1"/>
    <row r="662" s="145" customFormat="1"/>
    <row r="663" s="145" customFormat="1"/>
    <row r="664" s="145" customFormat="1"/>
    <row r="665" s="145" customFormat="1"/>
    <row r="666" s="145" customFormat="1"/>
    <row r="667" s="145" customFormat="1"/>
    <row r="668" s="145" customFormat="1"/>
    <row r="669" s="145" customFormat="1"/>
    <row r="670" s="145" customFormat="1"/>
    <row r="671" s="145" customFormat="1"/>
    <row r="672" s="145" customFormat="1"/>
    <row r="673" s="145" customFormat="1"/>
    <row r="674" s="145" customFormat="1"/>
    <row r="675" s="145" customFormat="1"/>
    <row r="676" s="145" customFormat="1"/>
    <row r="677" s="145" customFormat="1"/>
    <row r="678" s="145" customFormat="1"/>
    <row r="679" s="145" customFormat="1"/>
    <row r="680" s="145" customFormat="1"/>
    <row r="681" s="145" customFormat="1"/>
    <row r="682" s="145" customFormat="1"/>
    <row r="683" s="145" customFormat="1"/>
    <row r="684" s="145" customFormat="1"/>
    <row r="685" s="145" customFormat="1"/>
    <row r="686" s="145" customFormat="1"/>
    <row r="687" s="145" customFormat="1"/>
    <row r="688" s="145" customFormat="1"/>
    <row r="689" s="145" customFormat="1"/>
    <row r="690" s="145" customFormat="1"/>
    <row r="691" s="145" customFormat="1"/>
    <row r="692" s="145" customFormat="1"/>
    <row r="693" s="145" customFormat="1"/>
    <row r="694" s="145" customFormat="1"/>
    <row r="695" s="145" customFormat="1"/>
    <row r="696" s="145" customFormat="1"/>
    <row r="697" s="145" customFormat="1"/>
    <row r="698" s="145" customFormat="1"/>
    <row r="699" s="145" customFormat="1"/>
    <row r="700" s="145" customFormat="1"/>
    <row r="701" s="145" customFormat="1"/>
    <row r="702" s="145" customFormat="1"/>
    <row r="703" s="145" customFormat="1"/>
    <row r="704" s="145" customFormat="1"/>
    <row r="705" s="145" customFormat="1"/>
    <row r="706" s="145" customFormat="1"/>
    <row r="707" s="145" customFormat="1"/>
    <row r="708" s="145" customFormat="1"/>
    <row r="709" s="145" customFormat="1"/>
    <row r="710" s="145" customFormat="1"/>
    <row r="711" s="145" customFormat="1"/>
    <row r="712" s="145" customFormat="1"/>
    <row r="713" s="145" customFormat="1"/>
    <row r="714" s="145" customFormat="1"/>
    <row r="715" s="145" customFormat="1"/>
    <row r="716" s="145" customFormat="1"/>
    <row r="717" s="145" customFormat="1"/>
    <row r="718" s="145" customFormat="1"/>
    <row r="719" s="145" customFormat="1"/>
    <row r="720" s="145" customFormat="1"/>
    <row r="721" s="145" customFormat="1"/>
    <row r="722" s="145" customFormat="1"/>
    <row r="723" s="145" customFormat="1"/>
    <row r="724" s="145" customFormat="1"/>
    <row r="725" s="145" customFormat="1"/>
    <row r="726" s="145" customFormat="1"/>
    <row r="727" s="145" customFormat="1"/>
    <row r="728" s="145" customFormat="1"/>
    <row r="729" s="145" customFormat="1"/>
    <row r="730" s="145" customFormat="1"/>
    <row r="731" s="145" customFormat="1"/>
    <row r="732" s="145" customFormat="1"/>
    <row r="733" s="145" customFormat="1"/>
    <row r="734" s="145" customFormat="1"/>
    <row r="735" s="145" customFormat="1"/>
    <row r="736" s="145" customFormat="1"/>
    <row r="737" s="145" customFormat="1"/>
    <row r="738" s="145" customFormat="1"/>
    <row r="739" s="145" customFormat="1"/>
    <row r="740" s="145" customFormat="1"/>
    <row r="741" s="145" customFormat="1"/>
    <row r="742" s="145" customFormat="1"/>
    <row r="743" s="145" customFormat="1"/>
    <row r="744" s="145" customFormat="1"/>
    <row r="745" s="145" customFormat="1"/>
    <row r="746" s="145" customFormat="1"/>
    <row r="747" s="145" customFormat="1"/>
    <row r="748" s="145" customFormat="1"/>
    <row r="749" s="145" customFormat="1"/>
    <row r="750" s="145" customFormat="1"/>
    <row r="751" s="145" customFormat="1"/>
    <row r="752" s="145" customFormat="1"/>
    <row r="753" s="145" customFormat="1"/>
    <row r="754" s="145" customFormat="1"/>
    <row r="755" s="145" customFormat="1"/>
    <row r="756" s="145" customFormat="1"/>
    <row r="757" s="145" customFormat="1"/>
    <row r="758" s="145" customFormat="1"/>
    <row r="759" s="145" customFormat="1"/>
    <row r="760" s="145" customFormat="1"/>
    <row r="761" s="145" customFormat="1"/>
    <row r="762" s="145" customFormat="1"/>
    <row r="763" s="145" customFormat="1"/>
    <row r="764" s="145" customFormat="1"/>
    <row r="765" s="145" customFormat="1"/>
    <row r="766" s="145" customFormat="1"/>
    <row r="767" s="145" customFormat="1"/>
    <row r="768" s="145" customFormat="1"/>
    <row r="769" s="145" customFormat="1"/>
    <row r="770" s="145" customFormat="1"/>
    <row r="771" s="145" customFormat="1"/>
    <row r="772" s="145" customFormat="1"/>
    <row r="773" s="145" customFormat="1"/>
    <row r="774" s="145" customFormat="1"/>
    <row r="775" s="145" customFormat="1"/>
    <row r="776" s="145" customFormat="1"/>
    <row r="777" s="145" customFormat="1"/>
    <row r="778" s="145" customFormat="1"/>
    <row r="779" s="145" customFormat="1"/>
    <row r="780" s="145" customFormat="1"/>
    <row r="781" s="145" customFormat="1"/>
    <row r="782" s="145" customFormat="1"/>
    <row r="783" s="145" customFormat="1"/>
    <row r="784" s="145" customFormat="1"/>
    <row r="785" s="145" customFormat="1"/>
    <row r="786" s="145" customFormat="1"/>
    <row r="787" s="145" customFormat="1"/>
    <row r="788" s="145" customFormat="1"/>
    <row r="789" s="145" customFormat="1"/>
    <row r="790" s="145" customFormat="1"/>
    <row r="791" s="145" customFormat="1"/>
    <row r="792" s="145" customFormat="1"/>
    <row r="793" s="145" customFormat="1"/>
    <row r="794" s="145" customFormat="1"/>
    <row r="795" s="145" customFormat="1"/>
    <row r="796" s="145" customFormat="1"/>
    <row r="797" s="145" customFormat="1"/>
    <row r="798" s="145" customFormat="1"/>
    <row r="799" s="145" customFormat="1"/>
    <row r="800" s="145" customFormat="1"/>
    <row r="801" s="145" customFormat="1"/>
    <row r="802" s="145" customFormat="1"/>
    <row r="803" s="145" customFormat="1"/>
    <row r="804" s="145" customFormat="1"/>
    <row r="805" s="145" customFormat="1"/>
    <row r="806" s="145" customFormat="1"/>
    <row r="807" s="145" customFormat="1"/>
    <row r="808" s="145" customFormat="1"/>
    <row r="809" s="145" customFormat="1"/>
    <row r="810" s="145" customFormat="1"/>
    <row r="811" s="145" customFormat="1"/>
    <row r="812" s="145" customFormat="1"/>
    <row r="813" s="145" customFormat="1"/>
    <row r="814" s="145" customFormat="1"/>
    <row r="815" s="145" customFormat="1"/>
    <row r="816" s="145" customFormat="1"/>
    <row r="817" s="145" customFormat="1"/>
    <row r="818" s="145" customFormat="1"/>
    <row r="819" s="145" customFormat="1"/>
    <row r="820" s="145" customFormat="1"/>
    <row r="821" s="145" customFormat="1"/>
    <row r="822" s="145" customFormat="1"/>
    <row r="823" s="145" customFormat="1"/>
    <row r="824" s="145" customFormat="1"/>
    <row r="825" s="145" customFormat="1"/>
    <row r="826" s="145" customFormat="1"/>
    <row r="827" s="145" customFormat="1"/>
    <row r="828" s="145" customFormat="1"/>
    <row r="829" s="145" customFormat="1"/>
    <row r="830" s="145" customFormat="1"/>
    <row r="831" s="145" customFormat="1"/>
    <row r="832" s="145" customFormat="1"/>
    <row r="833" s="145" customFormat="1"/>
    <row r="834" s="145" customFormat="1"/>
    <row r="835" s="145" customFormat="1"/>
    <row r="836" s="145" customFormat="1"/>
    <row r="837" s="145" customFormat="1"/>
    <row r="838" s="145" customFormat="1"/>
    <row r="839" s="145" customFormat="1"/>
    <row r="840" s="145" customFormat="1"/>
    <row r="841" s="145" customFormat="1"/>
    <row r="842" s="145" customFormat="1"/>
    <row r="843" s="145" customFormat="1"/>
    <row r="844" s="145" customFormat="1"/>
    <row r="845" s="145" customFormat="1"/>
    <row r="846" s="145" customFormat="1"/>
    <row r="847" s="145" customFormat="1"/>
    <row r="848" s="145" customFormat="1"/>
    <row r="849" s="145" customFormat="1"/>
    <row r="850" s="145" customFormat="1"/>
    <row r="851" s="145" customFormat="1"/>
    <row r="852" s="145" customFormat="1"/>
    <row r="853" s="145" customFormat="1"/>
    <row r="854" s="145" customFormat="1"/>
    <row r="855" s="145" customFormat="1"/>
    <row r="856" s="145" customFormat="1"/>
    <row r="857" s="145" customFormat="1"/>
    <row r="858" s="145" customFormat="1"/>
    <row r="859" s="145" customFormat="1"/>
    <row r="860" s="145" customFormat="1"/>
    <row r="861" s="145" customFormat="1"/>
    <row r="862" s="145" customFormat="1"/>
    <row r="863" s="145" customFormat="1"/>
    <row r="864" s="145" customFormat="1"/>
    <row r="865" s="145" customFormat="1"/>
    <row r="866" s="145" customFormat="1"/>
    <row r="867" s="145" customFormat="1"/>
    <row r="868" s="145" customFormat="1"/>
    <row r="869" s="145" customFormat="1"/>
    <row r="870" s="145" customFormat="1"/>
    <row r="871" s="145" customFormat="1"/>
    <row r="872" s="145" customFormat="1"/>
    <row r="873" s="145" customFormat="1"/>
    <row r="874" s="145" customFormat="1"/>
    <row r="875" s="145" customFormat="1"/>
    <row r="876" s="145" customFormat="1"/>
    <row r="877" s="145" customFormat="1"/>
    <row r="878" s="145" customFormat="1"/>
    <row r="879" s="145" customFormat="1"/>
    <row r="880" s="145" customFormat="1"/>
    <row r="881" s="145" customFormat="1"/>
    <row r="882" s="145" customFormat="1"/>
    <row r="883" s="145" customFormat="1"/>
    <row r="884" s="145" customFormat="1"/>
    <row r="885" s="145" customFormat="1"/>
    <row r="886" s="145" customFormat="1"/>
    <row r="887" s="145" customFormat="1"/>
    <row r="888" s="145" customFormat="1"/>
    <row r="889" s="145" customFormat="1"/>
    <row r="890" s="145" customFormat="1"/>
    <row r="891" s="145" customFormat="1"/>
    <row r="892" s="145" customFormat="1"/>
    <row r="893" s="145" customFormat="1"/>
    <row r="894" s="145" customFormat="1"/>
    <row r="895" s="145" customFormat="1"/>
    <row r="896" s="145" customFormat="1"/>
    <row r="897" s="145" customFormat="1"/>
    <row r="898" s="145" customFormat="1"/>
    <row r="899" s="145" customFormat="1"/>
    <row r="900" s="145" customFormat="1"/>
    <row r="901" s="145" customFormat="1"/>
    <row r="902" s="145" customFormat="1"/>
    <row r="903" s="145" customFormat="1"/>
    <row r="904" s="145" customFormat="1"/>
    <row r="905" s="145" customFormat="1"/>
    <row r="906" s="145" customFormat="1"/>
    <row r="907" s="145" customFormat="1"/>
    <row r="908" s="145" customFormat="1"/>
    <row r="909" s="145" customFormat="1"/>
    <row r="910" s="145" customFormat="1"/>
    <row r="911" s="145" customFormat="1"/>
    <row r="912" s="145" customFormat="1"/>
    <row r="913" s="145" customFormat="1"/>
    <row r="914" s="145" customFormat="1"/>
    <row r="915" s="145" customFormat="1"/>
    <row r="916" s="145" customFormat="1"/>
  </sheetData>
  <sheetProtection algorithmName="SHA-512" hashValue="FwYuZGPABV0pWbuqhy5Dx0Pv44xWGW+thjKrxhKUelINjCbnGsnNhoZg5qHrvlbno1vrfWh06O/GQNT2S7UPTQ==" saltValue="4WQxfmtaFw74kpNOB+WW7g==" spinCount="100000" sheet="1" objects="1" scenarios="1"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300"/>
  <sheetViews>
    <sheetView topLeftCell="A126" zoomScaleNormal="100" workbookViewId="0">
      <selection activeCell="F193" sqref="F193"/>
    </sheetView>
  </sheetViews>
  <sheetFormatPr defaultColWidth="9.140625" defaultRowHeight="11.25"/>
  <cols>
    <col min="1" max="1" width="21.85546875" style="35" bestFit="1" customWidth="1"/>
    <col min="2" max="2" width="21.85546875" style="35" customWidth="1"/>
    <col min="3" max="3" width="17.28515625" style="35" bestFit="1" customWidth="1"/>
    <col min="4" max="4" width="17.28515625" style="37" bestFit="1" customWidth="1"/>
    <col min="5" max="5" width="10" style="35" bestFit="1" customWidth="1"/>
    <col min="6" max="16384" width="9.140625" style="35"/>
  </cols>
  <sheetData>
    <row r="1" spans="1:21" s="46" customFormat="1" ht="60" customHeight="1">
      <c r="A1" s="602"/>
      <c r="B1" s="603"/>
      <c r="C1" s="603"/>
      <c r="D1" s="603"/>
      <c r="E1" s="603"/>
    </row>
    <row r="2" spans="1:21" ht="12.75">
      <c r="A2" s="35" t="s">
        <v>74</v>
      </c>
      <c r="B2" s="35" t="s">
        <v>1270</v>
      </c>
      <c r="C2" t="s">
        <v>270</v>
      </c>
      <c r="D2" s="36"/>
      <c r="E2" s="35" t="s">
        <v>216</v>
      </c>
      <c r="G2" s="35" t="s">
        <v>50</v>
      </c>
      <c r="J2" s="35" t="s">
        <v>831</v>
      </c>
      <c r="L2" s="35" t="s">
        <v>801</v>
      </c>
      <c r="P2" s="35" t="s">
        <v>705</v>
      </c>
      <c r="R2" s="35" t="s">
        <v>835</v>
      </c>
      <c r="U2" s="35" t="s">
        <v>840</v>
      </c>
    </row>
    <row r="3" spans="1:21" ht="12.75">
      <c r="A3" s="35" t="s">
        <v>76</v>
      </c>
      <c r="B3" s="35" t="s">
        <v>2764</v>
      </c>
      <c r="C3" t="s">
        <v>2942</v>
      </c>
      <c r="D3" s="36"/>
      <c r="E3" s="35" t="s">
        <v>2749</v>
      </c>
      <c r="G3" s="35" t="s">
        <v>51</v>
      </c>
      <c r="J3" s="35" t="s">
        <v>832</v>
      </c>
      <c r="L3" s="35" t="s">
        <v>802</v>
      </c>
      <c r="P3" s="35" t="s">
        <v>799</v>
      </c>
      <c r="R3" s="35" t="s">
        <v>836</v>
      </c>
      <c r="U3" s="35" t="s">
        <v>841</v>
      </c>
    </row>
    <row r="4" spans="1:21" ht="12.75">
      <c r="A4" s="35" t="s">
        <v>77</v>
      </c>
      <c r="B4" s="35" t="s">
        <v>1273</v>
      </c>
      <c r="C4" t="s">
        <v>166</v>
      </c>
      <c r="G4" s="35" t="s">
        <v>856</v>
      </c>
      <c r="L4" s="35" t="s">
        <v>721</v>
      </c>
      <c r="P4" s="35" t="s">
        <v>711</v>
      </c>
      <c r="R4" s="35" t="s">
        <v>1413</v>
      </c>
    </row>
    <row r="5" spans="1:21" ht="12.75">
      <c r="A5" s="35" t="s">
        <v>79</v>
      </c>
      <c r="B5" s="35" t="s">
        <v>2765</v>
      </c>
      <c r="C5" t="s">
        <v>271</v>
      </c>
      <c r="D5" s="36"/>
      <c r="G5" s="35" t="s">
        <v>720</v>
      </c>
      <c r="L5" s="35" t="s">
        <v>826</v>
      </c>
      <c r="R5" s="35" t="s">
        <v>837</v>
      </c>
    </row>
    <row r="6" spans="1:21" ht="12.75">
      <c r="A6" s="35" t="s">
        <v>81</v>
      </c>
      <c r="B6" s="35" t="s">
        <v>2766</v>
      </c>
      <c r="C6" t="s">
        <v>167</v>
      </c>
      <c r="G6" s="35" t="s">
        <v>721</v>
      </c>
      <c r="R6" s="35" t="s">
        <v>838</v>
      </c>
    </row>
    <row r="7" spans="1:21" ht="12.75">
      <c r="A7" s="35" t="s">
        <v>83</v>
      </c>
      <c r="B7" s="35" t="s">
        <v>1277</v>
      </c>
      <c r="C7" t="s">
        <v>75</v>
      </c>
      <c r="D7" s="36"/>
      <c r="G7" s="35" t="s">
        <v>2746</v>
      </c>
      <c r="R7" s="35" t="s">
        <v>1414</v>
      </c>
    </row>
    <row r="8" spans="1:21" ht="12.75">
      <c r="A8" s="35" t="s">
        <v>860</v>
      </c>
      <c r="B8" s="35" t="s">
        <v>2767</v>
      </c>
      <c r="C8" t="s">
        <v>2987</v>
      </c>
      <c r="D8" s="36"/>
      <c r="R8" s="35" t="s">
        <v>1412</v>
      </c>
    </row>
    <row r="9" spans="1:21" ht="12.75">
      <c r="A9" s="35" t="s">
        <v>87</v>
      </c>
      <c r="B9" s="35" t="s">
        <v>2768</v>
      </c>
      <c r="C9" t="s">
        <v>2992</v>
      </c>
      <c r="D9" s="36"/>
      <c r="R9" s="35" t="s">
        <v>853</v>
      </c>
    </row>
    <row r="10" spans="1:21" ht="12.75">
      <c r="A10" s="35" t="s">
        <v>864</v>
      </c>
      <c r="B10" s="35" t="s">
        <v>2769</v>
      </c>
      <c r="C10" t="s">
        <v>2980</v>
      </c>
    </row>
    <row r="11" spans="1:21" ht="12.75">
      <c r="A11" s="35" t="s">
        <v>89</v>
      </c>
      <c r="B11" s="35" t="s">
        <v>2770</v>
      </c>
      <c r="C11" t="s">
        <v>2991</v>
      </c>
      <c r="D11" s="36"/>
    </row>
    <row r="12" spans="1:21" ht="12.75">
      <c r="A12" s="35" t="s">
        <v>865</v>
      </c>
      <c r="B12" s="35" t="s">
        <v>2771</v>
      </c>
      <c r="C12" t="s">
        <v>168</v>
      </c>
      <c r="D12" s="36"/>
    </row>
    <row r="13" spans="1:21" ht="12.75">
      <c r="A13" s="35" t="s">
        <v>861</v>
      </c>
      <c r="B13" s="35" t="s">
        <v>2772</v>
      </c>
      <c r="C13" t="s">
        <v>78</v>
      </c>
      <c r="D13" s="36"/>
    </row>
    <row r="14" spans="1:21" ht="12.75">
      <c r="A14" s="35" t="s">
        <v>863</v>
      </c>
      <c r="B14" s="35" t="s">
        <v>2773</v>
      </c>
      <c r="C14" t="s">
        <v>169</v>
      </c>
      <c r="D14" s="36"/>
    </row>
    <row r="15" spans="1:21" ht="12.75">
      <c r="A15" s="35" t="s">
        <v>866</v>
      </c>
      <c r="B15" s="35" t="s">
        <v>2774</v>
      </c>
      <c r="C15" t="s">
        <v>2943</v>
      </c>
      <c r="D15" s="36"/>
    </row>
    <row r="16" spans="1:21" ht="12.75">
      <c r="A16" s="35" t="s">
        <v>91</v>
      </c>
      <c r="B16" s="35" t="s">
        <v>2775</v>
      </c>
      <c r="C16" t="s">
        <v>80</v>
      </c>
    </row>
    <row r="17" spans="1:4" ht="12.75">
      <c r="A17" s="35" t="s">
        <v>848</v>
      </c>
      <c r="B17" s="35" t="s">
        <v>2776</v>
      </c>
      <c r="C17" t="s">
        <v>170</v>
      </c>
      <c r="D17" s="36"/>
    </row>
    <row r="18" spans="1:4" ht="12.75">
      <c r="A18" s="35" t="s">
        <v>848</v>
      </c>
      <c r="B18" s="35" t="s">
        <v>2777</v>
      </c>
      <c r="C18" t="s">
        <v>272</v>
      </c>
      <c r="D18" s="36"/>
    </row>
    <row r="19" spans="1:4" ht="12.75">
      <c r="A19" s="35" t="s">
        <v>867</v>
      </c>
      <c r="B19" s="35" t="s">
        <v>2778</v>
      </c>
      <c r="C19" t="s">
        <v>82</v>
      </c>
      <c r="D19" s="35"/>
    </row>
    <row r="20" spans="1:4" ht="12.75">
      <c r="A20" s="35" t="s">
        <v>94</v>
      </c>
      <c r="B20" s="35" t="s">
        <v>2779</v>
      </c>
      <c r="C20" t="s">
        <v>273</v>
      </c>
      <c r="D20" s="35"/>
    </row>
    <row r="21" spans="1:4" ht="12.75">
      <c r="A21" s="35" t="s">
        <v>106</v>
      </c>
      <c r="B21" s="35" t="s">
        <v>2780</v>
      </c>
      <c r="C21" t="s">
        <v>2944</v>
      </c>
      <c r="D21" s="35"/>
    </row>
    <row r="22" spans="1:4" ht="12.75">
      <c r="A22" s="35" t="s">
        <v>96</v>
      </c>
      <c r="B22" s="35" t="s">
        <v>2781</v>
      </c>
      <c r="C22" t="s">
        <v>84</v>
      </c>
      <c r="D22" s="35"/>
    </row>
    <row r="23" spans="1:4" ht="12.75">
      <c r="A23" s="35" t="s">
        <v>98</v>
      </c>
      <c r="B23" s="35" t="s">
        <v>2782</v>
      </c>
      <c r="C23" t="s">
        <v>2945</v>
      </c>
      <c r="D23" s="35"/>
    </row>
    <row r="24" spans="1:4" ht="12.75">
      <c r="A24" s="35" t="s">
        <v>100</v>
      </c>
      <c r="B24" s="35" t="s">
        <v>2783</v>
      </c>
      <c r="C24" t="s">
        <v>86</v>
      </c>
      <c r="D24" s="35"/>
    </row>
    <row r="25" spans="1:4" ht="12.75">
      <c r="A25" s="35" t="s">
        <v>101</v>
      </c>
      <c r="B25" s="35" t="s">
        <v>1305</v>
      </c>
      <c r="C25" t="s">
        <v>88</v>
      </c>
      <c r="D25" s="35"/>
    </row>
    <row r="26" spans="1:4" ht="12.75">
      <c r="A26" s="35" t="s">
        <v>103</v>
      </c>
      <c r="B26" s="35" t="s">
        <v>2784</v>
      </c>
      <c r="C26" t="s">
        <v>90</v>
      </c>
      <c r="D26" s="35"/>
    </row>
    <row r="27" spans="1:4" ht="12.75">
      <c r="A27" s="35" t="s">
        <v>118</v>
      </c>
      <c r="B27" s="35" t="s">
        <v>2785</v>
      </c>
      <c r="C27" t="s">
        <v>171</v>
      </c>
      <c r="D27" s="35"/>
    </row>
    <row r="28" spans="1:4" ht="12.75">
      <c r="A28" s="35" t="s">
        <v>862</v>
      </c>
      <c r="B28" s="35" t="s">
        <v>2786</v>
      </c>
      <c r="C28" t="s">
        <v>689</v>
      </c>
      <c r="D28" s="35"/>
    </row>
    <row r="29" spans="1:4" ht="12.75">
      <c r="A29" s="35" t="s">
        <v>107</v>
      </c>
      <c r="B29" s="35" t="s">
        <v>2787</v>
      </c>
      <c r="C29" t="s">
        <v>274</v>
      </c>
      <c r="D29" s="35"/>
    </row>
    <row r="30" spans="1:4" ht="12.75">
      <c r="A30" s="35" t="s">
        <v>868</v>
      </c>
      <c r="B30" s="35" t="s">
        <v>2788</v>
      </c>
      <c r="C30" t="s">
        <v>275</v>
      </c>
      <c r="D30" s="35"/>
    </row>
    <row r="31" spans="1:4" ht="12.75">
      <c r="A31" s="35" t="s">
        <v>869</v>
      </c>
      <c r="B31" s="35" t="s">
        <v>2789</v>
      </c>
      <c r="C31" t="s">
        <v>2946</v>
      </c>
      <c r="D31" s="35"/>
    </row>
    <row r="32" spans="1:4" ht="12.75">
      <c r="A32" s="35" t="s">
        <v>109</v>
      </c>
      <c r="B32" s="35" t="s">
        <v>2790</v>
      </c>
      <c r="C32" t="s">
        <v>2947</v>
      </c>
      <c r="D32" s="35"/>
    </row>
    <row r="33" spans="1:4" ht="12.75">
      <c r="A33" s="35" t="s">
        <v>111</v>
      </c>
      <c r="B33" s="35" t="s">
        <v>2791</v>
      </c>
      <c r="C33" t="s">
        <v>92</v>
      </c>
      <c r="D33" s="35"/>
    </row>
    <row r="34" spans="1:4" ht="12.75">
      <c r="A34" s="35" t="s">
        <v>113</v>
      </c>
      <c r="B34" s="35" t="s">
        <v>2792</v>
      </c>
      <c r="C34" t="s">
        <v>2948</v>
      </c>
      <c r="D34" s="35"/>
    </row>
    <row r="35" spans="1:4" ht="12.75">
      <c r="A35" s="35" t="s">
        <v>114</v>
      </c>
      <c r="B35" s="35" t="s">
        <v>269</v>
      </c>
      <c r="C35" t="s">
        <v>172</v>
      </c>
      <c r="D35" s="35"/>
    </row>
    <row r="36" spans="1:4" ht="12.75">
      <c r="A36" s="35" t="s">
        <v>116</v>
      </c>
      <c r="C36" t="s">
        <v>2949</v>
      </c>
      <c r="D36" s="35"/>
    </row>
    <row r="37" spans="1:4" ht="12.75">
      <c r="A37" s="35" t="s">
        <v>119</v>
      </c>
      <c r="C37" t="s">
        <v>93</v>
      </c>
      <c r="D37" s="35"/>
    </row>
    <row r="38" spans="1:4" ht="12.75">
      <c r="A38" s="35" t="s">
        <v>862</v>
      </c>
      <c r="C38" t="s">
        <v>95</v>
      </c>
      <c r="D38" s="35"/>
    </row>
    <row r="39" spans="1:4" ht="12.75">
      <c r="A39" s="35" t="s">
        <v>121</v>
      </c>
      <c r="C39" t="s">
        <v>97</v>
      </c>
      <c r="D39" s="35"/>
    </row>
    <row r="40" spans="1:4" ht="12.75">
      <c r="A40" s="35" t="s">
        <v>122</v>
      </c>
      <c r="C40" t="s">
        <v>173</v>
      </c>
      <c r="D40" s="35"/>
    </row>
    <row r="41" spans="1:4" ht="12.75">
      <c r="A41" s="35" t="s">
        <v>124</v>
      </c>
      <c r="C41" t="s">
        <v>2950</v>
      </c>
      <c r="D41" s="35"/>
    </row>
    <row r="42" spans="1:4" ht="12.75">
      <c r="A42" s="35" t="s">
        <v>126</v>
      </c>
      <c r="C42" t="s">
        <v>276</v>
      </c>
      <c r="D42" s="35"/>
    </row>
    <row r="43" spans="1:4" ht="12.75">
      <c r="C43" t="s">
        <v>99</v>
      </c>
      <c r="D43" s="35"/>
    </row>
    <row r="44" spans="1:4" ht="12.75">
      <c r="C44" t="s">
        <v>277</v>
      </c>
      <c r="D44" s="35"/>
    </row>
    <row r="45" spans="1:4" ht="12.75">
      <c r="C45" t="s">
        <v>278</v>
      </c>
      <c r="D45" s="35"/>
    </row>
    <row r="46" spans="1:4" ht="12.75">
      <c r="C46" t="s">
        <v>2978</v>
      </c>
      <c r="D46" s="35"/>
    </row>
    <row r="47" spans="1:4" ht="12.75">
      <c r="C47" t="s">
        <v>196</v>
      </c>
      <c r="D47" s="35"/>
    </row>
    <row r="48" spans="1:4" ht="12.75">
      <c r="C48" t="s">
        <v>2982</v>
      </c>
      <c r="D48" s="35"/>
    </row>
    <row r="49" spans="3:4" ht="12.75">
      <c r="C49" t="s">
        <v>279</v>
      </c>
      <c r="D49" s="35"/>
    </row>
    <row r="50" spans="3:4" ht="12.75">
      <c r="C50" t="s">
        <v>280</v>
      </c>
      <c r="D50" s="35"/>
    </row>
    <row r="51" spans="3:4" ht="12.75">
      <c r="C51" t="s">
        <v>2988</v>
      </c>
      <c r="D51" s="35"/>
    </row>
    <row r="52" spans="3:4" ht="12.75">
      <c r="C52" t="s">
        <v>281</v>
      </c>
      <c r="D52" s="35"/>
    </row>
    <row r="53" spans="3:4" ht="12.75">
      <c r="C53" t="s">
        <v>102</v>
      </c>
      <c r="D53" s="35"/>
    </row>
    <row r="54" spans="3:4" ht="12.75">
      <c r="C54" t="s">
        <v>104</v>
      </c>
      <c r="D54" s="35"/>
    </row>
    <row r="55" spans="3:4" ht="12.75">
      <c r="C55" t="s">
        <v>2981</v>
      </c>
      <c r="D55" s="35"/>
    </row>
    <row r="56" spans="3:4" ht="12.75">
      <c r="C56" t="s">
        <v>105</v>
      </c>
      <c r="D56" s="35"/>
    </row>
    <row r="57" spans="3:4" ht="12.75">
      <c r="C57" t="s">
        <v>2951</v>
      </c>
      <c r="D57" s="35"/>
    </row>
    <row r="58" spans="3:4" ht="12.75">
      <c r="C58" t="s">
        <v>108</v>
      </c>
      <c r="D58" s="35"/>
    </row>
    <row r="59" spans="3:4" ht="12.75">
      <c r="C59" t="s">
        <v>174</v>
      </c>
      <c r="D59" s="35"/>
    </row>
    <row r="60" spans="3:4" ht="12.75">
      <c r="C60" t="s">
        <v>110</v>
      </c>
      <c r="D60" s="35"/>
    </row>
    <row r="61" spans="3:4" ht="12.75">
      <c r="C61" t="s">
        <v>2983</v>
      </c>
      <c r="D61" s="35"/>
    </row>
    <row r="62" spans="3:4" ht="12.75">
      <c r="C62" t="s">
        <v>197</v>
      </c>
      <c r="D62" s="35"/>
    </row>
    <row r="63" spans="3:4" ht="12.75">
      <c r="C63" t="s">
        <v>2952</v>
      </c>
      <c r="D63" s="35"/>
    </row>
    <row r="64" spans="3:4" ht="12.75">
      <c r="C64" t="s">
        <v>112</v>
      </c>
      <c r="D64" s="35"/>
    </row>
    <row r="65" spans="3:4" ht="12.75">
      <c r="C65" t="s">
        <v>282</v>
      </c>
      <c r="D65" s="35"/>
    </row>
    <row r="66" spans="3:4" ht="12.75">
      <c r="C66" t="s">
        <v>283</v>
      </c>
      <c r="D66" s="35"/>
    </row>
    <row r="67" spans="3:4" ht="12.75">
      <c r="C67" t="s">
        <v>115</v>
      </c>
      <c r="D67" s="35"/>
    </row>
    <row r="68" spans="3:4" ht="12.75">
      <c r="C68" t="s">
        <v>284</v>
      </c>
      <c r="D68" s="35"/>
    </row>
    <row r="69" spans="3:4" ht="12.75">
      <c r="C69" t="s">
        <v>117</v>
      </c>
      <c r="D69" s="35"/>
    </row>
    <row r="70" spans="3:4" ht="12.75">
      <c r="C70" t="s">
        <v>120</v>
      </c>
      <c r="D70" s="35"/>
    </row>
    <row r="71" spans="3:4" ht="12.75">
      <c r="C71" t="s">
        <v>285</v>
      </c>
      <c r="D71" s="35"/>
    </row>
    <row r="72" spans="3:4" ht="12.75">
      <c r="C72" t="s">
        <v>690</v>
      </c>
      <c r="D72" s="35"/>
    </row>
    <row r="73" spans="3:4" ht="12.75">
      <c r="C73" t="s">
        <v>286</v>
      </c>
      <c r="D73" s="35"/>
    </row>
    <row r="74" spans="3:4" ht="12.75">
      <c r="C74" t="s">
        <v>123</v>
      </c>
      <c r="D74" s="35"/>
    </row>
    <row r="75" spans="3:4" ht="12.75">
      <c r="C75" t="s">
        <v>287</v>
      </c>
      <c r="D75" s="35"/>
    </row>
    <row r="76" spans="3:4" ht="12.75">
      <c r="C76" t="s">
        <v>125</v>
      </c>
      <c r="D76" s="35"/>
    </row>
    <row r="77" spans="3:4" ht="12.75">
      <c r="C77" t="s">
        <v>175</v>
      </c>
      <c r="D77" s="35"/>
    </row>
    <row r="78" spans="3:4" ht="12.75">
      <c r="C78" t="s">
        <v>127</v>
      </c>
      <c r="D78" s="35"/>
    </row>
    <row r="79" spans="3:4" ht="12.75">
      <c r="C79" t="s">
        <v>128</v>
      </c>
      <c r="D79" s="35"/>
    </row>
    <row r="80" spans="3:4" ht="12.75">
      <c r="C80" t="s">
        <v>176</v>
      </c>
      <c r="D80" s="35"/>
    </row>
    <row r="81" spans="3:4" ht="12.75">
      <c r="C81" t="s">
        <v>129</v>
      </c>
      <c r="D81" s="35"/>
    </row>
    <row r="82" spans="3:4" ht="12.75">
      <c r="C82" t="s">
        <v>288</v>
      </c>
      <c r="D82" s="35"/>
    </row>
    <row r="83" spans="3:4" ht="12.75">
      <c r="C83" t="s">
        <v>130</v>
      </c>
      <c r="D83" s="35"/>
    </row>
    <row r="84" spans="3:4" ht="12.75">
      <c r="C84" t="s">
        <v>289</v>
      </c>
      <c r="D84" s="35"/>
    </row>
    <row r="85" spans="3:4" ht="12.75">
      <c r="C85" t="s">
        <v>290</v>
      </c>
      <c r="D85" s="35"/>
    </row>
    <row r="86" spans="3:4" ht="12.75">
      <c r="C86" t="s">
        <v>131</v>
      </c>
      <c r="D86" s="35"/>
    </row>
    <row r="87" spans="3:4" ht="12.75">
      <c r="C87" t="s">
        <v>177</v>
      </c>
      <c r="D87" s="35"/>
    </row>
    <row r="88" spans="3:4" ht="12.75">
      <c r="C88" t="s">
        <v>2977</v>
      </c>
      <c r="D88" s="35"/>
    </row>
    <row r="89" spans="3:4" ht="12.75">
      <c r="C89" t="s">
        <v>291</v>
      </c>
      <c r="D89" s="35"/>
    </row>
    <row r="90" spans="3:4" ht="12.75">
      <c r="C90" t="s">
        <v>132</v>
      </c>
      <c r="D90" s="35"/>
    </row>
    <row r="91" spans="3:4" ht="12.75">
      <c r="C91" t="s">
        <v>178</v>
      </c>
      <c r="D91" s="35"/>
    </row>
    <row r="92" spans="3:4" ht="12.75">
      <c r="C92" t="s">
        <v>133</v>
      </c>
      <c r="D92" s="35"/>
    </row>
    <row r="93" spans="3:4" ht="12.75">
      <c r="C93" t="s">
        <v>2953</v>
      </c>
      <c r="D93" s="35"/>
    </row>
    <row r="94" spans="3:4" ht="12.75">
      <c r="C94" t="s">
        <v>2954</v>
      </c>
      <c r="D94" s="35"/>
    </row>
    <row r="95" spans="3:4" ht="12.75">
      <c r="C95" t="s">
        <v>134</v>
      </c>
      <c r="D95" s="35"/>
    </row>
    <row r="96" spans="3:4" ht="12.75">
      <c r="C96" t="s">
        <v>135</v>
      </c>
      <c r="D96" s="35"/>
    </row>
    <row r="97" spans="3:4" ht="12.75">
      <c r="C97" t="s">
        <v>2955</v>
      </c>
      <c r="D97" s="35"/>
    </row>
    <row r="98" spans="3:4" ht="12.75">
      <c r="C98" t="s">
        <v>292</v>
      </c>
      <c r="D98" s="35"/>
    </row>
    <row r="99" spans="3:4" ht="12.75">
      <c r="C99" t="s">
        <v>2956</v>
      </c>
      <c r="D99" s="35"/>
    </row>
    <row r="100" spans="3:4" ht="12.75">
      <c r="C100" t="s">
        <v>293</v>
      </c>
      <c r="D100" s="35"/>
    </row>
    <row r="101" spans="3:4" ht="12.75">
      <c r="C101" t="s">
        <v>294</v>
      </c>
      <c r="D101" s="35"/>
    </row>
    <row r="102" spans="3:4" ht="12.75">
      <c r="C102" t="s">
        <v>136</v>
      </c>
      <c r="D102" s="35"/>
    </row>
    <row r="103" spans="3:4" ht="12.75">
      <c r="C103" t="s">
        <v>179</v>
      </c>
      <c r="D103" s="35"/>
    </row>
    <row r="104" spans="3:4" ht="12.75">
      <c r="C104" t="s">
        <v>180</v>
      </c>
      <c r="D104" s="35"/>
    </row>
    <row r="105" spans="3:4" ht="12.75">
      <c r="C105" t="s">
        <v>137</v>
      </c>
      <c r="D105" s="35"/>
    </row>
    <row r="106" spans="3:4" ht="12.75">
      <c r="C106" t="s">
        <v>181</v>
      </c>
      <c r="D106" s="35"/>
    </row>
    <row r="107" spans="3:4" ht="12.75">
      <c r="C107" t="s">
        <v>138</v>
      </c>
      <c r="D107" s="35"/>
    </row>
    <row r="108" spans="3:4" ht="12.75">
      <c r="C108" t="s">
        <v>295</v>
      </c>
      <c r="D108" s="35"/>
    </row>
    <row r="109" spans="3:4" ht="12.75">
      <c r="C109" t="s">
        <v>139</v>
      </c>
      <c r="D109" s="35"/>
    </row>
    <row r="110" spans="3:4" ht="12.75">
      <c r="C110" t="s">
        <v>2957</v>
      </c>
      <c r="D110" s="35"/>
    </row>
    <row r="111" spans="3:4" ht="12.75">
      <c r="C111" t="s">
        <v>296</v>
      </c>
      <c r="D111" s="35"/>
    </row>
    <row r="112" spans="3:4" ht="12.75">
      <c r="C112" t="s">
        <v>140</v>
      </c>
      <c r="D112" s="35"/>
    </row>
    <row r="113" spans="3:4" ht="12.75">
      <c r="C113" t="s">
        <v>2958</v>
      </c>
      <c r="D113" s="35"/>
    </row>
    <row r="114" spans="3:4" ht="12.75">
      <c r="C114" t="s">
        <v>297</v>
      </c>
      <c r="D114" s="35"/>
    </row>
    <row r="115" spans="3:4" ht="12.75">
      <c r="C115" t="s">
        <v>141</v>
      </c>
      <c r="D115" s="35"/>
    </row>
    <row r="116" spans="3:4" ht="12.75">
      <c r="C116" t="s">
        <v>2990</v>
      </c>
      <c r="D116" s="35"/>
    </row>
    <row r="117" spans="3:4" ht="12.75">
      <c r="C117" t="s">
        <v>142</v>
      </c>
      <c r="D117" s="35"/>
    </row>
    <row r="118" spans="3:4" ht="12.75">
      <c r="C118" t="s">
        <v>143</v>
      </c>
      <c r="D118" s="35"/>
    </row>
    <row r="119" spans="3:4" ht="12.75">
      <c r="C119" t="s">
        <v>2959</v>
      </c>
      <c r="D119" s="35"/>
    </row>
    <row r="120" spans="3:4" ht="12.75">
      <c r="C120" t="s">
        <v>182</v>
      </c>
      <c r="D120" s="35"/>
    </row>
    <row r="121" spans="3:4" ht="12.75">
      <c r="C121" t="s">
        <v>144</v>
      </c>
      <c r="D121" s="35"/>
    </row>
    <row r="122" spans="3:4" ht="12.75">
      <c r="C122" t="s">
        <v>183</v>
      </c>
      <c r="D122" s="35"/>
    </row>
    <row r="123" spans="3:4" ht="12.75">
      <c r="C123" t="s">
        <v>184</v>
      </c>
      <c r="D123" s="35"/>
    </row>
    <row r="124" spans="3:4" ht="12.75">
      <c r="C124" t="s">
        <v>691</v>
      </c>
      <c r="D124" s="35"/>
    </row>
    <row r="125" spans="3:4" ht="12.75">
      <c r="C125" t="s">
        <v>145</v>
      </c>
      <c r="D125" s="35"/>
    </row>
    <row r="126" spans="3:4" ht="12.75">
      <c r="C126" t="s">
        <v>692</v>
      </c>
      <c r="D126" s="35"/>
    </row>
    <row r="127" spans="3:4" ht="12.75">
      <c r="C127" t="s">
        <v>146</v>
      </c>
      <c r="D127" s="35"/>
    </row>
    <row r="128" spans="3:4" ht="12.75">
      <c r="C128" t="s">
        <v>298</v>
      </c>
      <c r="D128" s="35"/>
    </row>
    <row r="129" spans="3:4" ht="12.75">
      <c r="C129" t="s">
        <v>147</v>
      </c>
      <c r="D129" s="35"/>
    </row>
    <row r="130" spans="3:4" ht="12.75">
      <c r="C130" t="s">
        <v>299</v>
      </c>
      <c r="D130" s="35"/>
    </row>
    <row r="131" spans="3:4" ht="12.75">
      <c r="C131" t="s">
        <v>185</v>
      </c>
      <c r="D131" s="35"/>
    </row>
    <row r="132" spans="3:4" ht="12.75">
      <c r="C132" t="s">
        <v>186</v>
      </c>
      <c r="D132" s="35"/>
    </row>
    <row r="133" spans="3:4" ht="12.75">
      <c r="C133" t="s">
        <v>148</v>
      </c>
      <c r="D133" s="35"/>
    </row>
    <row r="134" spans="3:4" ht="12.75">
      <c r="C134" t="s">
        <v>2960</v>
      </c>
      <c r="D134" s="35"/>
    </row>
    <row r="135" spans="3:4" ht="12.75">
      <c r="C135" t="s">
        <v>187</v>
      </c>
      <c r="D135" s="35"/>
    </row>
    <row r="136" spans="3:4" ht="12.75">
      <c r="C136" t="s">
        <v>2961</v>
      </c>
      <c r="D136" s="35"/>
    </row>
    <row r="137" spans="3:4" ht="12.75">
      <c r="C137" t="s">
        <v>2962</v>
      </c>
      <c r="D137" s="35"/>
    </row>
    <row r="138" spans="3:4" ht="12.75">
      <c r="C138" t="s">
        <v>2963</v>
      </c>
      <c r="D138" s="35"/>
    </row>
    <row r="139" spans="3:4" ht="12.75">
      <c r="C139" t="s">
        <v>300</v>
      </c>
      <c r="D139" s="35"/>
    </row>
    <row r="140" spans="3:4" ht="12.75">
      <c r="C140" t="s">
        <v>301</v>
      </c>
      <c r="D140" s="35"/>
    </row>
    <row r="141" spans="3:4" ht="12.75">
      <c r="C141" t="s">
        <v>2964</v>
      </c>
      <c r="D141" s="35"/>
    </row>
    <row r="142" spans="3:4" ht="12.75">
      <c r="C142" t="s">
        <v>149</v>
      </c>
      <c r="D142" s="35"/>
    </row>
    <row r="143" spans="3:4" ht="12.75">
      <c r="C143" t="s">
        <v>2965</v>
      </c>
      <c r="D143" s="35"/>
    </row>
    <row r="144" spans="3:4" ht="12.75">
      <c r="C144" t="s">
        <v>2966</v>
      </c>
      <c r="D144" s="35"/>
    </row>
    <row r="145" spans="3:4" ht="12.75">
      <c r="C145" t="s">
        <v>2984</v>
      </c>
      <c r="D145" s="35"/>
    </row>
    <row r="146" spans="3:4" ht="12.75">
      <c r="C146" t="s">
        <v>302</v>
      </c>
      <c r="D146" s="35"/>
    </row>
    <row r="147" spans="3:4" ht="12.75">
      <c r="C147" t="s">
        <v>2967</v>
      </c>
      <c r="D147" s="35"/>
    </row>
    <row r="148" spans="3:4" ht="12.75">
      <c r="C148" t="s">
        <v>2968</v>
      </c>
      <c r="D148" s="35"/>
    </row>
    <row r="149" spans="3:4" ht="12.75">
      <c r="C149" t="s">
        <v>150</v>
      </c>
      <c r="D149" s="35"/>
    </row>
    <row r="150" spans="3:4" ht="12.75">
      <c r="C150" t="s">
        <v>151</v>
      </c>
      <c r="D150" s="35"/>
    </row>
    <row r="151" spans="3:4" ht="12.75">
      <c r="C151" t="s">
        <v>188</v>
      </c>
      <c r="D151" s="35"/>
    </row>
    <row r="152" spans="3:4" ht="12.75">
      <c r="C152" t="s">
        <v>303</v>
      </c>
      <c r="D152" s="35"/>
    </row>
    <row r="153" spans="3:4" ht="12.75">
      <c r="C153" t="s">
        <v>2969</v>
      </c>
      <c r="D153" s="35"/>
    </row>
    <row r="154" spans="3:4" ht="12.75">
      <c r="C154" t="s">
        <v>152</v>
      </c>
      <c r="D154" s="35"/>
    </row>
    <row r="155" spans="3:4" ht="12.75">
      <c r="C155" t="s">
        <v>153</v>
      </c>
      <c r="D155" s="35"/>
    </row>
    <row r="156" spans="3:4" ht="12.75">
      <c r="C156" t="s">
        <v>154</v>
      </c>
      <c r="D156" s="35"/>
    </row>
    <row r="157" spans="3:4" ht="12.75">
      <c r="C157" t="s">
        <v>155</v>
      </c>
      <c r="D157" s="35"/>
    </row>
    <row r="158" spans="3:4" ht="12.75">
      <c r="C158" t="s">
        <v>2970</v>
      </c>
      <c r="D158" s="35"/>
    </row>
    <row r="159" spans="3:4" ht="12.75">
      <c r="C159" t="s">
        <v>2989</v>
      </c>
      <c r="D159" s="35"/>
    </row>
    <row r="160" spans="3:4" ht="12.75">
      <c r="C160" t="s">
        <v>2979</v>
      </c>
      <c r="D160" s="35"/>
    </row>
    <row r="161" spans="3:4" ht="12.75">
      <c r="C161" t="s">
        <v>304</v>
      </c>
      <c r="D161" s="35"/>
    </row>
    <row r="162" spans="3:4" ht="12.75">
      <c r="C162" t="s">
        <v>305</v>
      </c>
      <c r="D162" s="35"/>
    </row>
    <row r="163" spans="3:4" ht="12.75">
      <c r="C163" t="s">
        <v>306</v>
      </c>
      <c r="D163" s="35"/>
    </row>
    <row r="164" spans="3:4" ht="12.75">
      <c r="C164" t="s">
        <v>307</v>
      </c>
      <c r="D164" s="35"/>
    </row>
    <row r="165" spans="3:4" ht="12.75">
      <c r="C165" t="s">
        <v>156</v>
      </c>
      <c r="D165" s="35"/>
    </row>
    <row r="166" spans="3:4" ht="12.75">
      <c r="C166" t="s">
        <v>157</v>
      </c>
      <c r="D166" s="35"/>
    </row>
    <row r="167" spans="3:4" ht="12.75">
      <c r="C167" t="s">
        <v>308</v>
      </c>
      <c r="D167" s="35"/>
    </row>
    <row r="168" spans="3:4" ht="12.75">
      <c r="C168" t="s">
        <v>309</v>
      </c>
      <c r="D168" s="35"/>
    </row>
    <row r="169" spans="3:4" ht="12.75">
      <c r="C169" t="s">
        <v>195</v>
      </c>
      <c r="D169" s="35"/>
    </row>
    <row r="170" spans="3:4" ht="12.75">
      <c r="C170" t="s">
        <v>158</v>
      </c>
      <c r="D170" s="35"/>
    </row>
    <row r="171" spans="3:4" ht="12.75">
      <c r="C171" t="s">
        <v>310</v>
      </c>
      <c r="D171" s="35"/>
    </row>
    <row r="172" spans="3:4" ht="12.75">
      <c r="C172" t="s">
        <v>2985</v>
      </c>
      <c r="D172" s="35"/>
    </row>
    <row r="173" spans="3:4" ht="12.75">
      <c r="C173" t="s">
        <v>311</v>
      </c>
      <c r="D173" s="35"/>
    </row>
    <row r="174" spans="3:4" ht="12.75">
      <c r="C174" t="s">
        <v>189</v>
      </c>
      <c r="D174" s="35"/>
    </row>
    <row r="175" spans="3:4" ht="12.75">
      <c r="C175" t="s">
        <v>2986</v>
      </c>
      <c r="D175" s="35"/>
    </row>
    <row r="176" spans="3:4" ht="12.75">
      <c r="C176" t="s">
        <v>2971</v>
      </c>
      <c r="D176" s="35"/>
    </row>
    <row r="177" spans="3:4" ht="12.75">
      <c r="C177" t="s">
        <v>159</v>
      </c>
      <c r="D177" s="35"/>
    </row>
    <row r="178" spans="3:4" ht="12.75">
      <c r="C178" t="s">
        <v>312</v>
      </c>
      <c r="D178" s="35"/>
    </row>
    <row r="179" spans="3:4" ht="12.75">
      <c r="C179" t="s">
        <v>2972</v>
      </c>
      <c r="D179" s="35"/>
    </row>
    <row r="180" spans="3:4" ht="12.75">
      <c r="C180" t="s">
        <v>2973</v>
      </c>
      <c r="D180" s="35"/>
    </row>
    <row r="181" spans="3:4" ht="12.75">
      <c r="C181" t="s">
        <v>313</v>
      </c>
      <c r="D181" s="35"/>
    </row>
    <row r="182" spans="3:4" ht="12.75">
      <c r="C182" t="s">
        <v>2974</v>
      </c>
      <c r="D182" s="35"/>
    </row>
    <row r="183" spans="3:4" ht="12.75">
      <c r="C183" t="s">
        <v>160</v>
      </c>
      <c r="D183" s="35"/>
    </row>
    <row r="184" spans="3:4" ht="12.75">
      <c r="C184" t="s">
        <v>161</v>
      </c>
      <c r="D184" s="35"/>
    </row>
    <row r="185" spans="3:4" ht="12.75">
      <c r="C185" t="s">
        <v>314</v>
      </c>
      <c r="D185" s="35"/>
    </row>
    <row r="186" spans="3:4" ht="12.75">
      <c r="C186" t="s">
        <v>2975</v>
      </c>
      <c r="D186" s="35"/>
    </row>
    <row r="187" spans="3:4" ht="12.75">
      <c r="C187" t="s">
        <v>315</v>
      </c>
      <c r="D187" s="35"/>
    </row>
    <row r="188" spans="3:4" ht="12.75">
      <c r="C188" t="s">
        <v>162</v>
      </c>
      <c r="D188" s="35"/>
    </row>
    <row r="189" spans="3:4" ht="12.75">
      <c r="C189" t="s">
        <v>316</v>
      </c>
      <c r="D189" s="35"/>
    </row>
    <row r="190" spans="3:4" ht="12.75">
      <c r="C190" t="s">
        <v>317</v>
      </c>
      <c r="D190" s="35"/>
    </row>
    <row r="191" spans="3:4" ht="12.75">
      <c r="C191" t="s">
        <v>163</v>
      </c>
      <c r="D191" s="35"/>
    </row>
    <row r="192" spans="3:4" ht="12.75">
      <c r="C192" t="s">
        <v>164</v>
      </c>
      <c r="D192" s="35"/>
    </row>
    <row r="193" spans="3:4" ht="12.75">
      <c r="C193" t="s">
        <v>2976</v>
      </c>
      <c r="D193" s="35"/>
    </row>
    <row r="194" spans="3:4" ht="12.75">
      <c r="C194" t="s">
        <v>190</v>
      </c>
      <c r="D194" s="35"/>
    </row>
    <row r="195" spans="3:4" ht="12.75">
      <c r="C195" t="s">
        <v>318</v>
      </c>
      <c r="D195" s="35"/>
    </row>
    <row r="196" spans="3:4" ht="12.75">
      <c r="C196" t="s">
        <v>2993</v>
      </c>
      <c r="D196" s="35"/>
    </row>
    <row r="197" spans="3:4" ht="12.75">
      <c r="C197" t="s">
        <v>319</v>
      </c>
      <c r="D197" s="35"/>
    </row>
    <row r="198" spans="3:4" ht="12.75">
      <c r="C198" t="s">
        <v>165</v>
      </c>
      <c r="D198" s="35"/>
    </row>
    <row r="199" spans="3:4" ht="12.75">
      <c r="C199" t="s">
        <v>191</v>
      </c>
      <c r="D199" s="35"/>
    </row>
    <row r="200" spans="3:4" ht="12.75">
      <c r="C200" t="s">
        <v>192</v>
      </c>
      <c r="D200" s="35"/>
    </row>
    <row r="201" spans="3:4" ht="12.75">
      <c r="C201" t="s">
        <v>193</v>
      </c>
      <c r="D201" s="35"/>
    </row>
    <row r="202" spans="3:4" ht="12.75">
      <c r="C202" t="s">
        <v>194</v>
      </c>
      <c r="D202" s="35"/>
    </row>
    <row r="203" spans="3:4">
      <c r="D203" s="35"/>
    </row>
    <row r="204" spans="3:4">
      <c r="D204" s="35"/>
    </row>
    <row r="205" spans="3:4">
      <c r="D205" s="35"/>
    </row>
    <row r="206" spans="3:4">
      <c r="D206" s="35"/>
    </row>
    <row r="207" spans="3:4">
      <c r="D207" s="35"/>
    </row>
    <row r="208" spans="3:4">
      <c r="D208" s="35"/>
    </row>
    <row r="209" spans="3:4">
      <c r="D209" s="35"/>
    </row>
    <row r="210" spans="3:4">
      <c r="D210" s="35"/>
    </row>
    <row r="211" spans="3:4">
      <c r="D211" s="35"/>
    </row>
    <row r="212" spans="3:4" ht="12.75">
      <c r="C212"/>
      <c r="D212" s="35"/>
    </row>
    <row r="213" spans="3:4" ht="12.75">
      <c r="C213"/>
      <c r="D213" s="35"/>
    </row>
    <row r="214" spans="3:4" ht="12.75">
      <c r="C214"/>
      <c r="D214" s="35"/>
    </row>
    <row r="215" spans="3:4" ht="12.75">
      <c r="C215"/>
      <c r="D215" s="35"/>
    </row>
    <row r="216" spans="3:4" ht="12.75">
      <c r="C216"/>
      <c r="D216" s="35"/>
    </row>
    <row r="217" spans="3:4" ht="12.75">
      <c r="C217"/>
      <c r="D217" s="35"/>
    </row>
    <row r="218" spans="3:4" ht="12.75">
      <c r="C218"/>
      <c r="D218" s="35"/>
    </row>
    <row r="219" spans="3:4" ht="12.75">
      <c r="C219"/>
      <c r="D219" s="35"/>
    </row>
    <row r="220" spans="3:4" ht="12.75">
      <c r="C220"/>
      <c r="D220" s="35"/>
    </row>
    <row r="221" spans="3:4" ht="12.75">
      <c r="C221"/>
      <c r="D221" s="35"/>
    </row>
    <row r="222" spans="3:4" ht="12.75">
      <c r="C222"/>
      <c r="D222" s="35"/>
    </row>
    <row r="223" spans="3:4" ht="12.75">
      <c r="C223"/>
      <c r="D223" s="35"/>
    </row>
    <row r="224" spans="3:4" ht="12.75">
      <c r="C224"/>
      <c r="D224" s="35"/>
    </row>
    <row r="225" spans="3:4" ht="12.75">
      <c r="C225"/>
      <c r="D225" s="35"/>
    </row>
    <row r="226" spans="3:4" ht="12.75">
      <c r="C226"/>
      <c r="D226" s="35"/>
    </row>
    <row r="227" spans="3:4" ht="12.75">
      <c r="C227"/>
      <c r="D227" s="35"/>
    </row>
    <row r="228" spans="3:4" ht="12.75">
      <c r="C228"/>
      <c r="D228" s="35"/>
    </row>
    <row r="229" spans="3:4" ht="12.75">
      <c r="C229"/>
      <c r="D229" s="35"/>
    </row>
    <row r="230" spans="3:4" ht="12.75">
      <c r="C230"/>
      <c r="D230" s="35"/>
    </row>
    <row r="231" spans="3:4" ht="12.75">
      <c r="C231"/>
      <c r="D231" s="35"/>
    </row>
    <row r="232" spans="3:4" ht="12.75">
      <c r="C232"/>
      <c r="D232" s="35"/>
    </row>
    <row r="233" spans="3:4" ht="12.75">
      <c r="C233"/>
      <c r="D233" s="35"/>
    </row>
    <row r="234" spans="3:4" ht="12.75">
      <c r="C234"/>
      <c r="D234" s="35"/>
    </row>
    <row r="235" spans="3:4" ht="12.75">
      <c r="C235"/>
      <c r="D235" s="35"/>
    </row>
    <row r="236" spans="3:4" ht="12.75">
      <c r="C236"/>
      <c r="D236" s="35"/>
    </row>
    <row r="237" spans="3:4" ht="12.75">
      <c r="C237"/>
      <c r="D237" s="35"/>
    </row>
    <row r="238" spans="3:4" ht="12.75">
      <c r="C238"/>
      <c r="D238" s="35"/>
    </row>
    <row r="239" spans="3:4" ht="12.75">
      <c r="C239"/>
      <c r="D239" s="35"/>
    </row>
    <row r="240" spans="3:4" ht="12.75">
      <c r="C240"/>
      <c r="D240" s="35"/>
    </row>
    <row r="241" spans="3:4" ht="12.75">
      <c r="C241"/>
      <c r="D241" s="35"/>
    </row>
    <row r="242" spans="3:4" ht="12.75">
      <c r="C242"/>
      <c r="D242" s="35"/>
    </row>
    <row r="243" spans="3:4" ht="12.75">
      <c r="C243"/>
      <c r="D243" s="35"/>
    </row>
    <row r="244" spans="3:4" ht="12.75">
      <c r="C244"/>
      <c r="D244" s="35"/>
    </row>
    <row r="245" spans="3:4" ht="12.75">
      <c r="C245"/>
      <c r="D245" s="35"/>
    </row>
    <row r="246" spans="3:4" ht="12.75">
      <c r="C246"/>
      <c r="D246" s="35"/>
    </row>
    <row r="247" spans="3:4" ht="12.75">
      <c r="C247"/>
      <c r="D247" s="35"/>
    </row>
    <row r="248" spans="3:4" ht="12.75">
      <c r="C248"/>
      <c r="D248" s="35"/>
    </row>
    <row r="249" spans="3:4" ht="12.75">
      <c r="C249"/>
      <c r="D249" s="35"/>
    </row>
    <row r="250" spans="3:4" ht="12.75">
      <c r="C250"/>
      <c r="D250" s="35"/>
    </row>
    <row r="251" spans="3:4" ht="12.75">
      <c r="C251"/>
      <c r="D251" s="35"/>
    </row>
    <row r="252" spans="3:4" ht="12.75">
      <c r="C252"/>
      <c r="D252" s="35"/>
    </row>
    <row r="253" spans="3:4" ht="12.75">
      <c r="C253"/>
      <c r="D253" s="35"/>
    </row>
    <row r="254" spans="3:4" ht="12.75">
      <c r="C254"/>
      <c r="D254" s="35"/>
    </row>
    <row r="255" spans="3:4" ht="12.75">
      <c r="C255"/>
      <c r="D255" s="35"/>
    </row>
    <row r="256" spans="3:4" ht="12.75">
      <c r="C256"/>
      <c r="D256" s="35"/>
    </row>
    <row r="257" spans="3:4" ht="12.75">
      <c r="C257"/>
      <c r="D257" s="35"/>
    </row>
    <row r="258" spans="3:4" ht="12.75">
      <c r="C258"/>
      <c r="D258" s="35"/>
    </row>
    <row r="259" spans="3:4" ht="12.75">
      <c r="C259"/>
      <c r="D259" s="35"/>
    </row>
    <row r="260" spans="3:4" ht="12.75">
      <c r="C260"/>
      <c r="D260" s="35"/>
    </row>
    <row r="261" spans="3:4" ht="12.75">
      <c r="C261"/>
      <c r="D261" s="35"/>
    </row>
    <row r="262" spans="3:4" ht="12.75">
      <c r="C262"/>
      <c r="D262" s="35"/>
    </row>
    <row r="263" spans="3:4" ht="12.75">
      <c r="C263"/>
      <c r="D263" s="35"/>
    </row>
    <row r="264" spans="3:4" ht="12.75">
      <c r="C264"/>
      <c r="D264" s="35"/>
    </row>
    <row r="265" spans="3:4" ht="12.75">
      <c r="C265"/>
      <c r="D265" s="35"/>
    </row>
    <row r="266" spans="3:4" ht="12.75">
      <c r="C266"/>
      <c r="D266" s="35"/>
    </row>
    <row r="267" spans="3:4" ht="12.75">
      <c r="C267"/>
      <c r="D267" s="35"/>
    </row>
    <row r="268" spans="3:4" ht="12.75">
      <c r="C268"/>
      <c r="D268" s="35"/>
    </row>
    <row r="269" spans="3:4" ht="12.75">
      <c r="C269"/>
      <c r="D269" s="35"/>
    </row>
    <row r="270" spans="3:4" ht="12.75">
      <c r="C270"/>
      <c r="D270" s="35"/>
    </row>
    <row r="271" spans="3:4" ht="12.75">
      <c r="C271"/>
      <c r="D271" s="35"/>
    </row>
    <row r="272" spans="3:4" ht="12.75">
      <c r="C272"/>
      <c r="D272" s="35"/>
    </row>
    <row r="273" spans="3:4" ht="12.75">
      <c r="C273"/>
      <c r="D273" s="35"/>
    </row>
    <row r="274" spans="3:4" ht="12.75">
      <c r="C274"/>
      <c r="D274" s="35"/>
    </row>
    <row r="275" spans="3:4" ht="12.75">
      <c r="C275"/>
      <c r="D275" s="35"/>
    </row>
    <row r="276" spans="3:4" ht="12.75">
      <c r="C276"/>
      <c r="D276" s="35"/>
    </row>
    <row r="277" spans="3:4" ht="12.75">
      <c r="C277"/>
      <c r="D277" s="35"/>
    </row>
    <row r="278" spans="3:4" ht="12.75">
      <c r="C278"/>
      <c r="D278" s="35"/>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row r="297" spans="3:3" ht="12.75">
      <c r="C297"/>
    </row>
    <row r="298" spans="3:3" ht="12.75">
      <c r="C298"/>
    </row>
    <row r="299" spans="3:3" ht="12.75">
      <c r="C299"/>
    </row>
    <row r="300" spans="3:3" ht="12.75">
      <c r="C300"/>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604" t="s">
        <v>222</v>
      </c>
      <c r="B1" s="605"/>
      <c r="C1" s="605"/>
      <c r="D1" s="605"/>
      <c r="E1" s="605"/>
    </row>
    <row r="3" spans="1:5">
      <c r="A3" s="40" t="s">
        <v>223</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7" t="s">
        <v>224</v>
      </c>
      <c r="B1" s="47" t="s">
        <v>225</v>
      </c>
    </row>
    <row r="2" spans="1:2">
      <c r="A2" t="s">
        <v>255</v>
      </c>
      <c r="B2" s="99" t="s">
        <v>1269</v>
      </c>
    </row>
    <row r="3" spans="1:2">
      <c r="A3" t="s">
        <v>249</v>
      </c>
      <c r="B3" s="99" t="s">
        <v>1269</v>
      </c>
    </row>
    <row r="4" spans="1:2">
      <c r="A4" s="99" t="s">
        <v>226</v>
      </c>
      <c r="B4" s="99" t="s">
        <v>1270</v>
      </c>
    </row>
    <row r="5" spans="1:2">
      <c r="A5" t="s">
        <v>251</v>
      </c>
      <c r="B5" s="99" t="s">
        <v>1271</v>
      </c>
    </row>
    <row r="6" spans="1:2">
      <c r="A6" t="s">
        <v>264</v>
      </c>
      <c r="B6" s="99" t="s">
        <v>1272</v>
      </c>
    </row>
    <row r="7" spans="1:2">
      <c r="A7" s="99" t="s">
        <v>228</v>
      </c>
      <c r="B7" s="99" t="s">
        <v>1273</v>
      </c>
    </row>
    <row r="8" spans="1:2">
      <c r="A8" t="s">
        <v>227</v>
      </c>
      <c r="B8" s="99" t="s">
        <v>845</v>
      </c>
    </row>
    <row r="9" spans="1:2">
      <c r="A9" t="s">
        <v>234</v>
      </c>
      <c r="B9" s="99" t="s">
        <v>846</v>
      </c>
    </row>
    <row r="10" spans="1:2">
      <c r="A10" s="99" t="s">
        <v>229</v>
      </c>
      <c r="B10" s="99" t="s">
        <v>1274</v>
      </c>
    </row>
    <row r="11" spans="1:2">
      <c r="A11" s="99" t="s">
        <v>230</v>
      </c>
      <c r="B11" s="99" t="s">
        <v>1275</v>
      </c>
    </row>
    <row r="12" spans="1:2">
      <c r="A12" s="99" t="s">
        <v>235</v>
      </c>
      <c r="B12" s="99" t="s">
        <v>1276</v>
      </c>
    </row>
    <row r="13" spans="1:2">
      <c r="A13" s="99" t="s">
        <v>231</v>
      </c>
      <c r="B13" s="99" t="s">
        <v>1277</v>
      </c>
    </row>
    <row r="14" spans="1:2">
      <c r="A14" s="99" t="s">
        <v>1166</v>
      </c>
      <c r="B14" s="99" t="s">
        <v>1167</v>
      </c>
    </row>
    <row r="15" spans="1:2">
      <c r="A15" s="99" t="s">
        <v>1168</v>
      </c>
      <c r="B15" s="99" t="s">
        <v>1169</v>
      </c>
    </row>
    <row r="16" spans="1:2">
      <c r="A16" s="99" t="s">
        <v>1170</v>
      </c>
      <c r="B16" s="99" t="s">
        <v>1171</v>
      </c>
    </row>
    <row r="17" spans="1:2">
      <c r="A17" s="99" t="s">
        <v>1172</v>
      </c>
      <c r="B17" s="99" t="s">
        <v>1173</v>
      </c>
    </row>
    <row r="18" spans="1:2">
      <c r="A18" s="99" t="s">
        <v>1174</v>
      </c>
      <c r="B18" s="99" t="s">
        <v>1175</v>
      </c>
    </row>
    <row r="19" spans="1:2">
      <c r="A19" s="99" t="s">
        <v>1176</v>
      </c>
      <c r="B19" s="99" t="s">
        <v>1177</v>
      </c>
    </row>
    <row r="20" spans="1:2">
      <c r="A20" s="99" t="s">
        <v>1178</v>
      </c>
      <c r="B20" s="99" t="s">
        <v>1179</v>
      </c>
    </row>
    <row r="21" spans="1:2">
      <c r="A21" s="99" t="s">
        <v>1180</v>
      </c>
      <c r="B21" s="99" t="s">
        <v>1181</v>
      </c>
    </row>
    <row r="22" spans="1:2">
      <c r="A22" s="99" t="s">
        <v>1182</v>
      </c>
      <c r="B22" s="99" t="s">
        <v>1183</v>
      </c>
    </row>
    <row r="23" spans="1:2">
      <c r="A23" s="99" t="s">
        <v>1184</v>
      </c>
      <c r="B23" s="99" t="s">
        <v>1185</v>
      </c>
    </row>
    <row r="24" spans="1:2">
      <c r="A24" s="99" t="s">
        <v>1186</v>
      </c>
      <c r="B24" s="99" t="s">
        <v>1187</v>
      </c>
    </row>
    <row r="25" spans="1:2">
      <c r="A25" s="99" t="s">
        <v>1188</v>
      </c>
      <c r="B25" s="99" t="s">
        <v>1189</v>
      </c>
    </row>
    <row r="26" spans="1:2">
      <c r="A26" s="99" t="s">
        <v>232</v>
      </c>
      <c r="B26" s="99" t="s">
        <v>1278</v>
      </c>
    </row>
    <row r="27" spans="1:2">
      <c r="A27" s="99" t="s">
        <v>233</v>
      </c>
      <c r="B27" s="99" t="s">
        <v>1279</v>
      </c>
    </row>
    <row r="28" spans="1:2">
      <c r="A28" s="99" t="s">
        <v>236</v>
      </c>
      <c r="B28" s="99" t="s">
        <v>1280</v>
      </c>
    </row>
    <row r="29" spans="1:2">
      <c r="A29" s="99" t="s">
        <v>238</v>
      </c>
      <c r="B29" s="99" t="s">
        <v>863</v>
      </c>
    </row>
    <row r="30" spans="1:2">
      <c r="A30" t="s">
        <v>239</v>
      </c>
      <c r="B30" s="99" t="s">
        <v>1281</v>
      </c>
    </row>
    <row r="31" spans="1:2">
      <c r="A31" s="99" t="s">
        <v>1282</v>
      </c>
      <c r="B31" s="99" t="s">
        <v>1283</v>
      </c>
    </row>
    <row r="32" spans="1:2">
      <c r="A32" s="99" t="s">
        <v>243</v>
      </c>
      <c r="B32" s="99" t="s">
        <v>1284</v>
      </c>
    </row>
    <row r="33" spans="1:2">
      <c r="A33" s="99" t="s">
        <v>240</v>
      </c>
      <c r="B33" s="99" t="s">
        <v>1285</v>
      </c>
    </row>
    <row r="34" spans="1:2">
      <c r="A34" t="s">
        <v>85</v>
      </c>
      <c r="B34" s="99" t="s">
        <v>1286</v>
      </c>
    </row>
    <row r="35" spans="1:2">
      <c r="A35" s="99" t="s">
        <v>245</v>
      </c>
      <c r="B35" s="99" t="s">
        <v>1287</v>
      </c>
    </row>
    <row r="36" spans="1:2">
      <c r="A36" t="s">
        <v>244</v>
      </c>
      <c r="B36" s="99" t="s">
        <v>850</v>
      </c>
    </row>
    <row r="37" spans="1:2">
      <c r="A37" t="s">
        <v>247</v>
      </c>
      <c r="B37" s="99" t="s">
        <v>1288</v>
      </c>
    </row>
    <row r="38" spans="1:2">
      <c r="A38" t="s">
        <v>246</v>
      </c>
      <c r="B38" s="99" t="s">
        <v>851</v>
      </c>
    </row>
    <row r="39" spans="1:2">
      <c r="A39" s="99" t="s">
        <v>248</v>
      </c>
      <c r="B39" s="99" t="s">
        <v>1289</v>
      </c>
    </row>
    <row r="40" spans="1:2">
      <c r="A40" s="99" t="s">
        <v>1290</v>
      </c>
      <c r="B40" s="99" t="s">
        <v>1291</v>
      </c>
    </row>
    <row r="41" spans="1:2">
      <c r="A41" s="99" t="s">
        <v>843</v>
      </c>
      <c r="B41" s="99" t="s">
        <v>844</v>
      </c>
    </row>
    <row r="42" spans="1:2">
      <c r="A42" s="99" t="s">
        <v>842</v>
      </c>
      <c r="B42" s="99" t="s">
        <v>1292</v>
      </c>
    </row>
    <row r="43" spans="1:2">
      <c r="A43" t="s">
        <v>242</v>
      </c>
      <c r="B43" s="99" t="s">
        <v>849</v>
      </c>
    </row>
    <row r="44" spans="1:2">
      <c r="A44" s="99" t="s">
        <v>1293</v>
      </c>
      <c r="B44" s="99" t="s">
        <v>1294</v>
      </c>
    </row>
    <row r="45" spans="1:2">
      <c r="A45" t="s">
        <v>250</v>
      </c>
      <c r="B45" t="s">
        <v>875</v>
      </c>
    </row>
    <row r="46" spans="1:2">
      <c r="A46" s="99" t="s">
        <v>1295</v>
      </c>
      <c r="B46" s="99" t="s">
        <v>1296</v>
      </c>
    </row>
    <row r="47" spans="1:2">
      <c r="A47" t="s">
        <v>241</v>
      </c>
      <c r="B47" s="99" t="s">
        <v>1297</v>
      </c>
    </row>
    <row r="48" spans="1:2">
      <c r="A48" t="s">
        <v>252</v>
      </c>
      <c r="B48" t="s">
        <v>876</v>
      </c>
    </row>
    <row r="49" spans="1:2">
      <c r="A49" t="s">
        <v>231</v>
      </c>
      <c r="B49" s="99" t="s">
        <v>1402</v>
      </c>
    </row>
    <row r="50" spans="1:2">
      <c r="A50" t="s">
        <v>233</v>
      </c>
      <c r="B50" s="99" t="s">
        <v>1402</v>
      </c>
    </row>
    <row r="51" spans="1:2">
      <c r="A51" s="99" t="s">
        <v>854</v>
      </c>
      <c r="B51" s="99" t="s">
        <v>1402</v>
      </c>
    </row>
    <row r="52" spans="1:2">
      <c r="A52" t="s">
        <v>253</v>
      </c>
      <c r="B52" s="99" t="s">
        <v>1402</v>
      </c>
    </row>
    <row r="53" spans="1:2">
      <c r="A53" t="s">
        <v>265</v>
      </c>
      <c r="B53" s="99" t="s">
        <v>1402</v>
      </c>
    </row>
    <row r="54" spans="1:2">
      <c r="A54" s="99" t="s">
        <v>253</v>
      </c>
      <c r="B54" s="99" t="s">
        <v>1298</v>
      </c>
    </row>
    <row r="55" spans="1:2">
      <c r="A55" t="s">
        <v>256</v>
      </c>
      <c r="B55" s="99" t="s">
        <v>1299</v>
      </c>
    </row>
    <row r="56" spans="1:2">
      <c r="A56" s="99" t="s">
        <v>1300</v>
      </c>
      <c r="B56" s="99" t="s">
        <v>1301</v>
      </c>
    </row>
    <row r="57" spans="1:2">
      <c r="A57" s="99" t="s">
        <v>1302</v>
      </c>
      <c r="B57" s="99" t="s">
        <v>1303</v>
      </c>
    </row>
    <row r="58" spans="1:2">
      <c r="A58" s="99" t="s">
        <v>49</v>
      </c>
      <c r="B58" s="99" t="s">
        <v>1304</v>
      </c>
    </row>
    <row r="59" spans="1:2">
      <c r="A59" t="s">
        <v>257</v>
      </c>
      <c r="B59" s="99" t="s">
        <v>1305</v>
      </c>
    </row>
    <row r="60" spans="1:2">
      <c r="A60" t="s">
        <v>258</v>
      </c>
      <c r="B60" s="99" t="s">
        <v>1306</v>
      </c>
    </row>
    <row r="61" spans="1:2">
      <c r="A61" t="s">
        <v>254</v>
      </c>
      <c r="B61" s="99" t="s">
        <v>852</v>
      </c>
    </row>
    <row r="62" spans="1:2">
      <c r="A62" t="s">
        <v>259</v>
      </c>
      <c r="B62" t="s">
        <v>260</v>
      </c>
    </row>
    <row r="63" spans="1:2">
      <c r="A63" s="99" t="s">
        <v>1307</v>
      </c>
      <c r="B63" s="99" t="s">
        <v>1308</v>
      </c>
    </row>
    <row r="64" spans="1:2">
      <c r="A64" t="s">
        <v>261</v>
      </c>
      <c r="B64" t="s">
        <v>877</v>
      </c>
    </row>
    <row r="65" spans="1:2">
      <c r="A65" t="s">
        <v>237</v>
      </c>
      <c r="B65" s="99" t="s">
        <v>847</v>
      </c>
    </row>
    <row r="66" spans="1:2">
      <c r="A66" t="s">
        <v>262</v>
      </c>
      <c r="B66" s="99" t="s">
        <v>1309</v>
      </c>
    </row>
    <row r="67" spans="1:2">
      <c r="A67" t="s">
        <v>263</v>
      </c>
      <c r="B67" s="99" t="s">
        <v>1310</v>
      </c>
    </row>
    <row r="68" spans="1:2">
      <c r="A68" s="99" t="s">
        <v>859</v>
      </c>
      <c r="B68" s="99" t="s">
        <v>870</v>
      </c>
    </row>
    <row r="69" spans="1:2">
      <c r="A69" s="99" t="s">
        <v>48</v>
      </c>
      <c r="B69" s="99" t="s">
        <v>1311</v>
      </c>
    </row>
    <row r="70" spans="1:2">
      <c r="A70" s="99" t="s">
        <v>265</v>
      </c>
      <c r="B70" s="99" t="s">
        <v>1312</v>
      </c>
    </row>
    <row r="71" spans="1:2">
      <c r="A71" s="99" t="s">
        <v>266</v>
      </c>
      <c r="B71" s="99" t="s">
        <v>1313</v>
      </c>
    </row>
    <row r="72" spans="1:2">
      <c r="A72" s="99" t="s">
        <v>267</v>
      </c>
      <c r="B72" s="99" t="s">
        <v>1314</v>
      </c>
    </row>
    <row r="73" spans="1:2">
      <c r="A73" s="99" t="s">
        <v>268</v>
      </c>
      <c r="B73" s="99" t="s">
        <v>1315</v>
      </c>
    </row>
    <row r="75" spans="1:2">
      <c r="B75" s="99"/>
    </row>
    <row r="85" spans="1:2">
      <c r="A85" s="99"/>
      <c r="B85" s="99"/>
    </row>
    <row r="86" spans="1:2">
      <c r="A86" s="99"/>
      <c r="B86" s="99"/>
    </row>
    <row r="87" spans="1:2">
      <c r="A87" s="99"/>
      <c r="B87" s="99"/>
    </row>
    <row r="88" spans="1:2">
      <c r="A88" s="99"/>
      <c r="B88" s="99"/>
    </row>
    <row r="89" spans="1:2">
      <c r="A89" s="99"/>
      <c r="B89" s="99"/>
    </row>
    <row r="90" spans="1:2">
      <c r="A90" s="99"/>
      <c r="B90" s="99"/>
    </row>
    <row r="91" spans="1:2">
      <c r="A91" s="99"/>
      <c r="B91" s="99"/>
    </row>
    <row r="92" spans="1:2">
      <c r="A92" s="99"/>
      <c r="B92" s="99"/>
    </row>
    <row r="93" spans="1:2">
      <c r="A93" s="99"/>
      <c r="B93" s="99"/>
    </row>
    <row r="94" spans="1:2">
      <c r="A94" s="99"/>
      <c r="B94" s="99"/>
    </row>
    <row r="95" spans="1:2">
      <c r="A95" s="99"/>
      <c r="B95" s="99"/>
    </row>
    <row r="96" spans="1:2">
      <c r="A96" s="99"/>
      <c r="B96" s="99"/>
    </row>
    <row r="97" spans="1:2">
      <c r="A97" s="99"/>
      <c r="B97" s="99"/>
    </row>
    <row r="98" spans="1:2">
      <c r="A98" s="99"/>
      <c r="B98" s="99"/>
    </row>
    <row r="99" spans="1:2">
      <c r="A99" s="99"/>
      <c r="B99" s="99"/>
    </row>
    <row r="100" spans="1:2">
      <c r="A100" s="99"/>
      <c r="B100" s="99"/>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zoomScaleNormal="100" workbookViewId="0">
      <selection activeCell="D1" sqref="D1"/>
    </sheetView>
  </sheetViews>
  <sheetFormatPr defaultColWidth="9.140625" defaultRowHeight="12.75"/>
  <cols>
    <col min="1" max="1" width="44" style="212" customWidth="1"/>
    <col min="2" max="2" width="78.42578125" bestFit="1" customWidth="1"/>
    <col min="3" max="3" width="42.7109375" style="53" hidden="1" customWidth="1"/>
    <col min="4" max="16384" width="9.140625" style="53"/>
  </cols>
  <sheetData>
    <row r="1" spans="1:8">
      <c r="A1" s="210" t="s">
        <v>1082</v>
      </c>
      <c r="B1" s="180" t="s">
        <v>1083</v>
      </c>
      <c r="C1" s="99"/>
      <c r="D1" s="99"/>
      <c r="E1" s="99"/>
      <c r="F1" s="99"/>
      <c r="G1" s="99"/>
      <c r="H1" s="99"/>
    </row>
    <row r="2" spans="1:8">
      <c r="A2" s="211" t="str">
        <f>LEFT(C2,3)</f>
        <v xml:space="preserve"> =-</v>
      </c>
      <c r="B2" t="s">
        <v>1087</v>
      </c>
      <c r="C2" t="s">
        <v>2840</v>
      </c>
      <c r="D2" s="99"/>
      <c r="E2" s="99"/>
      <c r="F2" s="99"/>
      <c r="G2" s="99"/>
      <c r="H2" s="99"/>
    </row>
    <row r="3" spans="1:8">
      <c r="A3" s="211" t="str">
        <f t="shared" ref="A3:A66" si="0">LEFT(C3,3)</f>
        <v>2CV</v>
      </c>
      <c r="B3" t="s">
        <v>1415</v>
      </c>
      <c r="C3" t="s">
        <v>1776</v>
      </c>
      <c r="D3" s="99"/>
      <c r="E3" s="99"/>
      <c r="F3" s="99"/>
      <c r="G3" s="99"/>
      <c r="H3" s="99"/>
    </row>
    <row r="4" spans="1:8">
      <c r="A4" s="211" t="str">
        <f t="shared" si="0"/>
        <v>3DD</v>
      </c>
      <c r="B4" t="s">
        <v>1084</v>
      </c>
      <c r="C4" t="s">
        <v>1777</v>
      </c>
      <c r="D4" s="99"/>
      <c r="E4" s="99"/>
      <c r="F4" s="99"/>
      <c r="G4" s="99"/>
      <c r="H4" s="99"/>
    </row>
    <row r="5" spans="1:8">
      <c r="A5" s="211" t="str">
        <f t="shared" si="0"/>
        <v>72S</v>
      </c>
      <c r="B5" t="s">
        <v>1124</v>
      </c>
      <c r="C5" t="s">
        <v>1778</v>
      </c>
      <c r="D5" s="99"/>
      <c r="E5" s="99"/>
      <c r="F5" s="99"/>
      <c r="G5" s="99"/>
      <c r="H5" s="99"/>
    </row>
    <row r="6" spans="1:8">
      <c r="A6" s="211" t="str">
        <f t="shared" si="0"/>
        <v>A&amp;M</v>
      </c>
      <c r="B6" t="s">
        <v>1416</v>
      </c>
      <c r="C6" t="s">
        <v>1779</v>
      </c>
      <c r="D6" s="99"/>
      <c r="E6" s="99"/>
      <c r="F6" s="99"/>
      <c r="G6" s="99"/>
      <c r="H6" s="99"/>
    </row>
    <row r="7" spans="1:8">
      <c r="A7" s="211" t="str">
        <f t="shared" si="0"/>
        <v>A&amp;O</v>
      </c>
      <c r="B7" t="s">
        <v>1335</v>
      </c>
      <c r="C7" t="s">
        <v>1780</v>
      </c>
      <c r="D7" s="99"/>
      <c r="E7" s="99"/>
      <c r="F7" s="99"/>
      <c r="G7" s="99"/>
      <c r="H7" s="99"/>
    </row>
    <row r="8" spans="1:8">
      <c r="A8" s="211" t="str">
        <f t="shared" si="0"/>
        <v>A01</v>
      </c>
      <c r="B8" t="s">
        <v>1085</v>
      </c>
      <c r="C8" t="s">
        <v>1781</v>
      </c>
      <c r="D8" s="99"/>
      <c r="E8" s="99"/>
      <c r="F8" s="99"/>
      <c r="G8" s="99"/>
      <c r="H8" s="99"/>
    </row>
    <row r="9" spans="1:8">
      <c r="A9" s="211" t="str">
        <f t="shared" si="0"/>
        <v>A2P</v>
      </c>
      <c r="B9" t="s">
        <v>1379</v>
      </c>
      <c r="C9" t="s">
        <v>1782</v>
      </c>
      <c r="D9" s="99"/>
      <c r="E9" s="99"/>
      <c r="F9" s="99"/>
      <c r="G9" s="99"/>
      <c r="H9" s="99"/>
    </row>
    <row r="10" spans="1:8">
      <c r="A10" s="211" t="str">
        <f t="shared" si="0"/>
        <v>AA0</v>
      </c>
      <c r="B10" t="s">
        <v>1417</v>
      </c>
      <c r="C10" t="s">
        <v>1783</v>
      </c>
      <c r="D10" s="99"/>
      <c r="E10" s="99"/>
      <c r="F10" s="99"/>
      <c r="G10" s="99"/>
      <c r="H10" s="99"/>
    </row>
    <row r="11" spans="1:8">
      <c r="A11" s="211" t="str">
        <f t="shared" si="0"/>
        <v>AA1</v>
      </c>
      <c r="B11" t="s">
        <v>1418</v>
      </c>
      <c r="C11" t="s">
        <v>1784</v>
      </c>
      <c r="D11" s="99"/>
      <c r="E11" s="99"/>
      <c r="F11" s="99"/>
      <c r="G11" s="99"/>
      <c r="H11" s="99"/>
    </row>
    <row r="12" spans="1:8">
      <c r="A12" s="211" t="str">
        <f t="shared" si="0"/>
        <v>AAR</v>
      </c>
      <c r="B12" t="s">
        <v>321</v>
      </c>
      <c r="C12" t="s">
        <v>1785</v>
      </c>
      <c r="D12" s="99"/>
      <c r="E12" s="99"/>
      <c r="F12" s="99"/>
      <c r="G12" s="99"/>
      <c r="H12" s="99"/>
    </row>
    <row r="13" spans="1:8">
      <c r="A13" s="211" t="str">
        <f t="shared" si="0"/>
        <v>AAT</v>
      </c>
      <c r="B13" t="s">
        <v>322</v>
      </c>
      <c r="C13" t="s">
        <v>1786</v>
      </c>
      <c r="D13" s="99"/>
      <c r="E13" s="99"/>
      <c r="F13" s="99"/>
      <c r="G13" s="99"/>
      <c r="H13" s="99"/>
    </row>
    <row r="14" spans="1:8">
      <c r="A14" s="211" t="str">
        <f t="shared" si="0"/>
        <v>AB2</v>
      </c>
      <c r="B14" t="s">
        <v>1358</v>
      </c>
      <c r="C14" t="s">
        <v>1787</v>
      </c>
      <c r="D14" s="99"/>
      <c r="E14" s="99"/>
      <c r="F14" s="99"/>
      <c r="G14" s="99"/>
      <c r="H14" s="99"/>
    </row>
    <row r="15" spans="1:8">
      <c r="A15" s="211" t="str">
        <f t="shared" si="0"/>
        <v>AB7</v>
      </c>
      <c r="B15" t="s">
        <v>1419</v>
      </c>
      <c r="C15" t="s">
        <v>1788</v>
      </c>
      <c r="D15" s="99"/>
      <c r="E15" s="99"/>
      <c r="F15" s="99"/>
      <c r="G15" s="99"/>
      <c r="H15" s="99"/>
    </row>
    <row r="16" spans="1:8">
      <c r="A16" s="211" t="str">
        <f t="shared" si="0"/>
        <v>ABB</v>
      </c>
      <c r="B16" t="s">
        <v>323</v>
      </c>
      <c r="C16" t="s">
        <v>1789</v>
      </c>
      <c r="D16" s="99"/>
      <c r="E16" s="99"/>
      <c r="F16" s="99"/>
      <c r="G16" s="99"/>
      <c r="H16" s="99"/>
    </row>
    <row r="17" spans="1:8">
      <c r="A17" s="211" t="str">
        <f t="shared" si="0"/>
        <v>ABF</v>
      </c>
      <c r="B17" t="s">
        <v>1420</v>
      </c>
      <c r="C17" t="s">
        <v>1790</v>
      </c>
      <c r="D17" s="99"/>
      <c r="E17" s="99"/>
      <c r="F17" s="99"/>
      <c r="G17" s="99"/>
      <c r="H17" s="99"/>
    </row>
    <row r="18" spans="1:8">
      <c r="A18" s="211" t="str">
        <f t="shared" si="0"/>
        <v>ABN</v>
      </c>
      <c r="B18" t="s">
        <v>324</v>
      </c>
      <c r="C18" t="s">
        <v>1791</v>
      </c>
      <c r="D18" s="99"/>
      <c r="E18" s="99"/>
      <c r="F18" s="99"/>
      <c r="G18" s="99"/>
      <c r="H18" s="99"/>
    </row>
    <row r="19" spans="1:8">
      <c r="A19" s="211" t="str">
        <f t="shared" si="0"/>
        <v>ABV</v>
      </c>
      <c r="B19" t="s">
        <v>1020</v>
      </c>
      <c r="C19" t="s">
        <v>1792</v>
      </c>
      <c r="D19" s="99"/>
      <c r="E19" s="99"/>
      <c r="F19" s="99"/>
      <c r="G19" s="99"/>
      <c r="H19" s="99"/>
    </row>
    <row r="20" spans="1:8">
      <c r="A20" s="211" t="str">
        <f t="shared" si="0"/>
        <v>ABX</v>
      </c>
      <c r="B20" t="s">
        <v>1421</v>
      </c>
      <c r="C20" t="s">
        <v>1793</v>
      </c>
      <c r="D20" s="99"/>
      <c r="E20" s="99"/>
      <c r="F20" s="99"/>
      <c r="G20" s="99"/>
      <c r="H20" s="99"/>
    </row>
    <row r="21" spans="1:8">
      <c r="A21" s="211" t="str">
        <f t="shared" si="0"/>
        <v>AC4</v>
      </c>
      <c r="B21" t="s">
        <v>1422</v>
      </c>
      <c r="C21" t="s">
        <v>1794</v>
      </c>
      <c r="D21" s="99"/>
      <c r="E21" s="99"/>
      <c r="F21" s="99"/>
      <c r="G21" s="99"/>
      <c r="H21" s="99"/>
    </row>
    <row r="22" spans="1:8">
      <c r="A22" s="211" t="str">
        <f t="shared" si="0"/>
        <v>AC7</v>
      </c>
      <c r="B22" t="s">
        <v>1086</v>
      </c>
      <c r="C22" t="s">
        <v>1795</v>
      </c>
      <c r="D22" s="99"/>
      <c r="E22" s="99"/>
      <c r="F22" s="99"/>
      <c r="G22" s="99"/>
      <c r="H22" s="99"/>
    </row>
    <row r="23" spans="1:8">
      <c r="A23" s="211" t="str">
        <f t="shared" si="0"/>
        <v>ACC</v>
      </c>
      <c r="B23" t="s">
        <v>325</v>
      </c>
      <c r="C23" t="s">
        <v>2841</v>
      </c>
      <c r="D23" s="99"/>
      <c r="E23" s="99"/>
      <c r="F23" s="99"/>
      <c r="G23" s="99"/>
      <c r="H23" s="99"/>
    </row>
    <row r="24" spans="1:8">
      <c r="A24" s="211" t="str">
        <f t="shared" si="0"/>
        <v>ACE</v>
      </c>
      <c r="B24" t="s">
        <v>326</v>
      </c>
      <c r="C24" t="s">
        <v>1796</v>
      </c>
      <c r="D24" s="99"/>
      <c r="E24" s="99"/>
      <c r="F24" s="99"/>
      <c r="G24" s="99"/>
      <c r="H24" s="99"/>
    </row>
    <row r="25" spans="1:8">
      <c r="A25" s="211" t="str">
        <f t="shared" si="0"/>
        <v>ACK</v>
      </c>
      <c r="B25" t="s">
        <v>729</v>
      </c>
      <c r="C25" t="s">
        <v>1797</v>
      </c>
      <c r="D25" s="99"/>
      <c r="E25" s="99"/>
      <c r="F25" s="99"/>
      <c r="G25" s="99"/>
      <c r="H25" s="99"/>
    </row>
    <row r="26" spans="1:8">
      <c r="A26" s="211" t="str">
        <f t="shared" si="0"/>
        <v>ACN</v>
      </c>
      <c r="B26" t="s">
        <v>1423</v>
      </c>
      <c r="C26" t="s">
        <v>1798</v>
      </c>
      <c r="D26" s="99"/>
      <c r="E26" s="99"/>
      <c r="F26" s="99"/>
      <c r="G26" s="99"/>
      <c r="H26" s="99"/>
    </row>
    <row r="27" spans="1:8">
      <c r="A27" s="211" t="str">
        <f t="shared" si="0"/>
        <v>ACR</v>
      </c>
      <c r="B27" t="s">
        <v>327</v>
      </c>
      <c r="C27" t="s">
        <v>1799</v>
      </c>
      <c r="D27" s="99"/>
      <c r="E27" s="99"/>
      <c r="F27" s="99"/>
      <c r="G27" s="99"/>
      <c r="H27" s="99"/>
    </row>
    <row r="28" spans="1:8">
      <c r="A28" s="211" t="str">
        <f t="shared" si="0"/>
        <v>ACX</v>
      </c>
      <c r="B28" t="s">
        <v>1424</v>
      </c>
      <c r="C28" t="s">
        <v>1800</v>
      </c>
      <c r="D28" s="99"/>
      <c r="E28" s="99"/>
      <c r="F28" s="99"/>
      <c r="G28" s="99"/>
      <c r="H28" s="99"/>
    </row>
    <row r="29" spans="1:8">
      <c r="A29" s="211" t="str">
        <f t="shared" si="0"/>
        <v>ACY</v>
      </c>
      <c r="B29" t="s">
        <v>1393</v>
      </c>
      <c r="C29" t="s">
        <v>1801</v>
      </c>
      <c r="D29" s="99"/>
      <c r="E29" s="99"/>
      <c r="F29" s="99"/>
      <c r="G29" s="99"/>
      <c r="H29" s="99"/>
    </row>
    <row r="30" spans="1:8">
      <c r="A30" s="211" t="str">
        <f t="shared" si="0"/>
        <v>AD3</v>
      </c>
      <c r="B30" t="s">
        <v>328</v>
      </c>
      <c r="C30" t="s">
        <v>1802</v>
      </c>
      <c r="D30" s="99"/>
      <c r="E30" s="99"/>
      <c r="F30" s="99"/>
      <c r="G30" s="99"/>
      <c r="H30" s="99"/>
    </row>
    <row r="31" spans="1:8">
      <c r="A31" s="211" t="str">
        <f t="shared" si="0"/>
        <v>ADB</v>
      </c>
      <c r="B31" t="s">
        <v>329</v>
      </c>
      <c r="C31" t="s">
        <v>1803</v>
      </c>
      <c r="D31" s="99"/>
      <c r="E31" s="99"/>
      <c r="F31" s="99"/>
      <c r="G31" s="99"/>
      <c r="H31" s="99"/>
    </row>
    <row r="32" spans="1:8">
      <c r="A32" s="211" t="str">
        <f t="shared" si="0"/>
        <v>ADH</v>
      </c>
      <c r="B32" t="s">
        <v>330</v>
      </c>
      <c r="C32" t="s">
        <v>1804</v>
      </c>
      <c r="D32" s="99"/>
      <c r="E32" s="99"/>
      <c r="F32" s="99"/>
      <c r="G32" s="99"/>
      <c r="H32" s="99"/>
    </row>
    <row r="33" spans="1:8">
      <c r="A33" s="211" t="str">
        <f t="shared" si="0"/>
        <v>Adm</v>
      </c>
      <c r="B33" t="s">
        <v>1425</v>
      </c>
      <c r="C33" t="s">
        <v>1805</v>
      </c>
      <c r="D33" s="99"/>
      <c r="E33" s="99"/>
      <c r="F33" s="99"/>
      <c r="G33" s="99"/>
      <c r="H33" s="99"/>
    </row>
    <row r="34" spans="1:8">
      <c r="A34" s="211" t="str">
        <f t="shared" si="0"/>
        <v>AE0</v>
      </c>
      <c r="B34" t="s">
        <v>1426</v>
      </c>
      <c r="C34" t="s">
        <v>1806</v>
      </c>
      <c r="D34" s="99"/>
      <c r="E34" s="99"/>
      <c r="F34" s="99"/>
      <c r="G34" s="99"/>
      <c r="H34" s="99"/>
    </row>
    <row r="35" spans="1:8">
      <c r="A35" s="211" t="str">
        <f t="shared" si="0"/>
        <v>AEE</v>
      </c>
      <c r="B35" t="s">
        <v>1427</v>
      </c>
      <c r="C35" t="s">
        <v>1807</v>
      </c>
      <c r="D35" s="99"/>
      <c r="E35" s="99"/>
      <c r="F35" s="99"/>
      <c r="G35" s="99"/>
      <c r="H35" s="99"/>
    </row>
    <row r="36" spans="1:8">
      <c r="A36" s="211" t="str">
        <f t="shared" si="0"/>
        <v>AEL</v>
      </c>
      <c r="B36" t="s">
        <v>1428</v>
      </c>
      <c r="C36" t="s">
        <v>1808</v>
      </c>
      <c r="D36" s="99"/>
      <c r="E36" s="99"/>
      <c r="F36" s="99"/>
      <c r="G36" s="99"/>
      <c r="H36" s="99"/>
    </row>
    <row r="37" spans="1:8">
      <c r="A37" s="211" t="str">
        <f t="shared" si="0"/>
        <v>AEN</v>
      </c>
      <c r="B37" t="s">
        <v>331</v>
      </c>
      <c r="C37" t="s">
        <v>1809</v>
      </c>
      <c r="D37" s="99"/>
      <c r="E37" s="99"/>
      <c r="F37" s="99"/>
      <c r="G37" s="99"/>
      <c r="H37" s="99"/>
    </row>
    <row r="38" spans="1:8">
      <c r="A38" s="211" t="str">
        <f t="shared" si="0"/>
        <v>AFT</v>
      </c>
      <c r="B38" t="s">
        <v>1323</v>
      </c>
      <c r="C38" t="s">
        <v>1810</v>
      </c>
      <c r="D38" s="99"/>
      <c r="E38" s="99"/>
      <c r="F38" s="99"/>
      <c r="G38" s="99"/>
      <c r="H38" s="99"/>
    </row>
    <row r="39" spans="1:8">
      <c r="A39" s="211" t="str">
        <f t="shared" si="0"/>
        <v>AG1</v>
      </c>
      <c r="B39" t="s">
        <v>1429</v>
      </c>
      <c r="C39" t="s">
        <v>1811</v>
      </c>
      <c r="D39" s="99"/>
      <c r="E39" s="99"/>
      <c r="F39" s="99"/>
      <c r="G39" s="99"/>
      <c r="H39" s="99"/>
    </row>
    <row r="40" spans="1:8">
      <c r="A40" s="211" t="str">
        <f t="shared" si="0"/>
        <v>AGC</v>
      </c>
      <c r="B40" t="s">
        <v>332</v>
      </c>
      <c r="C40" t="s">
        <v>1812</v>
      </c>
      <c r="D40" s="99"/>
      <c r="E40" s="99"/>
      <c r="F40" s="99"/>
      <c r="G40" s="99"/>
      <c r="H40" s="99"/>
    </row>
    <row r="41" spans="1:8">
      <c r="A41" s="211" t="str">
        <f t="shared" si="0"/>
        <v>AGM</v>
      </c>
      <c r="B41" t="s">
        <v>1332</v>
      </c>
      <c r="C41" t="s">
        <v>1813</v>
      </c>
      <c r="D41" s="99"/>
      <c r="E41" s="99"/>
      <c r="F41" s="99"/>
      <c r="G41" s="99"/>
      <c r="H41" s="99"/>
    </row>
    <row r="42" spans="1:8">
      <c r="A42" s="211" t="str">
        <f t="shared" si="0"/>
        <v>AGV</v>
      </c>
      <c r="B42" t="s">
        <v>2793</v>
      </c>
      <c r="C42" t="s">
        <v>2842</v>
      </c>
      <c r="D42" s="99"/>
      <c r="E42" s="99"/>
      <c r="F42" s="99"/>
      <c r="G42" s="99"/>
      <c r="H42" s="99"/>
    </row>
    <row r="43" spans="1:8">
      <c r="A43" s="211" t="str">
        <f t="shared" si="0"/>
        <v>AH1</v>
      </c>
      <c r="B43" t="s">
        <v>1430</v>
      </c>
      <c r="C43" t="s">
        <v>1814</v>
      </c>
      <c r="D43" s="99"/>
      <c r="E43" s="99"/>
      <c r="F43" s="99"/>
      <c r="G43" s="99"/>
      <c r="H43" s="99"/>
    </row>
    <row r="44" spans="1:8">
      <c r="A44" s="211" t="str">
        <f t="shared" si="0"/>
        <v>AH2</v>
      </c>
      <c r="B44" t="s">
        <v>2794</v>
      </c>
      <c r="C44" t="s">
        <v>2843</v>
      </c>
      <c r="D44" s="99"/>
      <c r="E44" s="99"/>
      <c r="F44" s="99"/>
      <c r="G44" s="99"/>
      <c r="H44" s="99"/>
    </row>
    <row r="45" spans="1:8">
      <c r="A45" s="211" t="str">
        <f t="shared" si="0"/>
        <v>AHA</v>
      </c>
      <c r="B45" t="s">
        <v>333</v>
      </c>
      <c r="C45" t="s">
        <v>1815</v>
      </c>
      <c r="D45" s="99"/>
      <c r="E45" s="99"/>
      <c r="F45" s="99"/>
      <c r="G45" s="99"/>
      <c r="H45" s="99"/>
    </row>
    <row r="46" spans="1:8">
      <c r="A46" s="211" t="str">
        <f t="shared" si="0"/>
        <v>AIA</v>
      </c>
      <c r="B46" t="s">
        <v>1431</v>
      </c>
      <c r="C46" t="s">
        <v>1816</v>
      </c>
      <c r="D46" s="99"/>
      <c r="E46" s="99"/>
      <c r="F46" s="99"/>
      <c r="G46" s="99"/>
      <c r="H46" s="99"/>
    </row>
    <row r="47" spans="1:8">
      <c r="A47" s="211" t="str">
        <f t="shared" si="0"/>
        <v>AIG</v>
      </c>
      <c r="B47" t="s">
        <v>334</v>
      </c>
      <c r="C47" t="s">
        <v>1817</v>
      </c>
      <c r="D47" s="99"/>
      <c r="E47" s="99"/>
      <c r="F47" s="99"/>
      <c r="G47" s="99"/>
      <c r="H47" s="99"/>
    </row>
    <row r="48" spans="1:8">
      <c r="A48" s="211" t="str">
        <f t="shared" si="0"/>
        <v>AIO</v>
      </c>
      <c r="B48" t="s">
        <v>335</v>
      </c>
      <c r="C48" t="s">
        <v>1818</v>
      </c>
      <c r="D48" s="99"/>
      <c r="E48" s="99"/>
      <c r="F48" s="99"/>
      <c r="G48" s="99"/>
      <c r="H48" s="99"/>
    </row>
    <row r="49" spans="1:8">
      <c r="A49" s="211" t="str">
        <f t="shared" si="0"/>
        <v>AKK</v>
      </c>
      <c r="B49" t="s">
        <v>1088</v>
      </c>
      <c r="C49" t="s">
        <v>1819</v>
      </c>
      <c r="D49" s="99"/>
      <c r="E49" s="99"/>
      <c r="F49" s="99"/>
      <c r="G49" s="99"/>
      <c r="H49" s="99"/>
    </row>
    <row r="50" spans="1:8">
      <c r="A50" s="211" t="str">
        <f t="shared" si="0"/>
        <v>AKT</v>
      </c>
      <c r="B50" t="s">
        <v>730</v>
      </c>
      <c r="C50" t="s">
        <v>1820</v>
      </c>
      <c r="D50" s="99"/>
      <c r="E50" s="99"/>
      <c r="F50" s="99"/>
      <c r="G50" s="99"/>
      <c r="H50" s="99"/>
    </row>
    <row r="51" spans="1:8">
      <c r="A51" s="211" t="str">
        <f t="shared" si="0"/>
        <v>AL6</v>
      </c>
      <c r="B51" t="s">
        <v>805</v>
      </c>
      <c r="C51" t="s">
        <v>1821</v>
      </c>
      <c r="D51" s="99"/>
      <c r="E51" s="99"/>
      <c r="F51" s="99"/>
      <c r="G51" s="99"/>
      <c r="H51" s="99"/>
    </row>
    <row r="52" spans="1:8">
      <c r="A52" s="211" t="str">
        <f t="shared" si="0"/>
        <v>AL7</v>
      </c>
      <c r="B52" t="s">
        <v>1334</v>
      </c>
      <c r="C52" t="s">
        <v>1822</v>
      </c>
      <c r="D52" s="99"/>
      <c r="E52" s="99"/>
      <c r="F52" s="99"/>
      <c r="G52" s="99"/>
      <c r="H52" s="99"/>
    </row>
    <row r="53" spans="1:8">
      <c r="A53" s="211" t="str">
        <f t="shared" si="0"/>
        <v>ALL</v>
      </c>
      <c r="B53" t="s">
        <v>336</v>
      </c>
      <c r="C53" t="s">
        <v>1823</v>
      </c>
      <c r="D53" s="99"/>
      <c r="E53" s="99"/>
      <c r="F53" s="99"/>
      <c r="G53" s="99"/>
      <c r="H53" s="99"/>
    </row>
    <row r="54" spans="1:8">
      <c r="A54" s="211" t="str">
        <f t="shared" si="0"/>
        <v>ALN</v>
      </c>
      <c r="B54" t="s">
        <v>337</v>
      </c>
      <c r="C54" t="s">
        <v>1824</v>
      </c>
      <c r="D54" s="99"/>
      <c r="E54" s="99"/>
      <c r="F54" s="99"/>
      <c r="G54" s="99"/>
      <c r="H54" s="99"/>
    </row>
    <row r="55" spans="1:8">
      <c r="A55" s="211" t="str">
        <f t="shared" si="0"/>
        <v>ALO</v>
      </c>
      <c r="B55" t="s">
        <v>1021</v>
      </c>
      <c r="C55" t="s">
        <v>1825</v>
      </c>
      <c r="D55" s="99"/>
      <c r="E55" s="99"/>
      <c r="F55" s="99"/>
      <c r="G55" s="99"/>
      <c r="H55" s="99"/>
    </row>
    <row r="56" spans="1:8">
      <c r="A56" s="211" t="str">
        <f t="shared" si="0"/>
        <v>ALQ</v>
      </c>
      <c r="B56" t="s">
        <v>338</v>
      </c>
      <c r="C56" t="s">
        <v>1826</v>
      </c>
      <c r="D56" s="99"/>
      <c r="E56" s="99"/>
      <c r="F56" s="99"/>
      <c r="G56" s="99"/>
      <c r="H56" s="99"/>
    </row>
    <row r="57" spans="1:8">
      <c r="A57" s="211" t="str">
        <f t="shared" si="0"/>
        <v>ALV</v>
      </c>
      <c r="B57" t="s">
        <v>339</v>
      </c>
      <c r="C57" t="s">
        <v>1827</v>
      </c>
      <c r="D57" s="99"/>
      <c r="E57" s="99"/>
      <c r="F57" s="99"/>
      <c r="G57" s="99"/>
      <c r="H57" s="99"/>
    </row>
    <row r="58" spans="1:8">
      <c r="A58" s="211" t="str">
        <f t="shared" si="0"/>
        <v>AM3</v>
      </c>
      <c r="B58" t="s">
        <v>806</v>
      </c>
      <c r="C58" t="s">
        <v>1828</v>
      </c>
      <c r="D58" s="99"/>
      <c r="E58" s="99"/>
      <c r="F58" s="99"/>
      <c r="G58" s="99"/>
      <c r="H58" s="99"/>
    </row>
    <row r="59" spans="1:8">
      <c r="A59" s="211" t="str">
        <f t="shared" si="0"/>
        <v>AM9</v>
      </c>
      <c r="B59" t="s">
        <v>1432</v>
      </c>
      <c r="C59" t="s">
        <v>1829</v>
      </c>
      <c r="D59" s="99"/>
      <c r="E59" s="99"/>
      <c r="F59" s="99"/>
      <c r="G59" s="99"/>
      <c r="H59" s="99"/>
    </row>
    <row r="60" spans="1:8">
      <c r="A60" s="211" t="str">
        <f t="shared" si="0"/>
        <v>AMF</v>
      </c>
      <c r="B60" t="s">
        <v>1433</v>
      </c>
      <c r="C60" t="s">
        <v>1830</v>
      </c>
      <c r="D60" s="99"/>
      <c r="E60" s="99"/>
      <c r="F60" s="99"/>
      <c r="G60" s="99"/>
      <c r="H60" s="99"/>
    </row>
    <row r="61" spans="1:8">
      <c r="A61" s="211" t="str">
        <f t="shared" si="0"/>
        <v>AMK</v>
      </c>
      <c r="B61" t="s">
        <v>731</v>
      </c>
      <c r="C61" t="s">
        <v>1831</v>
      </c>
      <c r="D61" s="99"/>
      <c r="E61" s="99"/>
      <c r="F61" s="99"/>
      <c r="G61" s="99"/>
      <c r="H61" s="99"/>
    </row>
    <row r="62" spans="1:8">
      <c r="A62" s="211" t="str">
        <f t="shared" si="0"/>
        <v>AMS</v>
      </c>
      <c r="B62" t="s">
        <v>340</v>
      </c>
      <c r="C62" t="s">
        <v>1832</v>
      </c>
      <c r="D62" s="99"/>
      <c r="E62" s="99"/>
      <c r="F62" s="99"/>
      <c r="G62" s="99"/>
      <c r="H62" s="99"/>
    </row>
    <row r="63" spans="1:8">
      <c r="A63" s="211" t="str">
        <f t="shared" si="0"/>
        <v>AMW</v>
      </c>
      <c r="B63" t="s">
        <v>341</v>
      </c>
      <c r="C63" t="s">
        <v>1833</v>
      </c>
      <c r="D63" s="99"/>
      <c r="E63" s="99"/>
      <c r="F63" s="99"/>
      <c r="G63" s="99"/>
      <c r="H63" s="99"/>
    </row>
    <row r="64" spans="1:8">
      <c r="A64" s="211" t="str">
        <f t="shared" si="0"/>
        <v>AMX</v>
      </c>
      <c r="B64" t="s">
        <v>342</v>
      </c>
      <c r="C64" t="s">
        <v>1834</v>
      </c>
      <c r="D64" s="99"/>
      <c r="E64" s="99"/>
      <c r="F64" s="99"/>
      <c r="G64" s="99"/>
      <c r="H64" s="99"/>
    </row>
    <row r="65" spans="1:8">
      <c r="A65" s="211" t="str">
        <f t="shared" si="0"/>
        <v>AMZ</v>
      </c>
      <c r="B65" t="s">
        <v>343</v>
      </c>
      <c r="C65" t="s">
        <v>1835</v>
      </c>
      <c r="D65" s="99"/>
      <c r="E65" s="99"/>
      <c r="F65" s="99"/>
      <c r="G65" s="99"/>
      <c r="H65" s="99"/>
    </row>
    <row r="66" spans="1:8">
      <c r="A66" s="211" t="str">
        <f t="shared" si="0"/>
        <v>AN0</v>
      </c>
      <c r="B66" t="s">
        <v>1359</v>
      </c>
      <c r="C66" t="s">
        <v>1836</v>
      </c>
      <c r="D66" s="99"/>
      <c r="E66" s="99"/>
      <c r="F66" s="99"/>
      <c r="G66" s="99"/>
      <c r="H66" s="99"/>
    </row>
    <row r="67" spans="1:8">
      <c r="A67" s="211" t="str">
        <f t="shared" ref="A67:A130" si="1">LEFT(C67,3)</f>
        <v>AN1</v>
      </c>
      <c r="B67" t="s">
        <v>1022</v>
      </c>
      <c r="C67" t="s">
        <v>1837</v>
      </c>
      <c r="D67" s="99"/>
      <c r="E67" s="99"/>
      <c r="F67" s="99"/>
      <c r="G67" s="99"/>
      <c r="H67" s="99"/>
    </row>
    <row r="68" spans="1:8">
      <c r="A68" s="211" t="str">
        <f t="shared" si="1"/>
        <v>ANF</v>
      </c>
      <c r="B68" t="s">
        <v>804</v>
      </c>
      <c r="C68" t="s">
        <v>1838</v>
      </c>
      <c r="D68" s="99"/>
      <c r="E68" s="99"/>
      <c r="F68" s="99"/>
      <c r="G68" s="99"/>
      <c r="H68" s="99"/>
    </row>
    <row r="69" spans="1:8">
      <c r="A69" s="211" t="str">
        <f t="shared" si="1"/>
        <v>ANI</v>
      </c>
      <c r="B69" t="s">
        <v>1386</v>
      </c>
      <c r="C69" t="s">
        <v>1839</v>
      </c>
      <c r="D69" s="99"/>
      <c r="E69" s="99"/>
      <c r="F69" s="99"/>
      <c r="G69" s="99"/>
      <c r="H69" s="99"/>
    </row>
    <row r="70" spans="1:8">
      <c r="A70" s="211" t="str">
        <f t="shared" si="1"/>
        <v>ANL</v>
      </c>
      <c r="B70" t="s">
        <v>344</v>
      </c>
      <c r="C70" t="s">
        <v>1840</v>
      </c>
      <c r="D70" s="99"/>
      <c r="E70" s="99"/>
      <c r="F70" s="99"/>
      <c r="G70" s="99"/>
      <c r="H70" s="99"/>
    </row>
    <row r="71" spans="1:8">
      <c r="A71" s="211" t="str">
        <f t="shared" si="1"/>
        <v>AP3</v>
      </c>
      <c r="B71" t="s">
        <v>1434</v>
      </c>
      <c r="C71" t="s">
        <v>1841</v>
      </c>
      <c r="D71" s="99"/>
      <c r="E71" s="99"/>
      <c r="F71" s="99"/>
      <c r="G71" s="99"/>
      <c r="H71" s="99"/>
    </row>
    <row r="72" spans="1:8">
      <c r="A72" s="211" t="str">
        <f t="shared" si="1"/>
        <v>AP4</v>
      </c>
      <c r="B72" t="s">
        <v>2795</v>
      </c>
      <c r="C72" t="s">
        <v>2844</v>
      </c>
      <c r="D72" s="99"/>
      <c r="E72" s="99"/>
      <c r="F72" s="99"/>
      <c r="G72" s="99"/>
      <c r="H72" s="99"/>
    </row>
    <row r="73" spans="1:8">
      <c r="A73" s="211" t="str">
        <f t="shared" si="1"/>
        <v>AP5</v>
      </c>
      <c r="B73" t="s">
        <v>1435</v>
      </c>
      <c r="C73" t="s">
        <v>1842</v>
      </c>
      <c r="D73" s="99"/>
      <c r="E73" s="99"/>
      <c r="F73" s="99"/>
      <c r="G73" s="99"/>
      <c r="H73" s="99"/>
    </row>
    <row r="74" spans="1:8">
      <c r="A74" s="211" t="str">
        <f t="shared" si="1"/>
        <v>APM</v>
      </c>
      <c r="B74" t="s">
        <v>345</v>
      </c>
      <c r="C74" t="s">
        <v>1843</v>
      </c>
      <c r="D74" s="99"/>
      <c r="E74" s="99"/>
      <c r="F74" s="99"/>
      <c r="G74" s="99"/>
      <c r="H74" s="99"/>
    </row>
    <row r="75" spans="1:8">
      <c r="A75" s="211" t="str">
        <f t="shared" si="1"/>
        <v>APO</v>
      </c>
      <c r="B75" t="s">
        <v>1436</v>
      </c>
      <c r="C75" t="s">
        <v>1844</v>
      </c>
      <c r="D75" s="99"/>
      <c r="E75" s="99"/>
      <c r="F75" s="99"/>
      <c r="G75" s="99"/>
      <c r="H75" s="99"/>
    </row>
    <row r="76" spans="1:8">
      <c r="A76" s="211" t="str">
        <f t="shared" si="1"/>
        <v>APR</v>
      </c>
      <c r="B76" t="s">
        <v>346</v>
      </c>
      <c r="C76" t="s">
        <v>1845</v>
      </c>
      <c r="D76" s="99"/>
      <c r="E76" s="99"/>
      <c r="F76" s="99"/>
      <c r="G76" s="99"/>
      <c r="H76" s="99"/>
    </row>
    <row r="77" spans="1:8">
      <c r="A77" s="211" t="str">
        <f t="shared" si="1"/>
        <v>APX</v>
      </c>
      <c r="B77" t="s">
        <v>347</v>
      </c>
      <c r="C77" t="s">
        <v>1846</v>
      </c>
      <c r="D77" s="99"/>
      <c r="E77" s="99"/>
      <c r="F77" s="99"/>
      <c r="G77" s="99"/>
      <c r="H77" s="99"/>
    </row>
    <row r="78" spans="1:8">
      <c r="A78" s="211" t="str">
        <f t="shared" si="1"/>
        <v>AQU</v>
      </c>
      <c r="B78" t="s">
        <v>1437</v>
      </c>
      <c r="C78" t="s">
        <v>1847</v>
      </c>
      <c r="D78" s="99"/>
      <c r="E78" s="99"/>
      <c r="F78" s="99"/>
      <c r="G78" s="99"/>
      <c r="H78" s="99"/>
    </row>
    <row r="79" spans="1:8">
      <c r="A79" s="211" t="str">
        <f t="shared" si="1"/>
        <v>AR0</v>
      </c>
      <c r="B79" t="s">
        <v>1089</v>
      </c>
      <c r="C79" t="s">
        <v>1848</v>
      </c>
      <c r="D79" s="99"/>
      <c r="E79" s="99"/>
      <c r="F79" s="99"/>
      <c r="G79" s="99"/>
      <c r="H79" s="99"/>
    </row>
    <row r="80" spans="1:8">
      <c r="A80" s="211" t="str">
        <f t="shared" si="1"/>
        <v>AR1</v>
      </c>
      <c r="B80" t="s">
        <v>1090</v>
      </c>
      <c r="C80" t="s">
        <v>1849</v>
      </c>
      <c r="D80" s="99"/>
      <c r="E80" s="99"/>
      <c r="F80" s="99"/>
      <c r="G80" s="99"/>
      <c r="H80" s="99"/>
    </row>
    <row r="81" spans="1:8">
      <c r="A81" s="211" t="str">
        <f t="shared" si="1"/>
        <v>ARF</v>
      </c>
      <c r="B81" t="s">
        <v>1438</v>
      </c>
      <c r="C81" t="s">
        <v>1850</v>
      </c>
      <c r="D81" s="99"/>
      <c r="E81" s="99"/>
      <c r="F81" s="99"/>
      <c r="G81" s="99"/>
      <c r="H81" s="99"/>
    </row>
    <row r="82" spans="1:8">
      <c r="A82" s="211" t="str">
        <f t="shared" si="1"/>
        <v>ARL</v>
      </c>
      <c r="B82" t="s">
        <v>348</v>
      </c>
      <c r="C82" t="s">
        <v>1851</v>
      </c>
      <c r="D82" s="99"/>
      <c r="E82" s="99"/>
      <c r="F82" s="99"/>
      <c r="G82" s="99"/>
      <c r="H82" s="99"/>
    </row>
    <row r="83" spans="1:8">
      <c r="A83" s="211" t="str">
        <f t="shared" si="1"/>
        <v>ARQ</v>
      </c>
      <c r="B83" t="s">
        <v>1091</v>
      </c>
      <c r="C83" t="s">
        <v>1852</v>
      </c>
      <c r="D83" s="99"/>
      <c r="E83" s="99"/>
      <c r="F83" s="99"/>
      <c r="G83" s="99"/>
      <c r="H83" s="99"/>
    </row>
    <row r="84" spans="1:8">
      <c r="A84" s="211" t="str">
        <f t="shared" si="1"/>
        <v>ARU</v>
      </c>
      <c r="B84" t="s">
        <v>732</v>
      </c>
      <c r="C84" t="s">
        <v>1853</v>
      </c>
      <c r="D84" s="99"/>
      <c r="E84" s="99"/>
      <c r="F84" s="99"/>
      <c r="G84" s="99"/>
      <c r="H84" s="99"/>
    </row>
    <row r="85" spans="1:8">
      <c r="A85" s="211" t="str">
        <f t="shared" si="1"/>
        <v>ARY</v>
      </c>
      <c r="B85" t="s">
        <v>1092</v>
      </c>
      <c r="C85" t="s">
        <v>1854</v>
      </c>
      <c r="D85" s="99"/>
      <c r="E85" s="99"/>
      <c r="F85" s="99"/>
      <c r="G85" s="99"/>
      <c r="H85" s="99"/>
    </row>
    <row r="86" spans="1:8">
      <c r="A86" s="211" t="str">
        <f t="shared" si="1"/>
        <v>AS3</v>
      </c>
      <c r="B86" t="s">
        <v>1439</v>
      </c>
      <c r="C86" t="s">
        <v>1855</v>
      </c>
      <c r="D86" s="99"/>
      <c r="E86" s="99"/>
      <c r="F86" s="99"/>
      <c r="G86" s="99"/>
      <c r="H86" s="99"/>
    </row>
    <row r="87" spans="1:8">
      <c r="A87" s="211" t="str">
        <f t="shared" si="1"/>
        <v>ASL</v>
      </c>
      <c r="B87" t="s">
        <v>1093</v>
      </c>
      <c r="C87" t="s">
        <v>1856</v>
      </c>
      <c r="D87" s="99"/>
      <c r="E87" s="99"/>
      <c r="F87" s="99"/>
      <c r="G87" s="99"/>
      <c r="H87" s="99"/>
    </row>
    <row r="88" spans="1:8">
      <c r="A88" s="211" t="str">
        <f t="shared" si="1"/>
        <v>ASM</v>
      </c>
      <c r="B88" t="s">
        <v>349</v>
      </c>
      <c r="C88" t="s">
        <v>1857</v>
      </c>
      <c r="D88" s="99"/>
      <c r="E88" s="99"/>
      <c r="F88" s="99"/>
      <c r="G88" s="99"/>
      <c r="H88" s="99"/>
    </row>
    <row r="89" spans="1:8">
      <c r="A89" s="211" t="str">
        <f t="shared" si="1"/>
        <v>ASX</v>
      </c>
      <c r="B89" t="s">
        <v>1023</v>
      </c>
      <c r="C89" t="s">
        <v>1858</v>
      </c>
      <c r="D89" s="99"/>
      <c r="E89" s="99"/>
      <c r="F89" s="99"/>
      <c r="G89" s="99"/>
      <c r="H89" s="99"/>
    </row>
    <row r="90" spans="1:8">
      <c r="A90" s="211" t="str">
        <f t="shared" si="1"/>
        <v>ASZ</v>
      </c>
      <c r="B90" t="s">
        <v>350</v>
      </c>
      <c r="C90" t="s">
        <v>2845</v>
      </c>
      <c r="D90" s="99"/>
      <c r="E90" s="99"/>
      <c r="F90" s="99"/>
      <c r="G90" s="99"/>
      <c r="H90" s="99"/>
    </row>
    <row r="91" spans="1:8">
      <c r="A91" s="211" t="str">
        <f t="shared" si="1"/>
        <v>ATC</v>
      </c>
      <c r="B91" t="s">
        <v>351</v>
      </c>
      <c r="C91" t="s">
        <v>1859</v>
      </c>
      <c r="D91" s="99"/>
      <c r="E91" s="99"/>
      <c r="F91" s="99"/>
      <c r="G91" s="99"/>
      <c r="H91" s="99"/>
    </row>
    <row r="92" spans="1:8">
      <c r="A92" s="211" t="str">
        <f t="shared" si="1"/>
        <v>AUT</v>
      </c>
      <c r="B92" t="s">
        <v>1440</v>
      </c>
      <c r="C92" t="s">
        <v>1860</v>
      </c>
      <c r="D92" s="99"/>
      <c r="E92" s="99"/>
      <c r="F92" s="99"/>
      <c r="G92" s="99"/>
      <c r="H92" s="99"/>
    </row>
    <row r="93" spans="1:8">
      <c r="A93" s="211" t="str">
        <f t="shared" si="1"/>
        <v>AV2</v>
      </c>
      <c r="B93" t="s">
        <v>1360</v>
      </c>
      <c r="C93" t="s">
        <v>1861</v>
      </c>
      <c r="D93" s="99"/>
      <c r="E93" s="99"/>
      <c r="F93" s="99"/>
      <c r="G93" s="99"/>
      <c r="H93" s="99"/>
    </row>
    <row r="94" spans="1:8">
      <c r="A94" s="211" t="str">
        <f t="shared" si="1"/>
        <v>AVA</v>
      </c>
      <c r="B94" t="s">
        <v>352</v>
      </c>
      <c r="C94" t="s">
        <v>1862</v>
      </c>
      <c r="D94" s="99"/>
      <c r="E94" s="99"/>
      <c r="F94" s="99"/>
      <c r="G94" s="99"/>
      <c r="H94" s="99"/>
    </row>
    <row r="95" spans="1:8">
      <c r="A95" s="211" t="str">
        <f t="shared" si="1"/>
        <v>AVI</v>
      </c>
      <c r="B95" t="s">
        <v>353</v>
      </c>
      <c r="C95" t="s">
        <v>1863</v>
      </c>
      <c r="D95" s="99"/>
      <c r="E95" s="99"/>
      <c r="F95" s="99"/>
      <c r="G95" s="99"/>
      <c r="H95" s="99"/>
    </row>
    <row r="96" spans="1:8">
      <c r="A96" s="211" t="str">
        <f t="shared" si="1"/>
        <v>AWP</v>
      </c>
      <c r="B96" t="s">
        <v>1441</v>
      </c>
      <c r="C96" t="s">
        <v>1864</v>
      </c>
      <c r="D96" s="99"/>
      <c r="E96" s="99"/>
      <c r="F96" s="99"/>
      <c r="G96" s="99"/>
      <c r="H96" s="99"/>
    </row>
    <row r="97" spans="1:8">
      <c r="A97" s="211" t="str">
        <f t="shared" si="1"/>
        <v>AXA</v>
      </c>
      <c r="B97" t="s">
        <v>354</v>
      </c>
      <c r="C97" t="s">
        <v>1865</v>
      </c>
      <c r="D97" s="99"/>
      <c r="E97" s="99"/>
      <c r="F97" s="99"/>
      <c r="G97" s="99"/>
      <c r="H97" s="99"/>
    </row>
    <row r="98" spans="1:8">
      <c r="A98" s="211" t="str">
        <f t="shared" si="1"/>
        <v>AXT</v>
      </c>
      <c r="B98" t="s">
        <v>1320</v>
      </c>
      <c r="C98" t="s">
        <v>1866</v>
      </c>
      <c r="D98" s="99"/>
      <c r="E98" s="99"/>
      <c r="F98" s="99"/>
      <c r="G98" s="99"/>
      <c r="H98" s="99"/>
    </row>
    <row r="99" spans="1:8">
      <c r="A99" s="211" t="str">
        <f t="shared" si="1"/>
        <v>AYM</v>
      </c>
      <c r="B99" t="s">
        <v>1094</v>
      </c>
      <c r="C99" t="s">
        <v>1867</v>
      </c>
      <c r="D99" s="99"/>
      <c r="E99" s="99"/>
      <c r="F99" s="99"/>
      <c r="G99" s="99"/>
      <c r="H99" s="99"/>
    </row>
    <row r="100" spans="1:8">
      <c r="A100" s="211" t="str">
        <f t="shared" si="1"/>
        <v>AYX</v>
      </c>
      <c r="B100" t="s">
        <v>1442</v>
      </c>
      <c r="C100" t="s">
        <v>1868</v>
      </c>
      <c r="D100" s="99"/>
      <c r="E100" s="99"/>
      <c r="F100" s="99"/>
      <c r="G100" s="99"/>
      <c r="H100" s="99"/>
    </row>
    <row r="101" spans="1:8">
      <c r="A101" s="211" t="str">
        <f t="shared" si="1"/>
        <v>B4N</v>
      </c>
      <c r="B101" t="s">
        <v>355</v>
      </c>
      <c r="C101" t="s">
        <v>1869</v>
      </c>
      <c r="D101" s="99"/>
      <c r="E101" s="99"/>
      <c r="F101" s="99"/>
      <c r="G101" s="99"/>
      <c r="H101" s="99"/>
    </row>
    <row r="102" spans="1:8">
      <c r="A102" s="211" t="str">
        <f t="shared" si="1"/>
        <v>BA1</v>
      </c>
      <c r="B102" t="s">
        <v>1324</v>
      </c>
      <c r="C102" t="s">
        <v>1870</v>
      </c>
      <c r="D102" s="99"/>
      <c r="E102" s="99"/>
      <c r="F102" s="99"/>
      <c r="G102" s="99"/>
      <c r="H102" s="99"/>
    </row>
    <row r="103" spans="1:8">
      <c r="A103" s="211" t="str">
        <f t="shared" si="1"/>
        <v>BA5</v>
      </c>
      <c r="B103" t="s">
        <v>1443</v>
      </c>
      <c r="C103" t="s">
        <v>1871</v>
      </c>
      <c r="D103" s="99"/>
      <c r="E103" s="99"/>
      <c r="F103" s="99"/>
      <c r="G103" s="99"/>
      <c r="H103" s="99"/>
    </row>
    <row r="104" spans="1:8">
      <c r="A104" s="211" t="str">
        <f t="shared" si="1"/>
        <v>BAR</v>
      </c>
      <c r="B104" t="s">
        <v>356</v>
      </c>
      <c r="C104" t="s">
        <v>1872</v>
      </c>
      <c r="D104" s="99"/>
      <c r="E104" s="99"/>
      <c r="F104" s="99"/>
      <c r="G104" s="99"/>
      <c r="H104" s="99"/>
    </row>
    <row r="105" spans="1:8">
      <c r="A105" s="211" t="str">
        <f t="shared" si="1"/>
        <v>BAS</v>
      </c>
      <c r="B105" t="s">
        <v>357</v>
      </c>
      <c r="C105" t="s">
        <v>1873</v>
      </c>
      <c r="D105" s="99"/>
      <c r="E105" s="99"/>
      <c r="F105" s="99"/>
      <c r="G105" s="99"/>
      <c r="H105" s="99"/>
    </row>
    <row r="106" spans="1:8">
      <c r="A106" s="211" t="str">
        <f t="shared" si="1"/>
        <v>BAX</v>
      </c>
      <c r="B106" t="s">
        <v>2796</v>
      </c>
      <c r="C106" t="s">
        <v>2846</v>
      </c>
      <c r="D106" s="99"/>
      <c r="E106" s="99"/>
      <c r="F106" s="99"/>
      <c r="G106" s="99"/>
      <c r="H106" s="99"/>
    </row>
    <row r="107" spans="1:8">
      <c r="A107" s="211" t="str">
        <f t="shared" si="1"/>
        <v>BAY</v>
      </c>
      <c r="B107" t="s">
        <v>358</v>
      </c>
      <c r="C107" t="s">
        <v>1874</v>
      </c>
      <c r="D107" s="99"/>
      <c r="E107" s="99"/>
      <c r="F107" s="99"/>
      <c r="G107" s="99"/>
      <c r="H107" s="99"/>
    </row>
    <row r="108" spans="1:8">
      <c r="A108" s="211" t="str">
        <f t="shared" si="1"/>
        <v>BB2</v>
      </c>
      <c r="B108" t="s">
        <v>1444</v>
      </c>
      <c r="C108" t="s">
        <v>1875</v>
      </c>
      <c r="D108" s="99"/>
      <c r="E108" s="99"/>
      <c r="F108" s="99"/>
      <c r="G108" s="99"/>
      <c r="H108" s="99"/>
    </row>
    <row r="109" spans="1:8">
      <c r="A109" s="211" t="str">
        <f t="shared" si="1"/>
        <v>BBA</v>
      </c>
      <c r="B109" t="s">
        <v>1445</v>
      </c>
      <c r="C109" t="s">
        <v>1876</v>
      </c>
      <c r="D109" s="99"/>
      <c r="E109" s="99"/>
      <c r="F109" s="99"/>
      <c r="G109" s="99"/>
      <c r="H109" s="99"/>
    </row>
    <row r="110" spans="1:8">
      <c r="A110" s="211" t="str">
        <f t="shared" si="1"/>
        <v>BBE</v>
      </c>
      <c r="B110" t="s">
        <v>1024</v>
      </c>
      <c r="C110" t="s">
        <v>1877</v>
      </c>
      <c r="D110" s="99"/>
      <c r="E110" s="99"/>
      <c r="F110" s="99"/>
      <c r="G110" s="99"/>
      <c r="H110" s="99"/>
    </row>
    <row r="111" spans="1:8">
      <c r="A111" s="211" t="str">
        <f t="shared" si="1"/>
        <v>BBG</v>
      </c>
      <c r="B111" t="s">
        <v>1446</v>
      </c>
      <c r="C111" t="s">
        <v>1878</v>
      </c>
      <c r="D111" s="99"/>
      <c r="E111" s="99"/>
      <c r="F111" s="99"/>
      <c r="G111" s="99"/>
      <c r="H111" s="99"/>
    </row>
    <row r="112" spans="1:8">
      <c r="A112" s="211" t="str">
        <f t="shared" si="1"/>
        <v>BBV</v>
      </c>
      <c r="B112" t="s">
        <v>359</v>
      </c>
      <c r="C112" t="s">
        <v>1879</v>
      </c>
      <c r="D112" s="99"/>
      <c r="E112" s="99"/>
      <c r="F112" s="99"/>
      <c r="G112" s="99"/>
      <c r="H112" s="99"/>
    </row>
    <row r="113" spans="1:8">
      <c r="A113" s="211" t="str">
        <f t="shared" si="1"/>
        <v>BBY</v>
      </c>
      <c r="B113" t="s">
        <v>360</v>
      </c>
      <c r="C113" t="s">
        <v>2847</v>
      </c>
      <c r="D113" s="99"/>
      <c r="E113" s="99"/>
      <c r="F113" s="99"/>
      <c r="G113" s="99"/>
      <c r="H113" s="99"/>
    </row>
    <row r="114" spans="1:8">
      <c r="A114" s="211" t="str">
        <f t="shared" si="1"/>
        <v>BCB</v>
      </c>
      <c r="B114" t="s">
        <v>361</v>
      </c>
      <c r="C114" t="s">
        <v>1880</v>
      </c>
      <c r="D114" s="99"/>
      <c r="E114" s="99"/>
      <c r="F114" s="99"/>
      <c r="G114" s="99"/>
      <c r="H114" s="99"/>
    </row>
    <row r="115" spans="1:8">
      <c r="A115" s="211" t="str">
        <f t="shared" si="1"/>
        <v>BCG</v>
      </c>
      <c r="B115" t="s">
        <v>362</v>
      </c>
      <c r="C115" t="s">
        <v>1881</v>
      </c>
      <c r="D115" s="99"/>
      <c r="E115" s="99"/>
      <c r="F115" s="99"/>
      <c r="G115" s="99"/>
      <c r="H115" s="99"/>
    </row>
    <row r="116" spans="1:8">
      <c r="A116" s="211" t="str">
        <f t="shared" si="1"/>
        <v>BCM</v>
      </c>
      <c r="B116" t="s">
        <v>1447</v>
      </c>
      <c r="C116" t="s">
        <v>1882</v>
      </c>
      <c r="D116" s="99"/>
      <c r="E116" s="99"/>
      <c r="F116" s="99"/>
      <c r="G116" s="99"/>
      <c r="H116" s="99"/>
    </row>
    <row r="117" spans="1:8">
      <c r="A117" s="211" t="str">
        <f t="shared" si="1"/>
        <v>BCO</v>
      </c>
      <c r="B117" t="s">
        <v>363</v>
      </c>
      <c r="C117" t="s">
        <v>1883</v>
      </c>
      <c r="D117" s="99"/>
      <c r="E117" s="99"/>
      <c r="F117" s="99"/>
      <c r="G117" s="99"/>
      <c r="H117" s="99"/>
    </row>
    <row r="118" spans="1:8">
      <c r="A118" s="211" t="str">
        <f t="shared" si="1"/>
        <v>BCT</v>
      </c>
      <c r="B118" t="s">
        <v>733</v>
      </c>
      <c r="C118" t="s">
        <v>1884</v>
      </c>
      <c r="D118" s="99"/>
      <c r="E118" s="99"/>
      <c r="F118" s="99"/>
      <c r="G118" s="99"/>
      <c r="H118" s="99"/>
    </row>
    <row r="119" spans="1:8">
      <c r="A119" s="211" t="str">
        <f t="shared" si="1"/>
        <v>BDC</v>
      </c>
      <c r="B119" t="s">
        <v>364</v>
      </c>
      <c r="C119" t="s">
        <v>1885</v>
      </c>
      <c r="D119" s="99"/>
      <c r="E119" s="99"/>
      <c r="F119" s="99"/>
      <c r="G119" s="99"/>
      <c r="H119" s="99"/>
    </row>
    <row r="120" spans="1:8">
      <c r="A120" s="211" t="str">
        <f t="shared" si="1"/>
        <v>BE1</v>
      </c>
      <c r="B120" t="s">
        <v>1448</v>
      </c>
      <c r="C120" t="s">
        <v>1886</v>
      </c>
      <c r="D120" s="99"/>
      <c r="E120" s="99"/>
      <c r="F120" s="99"/>
      <c r="G120" s="99"/>
      <c r="H120" s="99"/>
    </row>
    <row r="121" spans="1:8">
      <c r="A121" s="211" t="str">
        <f t="shared" si="1"/>
        <v>BEB</v>
      </c>
      <c r="B121" t="s">
        <v>365</v>
      </c>
      <c r="C121" t="s">
        <v>1887</v>
      </c>
      <c r="D121" s="99"/>
      <c r="E121" s="99"/>
      <c r="F121" s="99"/>
      <c r="G121" s="99"/>
      <c r="H121" s="99"/>
    </row>
    <row r="122" spans="1:8">
      <c r="A122" s="211" t="str">
        <f t="shared" si="1"/>
        <v>BED</v>
      </c>
      <c r="B122" t="s">
        <v>1397</v>
      </c>
      <c r="C122" t="s">
        <v>1888</v>
      </c>
      <c r="D122" s="99"/>
      <c r="E122" s="99"/>
      <c r="F122" s="99"/>
      <c r="G122" s="99"/>
      <c r="H122" s="99"/>
    </row>
    <row r="123" spans="1:8">
      <c r="A123" s="211" t="str">
        <f t="shared" si="1"/>
        <v>BEN</v>
      </c>
      <c r="B123" t="s">
        <v>366</v>
      </c>
      <c r="C123" t="s">
        <v>1889</v>
      </c>
      <c r="D123" s="99"/>
      <c r="E123" s="99"/>
      <c r="F123" s="99"/>
      <c r="G123" s="99"/>
      <c r="H123" s="99"/>
    </row>
    <row r="124" spans="1:8">
      <c r="A124" s="211" t="str">
        <f t="shared" si="1"/>
        <v>BFI</v>
      </c>
      <c r="B124" t="s">
        <v>1449</v>
      </c>
      <c r="C124" t="s">
        <v>1890</v>
      </c>
      <c r="D124" s="99"/>
      <c r="E124" s="99"/>
      <c r="F124" s="99"/>
      <c r="G124" s="99"/>
      <c r="H124" s="99"/>
    </row>
    <row r="125" spans="1:8">
      <c r="A125" s="211" t="str">
        <f t="shared" si="1"/>
        <v>BG1</v>
      </c>
      <c r="B125" t="s">
        <v>1395</v>
      </c>
      <c r="C125" t="s">
        <v>2848</v>
      </c>
      <c r="D125" s="99"/>
      <c r="E125" s="99"/>
      <c r="F125" s="99"/>
      <c r="G125" s="99"/>
      <c r="H125" s="99"/>
    </row>
    <row r="126" spans="1:8">
      <c r="A126" s="211" t="str">
        <f t="shared" si="1"/>
        <v>BGD</v>
      </c>
      <c r="B126" t="s">
        <v>1450</v>
      </c>
      <c r="C126" t="s">
        <v>1891</v>
      </c>
      <c r="D126" s="99"/>
      <c r="E126" s="99"/>
      <c r="F126" s="99"/>
      <c r="G126" s="99"/>
      <c r="H126" s="99"/>
    </row>
    <row r="127" spans="1:8">
      <c r="A127" s="211" t="str">
        <f t="shared" si="1"/>
        <v>BHI</v>
      </c>
      <c r="B127" t="s">
        <v>2797</v>
      </c>
      <c r="C127" t="s">
        <v>2849</v>
      </c>
      <c r="D127" s="99"/>
      <c r="E127" s="99"/>
      <c r="F127" s="99"/>
      <c r="G127" s="99"/>
      <c r="H127" s="99"/>
    </row>
    <row r="128" spans="1:8">
      <c r="A128" s="211" t="str">
        <f t="shared" si="1"/>
        <v>BID</v>
      </c>
      <c r="B128" t="s">
        <v>1095</v>
      </c>
      <c r="C128" t="s">
        <v>1892</v>
      </c>
      <c r="D128" s="99"/>
      <c r="E128" s="99"/>
      <c r="F128" s="99"/>
      <c r="G128" s="99"/>
      <c r="H128" s="99"/>
    </row>
    <row r="129" spans="1:8">
      <c r="A129" s="211" t="str">
        <f t="shared" si="1"/>
        <v>BIN</v>
      </c>
      <c r="B129" t="s">
        <v>1451</v>
      </c>
      <c r="C129" t="s">
        <v>1893</v>
      </c>
      <c r="D129" s="99"/>
      <c r="E129" s="99"/>
      <c r="F129" s="99"/>
      <c r="G129" s="99"/>
      <c r="H129" s="99"/>
    </row>
    <row r="130" spans="1:8">
      <c r="A130" s="211" t="str">
        <f t="shared" si="1"/>
        <v>BJ2</v>
      </c>
      <c r="B130" t="s">
        <v>1452</v>
      </c>
      <c r="C130" t="s">
        <v>1894</v>
      </c>
      <c r="D130" s="99"/>
      <c r="E130" s="99"/>
      <c r="F130" s="99"/>
      <c r="G130" s="99"/>
      <c r="H130" s="99"/>
    </row>
    <row r="131" spans="1:8">
      <c r="A131" s="211" t="str">
        <f t="shared" ref="A131:A194" si="2">LEFT(C131,3)</f>
        <v>BKA</v>
      </c>
      <c r="B131" t="s">
        <v>367</v>
      </c>
      <c r="C131" t="s">
        <v>1895</v>
      </c>
      <c r="D131" s="99"/>
      <c r="E131" s="99"/>
      <c r="F131" s="99"/>
      <c r="G131" s="99"/>
      <c r="H131" s="99"/>
    </row>
    <row r="132" spans="1:8">
      <c r="A132" s="211" t="str">
        <f t="shared" si="2"/>
        <v>BLK</v>
      </c>
      <c r="B132" t="s">
        <v>368</v>
      </c>
      <c r="C132" t="s">
        <v>1896</v>
      </c>
      <c r="D132" s="99"/>
      <c r="E132" s="99"/>
      <c r="F132" s="99"/>
      <c r="G132" s="99"/>
      <c r="H132" s="99"/>
    </row>
    <row r="133" spans="1:8">
      <c r="A133" s="211" t="str">
        <f t="shared" si="2"/>
        <v>BLN</v>
      </c>
      <c r="B133" t="s">
        <v>369</v>
      </c>
      <c r="C133" t="s">
        <v>1897</v>
      </c>
      <c r="D133" s="99"/>
      <c r="E133" s="99"/>
      <c r="F133" s="99"/>
      <c r="G133" s="99"/>
      <c r="H133" s="99"/>
    </row>
    <row r="134" spans="1:8">
      <c r="A134" s="211" t="str">
        <f t="shared" si="2"/>
        <v>BLO</v>
      </c>
      <c r="B134" t="s">
        <v>370</v>
      </c>
      <c r="C134" t="s">
        <v>1898</v>
      </c>
      <c r="D134" s="99"/>
      <c r="E134" s="99"/>
      <c r="F134" s="99"/>
      <c r="G134" s="99"/>
      <c r="H134" s="99"/>
    </row>
    <row r="135" spans="1:8">
      <c r="A135" s="211" t="str">
        <f t="shared" si="2"/>
        <v>BM2</v>
      </c>
      <c r="B135" t="s">
        <v>1453</v>
      </c>
      <c r="C135" t="s">
        <v>1899</v>
      </c>
      <c r="D135" s="99"/>
      <c r="E135" s="99"/>
      <c r="F135" s="99"/>
      <c r="G135" s="99"/>
      <c r="H135" s="99"/>
    </row>
    <row r="136" spans="1:8">
      <c r="A136" s="211" t="str">
        <f t="shared" si="2"/>
        <v>BMC</v>
      </c>
      <c r="B136" t="s">
        <v>2798</v>
      </c>
      <c r="C136" t="s">
        <v>2850</v>
      </c>
      <c r="D136" s="99"/>
      <c r="E136" s="99"/>
      <c r="F136" s="99"/>
      <c r="G136" s="99"/>
      <c r="H136" s="99"/>
    </row>
    <row r="137" spans="1:8">
      <c r="A137" s="211" t="str">
        <f t="shared" si="2"/>
        <v>BMK</v>
      </c>
      <c r="B137" t="s">
        <v>1454</v>
      </c>
      <c r="C137" t="s">
        <v>1900</v>
      </c>
      <c r="D137" s="99"/>
      <c r="E137" s="99"/>
      <c r="F137" s="99"/>
      <c r="G137" s="99"/>
      <c r="H137" s="99"/>
    </row>
    <row r="138" spans="1:8">
      <c r="A138" s="211" t="str">
        <f t="shared" si="2"/>
        <v>BML</v>
      </c>
      <c r="B138" t="s">
        <v>1025</v>
      </c>
      <c r="C138" t="s">
        <v>1901</v>
      </c>
      <c r="D138" s="99"/>
      <c r="E138" s="99"/>
      <c r="F138" s="99"/>
      <c r="G138" s="99"/>
      <c r="H138" s="99"/>
    </row>
    <row r="139" spans="1:8">
      <c r="A139" s="211" t="str">
        <f t="shared" si="2"/>
        <v>BMS</v>
      </c>
      <c r="B139" t="s">
        <v>371</v>
      </c>
      <c r="C139" t="s">
        <v>1902</v>
      </c>
      <c r="D139" s="99"/>
      <c r="E139" s="99"/>
      <c r="F139" s="99"/>
      <c r="G139" s="99"/>
      <c r="H139" s="99"/>
    </row>
    <row r="140" spans="1:8">
      <c r="A140" s="211" t="str">
        <f t="shared" si="2"/>
        <v>BMT</v>
      </c>
      <c r="B140" t="s">
        <v>821</v>
      </c>
      <c r="C140" t="s">
        <v>1903</v>
      </c>
      <c r="D140" s="99"/>
      <c r="E140" s="99"/>
      <c r="F140" s="99"/>
      <c r="G140" s="99"/>
      <c r="H140" s="99"/>
    </row>
    <row r="141" spans="1:8">
      <c r="A141" s="211" t="str">
        <f t="shared" si="2"/>
        <v>BNP</v>
      </c>
      <c r="B141" t="s">
        <v>372</v>
      </c>
      <c r="C141" t="s">
        <v>1904</v>
      </c>
      <c r="D141" s="99"/>
      <c r="E141" s="99"/>
      <c r="F141" s="99"/>
      <c r="G141" s="99"/>
      <c r="H141" s="99"/>
    </row>
    <row r="142" spans="1:8">
      <c r="A142" s="211" t="str">
        <f t="shared" si="2"/>
        <v>BNY</v>
      </c>
      <c r="B142" t="s">
        <v>1455</v>
      </c>
      <c r="C142" t="s">
        <v>1905</v>
      </c>
      <c r="D142" s="99"/>
      <c r="E142" s="99"/>
      <c r="F142" s="99"/>
      <c r="G142" s="99"/>
      <c r="H142" s="99"/>
    </row>
    <row r="143" spans="1:8">
      <c r="A143" s="211" t="str">
        <f t="shared" si="2"/>
        <v>BOE</v>
      </c>
      <c r="B143" t="s">
        <v>373</v>
      </c>
      <c r="C143" t="s">
        <v>1906</v>
      </c>
      <c r="D143" s="99"/>
      <c r="E143" s="99"/>
      <c r="F143" s="99"/>
      <c r="G143" s="99"/>
      <c r="H143" s="99"/>
    </row>
    <row r="144" spans="1:8">
      <c r="A144" s="211" t="str">
        <f t="shared" si="2"/>
        <v>BOP</v>
      </c>
      <c r="B144" t="s">
        <v>1456</v>
      </c>
      <c r="C144" t="s">
        <v>1907</v>
      </c>
      <c r="D144" s="99"/>
      <c r="E144" s="99"/>
      <c r="F144" s="99"/>
      <c r="G144" s="99"/>
      <c r="H144" s="99"/>
    </row>
    <row r="145" spans="1:8">
      <c r="A145" s="211" t="str">
        <f t="shared" si="2"/>
        <v>BOS</v>
      </c>
      <c r="B145" t="s">
        <v>374</v>
      </c>
      <c r="C145" t="s">
        <v>1908</v>
      </c>
      <c r="D145" s="99"/>
      <c r="E145" s="99"/>
      <c r="F145" s="99"/>
      <c r="G145" s="99"/>
      <c r="H145" s="99"/>
    </row>
    <row r="146" spans="1:8">
      <c r="A146" s="211" t="str">
        <f t="shared" si="2"/>
        <v>BOX</v>
      </c>
      <c r="B146" t="s">
        <v>375</v>
      </c>
      <c r="C146" t="s">
        <v>1909</v>
      </c>
      <c r="D146" s="99"/>
      <c r="E146" s="99"/>
      <c r="F146" s="99"/>
      <c r="G146" s="99"/>
      <c r="H146" s="99"/>
    </row>
    <row r="147" spans="1:8">
      <c r="A147" s="211" t="str">
        <f t="shared" si="2"/>
        <v>BPC</v>
      </c>
      <c r="B147" t="s">
        <v>1457</v>
      </c>
      <c r="C147" t="s">
        <v>1910</v>
      </c>
      <c r="D147" s="99"/>
      <c r="E147" s="99"/>
      <c r="F147" s="99"/>
      <c r="G147" s="99"/>
      <c r="H147" s="99"/>
    </row>
    <row r="148" spans="1:8">
      <c r="A148" s="211" t="str">
        <f t="shared" si="2"/>
        <v>BR2</v>
      </c>
      <c r="B148" t="s">
        <v>1458</v>
      </c>
      <c r="C148" t="s">
        <v>1911</v>
      </c>
      <c r="D148" s="99"/>
      <c r="E148" s="99"/>
      <c r="F148" s="99"/>
      <c r="G148" s="99"/>
      <c r="H148" s="99"/>
    </row>
    <row r="149" spans="1:8">
      <c r="A149" s="211" t="str">
        <f t="shared" si="2"/>
        <v>BRB</v>
      </c>
      <c r="B149" t="s">
        <v>1459</v>
      </c>
      <c r="C149" t="s">
        <v>1912</v>
      </c>
      <c r="D149" s="99"/>
      <c r="E149" s="99"/>
      <c r="F149" s="99"/>
      <c r="G149" s="99"/>
      <c r="H149" s="99"/>
    </row>
    <row r="150" spans="1:8">
      <c r="A150" s="211" t="str">
        <f t="shared" si="2"/>
        <v>BRF</v>
      </c>
      <c r="B150" t="s">
        <v>1460</v>
      </c>
      <c r="C150" t="s">
        <v>1913</v>
      </c>
      <c r="D150" s="99"/>
      <c r="E150" s="99"/>
      <c r="F150" s="99"/>
      <c r="G150" s="99"/>
      <c r="H150" s="99"/>
    </row>
    <row r="151" spans="1:8">
      <c r="A151" s="211" t="str">
        <f t="shared" si="2"/>
        <v>BRK</v>
      </c>
      <c r="B151" t="s">
        <v>734</v>
      </c>
      <c r="C151" t="s">
        <v>1914</v>
      </c>
      <c r="D151" s="99"/>
      <c r="E151" s="99"/>
      <c r="F151" s="99"/>
      <c r="G151" s="99"/>
      <c r="H151" s="99"/>
    </row>
    <row r="152" spans="1:8">
      <c r="A152" s="211" t="str">
        <f t="shared" si="2"/>
        <v>BRS</v>
      </c>
      <c r="B152" t="s">
        <v>1096</v>
      </c>
      <c r="C152" t="s">
        <v>1915</v>
      </c>
      <c r="D152" s="99"/>
      <c r="E152" s="99"/>
      <c r="F152" s="99"/>
      <c r="G152" s="99"/>
      <c r="H152" s="99"/>
    </row>
    <row r="153" spans="1:8">
      <c r="A153" s="211" t="str">
        <f t="shared" si="2"/>
        <v>BRW</v>
      </c>
      <c r="B153" t="s">
        <v>874</v>
      </c>
      <c r="C153" t="s">
        <v>1916</v>
      </c>
      <c r="D153" s="99"/>
      <c r="E153" s="99"/>
      <c r="F153" s="99"/>
      <c r="G153" s="99"/>
      <c r="H153" s="99"/>
    </row>
    <row r="154" spans="1:8">
      <c r="A154" s="211" t="str">
        <f t="shared" si="2"/>
        <v>BSE</v>
      </c>
      <c r="B154" t="s">
        <v>376</v>
      </c>
      <c r="C154" t="s">
        <v>1917</v>
      </c>
      <c r="D154" s="99"/>
      <c r="E154" s="99"/>
      <c r="F154" s="99"/>
      <c r="G154" s="99"/>
      <c r="H154" s="99"/>
    </row>
    <row r="155" spans="1:8">
      <c r="A155" s="211" t="str">
        <f t="shared" si="2"/>
        <v>BSF</v>
      </c>
      <c r="B155" t="s">
        <v>1461</v>
      </c>
      <c r="C155" t="s">
        <v>1918</v>
      </c>
      <c r="D155" s="99"/>
      <c r="E155" s="99"/>
      <c r="F155" s="99"/>
      <c r="G155" s="99"/>
      <c r="H155" s="99"/>
    </row>
    <row r="156" spans="1:8">
      <c r="A156" s="211" t="str">
        <f t="shared" si="2"/>
        <v>BSJ</v>
      </c>
      <c r="B156" t="s">
        <v>1462</v>
      </c>
      <c r="C156" t="s">
        <v>1919</v>
      </c>
      <c r="D156" s="99"/>
      <c r="E156" s="99"/>
      <c r="F156" s="99"/>
      <c r="G156" s="99"/>
      <c r="H156" s="99"/>
    </row>
    <row r="157" spans="1:8">
      <c r="A157" s="211" t="str">
        <f t="shared" si="2"/>
        <v>BSW</v>
      </c>
      <c r="B157" t="s">
        <v>1463</v>
      </c>
      <c r="C157" t="s">
        <v>1920</v>
      </c>
      <c r="D157" s="99"/>
      <c r="E157" s="99"/>
      <c r="F157" s="99"/>
      <c r="G157" s="99"/>
      <c r="H157" s="99"/>
    </row>
    <row r="158" spans="1:8">
      <c r="A158" s="211" t="str">
        <f t="shared" si="2"/>
        <v>BTP</v>
      </c>
      <c r="B158" t="s">
        <v>377</v>
      </c>
      <c r="C158" t="s">
        <v>1921</v>
      </c>
      <c r="D158" s="99"/>
      <c r="E158" s="99"/>
      <c r="F158" s="99"/>
      <c r="G158" s="99"/>
      <c r="H158" s="99"/>
    </row>
    <row r="159" spans="1:8">
      <c r="A159" s="211" t="str">
        <f t="shared" si="2"/>
        <v>BU1</v>
      </c>
      <c r="B159" t="s">
        <v>1464</v>
      </c>
      <c r="C159" t="s">
        <v>1922</v>
      </c>
      <c r="D159" s="99"/>
      <c r="E159" s="99"/>
      <c r="F159" s="99"/>
      <c r="G159" s="99"/>
      <c r="H159" s="99"/>
    </row>
    <row r="160" spans="1:8">
      <c r="A160" s="211" t="str">
        <f t="shared" si="2"/>
        <v>BUS</v>
      </c>
      <c r="B160" t="s">
        <v>2799</v>
      </c>
      <c r="C160" t="s">
        <v>2851</v>
      </c>
      <c r="D160" s="99"/>
      <c r="E160" s="99"/>
      <c r="F160" s="99"/>
      <c r="G160" s="99"/>
      <c r="H160" s="99"/>
    </row>
    <row r="161" spans="1:8">
      <c r="A161" s="211" t="str">
        <f t="shared" si="2"/>
        <v>BWH</v>
      </c>
      <c r="B161" t="s">
        <v>1465</v>
      </c>
      <c r="C161" t="s">
        <v>1923</v>
      </c>
      <c r="D161" s="99"/>
      <c r="E161" s="99"/>
      <c r="F161" s="99"/>
      <c r="G161" s="99"/>
      <c r="H161" s="99"/>
    </row>
    <row r="162" spans="1:8">
      <c r="A162" s="211" t="str">
        <f t="shared" si="2"/>
        <v>BWI</v>
      </c>
      <c r="B162" t="s">
        <v>378</v>
      </c>
      <c r="C162" t="s">
        <v>1924</v>
      </c>
      <c r="D162" s="99"/>
      <c r="E162" s="99"/>
      <c r="F162" s="99"/>
      <c r="G162" s="99"/>
      <c r="H162" s="99"/>
    </row>
    <row r="163" spans="1:8">
      <c r="A163" s="211" t="str">
        <f t="shared" si="2"/>
        <v>BYK</v>
      </c>
      <c r="B163" t="s">
        <v>1466</v>
      </c>
      <c r="C163" t="s">
        <v>1925</v>
      </c>
      <c r="D163" s="99"/>
      <c r="E163" s="99"/>
      <c r="F163" s="99"/>
      <c r="G163" s="99"/>
      <c r="H163" s="99"/>
    </row>
    <row r="164" spans="1:8">
      <c r="A164" s="211" t="str">
        <f t="shared" si="2"/>
        <v>C0B</v>
      </c>
      <c r="B164" t="s">
        <v>468</v>
      </c>
      <c r="C164" t="s">
        <v>1926</v>
      </c>
      <c r="D164" s="99"/>
      <c r="E164" s="99"/>
      <c r="F164" s="99"/>
      <c r="G164" s="99"/>
      <c r="H164" s="99"/>
    </row>
    <row r="165" spans="1:8">
      <c r="A165" s="211" t="str">
        <f t="shared" si="2"/>
        <v>C8R</v>
      </c>
      <c r="B165" t="s">
        <v>1325</v>
      </c>
      <c r="C165" t="s">
        <v>1927</v>
      </c>
      <c r="D165" s="99"/>
      <c r="E165" s="99"/>
      <c r="F165" s="99"/>
      <c r="G165" s="99"/>
      <c r="H165" s="99"/>
    </row>
    <row r="166" spans="1:8">
      <c r="A166" s="211" t="str">
        <f t="shared" si="2"/>
        <v>CA1</v>
      </c>
      <c r="B166" t="s">
        <v>1097</v>
      </c>
      <c r="C166" t="s">
        <v>2852</v>
      </c>
      <c r="D166" s="99"/>
      <c r="E166" s="99"/>
      <c r="F166" s="99"/>
      <c r="G166" s="99"/>
      <c r="H166" s="99"/>
    </row>
    <row r="167" spans="1:8">
      <c r="A167" s="211" t="str">
        <f t="shared" si="2"/>
        <v>CA3</v>
      </c>
      <c r="B167" t="s">
        <v>808</v>
      </c>
      <c r="C167" t="s">
        <v>1928</v>
      </c>
      <c r="D167" s="99"/>
      <c r="E167" s="99"/>
      <c r="F167" s="99"/>
      <c r="G167" s="99"/>
      <c r="H167" s="99"/>
    </row>
    <row r="168" spans="1:8">
      <c r="A168" s="211" t="str">
        <f t="shared" si="2"/>
        <v>CA4</v>
      </c>
      <c r="B168" t="s">
        <v>1467</v>
      </c>
      <c r="C168" t="s">
        <v>1929</v>
      </c>
      <c r="D168" s="99"/>
      <c r="E168" s="99"/>
      <c r="F168" s="99"/>
      <c r="G168" s="99"/>
      <c r="H168" s="99"/>
    </row>
    <row r="169" spans="1:8">
      <c r="A169" s="211" t="str">
        <f t="shared" si="2"/>
        <v>CA5</v>
      </c>
      <c r="B169" t="s">
        <v>1468</v>
      </c>
      <c r="C169" t="s">
        <v>1930</v>
      </c>
      <c r="D169" s="99"/>
      <c r="E169" s="99"/>
      <c r="F169" s="99"/>
      <c r="G169" s="99"/>
      <c r="H169" s="99"/>
    </row>
    <row r="170" spans="1:8">
      <c r="A170" s="211" t="str">
        <f t="shared" si="2"/>
        <v>CAH</v>
      </c>
      <c r="B170" t="s">
        <v>379</v>
      </c>
      <c r="C170" t="s">
        <v>1931</v>
      </c>
      <c r="D170" s="99"/>
      <c r="E170" s="99"/>
      <c r="F170" s="99"/>
      <c r="G170" s="99"/>
      <c r="H170" s="99"/>
    </row>
    <row r="171" spans="1:8">
      <c r="A171" s="211" t="str">
        <f t="shared" si="2"/>
        <v>CAL</v>
      </c>
      <c r="B171" t="s">
        <v>1469</v>
      </c>
      <c r="C171" t="s">
        <v>1932</v>
      </c>
      <c r="D171" s="99"/>
      <c r="E171" s="99"/>
      <c r="F171" s="99"/>
      <c r="G171" s="99"/>
      <c r="H171" s="99"/>
    </row>
    <row r="172" spans="1:8">
      <c r="A172" s="211" t="str">
        <f t="shared" si="2"/>
        <v>CAN</v>
      </c>
      <c r="B172" t="s">
        <v>380</v>
      </c>
      <c r="C172" t="s">
        <v>2853</v>
      </c>
      <c r="D172" s="99"/>
      <c r="E172" s="99"/>
      <c r="F172" s="99"/>
      <c r="G172" s="99"/>
      <c r="H172" s="99"/>
    </row>
    <row r="173" spans="1:8">
      <c r="A173" s="211" t="str">
        <f t="shared" si="2"/>
        <v>CAS</v>
      </c>
      <c r="B173" t="s">
        <v>381</v>
      </c>
      <c r="C173" t="s">
        <v>1933</v>
      </c>
      <c r="D173" s="99"/>
      <c r="E173" s="99"/>
      <c r="F173" s="99"/>
      <c r="G173" s="99"/>
      <c r="H173" s="99"/>
    </row>
    <row r="174" spans="1:8">
      <c r="A174" s="211" t="str">
        <f t="shared" si="2"/>
        <v>CBI</v>
      </c>
      <c r="B174" t="s">
        <v>1470</v>
      </c>
      <c r="C174" t="s">
        <v>1934</v>
      </c>
      <c r="D174" s="99"/>
      <c r="E174" s="99"/>
      <c r="F174" s="99"/>
      <c r="G174" s="99"/>
      <c r="H174" s="99"/>
    </row>
    <row r="175" spans="1:8">
      <c r="A175" s="211" t="str">
        <f t="shared" si="2"/>
        <v>CBN</v>
      </c>
      <c r="B175" t="s">
        <v>1376</v>
      </c>
      <c r="C175" t="s">
        <v>1935</v>
      </c>
      <c r="D175" s="99"/>
      <c r="E175" s="99"/>
      <c r="F175" s="99"/>
      <c r="G175" s="99"/>
      <c r="H175" s="99"/>
    </row>
    <row r="176" spans="1:8">
      <c r="A176" s="211" t="str">
        <f t="shared" si="2"/>
        <v>CBS</v>
      </c>
      <c r="B176" t="s">
        <v>1471</v>
      </c>
      <c r="C176" t="s">
        <v>1936</v>
      </c>
      <c r="D176" s="99"/>
      <c r="E176" s="99"/>
      <c r="F176" s="99"/>
      <c r="G176" s="99"/>
      <c r="H176" s="99"/>
    </row>
    <row r="177" spans="1:8">
      <c r="A177" s="211" t="str">
        <f t="shared" si="2"/>
        <v>CC0</v>
      </c>
      <c r="B177" t="s">
        <v>1472</v>
      </c>
      <c r="C177" t="s">
        <v>1937</v>
      </c>
      <c r="D177" s="99"/>
      <c r="E177" s="99"/>
      <c r="F177" s="99"/>
      <c r="G177" s="99"/>
      <c r="H177" s="99"/>
    </row>
    <row r="178" spans="1:8">
      <c r="A178" s="211" t="str">
        <f t="shared" si="2"/>
        <v>CC1</v>
      </c>
      <c r="B178" t="s">
        <v>1473</v>
      </c>
      <c r="C178" t="s">
        <v>1938</v>
      </c>
      <c r="D178" s="99"/>
      <c r="E178" s="99"/>
      <c r="F178" s="99"/>
      <c r="G178" s="99"/>
      <c r="H178" s="99"/>
    </row>
    <row r="179" spans="1:8">
      <c r="A179" s="211" t="str">
        <f t="shared" si="2"/>
        <v>CC2</v>
      </c>
      <c r="B179" t="s">
        <v>1474</v>
      </c>
      <c r="C179" t="s">
        <v>1939</v>
      </c>
      <c r="D179" s="99"/>
      <c r="E179" s="99"/>
      <c r="F179" s="99"/>
      <c r="G179" s="99"/>
      <c r="H179" s="99"/>
    </row>
    <row r="180" spans="1:8">
      <c r="A180" s="211" t="str">
        <f t="shared" si="2"/>
        <v>CCB</v>
      </c>
      <c r="B180" t="s">
        <v>1475</v>
      </c>
      <c r="C180" t="s">
        <v>1940</v>
      </c>
      <c r="D180" s="99"/>
      <c r="E180" s="99"/>
      <c r="F180" s="99"/>
      <c r="G180" s="99"/>
      <c r="H180" s="99"/>
    </row>
    <row r="181" spans="1:8">
      <c r="A181" s="211" t="str">
        <f t="shared" si="2"/>
        <v>CCC</v>
      </c>
      <c r="B181" t="s">
        <v>382</v>
      </c>
      <c r="C181" t="s">
        <v>1941</v>
      </c>
      <c r="D181" s="99"/>
      <c r="E181" s="99"/>
      <c r="F181" s="99"/>
      <c r="G181" s="99"/>
      <c r="H181" s="99"/>
    </row>
    <row r="182" spans="1:8">
      <c r="A182" s="211" t="str">
        <f t="shared" si="2"/>
        <v>CCE</v>
      </c>
      <c r="B182" t="s">
        <v>1476</v>
      </c>
      <c r="C182" t="s">
        <v>1942</v>
      </c>
      <c r="D182" s="99"/>
      <c r="E182" s="99"/>
      <c r="F182" s="99"/>
      <c r="G182" s="99"/>
      <c r="H182" s="99"/>
    </row>
    <row r="183" spans="1:8">
      <c r="A183" s="211" t="str">
        <f t="shared" si="2"/>
        <v>CCG</v>
      </c>
      <c r="B183" t="s">
        <v>1477</v>
      </c>
      <c r="C183" t="s">
        <v>1943</v>
      </c>
      <c r="D183" s="99"/>
      <c r="E183" s="99"/>
      <c r="F183" s="99"/>
      <c r="G183" s="99"/>
      <c r="H183" s="99"/>
    </row>
    <row r="184" spans="1:8">
      <c r="A184" s="211" t="str">
        <f t="shared" si="2"/>
        <v>CCN</v>
      </c>
      <c r="B184" t="s">
        <v>1478</v>
      </c>
      <c r="C184" t="s">
        <v>1944</v>
      </c>
      <c r="D184" s="99"/>
      <c r="E184" s="99"/>
      <c r="F184" s="99"/>
      <c r="G184" s="99"/>
      <c r="H184" s="99"/>
    </row>
    <row r="185" spans="1:8">
      <c r="A185" s="211" t="str">
        <f t="shared" si="2"/>
        <v>CD3</v>
      </c>
      <c r="B185" t="s">
        <v>421</v>
      </c>
      <c r="C185" t="s">
        <v>1945</v>
      </c>
      <c r="D185" s="99"/>
      <c r="E185" s="99"/>
      <c r="F185" s="99"/>
      <c r="G185" s="99"/>
      <c r="H185" s="99"/>
    </row>
    <row r="186" spans="1:8">
      <c r="A186" s="211" t="str">
        <f t="shared" si="2"/>
        <v>CDA</v>
      </c>
      <c r="B186" t="s">
        <v>383</v>
      </c>
      <c r="C186" t="s">
        <v>1946</v>
      </c>
      <c r="D186" s="99"/>
      <c r="E186" s="99"/>
      <c r="F186" s="99"/>
      <c r="G186" s="99"/>
      <c r="H186" s="99"/>
    </row>
    <row r="187" spans="1:8">
      <c r="A187" s="211" t="str">
        <f t="shared" si="2"/>
        <v>CE3</v>
      </c>
      <c r="B187" t="s">
        <v>1479</v>
      </c>
      <c r="C187" t="s">
        <v>1947</v>
      </c>
      <c r="D187" s="99"/>
      <c r="E187" s="99"/>
      <c r="F187" s="99"/>
      <c r="G187" s="99"/>
      <c r="H187" s="99"/>
    </row>
    <row r="188" spans="1:8">
      <c r="A188" s="211" t="str">
        <f t="shared" si="2"/>
        <v>CE4</v>
      </c>
      <c r="B188" t="s">
        <v>1480</v>
      </c>
      <c r="C188" t="s">
        <v>1948</v>
      </c>
      <c r="D188" s="99"/>
      <c r="E188" s="99"/>
      <c r="F188" s="99"/>
      <c r="G188" s="99"/>
      <c r="H188" s="99"/>
    </row>
    <row r="189" spans="1:8">
      <c r="A189" s="211" t="str">
        <f t="shared" si="2"/>
        <v>CEG</v>
      </c>
      <c r="B189" t="s">
        <v>384</v>
      </c>
      <c r="C189" t="s">
        <v>1949</v>
      </c>
      <c r="D189" s="99"/>
      <c r="E189" s="99"/>
      <c r="F189" s="99"/>
      <c r="G189" s="99"/>
      <c r="H189" s="99"/>
    </row>
    <row r="190" spans="1:8">
      <c r="A190" s="211" t="str">
        <f t="shared" si="2"/>
        <v>CEJ</v>
      </c>
      <c r="B190" t="s">
        <v>1365</v>
      </c>
      <c r="C190" t="s">
        <v>1950</v>
      </c>
      <c r="D190" s="99"/>
      <c r="E190" s="99"/>
      <c r="F190" s="99"/>
      <c r="G190" s="99"/>
      <c r="H190" s="99"/>
    </row>
    <row r="191" spans="1:8">
      <c r="A191" s="211" t="str">
        <f t="shared" si="2"/>
        <v>CER</v>
      </c>
      <c r="B191" t="s">
        <v>385</v>
      </c>
      <c r="C191" t="s">
        <v>1951</v>
      </c>
      <c r="D191" s="99"/>
      <c r="E191" s="99"/>
      <c r="F191" s="99"/>
      <c r="G191" s="99"/>
      <c r="H191" s="99"/>
    </row>
    <row r="192" spans="1:8">
      <c r="A192" s="211" t="str">
        <f t="shared" si="2"/>
        <v>CES</v>
      </c>
      <c r="B192" t="s">
        <v>1319</v>
      </c>
      <c r="C192" t="s">
        <v>1952</v>
      </c>
      <c r="D192" s="99"/>
      <c r="E192" s="99"/>
      <c r="F192" s="99"/>
      <c r="G192" s="99"/>
      <c r="H192" s="99"/>
    </row>
    <row r="193" spans="1:8">
      <c r="A193" s="211" t="str">
        <f t="shared" si="2"/>
        <v>CF1</v>
      </c>
      <c r="B193" t="s">
        <v>2800</v>
      </c>
      <c r="C193" t="s">
        <v>2854</v>
      </c>
      <c r="D193" s="99"/>
      <c r="E193" s="99"/>
      <c r="F193" s="99"/>
      <c r="G193" s="99"/>
      <c r="H193" s="99"/>
    </row>
    <row r="194" spans="1:8">
      <c r="A194" s="211" t="str">
        <f t="shared" si="2"/>
        <v>CFA</v>
      </c>
      <c r="B194" t="s">
        <v>1481</v>
      </c>
      <c r="C194" t="s">
        <v>1953</v>
      </c>
      <c r="D194" s="99"/>
      <c r="E194" s="99"/>
      <c r="F194" s="99"/>
      <c r="G194" s="99"/>
      <c r="H194" s="99"/>
    </row>
    <row r="195" spans="1:8">
      <c r="A195" s="211" t="str">
        <f t="shared" ref="A195:A258" si="3">LEFT(C195,3)</f>
        <v>CFD</v>
      </c>
      <c r="B195" t="s">
        <v>1482</v>
      </c>
      <c r="C195" t="s">
        <v>1954</v>
      </c>
      <c r="D195" s="99"/>
      <c r="E195" s="99"/>
      <c r="F195" s="99"/>
      <c r="G195" s="99"/>
      <c r="H195" s="99"/>
    </row>
    <row r="196" spans="1:8">
      <c r="A196" s="211" t="str">
        <f t="shared" si="3"/>
        <v>CFF</v>
      </c>
      <c r="B196" t="s">
        <v>1387</v>
      </c>
      <c r="C196" t="s">
        <v>1955</v>
      </c>
      <c r="D196" s="99"/>
      <c r="E196" s="99"/>
      <c r="F196" s="99"/>
      <c r="G196" s="99"/>
      <c r="H196" s="99"/>
    </row>
    <row r="197" spans="1:8">
      <c r="A197" s="211" t="str">
        <f t="shared" si="3"/>
        <v>CGD</v>
      </c>
      <c r="B197" t="s">
        <v>1483</v>
      </c>
      <c r="C197" t="s">
        <v>1956</v>
      </c>
      <c r="D197" s="99"/>
      <c r="E197" s="99"/>
      <c r="F197" s="99"/>
      <c r="G197" s="99"/>
      <c r="H197" s="99"/>
    </row>
    <row r="198" spans="1:8">
      <c r="A198" s="211" t="str">
        <f t="shared" si="3"/>
        <v>CGG</v>
      </c>
      <c r="B198" t="s">
        <v>1484</v>
      </c>
      <c r="C198" t="s">
        <v>1957</v>
      </c>
      <c r="D198" s="99"/>
      <c r="E198" s="99"/>
      <c r="F198" s="99"/>
      <c r="G198" s="99"/>
      <c r="H198" s="99"/>
    </row>
    <row r="199" spans="1:8">
      <c r="A199" s="211" t="str">
        <f t="shared" si="3"/>
        <v>CH7</v>
      </c>
      <c r="B199" t="s">
        <v>1485</v>
      </c>
      <c r="C199" t="s">
        <v>1958</v>
      </c>
      <c r="D199" s="99"/>
      <c r="E199" s="99"/>
      <c r="F199" s="99"/>
      <c r="G199" s="99"/>
      <c r="H199" s="99"/>
    </row>
    <row r="200" spans="1:8">
      <c r="A200" s="211" t="str">
        <f t="shared" si="3"/>
        <v>CHP</v>
      </c>
      <c r="B200" t="s">
        <v>1098</v>
      </c>
      <c r="C200" t="s">
        <v>1959</v>
      </c>
      <c r="D200" s="99"/>
      <c r="E200" s="99"/>
      <c r="F200" s="99"/>
      <c r="G200" s="99"/>
      <c r="H200" s="99"/>
    </row>
    <row r="201" spans="1:8">
      <c r="A201" s="211" t="str">
        <f t="shared" si="3"/>
        <v>CHU</v>
      </c>
      <c r="B201" t="s">
        <v>386</v>
      </c>
      <c r="C201" t="s">
        <v>1960</v>
      </c>
      <c r="D201" s="99"/>
      <c r="E201" s="99"/>
      <c r="F201" s="99"/>
      <c r="G201" s="99"/>
      <c r="H201" s="99"/>
    </row>
    <row r="202" spans="1:8">
      <c r="A202" s="211" t="str">
        <f t="shared" si="3"/>
        <v>CHV</v>
      </c>
      <c r="B202" t="s">
        <v>387</v>
      </c>
      <c r="C202" t="s">
        <v>1961</v>
      </c>
      <c r="D202" s="99"/>
      <c r="E202" s="99"/>
      <c r="F202" s="99"/>
      <c r="G202" s="99"/>
      <c r="H202" s="99"/>
    </row>
    <row r="203" spans="1:8">
      <c r="A203" s="211" t="str">
        <f t="shared" si="3"/>
        <v>CI1</v>
      </c>
      <c r="B203" t="s">
        <v>1486</v>
      </c>
      <c r="C203" t="s">
        <v>1962</v>
      </c>
      <c r="D203" s="99"/>
      <c r="E203" s="99"/>
      <c r="F203" s="99"/>
      <c r="G203" s="99"/>
      <c r="H203" s="99"/>
    </row>
    <row r="204" spans="1:8">
      <c r="A204" s="211" t="str">
        <f t="shared" si="3"/>
        <v>CIG</v>
      </c>
      <c r="B204" t="s">
        <v>388</v>
      </c>
      <c r="C204" t="s">
        <v>1963</v>
      </c>
      <c r="D204" s="99"/>
      <c r="E204" s="99"/>
      <c r="F204" s="99"/>
      <c r="G204" s="99"/>
      <c r="H204" s="99"/>
    </row>
    <row r="205" spans="1:8">
      <c r="A205" s="211" t="str">
        <f t="shared" si="3"/>
        <v>CII</v>
      </c>
      <c r="B205" t="s">
        <v>735</v>
      </c>
      <c r="C205" t="s">
        <v>1964</v>
      </c>
      <c r="D205" s="99"/>
      <c r="E205" s="99"/>
      <c r="F205" s="99"/>
      <c r="G205" s="99"/>
      <c r="H205" s="99"/>
    </row>
    <row r="206" spans="1:8">
      <c r="A206" s="211" t="str">
        <f t="shared" si="3"/>
        <v>CIQ</v>
      </c>
      <c r="B206" t="s">
        <v>389</v>
      </c>
      <c r="C206" t="s">
        <v>1965</v>
      </c>
      <c r="D206" s="99"/>
      <c r="E206" s="99"/>
      <c r="F206" s="99"/>
      <c r="G206" s="99"/>
      <c r="H206" s="99"/>
    </row>
    <row r="207" spans="1:8">
      <c r="A207" s="211" t="str">
        <f t="shared" si="3"/>
        <v>CKD</v>
      </c>
      <c r="B207" t="s">
        <v>1487</v>
      </c>
      <c r="C207" t="s">
        <v>1966</v>
      </c>
      <c r="D207" s="99"/>
      <c r="E207" s="99"/>
      <c r="F207" s="99"/>
      <c r="G207" s="99"/>
      <c r="H207" s="99"/>
    </row>
    <row r="208" spans="1:8">
      <c r="A208" s="211" t="str">
        <f t="shared" si="3"/>
        <v>CL0</v>
      </c>
      <c r="B208" t="s">
        <v>1488</v>
      </c>
      <c r="C208" t="s">
        <v>1967</v>
      </c>
      <c r="D208" s="99"/>
      <c r="E208" s="99"/>
      <c r="F208" s="99"/>
      <c r="G208" s="99"/>
      <c r="H208" s="99"/>
    </row>
    <row r="209" spans="1:8">
      <c r="A209" s="211" t="str">
        <f t="shared" si="3"/>
        <v>CL2</v>
      </c>
      <c r="B209" t="s">
        <v>1489</v>
      </c>
      <c r="C209" t="s">
        <v>1968</v>
      </c>
      <c r="D209" s="99"/>
      <c r="E209" s="99"/>
      <c r="F209" s="99"/>
      <c r="G209" s="99"/>
      <c r="H209" s="99"/>
    </row>
    <row r="210" spans="1:8">
      <c r="A210" s="211" t="str">
        <f t="shared" si="3"/>
        <v>CL3</v>
      </c>
      <c r="B210" t="s">
        <v>1490</v>
      </c>
      <c r="C210" t="s">
        <v>1969</v>
      </c>
      <c r="D210" s="99"/>
      <c r="E210" s="99"/>
      <c r="F210" s="99"/>
      <c r="G210" s="99"/>
      <c r="H210" s="99"/>
    </row>
    <row r="211" spans="1:8">
      <c r="A211" s="211" t="str">
        <f t="shared" si="3"/>
        <v>CLI</v>
      </c>
      <c r="B211" t="s">
        <v>2801</v>
      </c>
      <c r="C211" t="s">
        <v>2855</v>
      </c>
      <c r="D211" s="99"/>
      <c r="E211" s="99"/>
      <c r="F211" s="99"/>
      <c r="G211" s="99"/>
      <c r="H211" s="99"/>
    </row>
    <row r="212" spans="1:8">
      <c r="A212" s="211" t="str">
        <f t="shared" si="3"/>
        <v>CLL</v>
      </c>
      <c r="B212" t="s">
        <v>1372</v>
      </c>
      <c r="C212" t="s">
        <v>1970</v>
      </c>
      <c r="D212" s="99"/>
      <c r="E212" s="99"/>
      <c r="F212" s="99"/>
      <c r="G212" s="99"/>
      <c r="H212" s="99"/>
    </row>
    <row r="213" spans="1:8">
      <c r="A213" s="211" t="str">
        <f t="shared" si="3"/>
        <v>CLW</v>
      </c>
      <c r="B213" t="s">
        <v>1491</v>
      </c>
      <c r="C213" t="s">
        <v>1971</v>
      </c>
      <c r="D213" s="99"/>
      <c r="E213" s="99"/>
      <c r="F213" s="99"/>
      <c r="G213" s="99"/>
      <c r="H213" s="99"/>
    </row>
    <row r="214" spans="1:8">
      <c r="A214" s="211" t="str">
        <f t="shared" si="3"/>
        <v>CLY</v>
      </c>
      <c r="B214" t="s">
        <v>1492</v>
      </c>
      <c r="C214" t="s">
        <v>1972</v>
      </c>
      <c r="D214" s="99"/>
      <c r="E214" s="99"/>
      <c r="F214" s="99"/>
      <c r="G214" s="99"/>
      <c r="H214" s="99"/>
    </row>
    <row r="215" spans="1:8">
      <c r="A215" s="211" t="str">
        <f t="shared" si="3"/>
        <v>CMI</v>
      </c>
      <c r="B215" t="s">
        <v>390</v>
      </c>
      <c r="C215" t="s">
        <v>1973</v>
      </c>
      <c r="D215" s="99"/>
      <c r="E215" s="99"/>
      <c r="F215" s="99"/>
      <c r="G215" s="99"/>
      <c r="H215" s="99"/>
    </row>
    <row r="216" spans="1:8">
      <c r="A216" s="211" t="str">
        <f t="shared" si="3"/>
        <v>CNA</v>
      </c>
      <c r="B216" t="s">
        <v>1099</v>
      </c>
      <c r="C216" t="s">
        <v>1974</v>
      </c>
      <c r="D216" s="99"/>
      <c r="E216" s="99"/>
      <c r="F216" s="99"/>
      <c r="G216" s="99"/>
      <c r="H216" s="99"/>
    </row>
    <row r="217" spans="1:8">
      <c r="A217" s="211" t="str">
        <f t="shared" si="3"/>
        <v>CNH</v>
      </c>
      <c r="B217" t="s">
        <v>391</v>
      </c>
      <c r="C217" t="s">
        <v>2856</v>
      </c>
      <c r="D217" s="99"/>
      <c r="E217" s="99"/>
      <c r="F217" s="99"/>
      <c r="G217" s="99"/>
      <c r="H217" s="99"/>
    </row>
    <row r="218" spans="1:8">
      <c r="A218" s="211" t="str">
        <f t="shared" si="3"/>
        <v>CO8</v>
      </c>
      <c r="B218" t="s">
        <v>392</v>
      </c>
      <c r="C218" t="s">
        <v>1975</v>
      </c>
      <c r="D218" s="99"/>
      <c r="E218" s="99"/>
      <c r="F218" s="99"/>
      <c r="G218" s="99"/>
      <c r="H218" s="99"/>
    </row>
    <row r="219" spans="1:8">
      <c r="A219" s="211" t="str">
        <f t="shared" si="3"/>
        <v>COF</v>
      </c>
      <c r="B219" t="s">
        <v>1361</v>
      </c>
      <c r="C219" t="s">
        <v>1976</v>
      </c>
      <c r="D219" s="99"/>
      <c r="E219" s="99"/>
      <c r="F219" s="99"/>
      <c r="G219" s="99"/>
      <c r="H219" s="99"/>
    </row>
    <row r="220" spans="1:8">
      <c r="A220" s="211" t="str">
        <f t="shared" si="3"/>
        <v>COL</v>
      </c>
      <c r="B220" t="s">
        <v>393</v>
      </c>
      <c r="C220" t="s">
        <v>1977</v>
      </c>
      <c r="D220" s="99"/>
      <c r="E220" s="99"/>
      <c r="F220" s="99"/>
      <c r="G220" s="99"/>
      <c r="H220" s="99"/>
    </row>
    <row r="221" spans="1:8">
      <c r="A221" s="211" t="str">
        <f t="shared" si="3"/>
        <v>COV</v>
      </c>
      <c r="B221" t="s">
        <v>871</v>
      </c>
      <c r="C221" t="s">
        <v>1978</v>
      </c>
      <c r="D221" s="99"/>
      <c r="E221" s="99"/>
      <c r="F221" s="99"/>
      <c r="G221" s="99"/>
      <c r="H221" s="99"/>
    </row>
    <row r="222" spans="1:8">
      <c r="A222" s="211" t="str">
        <f t="shared" si="3"/>
        <v>COY</v>
      </c>
      <c r="B222" t="s">
        <v>1493</v>
      </c>
      <c r="C222" t="s">
        <v>1979</v>
      </c>
      <c r="D222" s="99"/>
      <c r="E222" s="99"/>
      <c r="F222" s="99"/>
      <c r="G222" s="99"/>
      <c r="H222" s="99"/>
    </row>
    <row r="223" spans="1:8">
      <c r="A223" s="211" t="str">
        <f t="shared" si="3"/>
        <v>CP1</v>
      </c>
      <c r="B223" t="s">
        <v>2802</v>
      </c>
      <c r="C223" t="s">
        <v>2857</v>
      </c>
      <c r="D223" s="99"/>
      <c r="E223" s="99"/>
      <c r="F223" s="99"/>
      <c r="G223" s="99"/>
      <c r="H223" s="99"/>
    </row>
    <row r="224" spans="1:8">
      <c r="A224" s="211" t="str">
        <f t="shared" si="3"/>
        <v>CP2</v>
      </c>
      <c r="B224" t="s">
        <v>1494</v>
      </c>
      <c r="C224" t="s">
        <v>1980</v>
      </c>
      <c r="D224" s="99"/>
      <c r="E224" s="99"/>
      <c r="F224" s="99"/>
      <c r="G224" s="99"/>
      <c r="H224" s="99"/>
    </row>
    <row r="225" spans="1:8">
      <c r="A225" s="211" t="str">
        <f t="shared" si="3"/>
        <v>CPA</v>
      </c>
      <c r="B225" t="s">
        <v>394</v>
      </c>
      <c r="C225" t="s">
        <v>1981</v>
      </c>
      <c r="D225" s="99"/>
      <c r="E225" s="99"/>
      <c r="F225" s="99"/>
      <c r="G225" s="99"/>
      <c r="H225" s="99"/>
    </row>
    <row r="226" spans="1:8">
      <c r="A226" s="211" t="str">
        <f t="shared" si="3"/>
        <v>CPB</v>
      </c>
      <c r="B226" t="s">
        <v>1495</v>
      </c>
      <c r="C226" t="s">
        <v>1982</v>
      </c>
      <c r="D226" s="99"/>
      <c r="E226" s="99"/>
      <c r="F226" s="99"/>
      <c r="G226" s="99"/>
      <c r="H226" s="99"/>
    </row>
    <row r="227" spans="1:8">
      <c r="A227" s="211" t="str">
        <f t="shared" si="3"/>
        <v>CPC</v>
      </c>
      <c r="B227" t="s">
        <v>1496</v>
      </c>
      <c r="C227" t="s">
        <v>1983</v>
      </c>
      <c r="D227" s="99"/>
      <c r="E227" s="99"/>
      <c r="F227" s="99"/>
      <c r="G227" s="99"/>
      <c r="H227" s="99"/>
    </row>
    <row r="228" spans="1:8">
      <c r="A228" s="211" t="str">
        <f t="shared" si="3"/>
        <v>CPS</v>
      </c>
      <c r="B228" t="s">
        <v>395</v>
      </c>
      <c r="C228" t="s">
        <v>1984</v>
      </c>
      <c r="D228" s="99"/>
      <c r="E228" s="99"/>
      <c r="F228" s="99"/>
      <c r="G228" s="99"/>
      <c r="H228" s="99"/>
    </row>
    <row r="229" spans="1:8">
      <c r="A229" s="211" t="str">
        <f t="shared" si="3"/>
        <v>CQS</v>
      </c>
      <c r="B229" t="s">
        <v>1497</v>
      </c>
      <c r="C229" t="s">
        <v>1985</v>
      </c>
      <c r="D229" s="99"/>
      <c r="E229" s="99"/>
      <c r="F229" s="99"/>
      <c r="G229" s="99"/>
      <c r="H229" s="99"/>
    </row>
    <row r="230" spans="1:8">
      <c r="A230" s="211" t="str">
        <f t="shared" si="3"/>
        <v>CR2</v>
      </c>
      <c r="B230" t="s">
        <v>1498</v>
      </c>
      <c r="C230" t="s">
        <v>1986</v>
      </c>
      <c r="D230" s="99"/>
      <c r="E230" s="99"/>
      <c r="F230" s="99"/>
      <c r="G230" s="99"/>
      <c r="H230" s="99"/>
    </row>
    <row r="231" spans="1:8">
      <c r="A231" s="211" t="str">
        <f t="shared" si="3"/>
        <v>CR3</v>
      </c>
      <c r="B231" t="s">
        <v>1499</v>
      </c>
      <c r="C231" t="s">
        <v>1987</v>
      </c>
      <c r="D231" s="99"/>
      <c r="E231" s="99"/>
      <c r="F231" s="99"/>
      <c r="G231" s="99"/>
      <c r="H231" s="99"/>
    </row>
    <row r="232" spans="1:8">
      <c r="A232" s="211" t="str">
        <f t="shared" si="3"/>
        <v>CR4</v>
      </c>
      <c r="B232" t="s">
        <v>1500</v>
      </c>
      <c r="C232" t="s">
        <v>1988</v>
      </c>
      <c r="D232" s="99"/>
      <c r="E232" s="99"/>
      <c r="F232" s="99"/>
      <c r="G232" s="99"/>
      <c r="H232" s="99"/>
    </row>
    <row r="233" spans="1:8">
      <c r="A233" s="211" t="str">
        <f t="shared" si="3"/>
        <v>CR5</v>
      </c>
      <c r="B233" t="s">
        <v>1501</v>
      </c>
      <c r="C233" t="s">
        <v>1989</v>
      </c>
      <c r="D233" s="99"/>
      <c r="E233" s="99"/>
      <c r="F233" s="99"/>
      <c r="G233" s="99"/>
      <c r="H233" s="99"/>
    </row>
    <row r="234" spans="1:8">
      <c r="A234" s="211" t="str">
        <f t="shared" si="3"/>
        <v>CRG</v>
      </c>
      <c r="B234" t="s">
        <v>396</v>
      </c>
      <c r="C234" t="s">
        <v>1990</v>
      </c>
      <c r="D234" s="99"/>
      <c r="E234" s="99"/>
      <c r="F234" s="99"/>
      <c r="G234" s="99"/>
      <c r="H234" s="99"/>
    </row>
    <row r="235" spans="1:8">
      <c r="A235" s="211" t="str">
        <f t="shared" si="3"/>
        <v>CRX</v>
      </c>
      <c r="B235" t="s">
        <v>1396</v>
      </c>
      <c r="C235" t="s">
        <v>1991</v>
      </c>
      <c r="D235" s="99"/>
      <c r="E235" s="99"/>
      <c r="F235" s="99"/>
      <c r="G235" s="99"/>
      <c r="H235" s="99"/>
    </row>
    <row r="236" spans="1:8">
      <c r="A236" s="211" t="str">
        <f t="shared" si="3"/>
        <v>CS6</v>
      </c>
      <c r="B236" t="s">
        <v>1026</v>
      </c>
      <c r="C236" t="s">
        <v>1992</v>
      </c>
      <c r="D236" s="99"/>
      <c r="E236" s="99"/>
      <c r="F236" s="99"/>
      <c r="G236" s="99"/>
      <c r="H236" s="99"/>
    </row>
    <row r="237" spans="1:8">
      <c r="A237" s="211" t="str">
        <f t="shared" si="3"/>
        <v>CSG</v>
      </c>
      <c r="B237" t="s">
        <v>397</v>
      </c>
      <c r="C237" t="s">
        <v>1993</v>
      </c>
      <c r="D237" s="99"/>
      <c r="E237" s="99"/>
      <c r="F237" s="99"/>
      <c r="G237" s="99"/>
      <c r="H237" s="99"/>
    </row>
    <row r="238" spans="1:8">
      <c r="A238" s="211" t="str">
        <f t="shared" si="3"/>
        <v>CT1</v>
      </c>
      <c r="B238" t="s">
        <v>1100</v>
      </c>
      <c r="C238" t="s">
        <v>1994</v>
      </c>
      <c r="D238" s="99"/>
      <c r="E238" s="99"/>
      <c r="F238" s="99"/>
      <c r="G238" s="99"/>
      <c r="H238" s="99"/>
    </row>
    <row r="239" spans="1:8">
      <c r="A239" s="211" t="str">
        <f t="shared" si="3"/>
        <v>CTE</v>
      </c>
      <c r="B239" t="s">
        <v>1502</v>
      </c>
      <c r="C239" t="s">
        <v>1995</v>
      </c>
      <c r="D239" s="99"/>
      <c r="E239" s="99"/>
      <c r="F239" s="99"/>
      <c r="G239" s="99"/>
      <c r="H239" s="99"/>
    </row>
    <row r="240" spans="1:8">
      <c r="A240" s="211" t="str">
        <f t="shared" si="3"/>
        <v>CTI</v>
      </c>
      <c r="B240" t="s">
        <v>398</v>
      </c>
      <c r="C240" t="s">
        <v>1996</v>
      </c>
      <c r="D240" s="99"/>
      <c r="E240" s="99"/>
      <c r="F240" s="99"/>
      <c r="G240" s="99"/>
      <c r="H240" s="99"/>
    </row>
    <row r="241" spans="1:8">
      <c r="A241" s="211" t="str">
        <f t="shared" si="3"/>
        <v>CTX</v>
      </c>
      <c r="B241" t="s">
        <v>1329</v>
      </c>
      <c r="C241" t="s">
        <v>1997</v>
      </c>
      <c r="D241" s="99"/>
      <c r="E241" s="99"/>
      <c r="F241" s="99"/>
      <c r="G241" s="99"/>
      <c r="H241" s="99"/>
    </row>
    <row r="242" spans="1:8">
      <c r="A242" s="211" t="str">
        <f t="shared" si="3"/>
        <v>CUD</v>
      </c>
      <c r="B242" t="s">
        <v>1503</v>
      </c>
      <c r="C242" t="s">
        <v>1998</v>
      </c>
      <c r="D242" s="99"/>
      <c r="E242" s="99"/>
      <c r="F242" s="99"/>
      <c r="G242" s="99"/>
      <c r="H242" s="99"/>
    </row>
    <row r="243" spans="1:8">
      <c r="A243" s="211" t="str">
        <f t="shared" si="3"/>
        <v>CUR</v>
      </c>
      <c r="B243" t="s">
        <v>1101</v>
      </c>
      <c r="C243" t="s">
        <v>1999</v>
      </c>
      <c r="D243" s="99"/>
      <c r="E243" s="99"/>
      <c r="F243" s="99"/>
      <c r="G243" s="99"/>
      <c r="H243" s="99"/>
    </row>
    <row r="244" spans="1:8">
      <c r="A244" s="211" t="str">
        <f t="shared" si="3"/>
        <v>CUT</v>
      </c>
      <c r="B244" t="s">
        <v>1391</v>
      </c>
      <c r="C244" t="s">
        <v>2000</v>
      </c>
      <c r="D244" s="99"/>
      <c r="E244" s="99"/>
      <c r="F244" s="99"/>
      <c r="G244" s="99"/>
      <c r="H244" s="99"/>
    </row>
    <row r="245" spans="1:8">
      <c r="A245" s="211" t="str">
        <f t="shared" si="3"/>
        <v>CVR</v>
      </c>
      <c r="B245" t="s">
        <v>1380</v>
      </c>
      <c r="C245" t="s">
        <v>2001</v>
      </c>
      <c r="D245" s="99"/>
      <c r="E245" s="99"/>
      <c r="F245" s="99"/>
      <c r="G245" s="99"/>
      <c r="H245" s="99"/>
    </row>
    <row r="246" spans="1:8">
      <c r="A246" s="211" t="str">
        <f t="shared" si="3"/>
        <v>CYM</v>
      </c>
      <c r="B246" t="s">
        <v>399</v>
      </c>
      <c r="C246" t="s">
        <v>2002</v>
      </c>
      <c r="D246" s="99"/>
      <c r="E246" s="99"/>
      <c r="F246" s="99"/>
      <c r="G246" s="99"/>
      <c r="H246" s="99"/>
    </row>
    <row r="247" spans="1:8">
      <c r="A247" s="211" t="str">
        <f t="shared" si="3"/>
        <v>CYR</v>
      </c>
      <c r="B247" t="s">
        <v>1504</v>
      </c>
      <c r="C247" t="s">
        <v>2003</v>
      </c>
      <c r="D247" s="99"/>
      <c r="E247" s="99"/>
      <c r="F247" s="99"/>
      <c r="G247" s="99"/>
      <c r="H247" s="99"/>
    </row>
    <row r="248" spans="1:8">
      <c r="A248" s="211" t="str">
        <f t="shared" si="3"/>
        <v>CYX</v>
      </c>
      <c r="B248" t="s">
        <v>1505</v>
      </c>
      <c r="C248" t="s">
        <v>2004</v>
      </c>
      <c r="D248" s="99"/>
      <c r="E248" s="99"/>
      <c r="F248" s="99"/>
      <c r="G248" s="99"/>
      <c r="H248" s="99"/>
    </row>
    <row r="249" spans="1:8">
      <c r="A249" s="211" t="str">
        <f t="shared" si="3"/>
        <v>CZT</v>
      </c>
      <c r="B249" t="s">
        <v>400</v>
      </c>
      <c r="C249" t="s">
        <v>2005</v>
      </c>
      <c r="D249" s="99"/>
      <c r="E249" s="99"/>
      <c r="F249" s="99"/>
      <c r="G249" s="99"/>
      <c r="H249" s="99"/>
    </row>
    <row r="250" spans="1:8">
      <c r="A250" s="211" t="str">
        <f t="shared" si="3"/>
        <v>D2L</v>
      </c>
      <c r="B250" t="s">
        <v>401</v>
      </c>
      <c r="C250" t="s">
        <v>2006</v>
      </c>
      <c r="D250" s="99"/>
      <c r="E250" s="99"/>
      <c r="F250" s="99"/>
      <c r="G250" s="99"/>
      <c r="H250" s="99"/>
    </row>
    <row r="251" spans="1:8">
      <c r="A251" s="211" t="str">
        <f t="shared" si="3"/>
        <v>DA0</v>
      </c>
      <c r="B251" t="s">
        <v>402</v>
      </c>
      <c r="C251" t="s">
        <v>2007</v>
      </c>
      <c r="D251" s="99"/>
      <c r="E251" s="99"/>
      <c r="F251" s="99"/>
      <c r="G251" s="99"/>
      <c r="H251" s="99"/>
    </row>
    <row r="252" spans="1:8">
      <c r="A252" s="211" t="str">
        <f t="shared" si="3"/>
        <v>DA2</v>
      </c>
      <c r="B252" t="s">
        <v>1506</v>
      </c>
      <c r="C252" t="s">
        <v>2008</v>
      </c>
      <c r="D252" s="99"/>
      <c r="E252" s="99"/>
      <c r="F252" s="99"/>
      <c r="G252" s="99"/>
      <c r="H252" s="99"/>
    </row>
    <row r="253" spans="1:8">
      <c r="A253" s="211" t="str">
        <f t="shared" si="3"/>
        <v>DA3</v>
      </c>
      <c r="B253" t="s">
        <v>1507</v>
      </c>
      <c r="C253" t="s">
        <v>2009</v>
      </c>
      <c r="D253" s="99"/>
      <c r="E253" s="99"/>
      <c r="F253" s="99"/>
      <c r="G253" s="99"/>
      <c r="H253" s="99"/>
    </row>
    <row r="254" spans="1:8">
      <c r="A254" s="211" t="str">
        <f t="shared" si="3"/>
        <v>DAA</v>
      </c>
      <c r="B254" t="s">
        <v>1508</v>
      </c>
      <c r="C254" t="s">
        <v>2010</v>
      </c>
      <c r="D254" s="99"/>
      <c r="E254" s="99"/>
      <c r="F254" s="99"/>
      <c r="G254" s="99"/>
      <c r="H254" s="99"/>
    </row>
    <row r="255" spans="1:8">
      <c r="A255" s="211" t="str">
        <f t="shared" si="3"/>
        <v>DAD</v>
      </c>
      <c r="B255" t="s">
        <v>1509</v>
      </c>
      <c r="C255" t="s">
        <v>2011</v>
      </c>
      <c r="D255" s="99"/>
      <c r="E255" s="99"/>
      <c r="F255" s="99"/>
      <c r="G255" s="99"/>
      <c r="H255" s="99"/>
    </row>
    <row r="256" spans="1:8">
      <c r="A256" s="211" t="str">
        <f t="shared" si="3"/>
        <v>DAM</v>
      </c>
      <c r="B256" t="s">
        <v>403</v>
      </c>
      <c r="C256" t="s">
        <v>2858</v>
      </c>
      <c r="D256" s="99"/>
      <c r="E256" s="99"/>
      <c r="F256" s="99"/>
      <c r="G256" s="99"/>
      <c r="H256" s="99"/>
    </row>
    <row r="257" spans="1:8">
      <c r="A257" s="211" t="str">
        <f t="shared" si="3"/>
        <v>DAS</v>
      </c>
      <c r="B257" t="s">
        <v>404</v>
      </c>
      <c r="C257" t="s">
        <v>2012</v>
      </c>
      <c r="D257" s="99"/>
      <c r="E257" s="99"/>
      <c r="F257" s="99"/>
      <c r="G257" s="99"/>
      <c r="H257" s="99"/>
    </row>
    <row r="258" spans="1:8">
      <c r="A258" s="211" t="str">
        <f t="shared" si="3"/>
        <v>DBG</v>
      </c>
      <c r="B258" t="s">
        <v>1510</v>
      </c>
      <c r="C258" t="s">
        <v>2013</v>
      </c>
      <c r="D258" s="99"/>
      <c r="E258" s="99"/>
      <c r="F258" s="99"/>
      <c r="G258" s="99"/>
      <c r="H258" s="99"/>
    </row>
    <row r="259" spans="1:8">
      <c r="A259" s="211" t="str">
        <f t="shared" ref="A259:A322" si="4">LEFT(C259,3)</f>
        <v>DBK</v>
      </c>
      <c r="B259" t="s">
        <v>736</v>
      </c>
      <c r="C259" t="s">
        <v>2014</v>
      </c>
      <c r="D259" s="99"/>
      <c r="E259" s="99"/>
      <c r="F259" s="99"/>
      <c r="G259" s="99"/>
      <c r="H259" s="99"/>
    </row>
    <row r="260" spans="1:8">
      <c r="A260" s="211" t="str">
        <f t="shared" si="4"/>
        <v>DBP</v>
      </c>
      <c r="B260" t="s">
        <v>1511</v>
      </c>
      <c r="C260" t="s">
        <v>2015</v>
      </c>
      <c r="D260" s="99"/>
      <c r="E260" s="99"/>
      <c r="F260" s="99"/>
      <c r="G260" s="99"/>
      <c r="H260" s="99"/>
    </row>
    <row r="261" spans="1:8">
      <c r="A261" s="211" t="str">
        <f t="shared" si="4"/>
        <v>DDP</v>
      </c>
      <c r="B261" t="s">
        <v>737</v>
      </c>
      <c r="C261" t="s">
        <v>2016</v>
      </c>
      <c r="D261" s="99"/>
      <c r="E261" s="99"/>
      <c r="F261" s="99"/>
      <c r="G261" s="99"/>
      <c r="H261" s="99"/>
    </row>
    <row r="262" spans="1:8">
      <c r="A262" s="211" t="str">
        <f t="shared" si="4"/>
        <v>DEK</v>
      </c>
      <c r="B262" t="s">
        <v>1102</v>
      </c>
      <c r="C262" t="s">
        <v>2017</v>
      </c>
      <c r="D262" s="99"/>
      <c r="E262" s="99"/>
      <c r="F262" s="99"/>
      <c r="G262" s="99"/>
      <c r="H262" s="99"/>
    </row>
    <row r="263" spans="1:8">
      <c r="A263" s="211" t="str">
        <f t="shared" si="4"/>
        <v>DEL</v>
      </c>
      <c r="B263" t="s">
        <v>405</v>
      </c>
      <c r="C263" t="s">
        <v>2018</v>
      </c>
      <c r="D263" s="99"/>
      <c r="E263" s="99"/>
      <c r="F263" s="99"/>
      <c r="G263" s="99"/>
      <c r="H263" s="99"/>
    </row>
    <row r="264" spans="1:8">
      <c r="A264" s="211" t="str">
        <f t="shared" si="4"/>
        <v>DF0</v>
      </c>
      <c r="B264" t="s">
        <v>1362</v>
      </c>
      <c r="C264" t="s">
        <v>2019</v>
      </c>
      <c r="D264" s="99"/>
      <c r="E264" s="99"/>
      <c r="F264" s="99"/>
      <c r="G264" s="99"/>
      <c r="H264" s="99"/>
    </row>
    <row r="265" spans="1:8">
      <c r="A265" s="211" t="str">
        <f t="shared" si="4"/>
        <v>DFS</v>
      </c>
      <c r="B265" t="s">
        <v>1318</v>
      </c>
      <c r="C265" t="s">
        <v>2020</v>
      </c>
      <c r="D265" s="99"/>
      <c r="E265" s="99"/>
      <c r="F265" s="99"/>
      <c r="G265" s="99"/>
      <c r="H265" s="99"/>
    </row>
    <row r="266" spans="1:8">
      <c r="A266" s="211" t="str">
        <f t="shared" si="4"/>
        <v>DG1</v>
      </c>
      <c r="B266" t="s">
        <v>1512</v>
      </c>
      <c r="C266" t="s">
        <v>2021</v>
      </c>
      <c r="D266" s="99"/>
      <c r="E266" s="99"/>
      <c r="F266" s="99"/>
      <c r="G266" s="99"/>
      <c r="H266" s="99"/>
    </row>
    <row r="267" spans="1:8">
      <c r="A267" s="211" t="str">
        <f t="shared" si="4"/>
        <v>DGE</v>
      </c>
      <c r="B267" t="s">
        <v>1103</v>
      </c>
      <c r="C267" t="s">
        <v>2022</v>
      </c>
      <c r="D267" s="99"/>
      <c r="E267" s="99"/>
      <c r="F267" s="99"/>
      <c r="G267" s="99"/>
      <c r="H267" s="99"/>
    </row>
    <row r="268" spans="1:8">
      <c r="A268" s="211" t="str">
        <f t="shared" si="4"/>
        <v>DHR</v>
      </c>
      <c r="B268" t="s">
        <v>406</v>
      </c>
      <c r="C268" t="s">
        <v>2023</v>
      </c>
      <c r="D268" s="99"/>
      <c r="E268" s="99"/>
      <c r="F268" s="99"/>
      <c r="G268" s="99"/>
      <c r="H268" s="99"/>
    </row>
    <row r="269" spans="1:8">
      <c r="A269" s="211" t="str">
        <f t="shared" si="4"/>
        <v>DHY</v>
      </c>
      <c r="B269" t="s">
        <v>1027</v>
      </c>
      <c r="C269" t="s">
        <v>2024</v>
      </c>
      <c r="D269" s="99"/>
      <c r="E269" s="99"/>
      <c r="F269" s="99"/>
      <c r="G269" s="99"/>
      <c r="H269" s="99"/>
    </row>
    <row r="270" spans="1:8">
      <c r="A270" s="211" t="str">
        <f t="shared" si="4"/>
        <v>DIC</v>
      </c>
      <c r="B270" t="s">
        <v>1390</v>
      </c>
      <c r="C270" t="s">
        <v>2025</v>
      </c>
      <c r="D270" s="99"/>
      <c r="E270" s="99"/>
      <c r="F270" s="99"/>
      <c r="G270" s="99"/>
      <c r="H270" s="99"/>
    </row>
    <row r="271" spans="1:8">
      <c r="A271" s="211" t="str">
        <f t="shared" si="4"/>
        <v>DIL</v>
      </c>
      <c r="B271" t="s">
        <v>1513</v>
      </c>
      <c r="C271" t="s">
        <v>2026</v>
      </c>
      <c r="D271" s="99"/>
      <c r="E271" s="99"/>
      <c r="F271" s="99"/>
      <c r="G271" s="99"/>
      <c r="H271" s="99"/>
    </row>
    <row r="272" spans="1:8">
      <c r="A272" s="211" t="str">
        <f t="shared" si="4"/>
        <v>DIS</v>
      </c>
      <c r="B272" t="s">
        <v>407</v>
      </c>
      <c r="C272" t="s">
        <v>2027</v>
      </c>
      <c r="D272" s="99"/>
      <c r="E272" s="99"/>
      <c r="F272" s="99"/>
      <c r="G272" s="99"/>
      <c r="H272" s="99"/>
    </row>
    <row r="273" spans="1:8">
      <c r="A273" s="211" t="str">
        <f t="shared" si="4"/>
        <v>DKD</v>
      </c>
      <c r="B273" t="s">
        <v>1327</v>
      </c>
      <c r="C273" t="s">
        <v>2028</v>
      </c>
      <c r="D273" s="99"/>
      <c r="E273" s="99"/>
      <c r="F273" s="99"/>
      <c r="G273" s="99"/>
      <c r="H273" s="99"/>
    </row>
    <row r="274" spans="1:8">
      <c r="A274" s="211" t="str">
        <f t="shared" si="4"/>
        <v>DKG</v>
      </c>
      <c r="B274" t="s">
        <v>408</v>
      </c>
      <c r="C274" t="s">
        <v>2029</v>
      </c>
      <c r="D274" s="99"/>
      <c r="E274" s="99"/>
      <c r="F274" s="99"/>
      <c r="G274" s="99"/>
      <c r="H274" s="99"/>
    </row>
    <row r="275" spans="1:8">
      <c r="A275" s="211" t="str">
        <f t="shared" si="4"/>
        <v>DKM</v>
      </c>
      <c r="B275" t="s">
        <v>1514</v>
      </c>
      <c r="C275" t="s">
        <v>2030</v>
      </c>
      <c r="D275" s="99"/>
      <c r="E275" s="99"/>
      <c r="F275" s="99"/>
      <c r="G275" s="99"/>
      <c r="H275" s="99"/>
    </row>
    <row r="276" spans="1:8">
      <c r="A276" s="211" t="str">
        <f t="shared" si="4"/>
        <v>DKS</v>
      </c>
      <c r="B276" t="s">
        <v>1028</v>
      </c>
      <c r="C276" t="s">
        <v>2031</v>
      </c>
      <c r="D276" s="99"/>
      <c r="E276" s="99"/>
      <c r="F276" s="99"/>
      <c r="G276" s="99"/>
      <c r="H276" s="99"/>
    </row>
    <row r="277" spans="1:8">
      <c r="A277" s="211" t="str">
        <f t="shared" si="4"/>
        <v>DL1</v>
      </c>
      <c r="B277" t="s">
        <v>1326</v>
      </c>
      <c r="C277" t="s">
        <v>2032</v>
      </c>
      <c r="D277" s="99"/>
      <c r="E277" s="99"/>
      <c r="F277" s="99"/>
      <c r="G277" s="99"/>
      <c r="H277" s="99"/>
    </row>
    <row r="278" spans="1:8">
      <c r="A278" s="211" t="str">
        <f t="shared" si="4"/>
        <v>DLK</v>
      </c>
      <c r="B278" t="s">
        <v>409</v>
      </c>
      <c r="C278" t="s">
        <v>2033</v>
      </c>
      <c r="D278" s="99"/>
      <c r="E278" s="99"/>
      <c r="F278" s="99"/>
      <c r="G278" s="99"/>
      <c r="H278" s="99"/>
    </row>
    <row r="279" spans="1:8">
      <c r="A279" s="211" t="str">
        <f t="shared" si="4"/>
        <v>DLN</v>
      </c>
      <c r="B279" t="s">
        <v>1515</v>
      </c>
      <c r="C279" t="s">
        <v>2034</v>
      </c>
      <c r="D279" s="99"/>
      <c r="E279" s="99"/>
      <c r="F279" s="99"/>
      <c r="G279" s="99"/>
      <c r="H279" s="99"/>
    </row>
    <row r="280" spans="1:8">
      <c r="A280" s="211" t="str">
        <f t="shared" si="4"/>
        <v>DLS</v>
      </c>
      <c r="B280" t="s">
        <v>1104</v>
      </c>
      <c r="C280" t="s">
        <v>2035</v>
      </c>
      <c r="D280" s="99"/>
      <c r="E280" s="99"/>
      <c r="F280" s="99"/>
      <c r="G280" s="99"/>
      <c r="H280" s="99"/>
    </row>
    <row r="281" spans="1:8">
      <c r="A281" s="211" t="str">
        <f t="shared" si="4"/>
        <v>DLT</v>
      </c>
      <c r="B281" t="s">
        <v>410</v>
      </c>
      <c r="C281" t="s">
        <v>2036</v>
      </c>
      <c r="D281" s="99"/>
      <c r="E281" s="99"/>
      <c r="F281" s="99"/>
      <c r="G281" s="99"/>
      <c r="H281" s="99"/>
    </row>
    <row r="282" spans="1:8">
      <c r="A282" s="211" t="str">
        <f t="shared" si="4"/>
        <v>DMC</v>
      </c>
      <c r="B282" t="s">
        <v>807</v>
      </c>
      <c r="C282" t="s">
        <v>2037</v>
      </c>
      <c r="D282" s="99"/>
      <c r="E282" s="99"/>
      <c r="F282" s="99"/>
      <c r="G282" s="99"/>
      <c r="H282" s="99"/>
    </row>
    <row r="283" spans="1:8">
      <c r="A283" s="211" t="str">
        <f t="shared" si="4"/>
        <v>DNI</v>
      </c>
      <c r="B283" t="s">
        <v>1516</v>
      </c>
      <c r="C283" t="s">
        <v>2038</v>
      </c>
      <c r="D283" s="99"/>
      <c r="E283" s="99"/>
      <c r="F283" s="99"/>
      <c r="G283" s="99"/>
      <c r="H283" s="99"/>
    </row>
    <row r="284" spans="1:8">
      <c r="A284" s="211" t="str">
        <f t="shared" si="4"/>
        <v>DNP</v>
      </c>
      <c r="B284" t="s">
        <v>411</v>
      </c>
      <c r="C284" t="s">
        <v>2039</v>
      </c>
      <c r="D284" s="99"/>
      <c r="E284" s="99"/>
      <c r="F284" s="99"/>
      <c r="G284" s="99"/>
      <c r="H284" s="99"/>
    </row>
    <row r="285" spans="1:8">
      <c r="A285" s="211" t="str">
        <f t="shared" si="4"/>
        <v>DOA</v>
      </c>
      <c r="B285" t="s">
        <v>1517</v>
      </c>
      <c r="C285" t="s">
        <v>2040</v>
      </c>
      <c r="D285" s="99"/>
      <c r="E285" s="99"/>
      <c r="F285" s="99"/>
      <c r="G285" s="99"/>
      <c r="H285" s="99"/>
    </row>
    <row r="286" spans="1:8">
      <c r="A286" s="211" t="str">
        <f t="shared" si="4"/>
        <v>DOH</v>
      </c>
      <c r="B286" t="s">
        <v>738</v>
      </c>
      <c r="C286" t="s">
        <v>2041</v>
      </c>
      <c r="D286" s="99"/>
      <c r="E286" s="99"/>
      <c r="F286" s="99"/>
      <c r="G286" s="99"/>
      <c r="H286" s="99"/>
    </row>
    <row r="287" spans="1:8">
      <c r="A287" s="211" t="str">
        <f t="shared" si="4"/>
        <v>DPI</v>
      </c>
      <c r="B287" t="s">
        <v>1336</v>
      </c>
      <c r="C287" t="s">
        <v>2042</v>
      </c>
      <c r="D287" s="99"/>
      <c r="E287" s="99"/>
      <c r="F287" s="99"/>
      <c r="G287" s="99"/>
      <c r="H287" s="99"/>
    </row>
    <row r="288" spans="1:8">
      <c r="A288" s="211" t="str">
        <f t="shared" si="4"/>
        <v>DPT</v>
      </c>
      <c r="B288" t="s">
        <v>1105</v>
      </c>
      <c r="C288" t="s">
        <v>2043</v>
      </c>
      <c r="D288" s="99"/>
      <c r="E288" s="99"/>
      <c r="F288" s="99"/>
      <c r="G288" s="99"/>
      <c r="H288" s="99"/>
    </row>
    <row r="289" spans="1:8">
      <c r="A289" s="211" t="str">
        <f t="shared" si="4"/>
        <v>DRU</v>
      </c>
      <c r="B289" t="s">
        <v>2803</v>
      </c>
      <c r="C289" t="s">
        <v>2859</v>
      </c>
      <c r="D289" s="99"/>
      <c r="E289" s="99"/>
      <c r="F289" s="99"/>
      <c r="G289" s="99"/>
      <c r="H289" s="99"/>
    </row>
    <row r="290" spans="1:8">
      <c r="A290" s="211" t="str">
        <f t="shared" si="4"/>
        <v>DSN</v>
      </c>
      <c r="B290" t="s">
        <v>1518</v>
      </c>
      <c r="C290" t="s">
        <v>2044</v>
      </c>
      <c r="D290" s="99"/>
      <c r="E290" s="99"/>
      <c r="F290" s="99"/>
      <c r="G290" s="99"/>
      <c r="H290" s="99"/>
    </row>
    <row r="291" spans="1:8">
      <c r="A291" s="211" t="str">
        <f t="shared" si="4"/>
        <v>DSO</v>
      </c>
      <c r="B291" t="s">
        <v>412</v>
      </c>
      <c r="C291" t="s">
        <v>2860</v>
      </c>
      <c r="D291" s="99"/>
      <c r="E291" s="99"/>
      <c r="F291" s="99"/>
      <c r="G291" s="99"/>
      <c r="H291" s="99"/>
    </row>
    <row r="292" spans="1:8">
      <c r="A292" s="211" t="str">
        <f t="shared" si="4"/>
        <v>DWS</v>
      </c>
      <c r="B292" t="s">
        <v>2804</v>
      </c>
      <c r="C292" t="s">
        <v>2861</v>
      </c>
      <c r="D292" s="99"/>
      <c r="E292" s="99"/>
      <c r="F292" s="99"/>
      <c r="G292" s="99"/>
      <c r="H292" s="99"/>
    </row>
    <row r="293" spans="1:8">
      <c r="A293" s="211" t="str">
        <f t="shared" si="4"/>
        <v>DYS</v>
      </c>
      <c r="B293" t="s">
        <v>413</v>
      </c>
      <c r="C293" t="s">
        <v>2045</v>
      </c>
      <c r="D293" s="99"/>
      <c r="E293" s="99"/>
      <c r="F293" s="99"/>
      <c r="G293" s="99"/>
      <c r="H293" s="99"/>
    </row>
    <row r="294" spans="1:8">
      <c r="A294" s="211" t="str">
        <f t="shared" si="4"/>
        <v>E0L</v>
      </c>
      <c r="B294" t="s">
        <v>1519</v>
      </c>
      <c r="C294" t="s">
        <v>2046</v>
      </c>
      <c r="D294" s="99"/>
      <c r="E294" s="99"/>
      <c r="F294" s="99"/>
      <c r="G294" s="99"/>
      <c r="H294" s="99"/>
    </row>
    <row r="295" spans="1:8">
      <c r="A295" s="211" t="str">
        <f t="shared" si="4"/>
        <v>EA1</v>
      </c>
      <c r="B295" t="s">
        <v>1520</v>
      </c>
      <c r="C295" t="s">
        <v>2047</v>
      </c>
      <c r="D295" s="99"/>
      <c r="E295" s="99"/>
      <c r="F295" s="99"/>
      <c r="G295" s="99"/>
      <c r="H295" s="99"/>
    </row>
    <row r="296" spans="1:8">
      <c r="A296" s="211" t="str">
        <f t="shared" si="4"/>
        <v>EAH</v>
      </c>
      <c r="B296" t="s">
        <v>414</v>
      </c>
      <c r="C296" t="s">
        <v>2048</v>
      </c>
      <c r="D296" s="99"/>
      <c r="E296" s="99"/>
      <c r="F296" s="99"/>
      <c r="G296" s="99"/>
      <c r="H296" s="99"/>
    </row>
    <row r="297" spans="1:8">
      <c r="A297" s="211" t="str">
        <f t="shared" si="4"/>
        <v>EBS</v>
      </c>
      <c r="B297" t="s">
        <v>415</v>
      </c>
      <c r="C297" t="s">
        <v>2049</v>
      </c>
      <c r="D297" s="99"/>
      <c r="E297" s="99"/>
      <c r="F297" s="99"/>
      <c r="G297" s="99"/>
      <c r="H297" s="99"/>
    </row>
    <row r="298" spans="1:8">
      <c r="A298" s="211" t="str">
        <f t="shared" si="4"/>
        <v>EBY</v>
      </c>
      <c r="B298" t="s">
        <v>416</v>
      </c>
      <c r="C298" t="s">
        <v>2050</v>
      </c>
      <c r="D298" s="99"/>
      <c r="E298" s="99"/>
      <c r="F298" s="99"/>
      <c r="G298" s="99"/>
      <c r="H298" s="99"/>
    </row>
    <row r="299" spans="1:8">
      <c r="A299" s="211" t="str">
        <f t="shared" si="4"/>
        <v>EC0</v>
      </c>
      <c r="B299" t="s">
        <v>1521</v>
      </c>
      <c r="C299" t="s">
        <v>2051</v>
      </c>
      <c r="D299" s="99"/>
      <c r="E299" s="99"/>
      <c r="F299" s="99"/>
      <c r="G299" s="99"/>
      <c r="H299" s="99"/>
    </row>
    <row r="300" spans="1:8">
      <c r="A300" s="211" t="str">
        <f t="shared" si="4"/>
        <v>EC2</v>
      </c>
      <c r="B300" t="s">
        <v>1522</v>
      </c>
      <c r="C300" t="s">
        <v>2052</v>
      </c>
      <c r="D300" s="99"/>
      <c r="E300" s="99"/>
      <c r="F300" s="99"/>
      <c r="G300" s="99"/>
      <c r="H300" s="99"/>
    </row>
    <row r="301" spans="1:8">
      <c r="A301" s="211" t="str">
        <f t="shared" si="4"/>
        <v>ECB</v>
      </c>
      <c r="B301" t="s">
        <v>1523</v>
      </c>
      <c r="C301" t="s">
        <v>2053</v>
      </c>
      <c r="D301" s="99"/>
      <c r="E301" s="99"/>
      <c r="F301" s="99"/>
      <c r="G301" s="99"/>
      <c r="H301" s="99"/>
    </row>
    <row r="302" spans="1:8">
      <c r="A302" s="211" t="str">
        <f t="shared" si="4"/>
        <v>ECD</v>
      </c>
      <c r="B302" t="s">
        <v>1106</v>
      </c>
      <c r="C302" t="s">
        <v>2054</v>
      </c>
      <c r="D302" s="99"/>
      <c r="E302" s="99"/>
      <c r="F302" s="99"/>
      <c r="G302" s="99"/>
      <c r="H302" s="99"/>
    </row>
    <row r="303" spans="1:8">
      <c r="A303" s="211" t="str">
        <f t="shared" si="4"/>
        <v>ECN</v>
      </c>
      <c r="B303" t="s">
        <v>739</v>
      </c>
      <c r="C303" t="s">
        <v>2055</v>
      </c>
      <c r="D303" s="99"/>
      <c r="E303" s="99"/>
      <c r="F303" s="99"/>
      <c r="G303" s="99"/>
      <c r="H303" s="99"/>
    </row>
    <row r="304" spans="1:8">
      <c r="A304" s="211" t="str">
        <f t="shared" si="4"/>
        <v>EDL</v>
      </c>
      <c r="B304" t="s">
        <v>417</v>
      </c>
      <c r="C304" t="s">
        <v>2056</v>
      </c>
      <c r="D304" s="99"/>
      <c r="E304" s="99"/>
      <c r="F304" s="99"/>
      <c r="G304" s="99"/>
      <c r="H304" s="99"/>
    </row>
    <row r="305" spans="1:8">
      <c r="A305" s="211" t="str">
        <f t="shared" si="4"/>
        <v>EDM</v>
      </c>
      <c r="B305" t="s">
        <v>1337</v>
      </c>
      <c r="C305" t="s">
        <v>2057</v>
      </c>
      <c r="D305" s="99"/>
      <c r="E305" s="99"/>
      <c r="F305" s="99"/>
      <c r="G305" s="99"/>
      <c r="H305" s="99"/>
    </row>
    <row r="306" spans="1:8">
      <c r="A306" s="211" t="str">
        <f t="shared" si="4"/>
        <v>EDN</v>
      </c>
      <c r="B306" t="s">
        <v>418</v>
      </c>
      <c r="C306" t="s">
        <v>2058</v>
      </c>
      <c r="D306" s="99"/>
      <c r="E306" s="99"/>
      <c r="F306" s="99"/>
      <c r="G306" s="99"/>
      <c r="H306" s="99"/>
    </row>
    <row r="307" spans="1:8">
      <c r="A307" s="211" t="str">
        <f t="shared" si="4"/>
        <v>EEC</v>
      </c>
      <c r="B307" t="s">
        <v>419</v>
      </c>
      <c r="C307" t="s">
        <v>2059</v>
      </c>
      <c r="D307" s="99"/>
      <c r="E307" s="99"/>
      <c r="F307" s="99"/>
      <c r="G307" s="99"/>
      <c r="H307" s="99"/>
    </row>
    <row r="308" spans="1:8">
      <c r="A308" s="211" t="str">
        <f t="shared" si="4"/>
        <v>EFC</v>
      </c>
      <c r="B308" t="s">
        <v>1029</v>
      </c>
      <c r="C308" t="s">
        <v>2060</v>
      </c>
      <c r="D308" s="99"/>
      <c r="E308" s="99"/>
      <c r="F308" s="99"/>
      <c r="G308" s="99"/>
      <c r="H308" s="99"/>
    </row>
    <row r="309" spans="1:8">
      <c r="A309" s="211" t="str">
        <f t="shared" si="4"/>
        <v>EFF</v>
      </c>
      <c r="B309" t="s">
        <v>420</v>
      </c>
      <c r="C309" t="s">
        <v>2061</v>
      </c>
      <c r="D309" s="99"/>
      <c r="E309" s="99"/>
      <c r="F309" s="99"/>
      <c r="G309" s="99"/>
      <c r="H309" s="99"/>
    </row>
    <row r="310" spans="1:8">
      <c r="A310" s="211" t="str">
        <f t="shared" si="4"/>
        <v>EFG</v>
      </c>
      <c r="B310" t="s">
        <v>1524</v>
      </c>
      <c r="C310" t="s">
        <v>2062</v>
      </c>
      <c r="D310" s="99"/>
      <c r="E310" s="99"/>
      <c r="F310" s="99"/>
      <c r="G310" s="99"/>
      <c r="H310" s="99"/>
    </row>
    <row r="311" spans="1:8">
      <c r="A311" s="211" t="str">
        <f t="shared" si="4"/>
        <v>EFM</v>
      </c>
      <c r="B311" t="s">
        <v>1525</v>
      </c>
      <c r="C311" t="s">
        <v>2063</v>
      </c>
      <c r="D311" s="99"/>
      <c r="E311" s="99"/>
      <c r="F311" s="99"/>
      <c r="G311" s="99"/>
      <c r="H311" s="99"/>
    </row>
    <row r="312" spans="1:8">
      <c r="A312" s="211" t="str">
        <f t="shared" si="4"/>
        <v>EHO</v>
      </c>
      <c r="B312" t="s">
        <v>1526</v>
      </c>
      <c r="C312" t="s">
        <v>2064</v>
      </c>
      <c r="D312" s="99"/>
      <c r="E312" s="99"/>
      <c r="F312" s="99"/>
      <c r="G312" s="99"/>
      <c r="H312" s="99"/>
    </row>
    <row r="313" spans="1:8">
      <c r="A313" s="211" t="str">
        <f t="shared" si="4"/>
        <v>EHP</v>
      </c>
      <c r="B313" t="s">
        <v>1527</v>
      </c>
      <c r="C313" t="s">
        <v>2065</v>
      </c>
      <c r="D313" s="99"/>
      <c r="E313" s="99"/>
      <c r="F313" s="99"/>
      <c r="G313" s="99"/>
      <c r="H313" s="99"/>
    </row>
    <row r="314" spans="1:8">
      <c r="A314" s="211" t="str">
        <f t="shared" si="4"/>
        <v>EIA</v>
      </c>
      <c r="B314" t="s">
        <v>1338</v>
      </c>
      <c r="C314" t="s">
        <v>2066</v>
      </c>
      <c r="D314" s="99"/>
      <c r="E314" s="99"/>
      <c r="F314" s="99"/>
      <c r="G314" s="99"/>
      <c r="H314" s="99"/>
    </row>
    <row r="315" spans="1:8">
      <c r="A315" s="211" t="str">
        <f t="shared" si="4"/>
        <v>EL1</v>
      </c>
      <c r="B315" t="s">
        <v>1528</v>
      </c>
      <c r="C315" t="s">
        <v>2067</v>
      </c>
      <c r="D315" s="99"/>
      <c r="E315" s="99"/>
      <c r="F315" s="99"/>
      <c r="G315" s="99"/>
      <c r="H315" s="99"/>
    </row>
    <row r="316" spans="1:8">
      <c r="A316" s="211" t="str">
        <f t="shared" si="4"/>
        <v>ELC</v>
      </c>
      <c r="B316" t="s">
        <v>422</v>
      </c>
      <c r="C316" t="s">
        <v>2068</v>
      </c>
      <c r="D316" s="99"/>
      <c r="E316" s="99"/>
      <c r="F316" s="99"/>
      <c r="G316" s="99"/>
      <c r="H316" s="99"/>
    </row>
    <row r="317" spans="1:8">
      <c r="A317" s="211" t="str">
        <f t="shared" si="4"/>
        <v>ELD</v>
      </c>
      <c r="B317" t="s">
        <v>423</v>
      </c>
      <c r="C317" t="s">
        <v>2069</v>
      </c>
      <c r="D317" s="99"/>
      <c r="E317" s="99"/>
      <c r="F317" s="99"/>
      <c r="G317" s="99"/>
      <c r="H317" s="99"/>
    </row>
    <row r="318" spans="1:8">
      <c r="A318" s="211" t="str">
        <f t="shared" si="4"/>
        <v>ELE</v>
      </c>
      <c r="B318" t="s">
        <v>424</v>
      </c>
      <c r="C318" t="s">
        <v>2070</v>
      </c>
      <c r="D318" s="99"/>
      <c r="E318" s="99"/>
      <c r="F318" s="99"/>
      <c r="G318" s="99"/>
      <c r="H318" s="99"/>
    </row>
    <row r="319" spans="1:8">
      <c r="A319" s="211" t="str">
        <f t="shared" si="4"/>
        <v>ELL</v>
      </c>
      <c r="B319" t="s">
        <v>1107</v>
      </c>
      <c r="C319" t="s">
        <v>2071</v>
      </c>
      <c r="D319" s="99"/>
      <c r="E319" s="99"/>
      <c r="F319" s="99"/>
      <c r="G319" s="99"/>
      <c r="H319" s="99"/>
    </row>
    <row r="320" spans="1:8">
      <c r="A320" s="211" t="str">
        <f t="shared" si="4"/>
        <v>ELX</v>
      </c>
      <c r="B320" t="s">
        <v>425</v>
      </c>
      <c r="C320" t="s">
        <v>2072</v>
      </c>
      <c r="D320" s="99"/>
      <c r="E320" s="99"/>
      <c r="F320" s="99"/>
      <c r="G320" s="99"/>
      <c r="H320" s="99"/>
    </row>
    <row r="321" spans="1:8">
      <c r="A321" s="211" t="str">
        <f t="shared" si="4"/>
        <v>EMI</v>
      </c>
      <c r="B321" t="s">
        <v>426</v>
      </c>
      <c r="C321" t="s">
        <v>2862</v>
      </c>
      <c r="D321" s="99"/>
      <c r="E321" s="99"/>
      <c r="F321" s="99"/>
      <c r="G321" s="99"/>
      <c r="H321" s="99"/>
    </row>
    <row r="322" spans="1:8">
      <c r="A322" s="211" t="str">
        <f t="shared" si="4"/>
        <v>ENA</v>
      </c>
      <c r="B322" t="s">
        <v>1322</v>
      </c>
      <c r="C322" t="s">
        <v>2073</v>
      </c>
      <c r="D322" s="99"/>
      <c r="E322" s="99"/>
      <c r="F322" s="99"/>
      <c r="G322" s="99"/>
      <c r="H322" s="99"/>
    </row>
    <row r="323" spans="1:8">
      <c r="A323" s="211" t="str">
        <f t="shared" ref="A323:A386" si="5">LEFT(C323,3)</f>
        <v>ENC</v>
      </c>
      <c r="B323" t="s">
        <v>1392</v>
      </c>
      <c r="C323" t="s">
        <v>2074</v>
      </c>
      <c r="D323" s="99"/>
      <c r="E323" s="99"/>
      <c r="F323" s="99"/>
      <c r="G323" s="99"/>
      <c r="H323" s="99"/>
    </row>
    <row r="324" spans="1:8">
      <c r="A324" s="211" t="str">
        <f t="shared" si="5"/>
        <v>ENG</v>
      </c>
      <c r="B324" t="s">
        <v>2805</v>
      </c>
      <c r="C324" t="s">
        <v>2863</v>
      </c>
      <c r="D324" s="99"/>
      <c r="E324" s="99"/>
      <c r="F324" s="99"/>
      <c r="G324" s="99"/>
      <c r="H324" s="99"/>
    </row>
    <row r="325" spans="1:8">
      <c r="A325" s="211" t="str">
        <f t="shared" si="5"/>
        <v>ENP</v>
      </c>
      <c r="B325" t="s">
        <v>427</v>
      </c>
      <c r="C325" t="s">
        <v>2075</v>
      </c>
      <c r="D325" s="99"/>
      <c r="E325" s="99"/>
      <c r="F325" s="99"/>
      <c r="G325" s="99"/>
      <c r="H325" s="99"/>
    </row>
    <row r="326" spans="1:8">
      <c r="A326" s="211" t="str">
        <f t="shared" si="5"/>
        <v>EON</v>
      </c>
      <c r="B326" t="s">
        <v>1321</v>
      </c>
      <c r="C326" t="s">
        <v>2076</v>
      </c>
      <c r="D326" s="99"/>
      <c r="E326" s="99"/>
      <c r="F326" s="99"/>
      <c r="G326" s="99"/>
      <c r="H326" s="99"/>
    </row>
    <row r="327" spans="1:8">
      <c r="A327" s="211" t="str">
        <f t="shared" si="5"/>
        <v>EP0</v>
      </c>
      <c r="B327" t="s">
        <v>1108</v>
      </c>
      <c r="C327" t="s">
        <v>2077</v>
      </c>
      <c r="D327" s="99"/>
      <c r="E327" s="99"/>
      <c r="F327" s="99"/>
      <c r="G327" s="99"/>
      <c r="H327" s="99"/>
    </row>
    <row r="328" spans="1:8">
      <c r="A328" s="211" t="str">
        <f t="shared" si="5"/>
        <v>EPA</v>
      </c>
      <c r="B328" t="s">
        <v>428</v>
      </c>
      <c r="C328" t="s">
        <v>2078</v>
      </c>
      <c r="D328" s="99"/>
      <c r="E328" s="99"/>
      <c r="F328" s="99"/>
      <c r="G328" s="99"/>
      <c r="H328" s="99"/>
    </row>
    <row r="329" spans="1:8">
      <c r="A329" s="211" t="str">
        <f t="shared" si="5"/>
        <v>EPO</v>
      </c>
      <c r="B329" t="s">
        <v>429</v>
      </c>
      <c r="C329" t="s">
        <v>2079</v>
      </c>
      <c r="D329" s="99"/>
      <c r="E329" s="99"/>
      <c r="F329" s="99"/>
      <c r="G329" s="99"/>
      <c r="H329" s="99"/>
    </row>
    <row r="330" spans="1:8">
      <c r="A330" s="211" t="str">
        <f t="shared" si="5"/>
        <v>EQH</v>
      </c>
      <c r="B330" t="s">
        <v>1030</v>
      </c>
      <c r="C330" t="s">
        <v>2080</v>
      </c>
      <c r="D330" s="99"/>
      <c r="E330" s="99"/>
      <c r="F330" s="99"/>
      <c r="G330" s="99"/>
      <c r="H330" s="99"/>
    </row>
    <row r="331" spans="1:8">
      <c r="A331" s="211" t="str">
        <f t="shared" si="5"/>
        <v>EQX</v>
      </c>
      <c r="B331" t="s">
        <v>1339</v>
      </c>
      <c r="C331" t="s">
        <v>2081</v>
      </c>
      <c r="D331" s="99"/>
      <c r="E331" s="99"/>
      <c r="F331" s="99"/>
      <c r="G331" s="99"/>
      <c r="H331" s="99"/>
    </row>
    <row r="332" spans="1:8">
      <c r="A332" s="211" t="str">
        <f t="shared" si="5"/>
        <v>ERK</v>
      </c>
      <c r="B332" t="s">
        <v>809</v>
      </c>
      <c r="C332" t="s">
        <v>2864</v>
      </c>
      <c r="D332" s="99"/>
      <c r="E332" s="99"/>
      <c r="F332" s="99"/>
      <c r="G332" s="99"/>
      <c r="H332" s="99"/>
    </row>
    <row r="333" spans="1:8">
      <c r="A333" s="211" t="str">
        <f t="shared" si="5"/>
        <v>ERZ</v>
      </c>
      <c r="B333" t="s">
        <v>1529</v>
      </c>
      <c r="C333" t="s">
        <v>2082</v>
      </c>
      <c r="D333" s="99"/>
      <c r="E333" s="99"/>
      <c r="F333" s="99"/>
      <c r="G333" s="99"/>
      <c r="H333" s="99"/>
    </row>
    <row r="334" spans="1:8">
      <c r="A334" s="211" t="str">
        <f t="shared" si="5"/>
        <v>ES1</v>
      </c>
      <c r="B334" t="s">
        <v>2806</v>
      </c>
      <c r="C334" t="s">
        <v>2865</v>
      </c>
      <c r="D334" s="99"/>
      <c r="E334" s="99"/>
      <c r="F334" s="99"/>
      <c r="G334" s="99"/>
      <c r="H334" s="99"/>
    </row>
    <row r="335" spans="1:8">
      <c r="A335" s="211" t="str">
        <f t="shared" si="5"/>
        <v>ETB</v>
      </c>
      <c r="B335" t="s">
        <v>740</v>
      </c>
      <c r="C335" t="s">
        <v>2083</v>
      </c>
      <c r="D335" s="99"/>
      <c r="E335" s="99"/>
      <c r="F335" s="99"/>
      <c r="G335" s="99"/>
      <c r="H335" s="99"/>
    </row>
    <row r="336" spans="1:8">
      <c r="A336" s="211" t="str">
        <f t="shared" si="5"/>
        <v>ETE</v>
      </c>
      <c r="B336" t="s">
        <v>1530</v>
      </c>
      <c r="C336" t="s">
        <v>2084</v>
      </c>
      <c r="D336" s="99"/>
      <c r="E336" s="99"/>
      <c r="F336" s="99"/>
      <c r="G336" s="99"/>
      <c r="H336" s="99"/>
    </row>
    <row r="337" spans="1:8">
      <c r="A337" s="211" t="str">
        <f t="shared" si="5"/>
        <v>ETT</v>
      </c>
      <c r="B337" t="s">
        <v>1317</v>
      </c>
      <c r="C337" t="s">
        <v>2085</v>
      </c>
      <c r="D337" s="99"/>
      <c r="E337" s="99"/>
      <c r="F337" s="99"/>
      <c r="G337" s="99"/>
      <c r="H337" s="99"/>
    </row>
    <row r="338" spans="1:8">
      <c r="A338" s="211" t="str">
        <f t="shared" si="5"/>
        <v>EUD</v>
      </c>
      <c r="B338" t="s">
        <v>1531</v>
      </c>
      <c r="C338" t="s">
        <v>2086</v>
      </c>
      <c r="D338" s="99"/>
      <c r="E338" s="99"/>
      <c r="F338" s="99"/>
      <c r="G338" s="99"/>
      <c r="H338" s="99"/>
    </row>
    <row r="339" spans="1:8">
      <c r="A339" s="211" t="str">
        <f t="shared" si="5"/>
        <v>EUR</v>
      </c>
      <c r="B339" t="s">
        <v>430</v>
      </c>
      <c r="C339" t="s">
        <v>2087</v>
      </c>
      <c r="D339" s="99"/>
      <c r="E339" s="99"/>
      <c r="F339" s="99"/>
      <c r="G339" s="99"/>
      <c r="H339" s="99"/>
    </row>
    <row r="340" spans="1:8">
      <c r="A340" s="211" t="str">
        <f t="shared" si="5"/>
        <v>EUS</v>
      </c>
      <c r="B340" t="s">
        <v>431</v>
      </c>
      <c r="C340" t="s">
        <v>2088</v>
      </c>
      <c r="D340" s="99"/>
      <c r="E340" s="99"/>
      <c r="F340" s="99"/>
      <c r="G340" s="99"/>
      <c r="H340" s="99"/>
    </row>
    <row r="341" spans="1:8">
      <c r="A341" s="211" t="str">
        <f t="shared" si="5"/>
        <v>EUZ</v>
      </c>
      <c r="B341" t="s">
        <v>1532</v>
      </c>
      <c r="C341" t="s">
        <v>2089</v>
      </c>
      <c r="D341" s="99"/>
      <c r="E341" s="99"/>
      <c r="F341" s="99"/>
      <c r="G341" s="99"/>
      <c r="H341" s="99"/>
    </row>
    <row r="342" spans="1:8">
      <c r="A342" s="211" t="str">
        <f t="shared" si="5"/>
        <v>EVG</v>
      </c>
      <c r="B342" t="s">
        <v>432</v>
      </c>
      <c r="C342" t="s">
        <v>2090</v>
      </c>
      <c r="D342" s="99"/>
      <c r="E342" s="99"/>
      <c r="F342" s="99"/>
      <c r="G342" s="99"/>
      <c r="H342" s="99"/>
    </row>
    <row r="343" spans="1:8">
      <c r="A343" s="211" t="str">
        <f t="shared" si="5"/>
        <v>EVS</v>
      </c>
      <c r="B343" t="s">
        <v>1533</v>
      </c>
      <c r="C343" t="s">
        <v>2091</v>
      </c>
      <c r="D343" s="99"/>
      <c r="E343" s="99"/>
      <c r="F343" s="99"/>
      <c r="G343" s="99"/>
      <c r="H343" s="99"/>
    </row>
    <row r="344" spans="1:8">
      <c r="A344" s="211" t="str">
        <f t="shared" si="5"/>
        <v>EXD</v>
      </c>
      <c r="B344" t="s">
        <v>433</v>
      </c>
      <c r="C344" t="s">
        <v>2092</v>
      </c>
      <c r="D344" s="99"/>
      <c r="E344" s="99"/>
      <c r="F344" s="99"/>
      <c r="G344" s="99"/>
      <c r="H344" s="99"/>
    </row>
    <row r="345" spans="1:8">
      <c r="A345" s="211" t="str">
        <f t="shared" si="5"/>
        <v>EXE</v>
      </c>
      <c r="B345" t="s">
        <v>2807</v>
      </c>
      <c r="C345" t="s">
        <v>2866</v>
      </c>
      <c r="D345" s="99"/>
      <c r="E345" s="99"/>
      <c r="F345" s="99"/>
      <c r="G345" s="99"/>
      <c r="H345" s="99"/>
    </row>
    <row r="346" spans="1:8">
      <c r="A346" s="211" t="str">
        <f t="shared" si="5"/>
        <v>EXP</v>
      </c>
      <c r="B346" t="s">
        <v>434</v>
      </c>
      <c r="C346" t="s">
        <v>2093</v>
      </c>
      <c r="D346" s="99"/>
      <c r="E346" s="99"/>
      <c r="F346" s="99"/>
      <c r="G346" s="99"/>
      <c r="H346" s="99"/>
    </row>
    <row r="347" spans="1:8">
      <c r="A347" s="211" t="str">
        <f t="shared" si="5"/>
        <v>EXR</v>
      </c>
      <c r="B347" t="s">
        <v>1534</v>
      </c>
      <c r="C347" t="s">
        <v>2094</v>
      </c>
      <c r="D347" s="99"/>
      <c r="E347" s="99"/>
      <c r="F347" s="99"/>
      <c r="G347" s="99"/>
      <c r="H347" s="99"/>
    </row>
    <row r="348" spans="1:8">
      <c r="A348" s="211" t="str">
        <f t="shared" si="5"/>
        <v>EXX</v>
      </c>
      <c r="B348" t="s">
        <v>435</v>
      </c>
      <c r="C348" t="s">
        <v>2095</v>
      </c>
      <c r="D348" s="99"/>
      <c r="E348" s="99"/>
      <c r="F348" s="99"/>
      <c r="G348" s="99"/>
      <c r="H348" s="99"/>
    </row>
    <row r="349" spans="1:8">
      <c r="A349" s="211" t="str">
        <f t="shared" si="5"/>
        <v>EYC</v>
      </c>
      <c r="B349" t="s">
        <v>1109</v>
      </c>
      <c r="C349" t="s">
        <v>2096</v>
      </c>
      <c r="D349" s="99"/>
      <c r="E349" s="99"/>
      <c r="F349" s="99"/>
      <c r="G349" s="99"/>
      <c r="H349" s="99"/>
    </row>
    <row r="350" spans="1:8">
      <c r="A350" s="211" t="str">
        <f t="shared" si="5"/>
        <v>FAC</v>
      </c>
      <c r="B350" t="s">
        <v>2808</v>
      </c>
      <c r="C350" t="s">
        <v>2867</v>
      </c>
      <c r="D350" s="99"/>
      <c r="E350" s="99"/>
      <c r="F350" s="99"/>
      <c r="G350" s="99"/>
      <c r="H350" s="99"/>
    </row>
    <row r="351" spans="1:8">
      <c r="A351" s="211" t="str">
        <f t="shared" si="5"/>
        <v>FAI</v>
      </c>
      <c r="B351" t="s">
        <v>436</v>
      </c>
      <c r="C351" t="s">
        <v>2097</v>
      </c>
      <c r="D351" s="99"/>
      <c r="E351" s="99"/>
      <c r="F351" s="99"/>
      <c r="G351" s="99"/>
      <c r="H351" s="99"/>
    </row>
    <row r="352" spans="1:8">
      <c r="A352" s="211" t="str">
        <f t="shared" si="5"/>
        <v>FBD</v>
      </c>
      <c r="B352" t="s">
        <v>1401</v>
      </c>
      <c r="C352" t="s">
        <v>2098</v>
      </c>
      <c r="D352" s="99"/>
      <c r="E352" s="99"/>
      <c r="F352" s="99"/>
      <c r="G352" s="99"/>
      <c r="H352" s="99"/>
    </row>
    <row r="353" spans="1:8">
      <c r="A353" s="211" t="str">
        <f t="shared" si="5"/>
        <v>FCC</v>
      </c>
      <c r="B353" t="s">
        <v>1535</v>
      </c>
      <c r="C353" t="s">
        <v>2099</v>
      </c>
      <c r="D353" s="99"/>
      <c r="E353" s="99"/>
      <c r="F353" s="99"/>
      <c r="G353" s="99"/>
      <c r="H353" s="99"/>
    </row>
    <row r="354" spans="1:8">
      <c r="A354" s="211" t="str">
        <f t="shared" si="5"/>
        <v>FD5</v>
      </c>
      <c r="B354" t="s">
        <v>1536</v>
      </c>
      <c r="C354" t="s">
        <v>2100</v>
      </c>
      <c r="D354" s="99"/>
      <c r="E354" s="99"/>
      <c r="F354" s="99"/>
      <c r="G354" s="99"/>
      <c r="H354" s="99"/>
    </row>
    <row r="355" spans="1:8">
      <c r="A355" s="211" t="str">
        <f t="shared" si="5"/>
        <v>FES</v>
      </c>
      <c r="B355" t="s">
        <v>437</v>
      </c>
      <c r="C355" t="s">
        <v>2868</v>
      </c>
      <c r="D355" s="99"/>
      <c r="E355" s="99"/>
      <c r="F355" s="99"/>
      <c r="G355" s="99"/>
      <c r="H355" s="99"/>
    </row>
    <row r="356" spans="1:8">
      <c r="A356" s="211" t="str">
        <f t="shared" si="5"/>
        <v>FFM</v>
      </c>
      <c r="B356" t="s">
        <v>1537</v>
      </c>
      <c r="C356" t="s">
        <v>2101</v>
      </c>
      <c r="D356" s="99"/>
      <c r="E356" s="99"/>
      <c r="F356" s="99"/>
      <c r="G356" s="99"/>
      <c r="H356" s="99"/>
    </row>
    <row r="357" spans="1:8">
      <c r="A357" s="211" t="str">
        <f t="shared" si="5"/>
        <v>FH1</v>
      </c>
      <c r="B357" t="s">
        <v>1538</v>
      </c>
      <c r="C357" t="s">
        <v>2102</v>
      </c>
      <c r="D357" s="99"/>
      <c r="E357" s="99"/>
      <c r="F357" s="99"/>
      <c r="G357" s="99"/>
      <c r="H357" s="99"/>
    </row>
    <row r="358" spans="1:8">
      <c r="A358" s="211" t="str">
        <f t="shared" si="5"/>
        <v>FHO</v>
      </c>
      <c r="B358" t="s">
        <v>438</v>
      </c>
      <c r="C358" t="s">
        <v>2103</v>
      </c>
      <c r="D358" s="99"/>
      <c r="E358" s="99"/>
      <c r="F358" s="99"/>
      <c r="G358" s="99"/>
      <c r="H358" s="99"/>
    </row>
    <row r="359" spans="1:8">
      <c r="A359" s="211" t="str">
        <f t="shared" si="5"/>
        <v>FID</v>
      </c>
      <c r="B359" t="s">
        <v>439</v>
      </c>
      <c r="C359" t="s">
        <v>2104</v>
      </c>
      <c r="D359" s="99"/>
      <c r="E359" s="99"/>
      <c r="F359" s="99"/>
      <c r="G359" s="99"/>
      <c r="H359" s="99"/>
    </row>
    <row r="360" spans="1:8">
      <c r="A360" s="211" t="str">
        <f t="shared" si="5"/>
        <v>FIH</v>
      </c>
      <c r="B360" t="s">
        <v>1110</v>
      </c>
      <c r="C360" t="s">
        <v>2105</v>
      </c>
      <c r="D360" s="99"/>
      <c r="E360" s="99"/>
      <c r="F360" s="99"/>
      <c r="G360" s="99"/>
      <c r="H360" s="99"/>
    </row>
    <row r="361" spans="1:8">
      <c r="A361" s="211" t="str">
        <f t="shared" si="5"/>
        <v>FII</v>
      </c>
      <c r="B361" t="s">
        <v>1363</v>
      </c>
      <c r="C361" t="s">
        <v>2106</v>
      </c>
      <c r="D361" s="99"/>
      <c r="E361" s="99"/>
      <c r="F361" s="99"/>
      <c r="G361" s="99"/>
      <c r="H361" s="99"/>
    </row>
    <row r="362" spans="1:8">
      <c r="A362" s="211" t="str">
        <f t="shared" si="5"/>
        <v>FIS</v>
      </c>
      <c r="B362" t="s">
        <v>440</v>
      </c>
      <c r="C362" t="s">
        <v>2107</v>
      </c>
      <c r="D362" s="99"/>
      <c r="E362" s="99"/>
      <c r="F362" s="99"/>
      <c r="G362" s="99"/>
      <c r="H362" s="99"/>
    </row>
    <row r="363" spans="1:8">
      <c r="A363" s="211" t="str">
        <f t="shared" si="5"/>
        <v>FLB</v>
      </c>
      <c r="B363" t="s">
        <v>1539</v>
      </c>
      <c r="C363" t="s">
        <v>2108</v>
      </c>
      <c r="D363" s="99"/>
      <c r="E363" s="99"/>
      <c r="F363" s="99"/>
      <c r="G363" s="99"/>
      <c r="H363" s="99"/>
    </row>
    <row r="364" spans="1:8">
      <c r="A364" s="211" t="str">
        <f t="shared" si="5"/>
        <v>FLC</v>
      </c>
      <c r="B364" t="s">
        <v>1111</v>
      </c>
      <c r="C364" t="s">
        <v>2109</v>
      </c>
      <c r="D364" s="99"/>
      <c r="E364" s="99"/>
      <c r="F364" s="99"/>
      <c r="G364" s="99"/>
      <c r="H364" s="99"/>
    </row>
    <row r="365" spans="1:8">
      <c r="A365" s="211" t="str">
        <f t="shared" si="5"/>
        <v>FLE</v>
      </c>
      <c r="B365" t="s">
        <v>441</v>
      </c>
      <c r="C365" t="s">
        <v>2110</v>
      </c>
      <c r="D365" s="99"/>
      <c r="E365" s="99"/>
      <c r="F365" s="99"/>
      <c r="G365" s="99"/>
      <c r="H365" s="99"/>
    </row>
    <row r="366" spans="1:8">
      <c r="A366" s="211" t="str">
        <f t="shared" si="5"/>
        <v>FLI</v>
      </c>
      <c r="B366" t="s">
        <v>442</v>
      </c>
      <c r="C366" t="s">
        <v>2111</v>
      </c>
      <c r="D366" s="99"/>
      <c r="E366" s="99"/>
      <c r="F366" s="99"/>
      <c r="G366" s="99"/>
      <c r="H366" s="99"/>
    </row>
    <row r="367" spans="1:8">
      <c r="A367" s="211" t="str">
        <f t="shared" si="5"/>
        <v>FMG</v>
      </c>
      <c r="B367" t="s">
        <v>443</v>
      </c>
      <c r="C367" t="s">
        <v>2112</v>
      </c>
      <c r="D367" s="99"/>
      <c r="E367" s="99"/>
      <c r="F367" s="99"/>
      <c r="G367" s="99"/>
      <c r="H367" s="99"/>
    </row>
    <row r="368" spans="1:8">
      <c r="A368" s="211" t="str">
        <f t="shared" si="5"/>
        <v>FMV</v>
      </c>
      <c r="B368" t="s">
        <v>444</v>
      </c>
      <c r="C368" t="s">
        <v>2113</v>
      </c>
      <c r="D368" s="99"/>
      <c r="E368" s="99"/>
      <c r="F368" s="99"/>
      <c r="G368" s="99"/>
      <c r="H368" s="99"/>
    </row>
    <row r="369" spans="1:8">
      <c r="A369" s="211" t="str">
        <f t="shared" si="5"/>
        <v>FNC</v>
      </c>
      <c r="B369" t="s">
        <v>810</v>
      </c>
      <c r="C369" t="s">
        <v>2114</v>
      </c>
      <c r="D369" s="99"/>
      <c r="E369" s="99"/>
      <c r="F369" s="99"/>
      <c r="G369" s="99"/>
      <c r="H369" s="99"/>
    </row>
    <row r="370" spans="1:8">
      <c r="A370" s="211" t="str">
        <f t="shared" si="5"/>
        <v>FNN</v>
      </c>
      <c r="B370" t="s">
        <v>445</v>
      </c>
      <c r="C370" t="s">
        <v>2869</v>
      </c>
      <c r="D370" s="99"/>
      <c r="E370" s="99"/>
      <c r="F370" s="99"/>
      <c r="G370" s="99"/>
      <c r="H370" s="99"/>
    </row>
    <row r="371" spans="1:8">
      <c r="A371" s="211" t="str">
        <f t="shared" si="5"/>
        <v>FNP</v>
      </c>
      <c r="B371" t="s">
        <v>446</v>
      </c>
      <c r="C371" t="s">
        <v>2115</v>
      </c>
      <c r="D371" s="99"/>
      <c r="E371" s="99"/>
      <c r="F371" s="99"/>
      <c r="G371" s="99"/>
      <c r="H371" s="99"/>
    </row>
    <row r="372" spans="1:8">
      <c r="A372" s="211" t="str">
        <f t="shared" si="5"/>
        <v>FPT</v>
      </c>
      <c r="B372" t="s">
        <v>1540</v>
      </c>
      <c r="C372" t="s">
        <v>2116</v>
      </c>
      <c r="D372" s="99"/>
      <c r="E372" s="99"/>
      <c r="F372" s="99"/>
      <c r="G372" s="99"/>
      <c r="H372" s="99"/>
    </row>
    <row r="373" spans="1:8">
      <c r="A373" s="211" t="str">
        <f t="shared" si="5"/>
        <v>FR0</v>
      </c>
      <c r="B373" t="s">
        <v>1541</v>
      </c>
      <c r="C373" t="s">
        <v>2117</v>
      </c>
      <c r="D373" s="99"/>
      <c r="E373" s="99"/>
      <c r="F373" s="99"/>
      <c r="G373" s="99"/>
      <c r="H373" s="99"/>
    </row>
    <row r="374" spans="1:8">
      <c r="A374" s="211" t="str">
        <f t="shared" si="5"/>
        <v>FR1</v>
      </c>
      <c r="B374" t="s">
        <v>1542</v>
      </c>
      <c r="C374" t="s">
        <v>2118</v>
      </c>
      <c r="D374" s="99"/>
      <c r="E374" s="99"/>
      <c r="F374" s="99"/>
      <c r="G374" s="99"/>
      <c r="H374" s="99"/>
    </row>
    <row r="375" spans="1:8">
      <c r="A375" s="211" t="str">
        <f t="shared" si="5"/>
        <v>FRD</v>
      </c>
      <c r="B375" t="s">
        <v>447</v>
      </c>
      <c r="C375" t="s">
        <v>2119</v>
      </c>
      <c r="D375" s="99"/>
      <c r="E375" s="99"/>
      <c r="F375" s="99"/>
      <c r="G375" s="99"/>
      <c r="H375" s="99"/>
    </row>
    <row r="376" spans="1:8">
      <c r="A376" s="211" t="str">
        <f t="shared" si="5"/>
        <v>FRE</v>
      </c>
      <c r="B376" t="s">
        <v>448</v>
      </c>
      <c r="C376" t="s">
        <v>2120</v>
      </c>
      <c r="D376" s="99"/>
      <c r="E376" s="99"/>
      <c r="F376" s="99"/>
      <c r="G376" s="99"/>
      <c r="H376" s="99"/>
    </row>
    <row r="377" spans="1:8">
      <c r="A377" s="211" t="str">
        <f t="shared" si="5"/>
        <v>FRR</v>
      </c>
      <c r="B377" t="s">
        <v>811</v>
      </c>
      <c r="C377" t="s">
        <v>2121</v>
      </c>
      <c r="D377" s="99"/>
      <c r="E377" s="99"/>
      <c r="F377" s="99"/>
      <c r="G377" s="99"/>
      <c r="H377" s="99"/>
    </row>
    <row r="378" spans="1:8">
      <c r="A378" s="211" t="str">
        <f t="shared" si="5"/>
        <v>FRT</v>
      </c>
      <c r="B378" t="s">
        <v>1330</v>
      </c>
      <c r="C378" t="s">
        <v>2122</v>
      </c>
      <c r="D378" s="99"/>
      <c r="E378" s="99"/>
      <c r="F378" s="99"/>
      <c r="G378" s="99"/>
      <c r="H378" s="99"/>
    </row>
    <row r="379" spans="1:8">
      <c r="A379" s="211" t="str">
        <f t="shared" si="5"/>
        <v>FSG</v>
      </c>
      <c r="B379" t="s">
        <v>1543</v>
      </c>
      <c r="C379" t="s">
        <v>2870</v>
      </c>
      <c r="D379" s="99"/>
      <c r="E379" s="99"/>
      <c r="F379" s="99"/>
      <c r="G379" s="99"/>
      <c r="H379" s="99"/>
    </row>
    <row r="380" spans="1:8">
      <c r="A380" s="211" t="str">
        <f t="shared" si="5"/>
        <v>FTG</v>
      </c>
      <c r="B380" t="s">
        <v>449</v>
      </c>
      <c r="C380" t="s">
        <v>2123</v>
      </c>
      <c r="D380" s="99"/>
      <c r="E380" s="99"/>
      <c r="F380" s="99"/>
      <c r="G380" s="99"/>
      <c r="H380" s="99"/>
    </row>
    <row r="381" spans="1:8">
      <c r="A381" s="211" t="str">
        <f t="shared" si="5"/>
        <v>FTO</v>
      </c>
      <c r="B381" t="s">
        <v>1544</v>
      </c>
      <c r="C381" t="s">
        <v>2124</v>
      </c>
      <c r="D381" s="99"/>
      <c r="E381" s="99"/>
      <c r="F381" s="99"/>
      <c r="G381" s="99"/>
      <c r="H381" s="99"/>
    </row>
    <row r="382" spans="1:8">
      <c r="A382" s="211" t="str">
        <f t="shared" si="5"/>
        <v>FTV</v>
      </c>
      <c r="B382" t="s">
        <v>1031</v>
      </c>
      <c r="C382" t="s">
        <v>2125</v>
      </c>
      <c r="D382" s="99"/>
      <c r="E382" s="99"/>
      <c r="F382" s="99"/>
      <c r="G382" s="99"/>
      <c r="H382" s="99"/>
    </row>
    <row r="383" spans="1:8">
      <c r="A383" s="211" t="str">
        <f t="shared" si="5"/>
        <v>FUF</v>
      </c>
      <c r="B383" t="s">
        <v>450</v>
      </c>
      <c r="C383" t="s">
        <v>2126</v>
      </c>
      <c r="D383" s="99"/>
      <c r="E383" s="99"/>
      <c r="F383" s="99"/>
      <c r="G383" s="99"/>
      <c r="H383" s="99"/>
    </row>
    <row r="384" spans="1:8">
      <c r="A384" s="211" t="str">
        <f t="shared" si="5"/>
        <v>FUJ</v>
      </c>
      <c r="B384" t="s">
        <v>451</v>
      </c>
      <c r="C384" t="s">
        <v>2871</v>
      </c>
      <c r="D384" s="99"/>
      <c r="E384" s="99"/>
      <c r="F384" s="99"/>
      <c r="G384" s="99"/>
      <c r="H384" s="99"/>
    </row>
    <row r="385" spans="1:8">
      <c r="A385" s="211" t="str">
        <f t="shared" si="5"/>
        <v>FUZ</v>
      </c>
      <c r="B385" t="s">
        <v>1112</v>
      </c>
      <c r="C385" t="s">
        <v>2127</v>
      </c>
      <c r="D385" s="99"/>
      <c r="E385" s="99"/>
      <c r="F385" s="99"/>
      <c r="G385" s="99"/>
      <c r="H385" s="99"/>
    </row>
    <row r="386" spans="1:8">
      <c r="A386" s="211" t="str">
        <f t="shared" si="5"/>
        <v>FVS</v>
      </c>
      <c r="B386" t="s">
        <v>1545</v>
      </c>
      <c r="C386" t="s">
        <v>2128</v>
      </c>
      <c r="D386" s="99"/>
      <c r="E386" s="99"/>
      <c r="F386" s="99"/>
      <c r="G386" s="99"/>
      <c r="H386" s="99"/>
    </row>
    <row r="387" spans="1:8">
      <c r="A387" s="211" t="str">
        <f t="shared" ref="A387:A450" si="6">LEFT(C387,3)</f>
        <v>FXB</v>
      </c>
      <c r="B387" t="s">
        <v>2809</v>
      </c>
      <c r="C387" t="s">
        <v>2872</v>
      </c>
      <c r="D387" s="99"/>
      <c r="E387" s="99"/>
      <c r="F387" s="99"/>
      <c r="G387" s="99"/>
      <c r="H387" s="99"/>
    </row>
    <row r="388" spans="1:8">
      <c r="A388" s="211" t="str">
        <f t="shared" si="6"/>
        <v>GAA</v>
      </c>
      <c r="B388" t="s">
        <v>452</v>
      </c>
      <c r="C388" t="s">
        <v>2129</v>
      </c>
      <c r="D388" s="99"/>
      <c r="E388" s="99"/>
      <c r="F388" s="99"/>
      <c r="G388" s="99"/>
      <c r="H388" s="99"/>
    </row>
    <row r="389" spans="1:8">
      <c r="A389" s="211" t="str">
        <f t="shared" si="6"/>
        <v>GB2</v>
      </c>
      <c r="B389" t="s">
        <v>2810</v>
      </c>
      <c r="C389" t="s">
        <v>2873</v>
      </c>
      <c r="D389" s="99"/>
      <c r="E389" s="99"/>
      <c r="F389" s="99"/>
      <c r="G389" s="99"/>
      <c r="H389" s="99"/>
    </row>
    <row r="390" spans="1:8">
      <c r="A390" s="211" t="str">
        <f t="shared" si="6"/>
        <v>GB3</v>
      </c>
      <c r="B390" t="s">
        <v>1546</v>
      </c>
      <c r="C390" t="s">
        <v>2130</v>
      </c>
      <c r="D390" s="99"/>
      <c r="E390" s="99"/>
      <c r="F390" s="99"/>
      <c r="G390" s="99"/>
      <c r="H390" s="99"/>
    </row>
    <row r="391" spans="1:8">
      <c r="A391" s="211" t="str">
        <f t="shared" si="6"/>
        <v>GBS</v>
      </c>
      <c r="B391" t="s">
        <v>814</v>
      </c>
      <c r="C391" t="s">
        <v>2131</v>
      </c>
      <c r="D391" s="99"/>
      <c r="E391" s="99"/>
      <c r="F391" s="99"/>
      <c r="G391" s="99"/>
      <c r="H391" s="99"/>
    </row>
    <row r="392" spans="1:8">
      <c r="A392" s="211" t="str">
        <f t="shared" si="6"/>
        <v>GCG</v>
      </c>
      <c r="B392" t="s">
        <v>1547</v>
      </c>
      <c r="C392" t="s">
        <v>2132</v>
      </c>
      <c r="D392" s="99"/>
      <c r="E392" s="99"/>
      <c r="F392" s="99"/>
      <c r="G392" s="99"/>
      <c r="H392" s="99"/>
    </row>
    <row r="393" spans="1:8">
      <c r="A393" s="211" t="str">
        <f t="shared" si="6"/>
        <v>GCH</v>
      </c>
      <c r="B393" t="s">
        <v>1548</v>
      </c>
      <c r="C393" t="s">
        <v>2133</v>
      </c>
      <c r="D393" s="99"/>
      <c r="E393" s="99"/>
      <c r="F393" s="99"/>
      <c r="G393" s="99"/>
      <c r="H393" s="99"/>
    </row>
    <row r="394" spans="1:8">
      <c r="A394" s="211" t="str">
        <f t="shared" si="6"/>
        <v>GCM</v>
      </c>
      <c r="B394" t="s">
        <v>1549</v>
      </c>
      <c r="C394" t="s">
        <v>2134</v>
      </c>
      <c r="D394" s="99"/>
      <c r="E394" s="99"/>
      <c r="F394" s="99"/>
      <c r="G394" s="99"/>
      <c r="H394" s="99"/>
    </row>
    <row r="395" spans="1:8">
      <c r="A395" s="211" t="str">
        <f t="shared" si="6"/>
        <v>GCO</v>
      </c>
      <c r="B395" t="s">
        <v>453</v>
      </c>
      <c r="C395" t="s">
        <v>2135</v>
      </c>
      <c r="D395" s="99"/>
      <c r="E395" s="99"/>
      <c r="F395" s="99"/>
      <c r="G395" s="99"/>
      <c r="H395" s="99"/>
    </row>
    <row r="396" spans="1:8">
      <c r="A396" s="211" t="str">
        <f t="shared" si="6"/>
        <v>GCP</v>
      </c>
      <c r="B396" t="s">
        <v>741</v>
      </c>
      <c r="C396" t="s">
        <v>2136</v>
      </c>
      <c r="D396" s="99"/>
      <c r="E396" s="99"/>
      <c r="F396" s="99"/>
      <c r="G396" s="99"/>
      <c r="H396" s="99"/>
    </row>
    <row r="397" spans="1:8">
      <c r="A397" s="211" t="str">
        <f t="shared" si="6"/>
        <v>GDA</v>
      </c>
      <c r="B397" t="s">
        <v>813</v>
      </c>
      <c r="C397" t="s">
        <v>2137</v>
      </c>
      <c r="D397" s="99"/>
      <c r="E397" s="99"/>
      <c r="F397" s="99"/>
      <c r="G397" s="99"/>
      <c r="H397" s="99"/>
    </row>
    <row r="398" spans="1:8">
      <c r="A398" s="211" t="str">
        <f t="shared" si="6"/>
        <v>GDC</v>
      </c>
      <c r="B398" t="s">
        <v>454</v>
      </c>
      <c r="C398" t="s">
        <v>2138</v>
      </c>
      <c r="D398" s="99"/>
      <c r="E398" s="99"/>
      <c r="F398" s="99"/>
      <c r="G398" s="99"/>
      <c r="H398" s="99"/>
    </row>
    <row r="399" spans="1:8">
      <c r="A399" s="211" t="str">
        <f t="shared" si="6"/>
        <v>GE1</v>
      </c>
      <c r="B399" t="s">
        <v>1550</v>
      </c>
      <c r="C399" t="s">
        <v>2139</v>
      </c>
      <c r="D399" s="99"/>
      <c r="E399" s="99"/>
      <c r="F399" s="99"/>
      <c r="G399" s="99"/>
      <c r="H399" s="99"/>
    </row>
    <row r="400" spans="1:8">
      <c r="A400" s="211" t="str">
        <f t="shared" si="6"/>
        <v>GEN</v>
      </c>
      <c r="B400" t="s">
        <v>2811</v>
      </c>
      <c r="C400" t="s">
        <v>2874</v>
      </c>
      <c r="D400" s="99"/>
      <c r="E400" s="99"/>
      <c r="F400" s="99"/>
      <c r="G400" s="99"/>
      <c r="H400" s="99"/>
    </row>
    <row r="401" spans="1:8">
      <c r="A401" s="211" t="str">
        <f t="shared" si="6"/>
        <v>GEP</v>
      </c>
      <c r="B401" t="s">
        <v>1385</v>
      </c>
      <c r="C401" t="s">
        <v>2140</v>
      </c>
      <c r="D401" s="99"/>
      <c r="E401" s="99"/>
      <c r="F401" s="99"/>
      <c r="G401" s="99"/>
      <c r="H401" s="99"/>
    </row>
    <row r="402" spans="1:8">
      <c r="A402" s="211" t="str">
        <f t="shared" si="6"/>
        <v>GEQ</v>
      </c>
      <c r="B402" t="s">
        <v>1551</v>
      </c>
      <c r="C402" t="s">
        <v>2141</v>
      </c>
      <c r="D402" s="99"/>
      <c r="E402" s="99"/>
      <c r="F402" s="99"/>
      <c r="G402" s="99"/>
      <c r="H402" s="99"/>
    </row>
    <row r="403" spans="1:8">
      <c r="A403" s="211" t="str">
        <f t="shared" si="6"/>
        <v>GES</v>
      </c>
      <c r="B403" t="s">
        <v>1552</v>
      </c>
      <c r="C403" t="s">
        <v>2142</v>
      </c>
      <c r="D403" s="99"/>
      <c r="E403" s="99"/>
      <c r="F403" s="99"/>
      <c r="G403" s="99"/>
      <c r="H403" s="99"/>
    </row>
    <row r="404" spans="1:8">
      <c r="A404" s="211" t="str">
        <f t="shared" si="6"/>
        <v>GET</v>
      </c>
      <c r="B404" t="s">
        <v>455</v>
      </c>
      <c r="C404" t="s">
        <v>2143</v>
      </c>
      <c r="D404" s="99"/>
      <c r="E404" s="99"/>
      <c r="F404" s="99"/>
      <c r="G404" s="99"/>
      <c r="H404" s="99"/>
    </row>
    <row r="405" spans="1:8">
      <c r="A405" s="211" t="str">
        <f t="shared" si="6"/>
        <v>GGA</v>
      </c>
      <c r="B405" t="s">
        <v>1553</v>
      </c>
      <c r="C405" t="s">
        <v>2144</v>
      </c>
      <c r="D405" s="99"/>
      <c r="E405" s="99"/>
      <c r="F405" s="99"/>
      <c r="G405" s="99"/>
      <c r="H405" s="99"/>
    </row>
    <row r="406" spans="1:8">
      <c r="A406" s="211" t="str">
        <f t="shared" si="6"/>
        <v>GGL</v>
      </c>
      <c r="B406" t="s">
        <v>456</v>
      </c>
      <c r="C406" t="s">
        <v>2145</v>
      </c>
      <c r="D406" s="99"/>
      <c r="E406" s="99"/>
      <c r="F406" s="99"/>
      <c r="G406" s="99"/>
      <c r="H406" s="99"/>
    </row>
    <row r="407" spans="1:8">
      <c r="A407" s="211" t="str">
        <f t="shared" si="6"/>
        <v>GGS</v>
      </c>
      <c r="B407" t="s">
        <v>1554</v>
      </c>
      <c r="C407" t="s">
        <v>2146</v>
      </c>
      <c r="D407" s="99"/>
      <c r="E407" s="99"/>
      <c r="F407" s="99"/>
      <c r="G407" s="99"/>
      <c r="H407" s="99"/>
    </row>
    <row r="408" spans="1:8">
      <c r="A408" s="211" t="str">
        <f t="shared" si="6"/>
        <v>GHE</v>
      </c>
      <c r="B408" t="s">
        <v>1032</v>
      </c>
      <c r="C408" t="s">
        <v>2147</v>
      </c>
      <c r="D408" s="99"/>
      <c r="E408" s="99"/>
      <c r="F408" s="99"/>
      <c r="G408" s="99"/>
      <c r="H408" s="99"/>
    </row>
    <row r="409" spans="1:8">
      <c r="A409" s="211" t="str">
        <f t="shared" si="6"/>
        <v>GHR</v>
      </c>
      <c r="B409" t="s">
        <v>457</v>
      </c>
      <c r="C409" t="s">
        <v>2148</v>
      </c>
      <c r="D409" s="99"/>
      <c r="E409" s="99"/>
      <c r="F409" s="99"/>
      <c r="G409" s="99"/>
      <c r="H409" s="99"/>
    </row>
    <row r="410" spans="1:8">
      <c r="A410" s="211" t="str">
        <f t="shared" si="6"/>
        <v>GI1</v>
      </c>
      <c r="B410" t="s">
        <v>1555</v>
      </c>
      <c r="C410" t="s">
        <v>2149</v>
      </c>
      <c r="D410" s="99"/>
      <c r="E410" s="99"/>
      <c r="F410" s="99"/>
      <c r="G410" s="99"/>
      <c r="H410" s="99"/>
    </row>
    <row r="411" spans="1:8">
      <c r="A411" s="211" t="str">
        <f t="shared" si="6"/>
        <v>GIK</v>
      </c>
      <c r="B411" t="s">
        <v>1556</v>
      </c>
      <c r="C411" t="s">
        <v>2150</v>
      </c>
      <c r="D411" s="99"/>
      <c r="E411" s="99"/>
      <c r="F411" s="99"/>
      <c r="G411" s="99"/>
      <c r="H411" s="99"/>
    </row>
    <row r="412" spans="1:8">
      <c r="A412" s="211" t="str">
        <f t="shared" si="6"/>
        <v>GIM</v>
      </c>
      <c r="B412" t="s">
        <v>1364</v>
      </c>
      <c r="C412" t="s">
        <v>2151</v>
      </c>
      <c r="D412" s="99"/>
      <c r="E412" s="99"/>
      <c r="F412" s="99"/>
      <c r="G412" s="99"/>
      <c r="H412" s="99"/>
    </row>
    <row r="413" spans="1:8">
      <c r="A413" s="211" t="str">
        <f t="shared" si="6"/>
        <v>GLL</v>
      </c>
      <c r="B413" t="s">
        <v>458</v>
      </c>
      <c r="C413" t="s">
        <v>2152</v>
      </c>
      <c r="D413" s="99"/>
      <c r="E413" s="99"/>
      <c r="F413" s="99"/>
      <c r="G413" s="99"/>
      <c r="H413" s="99"/>
    </row>
    <row r="414" spans="1:8">
      <c r="A414" s="211" t="str">
        <f t="shared" si="6"/>
        <v>GMC</v>
      </c>
      <c r="B414" t="s">
        <v>459</v>
      </c>
      <c r="C414" t="s">
        <v>2153</v>
      </c>
      <c r="D414" s="99"/>
      <c r="E414" s="99"/>
      <c r="F414" s="99"/>
      <c r="G414" s="99"/>
      <c r="H414" s="99"/>
    </row>
    <row r="415" spans="1:8">
      <c r="A415" s="211" t="str">
        <f t="shared" si="6"/>
        <v>GML</v>
      </c>
      <c r="B415" t="s">
        <v>460</v>
      </c>
      <c r="C415" t="s">
        <v>2154</v>
      </c>
      <c r="D415" s="99"/>
      <c r="E415" s="99"/>
      <c r="F415" s="99"/>
      <c r="G415" s="99"/>
      <c r="H415" s="99"/>
    </row>
    <row r="416" spans="1:8">
      <c r="A416" s="211" t="str">
        <f t="shared" si="6"/>
        <v>GNL</v>
      </c>
      <c r="B416" t="s">
        <v>461</v>
      </c>
      <c r="C416" t="s">
        <v>2155</v>
      </c>
      <c r="D416" s="99"/>
      <c r="E416" s="99"/>
      <c r="F416" s="99"/>
      <c r="G416" s="99"/>
      <c r="H416" s="99"/>
    </row>
    <row r="417" spans="1:8">
      <c r="A417" s="211" t="str">
        <f t="shared" si="6"/>
        <v>GOR</v>
      </c>
      <c r="B417" t="s">
        <v>873</v>
      </c>
      <c r="C417" t="s">
        <v>2156</v>
      </c>
      <c r="D417" s="99"/>
      <c r="E417" s="99"/>
      <c r="F417" s="99"/>
      <c r="G417" s="99"/>
      <c r="H417" s="99"/>
    </row>
    <row r="418" spans="1:8">
      <c r="A418" s="211" t="str">
        <f t="shared" si="6"/>
        <v>GOS</v>
      </c>
      <c r="B418" t="s">
        <v>1333</v>
      </c>
      <c r="C418" t="s">
        <v>2157</v>
      </c>
      <c r="D418" s="99"/>
      <c r="E418" s="99"/>
      <c r="F418" s="99"/>
      <c r="G418" s="99"/>
      <c r="H418" s="99"/>
    </row>
    <row r="419" spans="1:8">
      <c r="A419" s="211" t="str">
        <f t="shared" si="6"/>
        <v>GPC</v>
      </c>
      <c r="B419" t="s">
        <v>1557</v>
      </c>
      <c r="C419" t="s">
        <v>2158</v>
      </c>
      <c r="D419" s="99"/>
      <c r="E419" s="99"/>
      <c r="F419" s="99"/>
      <c r="G419" s="99"/>
      <c r="H419" s="99"/>
    </row>
    <row r="420" spans="1:8">
      <c r="A420" s="211" t="str">
        <f t="shared" si="6"/>
        <v>GPS</v>
      </c>
      <c r="B420" t="s">
        <v>462</v>
      </c>
      <c r="C420" t="s">
        <v>2875</v>
      </c>
      <c r="D420" s="99"/>
      <c r="E420" s="99"/>
      <c r="F420" s="99"/>
      <c r="G420" s="99"/>
      <c r="H420" s="99"/>
    </row>
    <row r="421" spans="1:8">
      <c r="A421" s="211" t="str">
        <f t="shared" si="6"/>
        <v>GR1</v>
      </c>
      <c r="B421" t="s">
        <v>1558</v>
      </c>
      <c r="C421" t="s">
        <v>2159</v>
      </c>
      <c r="D421" s="99"/>
      <c r="E421" s="99"/>
      <c r="F421" s="99"/>
      <c r="G421" s="99"/>
      <c r="H421" s="99"/>
    </row>
    <row r="422" spans="1:8">
      <c r="A422" s="211" t="str">
        <f t="shared" si="6"/>
        <v>GR2</v>
      </c>
      <c r="B422" t="s">
        <v>1559</v>
      </c>
      <c r="C422" t="s">
        <v>2160</v>
      </c>
      <c r="D422" s="99"/>
      <c r="E422" s="99"/>
      <c r="F422" s="99"/>
      <c r="G422" s="99"/>
      <c r="H422" s="99"/>
    </row>
    <row r="423" spans="1:8">
      <c r="A423" s="211" t="str">
        <f t="shared" si="6"/>
        <v>GRC</v>
      </c>
      <c r="B423" t="s">
        <v>1346</v>
      </c>
      <c r="C423" t="s">
        <v>2161</v>
      </c>
      <c r="D423" s="99"/>
      <c r="E423" s="99"/>
      <c r="F423" s="99"/>
      <c r="G423" s="99"/>
      <c r="H423" s="99"/>
    </row>
    <row r="424" spans="1:8">
      <c r="A424" s="211" t="str">
        <f t="shared" si="6"/>
        <v>GRI</v>
      </c>
      <c r="B424" t="s">
        <v>2812</v>
      </c>
      <c r="C424" t="s">
        <v>2876</v>
      </c>
      <c r="D424" s="99"/>
      <c r="E424" s="99"/>
      <c r="F424" s="99"/>
      <c r="G424" s="99"/>
      <c r="H424" s="99"/>
    </row>
    <row r="425" spans="1:8">
      <c r="A425" s="211" t="str">
        <f t="shared" si="6"/>
        <v>GRM</v>
      </c>
      <c r="B425" t="s">
        <v>463</v>
      </c>
      <c r="C425" t="s">
        <v>2877</v>
      </c>
      <c r="D425" s="99"/>
      <c r="E425" s="99"/>
      <c r="F425" s="99"/>
      <c r="G425" s="99"/>
      <c r="H425" s="99"/>
    </row>
    <row r="426" spans="1:8">
      <c r="A426" s="211" t="str">
        <f t="shared" si="6"/>
        <v>GRP</v>
      </c>
      <c r="B426" t="s">
        <v>464</v>
      </c>
      <c r="C426" t="s">
        <v>2162</v>
      </c>
      <c r="D426" s="99"/>
      <c r="E426" s="99"/>
      <c r="F426" s="99"/>
      <c r="G426" s="99"/>
      <c r="H426" s="99"/>
    </row>
    <row r="427" spans="1:8">
      <c r="A427" s="211" t="str">
        <f t="shared" si="6"/>
        <v>GRS</v>
      </c>
      <c r="B427" t="s">
        <v>1560</v>
      </c>
      <c r="C427" t="s">
        <v>2163</v>
      </c>
      <c r="D427" s="99"/>
      <c r="E427" s="99"/>
      <c r="F427" s="99"/>
      <c r="G427" s="99"/>
      <c r="H427" s="99"/>
    </row>
    <row r="428" spans="1:8">
      <c r="A428" s="211" t="str">
        <f t="shared" si="6"/>
        <v>GRT</v>
      </c>
      <c r="B428" t="s">
        <v>1561</v>
      </c>
      <c r="C428" t="s">
        <v>2164</v>
      </c>
      <c r="D428" s="99"/>
      <c r="E428" s="99"/>
      <c r="F428" s="99"/>
      <c r="G428" s="99"/>
      <c r="H428" s="99"/>
    </row>
    <row r="429" spans="1:8">
      <c r="A429" s="211" t="str">
        <f t="shared" si="6"/>
        <v>GRV</v>
      </c>
      <c r="B429" t="s">
        <v>1562</v>
      </c>
      <c r="C429" t="s">
        <v>2165</v>
      </c>
      <c r="D429" s="99"/>
      <c r="E429" s="99"/>
      <c r="F429" s="99"/>
      <c r="G429" s="99"/>
      <c r="H429" s="99"/>
    </row>
    <row r="430" spans="1:8">
      <c r="A430" s="211" t="str">
        <f t="shared" si="6"/>
        <v>GSC</v>
      </c>
      <c r="B430" t="s">
        <v>465</v>
      </c>
      <c r="C430" t="s">
        <v>2166</v>
      </c>
      <c r="D430" s="99"/>
      <c r="E430" s="99"/>
      <c r="F430" s="99"/>
      <c r="G430" s="99"/>
      <c r="H430" s="99"/>
    </row>
    <row r="431" spans="1:8">
      <c r="A431" s="211" t="str">
        <f t="shared" si="6"/>
        <v>GSE</v>
      </c>
      <c r="B431" t="s">
        <v>1563</v>
      </c>
      <c r="C431" t="s">
        <v>2167</v>
      </c>
      <c r="D431" s="99"/>
      <c r="E431" s="99"/>
      <c r="F431" s="99"/>
      <c r="G431" s="99"/>
      <c r="H431" s="99"/>
    </row>
    <row r="432" spans="1:8">
      <c r="A432" s="211" t="str">
        <f t="shared" si="6"/>
        <v>GSO</v>
      </c>
      <c r="B432" t="s">
        <v>2813</v>
      </c>
      <c r="C432" t="s">
        <v>2878</v>
      </c>
      <c r="D432" s="99"/>
      <c r="E432" s="99"/>
      <c r="F432" s="99"/>
      <c r="G432" s="99"/>
      <c r="H432" s="99"/>
    </row>
    <row r="433" spans="1:8">
      <c r="A433" s="211" t="str">
        <f t="shared" si="6"/>
        <v>GTE</v>
      </c>
      <c r="B433" t="s">
        <v>466</v>
      </c>
      <c r="C433" t="s">
        <v>2168</v>
      </c>
      <c r="D433" s="99"/>
      <c r="E433" s="99"/>
      <c r="F433" s="99"/>
      <c r="G433" s="99"/>
      <c r="H433" s="99"/>
    </row>
    <row r="434" spans="1:8">
      <c r="A434" s="211" t="str">
        <f t="shared" si="6"/>
        <v>GTO</v>
      </c>
      <c r="B434" t="s">
        <v>1033</v>
      </c>
      <c r="C434" t="s">
        <v>2169</v>
      </c>
      <c r="D434" s="99"/>
      <c r="E434" s="99"/>
      <c r="F434" s="99"/>
      <c r="G434" s="99"/>
      <c r="H434" s="99"/>
    </row>
    <row r="435" spans="1:8">
      <c r="A435" s="211" t="str">
        <f t="shared" si="6"/>
        <v>GTP</v>
      </c>
      <c r="B435" t="s">
        <v>1564</v>
      </c>
      <c r="C435" t="s">
        <v>2170</v>
      </c>
      <c r="D435" s="99"/>
      <c r="E435" s="99"/>
      <c r="F435" s="99"/>
      <c r="G435" s="99"/>
      <c r="H435" s="99"/>
    </row>
    <row r="436" spans="1:8">
      <c r="A436" s="211" t="str">
        <f t="shared" si="6"/>
        <v>GTS</v>
      </c>
      <c r="B436" t="s">
        <v>1565</v>
      </c>
      <c r="C436" t="s">
        <v>2171</v>
      </c>
      <c r="D436" s="99"/>
      <c r="E436" s="99"/>
      <c r="F436" s="99"/>
      <c r="G436" s="99"/>
      <c r="H436" s="99"/>
    </row>
    <row r="437" spans="1:8">
      <c r="A437" s="211" t="str">
        <f t="shared" si="6"/>
        <v>GUL</v>
      </c>
      <c r="B437" t="s">
        <v>467</v>
      </c>
      <c r="C437" t="s">
        <v>2172</v>
      </c>
      <c r="D437" s="99"/>
      <c r="E437" s="99"/>
      <c r="F437" s="99"/>
      <c r="G437" s="99"/>
      <c r="H437" s="99"/>
    </row>
    <row r="438" spans="1:8">
      <c r="A438" s="211" t="str">
        <f t="shared" si="6"/>
        <v>GVT</v>
      </c>
      <c r="B438" t="s">
        <v>1566</v>
      </c>
      <c r="C438" t="s">
        <v>2173</v>
      </c>
      <c r="D438" s="99"/>
      <c r="E438" s="99"/>
      <c r="F438" s="99"/>
      <c r="G438" s="99"/>
      <c r="H438" s="99"/>
    </row>
    <row r="439" spans="1:8">
      <c r="A439" s="211" t="str">
        <f t="shared" si="6"/>
        <v>GWS</v>
      </c>
      <c r="B439" t="s">
        <v>469</v>
      </c>
      <c r="C439" t="s">
        <v>2174</v>
      </c>
      <c r="D439" s="99"/>
      <c r="E439" s="99"/>
      <c r="F439" s="99"/>
      <c r="G439" s="99"/>
      <c r="H439" s="99"/>
    </row>
    <row r="440" spans="1:8">
      <c r="A440" s="211" t="str">
        <f t="shared" si="6"/>
        <v>GYS</v>
      </c>
      <c r="B440" t="s">
        <v>1113</v>
      </c>
      <c r="C440" t="s">
        <v>2175</v>
      </c>
      <c r="D440" s="99"/>
      <c r="E440" s="99"/>
      <c r="F440" s="99"/>
      <c r="G440" s="99"/>
      <c r="H440" s="99"/>
    </row>
    <row r="441" spans="1:8">
      <c r="A441" s="211" t="str">
        <f t="shared" si="6"/>
        <v>H0M</v>
      </c>
      <c r="B441" t="s">
        <v>1367</v>
      </c>
      <c r="C441" t="s">
        <v>2176</v>
      </c>
      <c r="D441" s="99"/>
      <c r="E441" s="99"/>
      <c r="F441" s="99"/>
      <c r="G441" s="99"/>
      <c r="H441" s="99"/>
    </row>
    <row r="442" spans="1:8">
      <c r="A442" s="211" t="str">
        <f t="shared" si="6"/>
        <v>HAH</v>
      </c>
      <c r="B442" t="s">
        <v>1114</v>
      </c>
      <c r="C442" t="s">
        <v>2177</v>
      </c>
      <c r="D442" s="99"/>
      <c r="E442" s="99"/>
      <c r="F442" s="99"/>
      <c r="G442" s="99"/>
      <c r="H442" s="99"/>
    </row>
    <row r="443" spans="1:8">
      <c r="A443" s="211" t="str">
        <f t="shared" si="6"/>
        <v>HAS</v>
      </c>
      <c r="B443" t="s">
        <v>470</v>
      </c>
      <c r="C443" t="s">
        <v>2178</v>
      </c>
      <c r="D443" s="99"/>
      <c r="E443" s="99"/>
      <c r="F443" s="99"/>
      <c r="G443" s="99"/>
      <c r="H443" s="99"/>
    </row>
    <row r="444" spans="1:8">
      <c r="A444" s="211" t="str">
        <f t="shared" si="6"/>
        <v>HAV</v>
      </c>
      <c r="B444" t="s">
        <v>1567</v>
      </c>
      <c r="C444" t="s">
        <v>2179</v>
      </c>
      <c r="D444" s="99"/>
      <c r="E444" s="99"/>
      <c r="F444" s="99"/>
      <c r="G444" s="99"/>
      <c r="H444" s="99"/>
    </row>
    <row r="445" spans="1:8">
      <c r="A445" s="211" t="str">
        <f t="shared" si="6"/>
        <v>HB1</v>
      </c>
      <c r="B445" t="s">
        <v>1568</v>
      </c>
      <c r="C445" t="s">
        <v>2180</v>
      </c>
      <c r="D445" s="99"/>
      <c r="E445" s="99"/>
      <c r="F445" s="99"/>
      <c r="G445" s="99"/>
      <c r="H445" s="99"/>
    </row>
    <row r="446" spans="1:8">
      <c r="A446" s="211" t="str">
        <f t="shared" si="6"/>
        <v>HBR</v>
      </c>
      <c r="B446" t="s">
        <v>1569</v>
      </c>
      <c r="C446" t="s">
        <v>2181</v>
      </c>
      <c r="D446" s="99"/>
      <c r="E446" s="99"/>
      <c r="F446" s="99"/>
      <c r="G446" s="99"/>
      <c r="H446" s="99"/>
    </row>
    <row r="447" spans="1:8">
      <c r="A447" s="211" t="str">
        <f t="shared" si="6"/>
        <v>HCS</v>
      </c>
      <c r="B447" t="s">
        <v>1570</v>
      </c>
      <c r="C447" t="s">
        <v>2182</v>
      </c>
      <c r="D447" s="99"/>
      <c r="E447" s="99"/>
      <c r="F447" s="99"/>
      <c r="G447" s="99"/>
      <c r="H447" s="99"/>
    </row>
    <row r="448" spans="1:8">
      <c r="A448" s="211" t="str">
        <f t="shared" si="6"/>
        <v>HDA</v>
      </c>
      <c r="B448" t="s">
        <v>471</v>
      </c>
      <c r="C448" t="s">
        <v>2183</v>
      </c>
      <c r="D448" s="99"/>
      <c r="E448" s="99"/>
      <c r="F448" s="99"/>
      <c r="G448" s="99"/>
      <c r="H448" s="99"/>
    </row>
    <row r="449" spans="1:8">
      <c r="A449" s="211" t="str">
        <f t="shared" si="6"/>
        <v>HDZ</v>
      </c>
      <c r="B449" t="s">
        <v>1571</v>
      </c>
      <c r="C449" t="s">
        <v>2184</v>
      </c>
      <c r="D449" s="99"/>
      <c r="E449" s="99"/>
      <c r="F449" s="99"/>
      <c r="G449" s="99"/>
      <c r="H449" s="99"/>
    </row>
    <row r="450" spans="1:8">
      <c r="A450" s="211" t="str">
        <f t="shared" si="6"/>
        <v>HE0</v>
      </c>
      <c r="B450" t="s">
        <v>1572</v>
      </c>
      <c r="C450" t="s">
        <v>2185</v>
      </c>
      <c r="D450" s="99"/>
      <c r="E450" s="99"/>
      <c r="F450" s="99"/>
      <c r="G450" s="99"/>
      <c r="H450" s="99"/>
    </row>
    <row r="451" spans="1:8">
      <c r="A451" s="211" t="str">
        <f t="shared" ref="A451:A514" si="7">LEFT(C451,3)</f>
        <v>HEC</v>
      </c>
      <c r="B451" t="s">
        <v>1573</v>
      </c>
      <c r="C451" t="s">
        <v>2186</v>
      </c>
      <c r="D451" s="99"/>
      <c r="E451" s="99"/>
      <c r="F451" s="99"/>
      <c r="G451" s="99"/>
      <c r="H451" s="99"/>
    </row>
    <row r="452" spans="1:8">
      <c r="A452" s="211" t="str">
        <f t="shared" si="7"/>
        <v>HEI</v>
      </c>
      <c r="B452" t="s">
        <v>472</v>
      </c>
      <c r="C452" t="s">
        <v>2879</v>
      </c>
      <c r="D452" s="99"/>
      <c r="E452" s="99"/>
      <c r="F452" s="99"/>
      <c r="G452" s="99"/>
      <c r="H452" s="99"/>
    </row>
    <row r="453" spans="1:8">
      <c r="A453" s="211" t="str">
        <f t="shared" si="7"/>
        <v>HEL</v>
      </c>
      <c r="B453" t="s">
        <v>2814</v>
      </c>
      <c r="C453" t="s">
        <v>2880</v>
      </c>
      <c r="D453" s="99"/>
      <c r="E453" s="99"/>
      <c r="F453" s="99"/>
      <c r="G453" s="99"/>
      <c r="H453" s="99"/>
    </row>
    <row r="454" spans="1:8">
      <c r="A454" s="211" t="str">
        <f t="shared" si="7"/>
        <v>HEN</v>
      </c>
      <c r="B454" t="s">
        <v>473</v>
      </c>
      <c r="C454" t="s">
        <v>2187</v>
      </c>
      <c r="D454" s="99"/>
      <c r="E454" s="99"/>
      <c r="F454" s="99"/>
      <c r="G454" s="99"/>
      <c r="H454" s="99"/>
    </row>
    <row r="455" spans="1:8">
      <c r="A455" s="211" t="str">
        <f t="shared" si="7"/>
        <v>HEP</v>
      </c>
      <c r="B455" t="s">
        <v>474</v>
      </c>
      <c r="C455" t="s">
        <v>2188</v>
      </c>
      <c r="D455" s="99"/>
      <c r="E455" s="99"/>
      <c r="F455" s="99"/>
      <c r="G455" s="99"/>
      <c r="H455" s="99"/>
    </row>
    <row r="456" spans="1:8">
      <c r="A456" s="211" t="str">
        <f t="shared" si="7"/>
        <v>HEU</v>
      </c>
      <c r="B456" t="s">
        <v>1574</v>
      </c>
      <c r="C456" t="s">
        <v>2189</v>
      </c>
      <c r="D456" s="99"/>
      <c r="E456" s="99"/>
      <c r="F456" s="99"/>
      <c r="G456" s="99"/>
      <c r="H456" s="99"/>
    </row>
    <row r="457" spans="1:8">
      <c r="A457" s="211" t="str">
        <f t="shared" si="7"/>
        <v>HEX</v>
      </c>
      <c r="B457" t="s">
        <v>1575</v>
      </c>
      <c r="C457" t="s">
        <v>2190</v>
      </c>
      <c r="D457" s="99"/>
      <c r="E457" s="99"/>
      <c r="F457" s="99"/>
      <c r="G457" s="99"/>
      <c r="H457" s="99"/>
    </row>
    <row r="458" spans="1:8">
      <c r="A458" s="211" t="str">
        <f t="shared" si="7"/>
        <v>HFD</v>
      </c>
      <c r="B458" t="s">
        <v>1377</v>
      </c>
      <c r="C458" t="s">
        <v>2191</v>
      </c>
      <c r="D458" s="99"/>
      <c r="E458" s="99"/>
      <c r="F458" s="99"/>
      <c r="G458" s="99"/>
      <c r="H458" s="99"/>
    </row>
    <row r="459" spans="1:8">
      <c r="A459" s="211" t="str">
        <f t="shared" si="7"/>
        <v>HFP</v>
      </c>
      <c r="B459" t="s">
        <v>1576</v>
      </c>
      <c r="C459" t="s">
        <v>2192</v>
      </c>
      <c r="D459" s="99"/>
      <c r="E459" s="99"/>
      <c r="F459" s="99"/>
      <c r="G459" s="99"/>
      <c r="H459" s="99"/>
    </row>
    <row r="460" spans="1:8">
      <c r="A460" s="211" t="str">
        <f t="shared" si="7"/>
        <v>HFT</v>
      </c>
      <c r="B460" t="s">
        <v>1340</v>
      </c>
      <c r="C460" t="s">
        <v>2193</v>
      </c>
      <c r="D460" s="99"/>
      <c r="E460" s="99"/>
      <c r="F460" s="99"/>
      <c r="G460" s="99"/>
      <c r="H460" s="99"/>
    </row>
    <row r="461" spans="1:8">
      <c r="A461" s="211" t="str">
        <f t="shared" si="7"/>
        <v>HG1</v>
      </c>
      <c r="B461" t="s">
        <v>1577</v>
      </c>
      <c r="C461" t="s">
        <v>2194</v>
      </c>
      <c r="D461" s="99"/>
      <c r="E461" s="99"/>
      <c r="F461" s="99"/>
      <c r="G461" s="99"/>
      <c r="H461" s="99"/>
    </row>
    <row r="462" spans="1:8">
      <c r="A462" s="211" t="str">
        <f t="shared" si="7"/>
        <v>HGO</v>
      </c>
      <c r="B462" t="s">
        <v>1578</v>
      </c>
      <c r="C462" t="s">
        <v>2195</v>
      </c>
      <c r="D462" s="99"/>
      <c r="E462" s="99"/>
      <c r="F462" s="99"/>
      <c r="G462" s="99"/>
      <c r="H462" s="99"/>
    </row>
    <row r="463" spans="1:8">
      <c r="A463" s="211" t="str">
        <f t="shared" si="7"/>
        <v>HHD</v>
      </c>
      <c r="B463" t="s">
        <v>1034</v>
      </c>
      <c r="C463" t="s">
        <v>2196</v>
      </c>
      <c r="D463" s="99"/>
      <c r="E463" s="99"/>
      <c r="F463" s="99"/>
      <c r="G463" s="99"/>
      <c r="H463" s="99"/>
    </row>
    <row r="464" spans="1:8">
      <c r="A464" s="211" t="str">
        <f t="shared" si="7"/>
        <v>HHW</v>
      </c>
      <c r="B464" t="s">
        <v>1035</v>
      </c>
      <c r="C464" t="s">
        <v>2197</v>
      </c>
      <c r="D464" s="99"/>
      <c r="E464" s="99"/>
      <c r="F464" s="99"/>
      <c r="G464" s="99"/>
      <c r="H464" s="99"/>
    </row>
    <row r="465" spans="1:8">
      <c r="A465" s="211" t="str">
        <f t="shared" si="7"/>
        <v>HHY</v>
      </c>
      <c r="B465" t="s">
        <v>1579</v>
      </c>
      <c r="C465" t="s">
        <v>2198</v>
      </c>
      <c r="D465" s="99"/>
      <c r="E465" s="99"/>
      <c r="F465" s="99"/>
      <c r="G465" s="99"/>
      <c r="H465" s="99"/>
    </row>
    <row r="466" spans="1:8">
      <c r="A466" s="211" t="str">
        <f t="shared" si="7"/>
        <v>HID</v>
      </c>
      <c r="B466" t="s">
        <v>815</v>
      </c>
      <c r="C466" t="s">
        <v>2199</v>
      </c>
      <c r="D466" s="99"/>
      <c r="E466" s="99"/>
      <c r="F466" s="99"/>
      <c r="G466" s="99"/>
      <c r="H466" s="99"/>
    </row>
    <row r="467" spans="1:8">
      <c r="A467" s="211" t="str">
        <f t="shared" si="7"/>
        <v>HIQ</v>
      </c>
      <c r="B467" t="s">
        <v>742</v>
      </c>
      <c r="C467" t="s">
        <v>2200</v>
      </c>
      <c r="D467" s="99"/>
      <c r="E467" s="99"/>
      <c r="F467" s="99"/>
      <c r="G467" s="99"/>
      <c r="H467" s="99"/>
    </row>
    <row r="468" spans="1:8">
      <c r="A468" s="211" t="str">
        <f t="shared" si="7"/>
        <v>HIT</v>
      </c>
      <c r="B468" t="s">
        <v>475</v>
      </c>
      <c r="C468" t="s">
        <v>2201</v>
      </c>
      <c r="D468" s="99"/>
      <c r="E468" s="99"/>
      <c r="F468" s="99"/>
      <c r="G468" s="99"/>
      <c r="H468" s="99"/>
    </row>
    <row r="469" spans="1:8">
      <c r="A469" s="211" t="str">
        <f t="shared" si="7"/>
        <v>HL8</v>
      </c>
      <c r="B469" t="s">
        <v>2815</v>
      </c>
      <c r="C469" t="s">
        <v>2881</v>
      </c>
      <c r="D469" s="99"/>
      <c r="E469" s="99"/>
      <c r="F469" s="99"/>
      <c r="G469" s="99"/>
      <c r="H469" s="99"/>
    </row>
    <row r="470" spans="1:8">
      <c r="A470" s="211" t="str">
        <f t="shared" si="7"/>
        <v>HLN</v>
      </c>
      <c r="B470" t="s">
        <v>1580</v>
      </c>
      <c r="C470" t="s">
        <v>2202</v>
      </c>
      <c r="D470" s="99"/>
      <c r="E470" s="99"/>
      <c r="F470" s="99"/>
      <c r="G470" s="99"/>
      <c r="H470" s="99"/>
    </row>
    <row r="471" spans="1:8">
      <c r="A471" s="211" t="str">
        <f t="shared" si="7"/>
        <v>HLO</v>
      </c>
      <c r="B471" t="s">
        <v>1366</v>
      </c>
      <c r="C471" t="s">
        <v>2203</v>
      </c>
      <c r="D471" s="99"/>
      <c r="E471" s="99"/>
      <c r="F471" s="99"/>
      <c r="G471" s="99"/>
      <c r="H471" s="99"/>
    </row>
    <row r="472" spans="1:8">
      <c r="A472" s="211" t="str">
        <f t="shared" si="7"/>
        <v>HM1</v>
      </c>
      <c r="B472" t="s">
        <v>1383</v>
      </c>
      <c r="C472" t="s">
        <v>2204</v>
      </c>
      <c r="D472" s="99"/>
      <c r="E472" s="99"/>
      <c r="F472" s="99"/>
      <c r="G472" s="99"/>
      <c r="H472" s="99"/>
    </row>
    <row r="473" spans="1:8">
      <c r="A473" s="211" t="str">
        <f t="shared" si="7"/>
        <v>HMN</v>
      </c>
      <c r="B473" t="s">
        <v>476</v>
      </c>
      <c r="C473" t="s">
        <v>2205</v>
      </c>
      <c r="D473" s="99"/>
      <c r="E473" s="99"/>
      <c r="F473" s="99"/>
      <c r="G473" s="99"/>
      <c r="H473" s="99"/>
    </row>
    <row r="474" spans="1:8">
      <c r="A474" s="211" t="str">
        <f t="shared" si="7"/>
        <v>HOL</v>
      </c>
      <c r="B474" t="s">
        <v>2816</v>
      </c>
      <c r="C474" t="s">
        <v>2882</v>
      </c>
      <c r="D474" s="99"/>
      <c r="E474" s="99"/>
      <c r="F474" s="99"/>
      <c r="G474" s="99"/>
      <c r="H474" s="99"/>
    </row>
    <row r="475" spans="1:8">
      <c r="A475" s="211" t="str">
        <f t="shared" si="7"/>
        <v>HOM</v>
      </c>
      <c r="B475" t="s">
        <v>477</v>
      </c>
      <c r="C475" t="s">
        <v>2206</v>
      </c>
      <c r="D475" s="99"/>
      <c r="E475" s="99"/>
      <c r="F475" s="99"/>
      <c r="G475" s="99"/>
      <c r="H475" s="99"/>
    </row>
    <row r="476" spans="1:8">
      <c r="A476" s="211" t="str">
        <f t="shared" si="7"/>
        <v>HON</v>
      </c>
      <c r="B476" t="s">
        <v>478</v>
      </c>
      <c r="C476" t="s">
        <v>2883</v>
      </c>
      <c r="D476" s="99"/>
      <c r="E476" s="99"/>
      <c r="F476" s="99"/>
      <c r="G476" s="99"/>
      <c r="H476" s="99"/>
    </row>
    <row r="477" spans="1:8">
      <c r="A477" s="211" t="str">
        <f t="shared" si="7"/>
        <v>HOQ</v>
      </c>
      <c r="B477" t="s">
        <v>1115</v>
      </c>
      <c r="C477" t="s">
        <v>2207</v>
      </c>
      <c r="D477" s="99"/>
      <c r="E477" s="99"/>
      <c r="F477" s="99"/>
      <c r="G477" s="99"/>
      <c r="H477" s="99"/>
    </row>
    <row r="478" spans="1:8">
      <c r="A478" s="211" t="str">
        <f t="shared" si="7"/>
        <v>HP1</v>
      </c>
      <c r="B478" t="s">
        <v>1581</v>
      </c>
      <c r="C478" t="s">
        <v>2208</v>
      </c>
      <c r="D478" s="99"/>
      <c r="E478" s="99"/>
      <c r="F478" s="99"/>
      <c r="G478" s="99"/>
      <c r="H478" s="99"/>
    </row>
    <row r="479" spans="1:8">
      <c r="A479" s="211" t="str">
        <f t="shared" si="7"/>
        <v>HPI</v>
      </c>
      <c r="B479" t="s">
        <v>1036</v>
      </c>
      <c r="C479" t="s">
        <v>2884</v>
      </c>
      <c r="D479" s="99"/>
      <c r="E479" s="99"/>
      <c r="F479" s="99"/>
      <c r="G479" s="99"/>
      <c r="H479" s="99"/>
    </row>
    <row r="480" spans="1:8">
      <c r="A480" s="211" t="str">
        <f t="shared" si="7"/>
        <v>HRK</v>
      </c>
      <c r="B480" t="s">
        <v>1582</v>
      </c>
      <c r="C480" t="s">
        <v>2209</v>
      </c>
      <c r="D480" s="99"/>
      <c r="E480" s="99"/>
      <c r="F480" s="99"/>
      <c r="G480" s="99"/>
      <c r="H480" s="99"/>
    </row>
    <row r="481" spans="1:8">
      <c r="A481" s="211" t="str">
        <f t="shared" si="7"/>
        <v>HRM</v>
      </c>
      <c r="B481" t="s">
        <v>479</v>
      </c>
      <c r="C481" t="s">
        <v>2210</v>
      </c>
      <c r="D481" s="99"/>
      <c r="E481" s="99"/>
      <c r="F481" s="99"/>
      <c r="G481" s="99"/>
      <c r="H481" s="99"/>
    </row>
    <row r="482" spans="1:8">
      <c r="A482" s="211" t="str">
        <f t="shared" si="7"/>
        <v>HRO</v>
      </c>
      <c r="B482" t="s">
        <v>480</v>
      </c>
      <c r="C482" t="s">
        <v>2211</v>
      </c>
      <c r="D482" s="99"/>
      <c r="E482" s="99"/>
      <c r="F482" s="99"/>
      <c r="G482" s="99"/>
      <c r="H482" s="99"/>
    </row>
    <row r="483" spans="1:8">
      <c r="A483" s="211" t="str">
        <f t="shared" si="7"/>
        <v>HSA</v>
      </c>
      <c r="B483" t="s">
        <v>1116</v>
      </c>
      <c r="C483" t="s">
        <v>2212</v>
      </c>
      <c r="D483" s="99"/>
      <c r="E483" s="99"/>
      <c r="F483" s="99"/>
      <c r="G483" s="99"/>
      <c r="H483" s="99"/>
    </row>
    <row r="484" spans="1:8">
      <c r="A484" s="211" t="str">
        <f t="shared" si="7"/>
        <v>HSB</v>
      </c>
      <c r="B484" t="s">
        <v>481</v>
      </c>
      <c r="C484" t="s">
        <v>2213</v>
      </c>
      <c r="D484" s="99"/>
      <c r="E484" s="99"/>
      <c r="F484" s="99"/>
      <c r="G484" s="99"/>
      <c r="H484" s="99"/>
    </row>
    <row r="485" spans="1:8">
      <c r="A485" s="211" t="str">
        <f t="shared" si="7"/>
        <v>HSD</v>
      </c>
      <c r="B485" t="s">
        <v>1583</v>
      </c>
      <c r="C485" t="s">
        <v>2214</v>
      </c>
      <c r="D485" s="99"/>
      <c r="E485" s="99"/>
      <c r="F485" s="99"/>
      <c r="G485" s="99"/>
      <c r="H485" s="99"/>
    </row>
    <row r="486" spans="1:8">
      <c r="A486" s="211" t="str">
        <f t="shared" si="7"/>
        <v>HSI</v>
      </c>
      <c r="B486" t="s">
        <v>482</v>
      </c>
      <c r="C486" t="s">
        <v>2215</v>
      </c>
      <c r="D486" s="99"/>
      <c r="E486" s="99"/>
      <c r="F486" s="99"/>
      <c r="G486" s="99"/>
      <c r="H486" s="99"/>
    </row>
    <row r="487" spans="1:8">
      <c r="A487" s="211" t="str">
        <f t="shared" si="7"/>
        <v>HSK</v>
      </c>
      <c r="B487" t="s">
        <v>1584</v>
      </c>
      <c r="C487" t="s">
        <v>2216</v>
      </c>
      <c r="D487" s="99"/>
      <c r="E487" s="99"/>
      <c r="F487" s="99"/>
      <c r="G487" s="99"/>
      <c r="H487" s="99"/>
    </row>
    <row r="488" spans="1:8">
      <c r="A488" s="211" t="str">
        <f t="shared" si="7"/>
        <v>HTU</v>
      </c>
      <c r="B488" t="s">
        <v>1037</v>
      </c>
      <c r="C488" t="s">
        <v>2217</v>
      </c>
      <c r="D488" s="99"/>
      <c r="E488" s="99"/>
      <c r="F488" s="99"/>
      <c r="G488" s="99"/>
      <c r="H488" s="99"/>
    </row>
    <row r="489" spans="1:8">
      <c r="A489" s="211" t="str">
        <f t="shared" si="7"/>
        <v>HTZ</v>
      </c>
      <c r="B489" t="s">
        <v>1038</v>
      </c>
      <c r="C489" t="s">
        <v>2218</v>
      </c>
      <c r="D489" s="99"/>
      <c r="E489" s="99"/>
      <c r="F489" s="99"/>
      <c r="G489" s="99"/>
      <c r="H489" s="99"/>
    </row>
    <row r="490" spans="1:8">
      <c r="A490" s="211" t="str">
        <f t="shared" si="7"/>
        <v>HUA</v>
      </c>
      <c r="B490" t="s">
        <v>483</v>
      </c>
      <c r="C490" t="s">
        <v>2219</v>
      </c>
      <c r="D490" s="99"/>
      <c r="E490" s="99"/>
      <c r="F490" s="99"/>
      <c r="G490" s="99"/>
      <c r="H490" s="99"/>
    </row>
    <row r="491" spans="1:8">
      <c r="A491" s="211" t="str">
        <f t="shared" si="7"/>
        <v>HUO</v>
      </c>
      <c r="B491" t="s">
        <v>1585</v>
      </c>
      <c r="C491" t="s">
        <v>2220</v>
      </c>
      <c r="D491" s="99"/>
      <c r="E491" s="99"/>
      <c r="F491" s="99"/>
      <c r="G491" s="99"/>
      <c r="H491" s="99"/>
    </row>
    <row r="492" spans="1:8">
      <c r="A492" s="211" t="str">
        <f t="shared" si="7"/>
        <v>HUS</v>
      </c>
      <c r="B492" t="s">
        <v>484</v>
      </c>
      <c r="C492" t="s">
        <v>2221</v>
      </c>
      <c r="D492" s="99"/>
      <c r="E492" s="99"/>
      <c r="F492" s="99"/>
      <c r="G492" s="99"/>
      <c r="H492" s="99"/>
    </row>
    <row r="493" spans="1:8">
      <c r="A493" s="211" t="str">
        <f t="shared" si="7"/>
        <v>HWT</v>
      </c>
      <c r="B493" t="s">
        <v>743</v>
      </c>
      <c r="C493" t="s">
        <v>2222</v>
      </c>
      <c r="D493" s="99"/>
      <c r="E493" s="99"/>
      <c r="F493" s="99"/>
      <c r="G493" s="99"/>
      <c r="H493" s="99"/>
    </row>
    <row r="494" spans="1:8">
      <c r="A494" s="211" t="str">
        <f t="shared" si="7"/>
        <v>HYL</v>
      </c>
      <c r="B494" t="s">
        <v>485</v>
      </c>
      <c r="C494" t="s">
        <v>2223</v>
      </c>
      <c r="D494" s="99"/>
      <c r="E494" s="99"/>
      <c r="F494" s="99"/>
      <c r="G494" s="99"/>
      <c r="H494" s="99"/>
    </row>
    <row r="495" spans="1:8">
      <c r="A495" s="211" t="str">
        <f t="shared" si="7"/>
        <v>HYU</v>
      </c>
      <c r="B495" t="s">
        <v>486</v>
      </c>
      <c r="C495" t="s">
        <v>2224</v>
      </c>
      <c r="D495" s="99"/>
      <c r="E495" s="99"/>
      <c r="F495" s="99"/>
      <c r="G495" s="99"/>
      <c r="H495" s="99"/>
    </row>
    <row r="496" spans="1:8">
      <c r="A496" s="211" t="str">
        <f t="shared" si="7"/>
        <v>IA1</v>
      </c>
      <c r="B496" t="s">
        <v>2817</v>
      </c>
      <c r="C496" t="s">
        <v>2885</v>
      </c>
      <c r="D496" s="99"/>
      <c r="E496" s="99"/>
      <c r="F496" s="99"/>
      <c r="G496" s="99"/>
      <c r="H496" s="99"/>
    </row>
    <row r="497" spans="1:8">
      <c r="A497" s="211" t="str">
        <f t="shared" si="7"/>
        <v>IAX</v>
      </c>
      <c r="B497" t="s">
        <v>1039</v>
      </c>
      <c r="C497" t="s">
        <v>2225</v>
      </c>
      <c r="D497" s="99"/>
      <c r="E497" s="99"/>
      <c r="F497" s="99"/>
      <c r="G497" s="99"/>
      <c r="H497" s="99"/>
    </row>
    <row r="498" spans="1:8">
      <c r="A498" s="211" t="str">
        <f t="shared" si="7"/>
        <v>IB1</v>
      </c>
      <c r="B498" t="s">
        <v>487</v>
      </c>
      <c r="C498" t="s">
        <v>2226</v>
      </c>
      <c r="D498" s="99"/>
      <c r="E498" s="99"/>
      <c r="F498" s="99"/>
      <c r="G498" s="99"/>
      <c r="H498" s="99"/>
    </row>
    <row r="499" spans="1:8">
      <c r="A499" s="211" t="str">
        <f t="shared" si="7"/>
        <v>IBD</v>
      </c>
      <c r="B499" t="s">
        <v>488</v>
      </c>
      <c r="C499" t="s">
        <v>2227</v>
      </c>
      <c r="D499" s="99"/>
      <c r="E499" s="99"/>
      <c r="F499" s="99"/>
      <c r="G499" s="99"/>
      <c r="H499" s="99"/>
    </row>
    <row r="500" spans="1:8">
      <c r="A500" s="211" t="str">
        <f t="shared" si="7"/>
        <v>IBM</v>
      </c>
      <c r="B500" t="s">
        <v>489</v>
      </c>
      <c r="C500" t="s">
        <v>2228</v>
      </c>
      <c r="D500" s="99"/>
      <c r="E500" s="99"/>
      <c r="F500" s="99"/>
      <c r="G500" s="99"/>
      <c r="H500" s="99"/>
    </row>
    <row r="501" spans="1:8">
      <c r="A501" s="211" t="str">
        <f t="shared" si="7"/>
        <v>ICB</v>
      </c>
      <c r="B501" t="s">
        <v>1586</v>
      </c>
      <c r="C501" t="s">
        <v>2229</v>
      </c>
      <c r="D501" s="99"/>
      <c r="E501" s="99"/>
      <c r="F501" s="99"/>
      <c r="G501" s="99"/>
      <c r="H501" s="99"/>
    </row>
    <row r="502" spans="1:8">
      <c r="A502" s="211" t="str">
        <f t="shared" si="7"/>
        <v>ICC</v>
      </c>
      <c r="B502" t="s">
        <v>1587</v>
      </c>
      <c r="C502" t="s">
        <v>2230</v>
      </c>
      <c r="D502" s="99"/>
      <c r="E502" s="99"/>
      <c r="F502" s="99"/>
      <c r="G502" s="99"/>
      <c r="H502" s="99"/>
    </row>
    <row r="503" spans="1:8">
      <c r="A503" s="211" t="str">
        <f t="shared" si="7"/>
        <v>ICW</v>
      </c>
      <c r="B503" t="s">
        <v>1588</v>
      </c>
      <c r="C503" t="s">
        <v>2231</v>
      </c>
      <c r="D503" s="99"/>
      <c r="E503" s="99"/>
      <c r="F503" s="99"/>
      <c r="G503" s="99"/>
      <c r="H503" s="99"/>
    </row>
    <row r="504" spans="1:8">
      <c r="A504" s="211" t="str">
        <f t="shared" si="7"/>
        <v>ICX</v>
      </c>
      <c r="B504" t="s">
        <v>1589</v>
      </c>
      <c r="C504" t="s">
        <v>2232</v>
      </c>
      <c r="D504" s="99"/>
      <c r="E504" s="99"/>
      <c r="F504" s="99"/>
      <c r="G504" s="99"/>
      <c r="H504" s="99"/>
    </row>
    <row r="505" spans="1:8">
      <c r="A505" s="211" t="str">
        <f t="shared" si="7"/>
        <v>IDV</v>
      </c>
      <c r="B505" t="s">
        <v>1590</v>
      </c>
      <c r="C505" t="s">
        <v>2233</v>
      </c>
      <c r="D505" s="99"/>
      <c r="E505" s="99"/>
      <c r="F505" s="99"/>
      <c r="G505" s="99"/>
      <c r="H505" s="99"/>
    </row>
    <row r="506" spans="1:8">
      <c r="A506" s="211" t="str">
        <f t="shared" si="7"/>
        <v>IFP</v>
      </c>
      <c r="B506" t="s">
        <v>1591</v>
      </c>
      <c r="C506" t="s">
        <v>2234</v>
      </c>
      <c r="D506" s="99"/>
      <c r="E506" s="99"/>
      <c r="F506" s="99"/>
      <c r="G506" s="99"/>
      <c r="H506" s="99"/>
    </row>
    <row r="507" spans="1:8">
      <c r="A507" s="211" t="str">
        <f t="shared" si="7"/>
        <v>IFS</v>
      </c>
      <c r="B507" t="s">
        <v>490</v>
      </c>
      <c r="C507" t="s">
        <v>2235</v>
      </c>
      <c r="D507" s="99"/>
      <c r="E507" s="99"/>
      <c r="F507" s="99"/>
      <c r="G507" s="99"/>
      <c r="H507" s="99"/>
    </row>
    <row r="508" spans="1:8">
      <c r="A508" s="211" t="str">
        <f t="shared" si="7"/>
        <v>IG2</v>
      </c>
      <c r="B508" t="s">
        <v>1592</v>
      </c>
      <c r="C508" t="s">
        <v>2236</v>
      </c>
      <c r="D508" s="99"/>
      <c r="E508" s="99"/>
      <c r="F508" s="99"/>
      <c r="G508" s="99"/>
      <c r="H508" s="99"/>
    </row>
    <row r="509" spans="1:8">
      <c r="A509" s="211" t="str">
        <f t="shared" si="7"/>
        <v>IGG</v>
      </c>
      <c r="B509" t="s">
        <v>491</v>
      </c>
      <c r="C509" t="s">
        <v>2237</v>
      </c>
      <c r="D509" s="99"/>
      <c r="E509" s="99"/>
      <c r="F509" s="99"/>
      <c r="G509" s="99"/>
      <c r="H509" s="99"/>
    </row>
    <row r="510" spans="1:8">
      <c r="A510" s="211" t="str">
        <f t="shared" si="7"/>
        <v>IH5</v>
      </c>
      <c r="B510" t="s">
        <v>1593</v>
      </c>
      <c r="C510" t="s">
        <v>2238</v>
      </c>
      <c r="D510" s="99"/>
      <c r="E510" s="99"/>
      <c r="F510" s="99"/>
      <c r="G510" s="99"/>
      <c r="H510" s="99"/>
    </row>
    <row r="511" spans="1:8">
      <c r="A511" s="211" t="str">
        <f t="shared" si="7"/>
        <v>IHS</v>
      </c>
      <c r="B511" t="s">
        <v>492</v>
      </c>
      <c r="C511" t="s">
        <v>2239</v>
      </c>
      <c r="D511" s="99"/>
      <c r="E511" s="99"/>
      <c r="F511" s="99"/>
      <c r="G511" s="99"/>
      <c r="H511" s="99"/>
    </row>
    <row r="512" spans="1:8">
      <c r="A512" s="211" t="str">
        <f t="shared" si="7"/>
        <v>IKG</v>
      </c>
      <c r="B512" t="s">
        <v>1594</v>
      </c>
      <c r="C512" t="s">
        <v>2240</v>
      </c>
      <c r="D512" s="99"/>
      <c r="E512" s="99"/>
      <c r="F512" s="99"/>
      <c r="G512" s="99"/>
      <c r="H512" s="99"/>
    </row>
    <row r="513" spans="1:8">
      <c r="A513" s="211" t="str">
        <f t="shared" si="7"/>
        <v>IMF</v>
      </c>
      <c r="B513" t="s">
        <v>1595</v>
      </c>
      <c r="C513" t="s">
        <v>2241</v>
      </c>
      <c r="D513" s="99"/>
      <c r="E513" s="99"/>
      <c r="F513" s="99"/>
      <c r="G513" s="99"/>
      <c r="H513" s="99"/>
    </row>
    <row r="514" spans="1:8">
      <c r="A514" s="211" t="str">
        <f t="shared" si="7"/>
        <v>IN5</v>
      </c>
      <c r="B514" t="s">
        <v>1596</v>
      </c>
      <c r="C514" t="s">
        <v>2242</v>
      </c>
      <c r="D514" s="99"/>
      <c r="E514" s="99"/>
      <c r="F514" s="99"/>
      <c r="G514" s="99"/>
      <c r="H514" s="99"/>
    </row>
    <row r="515" spans="1:8">
      <c r="A515" s="211" t="str">
        <f t="shared" ref="A515:A578" si="8">LEFT(C515,3)</f>
        <v>IN6</v>
      </c>
      <c r="B515" t="s">
        <v>1597</v>
      </c>
      <c r="C515" t="s">
        <v>2243</v>
      </c>
      <c r="D515" s="99"/>
      <c r="E515" s="99"/>
      <c r="F515" s="99"/>
      <c r="G515" s="99"/>
      <c r="H515" s="99"/>
    </row>
    <row r="516" spans="1:8">
      <c r="A516" s="211" t="str">
        <f t="shared" si="8"/>
        <v>INA</v>
      </c>
      <c r="B516" t="s">
        <v>493</v>
      </c>
      <c r="C516" t="s">
        <v>2244</v>
      </c>
      <c r="D516" s="99"/>
      <c r="E516" s="99"/>
      <c r="F516" s="99"/>
      <c r="G516" s="99"/>
      <c r="H516" s="99"/>
    </row>
    <row r="517" spans="1:8">
      <c r="A517" s="211" t="str">
        <f t="shared" si="8"/>
        <v>INC</v>
      </c>
      <c r="B517" t="s">
        <v>2818</v>
      </c>
      <c r="C517" t="s">
        <v>2886</v>
      </c>
      <c r="D517" s="99"/>
      <c r="E517" s="99"/>
      <c r="F517" s="99"/>
      <c r="G517" s="99"/>
      <c r="H517" s="99"/>
    </row>
    <row r="518" spans="1:8">
      <c r="A518" s="211" t="str">
        <f t="shared" si="8"/>
        <v>INM</v>
      </c>
      <c r="B518" t="s">
        <v>494</v>
      </c>
      <c r="C518" t="s">
        <v>2245</v>
      </c>
      <c r="D518" s="99"/>
      <c r="E518" s="99"/>
      <c r="F518" s="99"/>
      <c r="G518" s="99"/>
      <c r="H518" s="99"/>
    </row>
    <row r="519" spans="1:8">
      <c r="A519" s="211" t="str">
        <f t="shared" si="8"/>
        <v>IQV</v>
      </c>
      <c r="B519" t="s">
        <v>1357</v>
      </c>
      <c r="C519" t="s">
        <v>2246</v>
      </c>
      <c r="D519" s="99"/>
      <c r="E519" s="99"/>
      <c r="F519" s="99"/>
      <c r="G519" s="99"/>
      <c r="H519" s="99"/>
    </row>
    <row r="520" spans="1:8">
      <c r="A520" s="211" t="str">
        <f t="shared" si="8"/>
        <v>ISH</v>
      </c>
      <c r="B520" t="s">
        <v>816</v>
      </c>
      <c r="C520" t="s">
        <v>2247</v>
      </c>
      <c r="D520" s="99"/>
      <c r="E520" s="99"/>
      <c r="F520" s="99"/>
      <c r="G520" s="99"/>
      <c r="H520" s="99"/>
    </row>
    <row r="521" spans="1:8">
      <c r="A521" s="211" t="str">
        <f t="shared" si="8"/>
        <v>ISL</v>
      </c>
      <c r="B521" t="s">
        <v>1040</v>
      </c>
      <c r="C521" t="s">
        <v>2248</v>
      </c>
      <c r="D521" s="99"/>
      <c r="E521" s="99"/>
      <c r="F521" s="99"/>
      <c r="G521" s="99"/>
      <c r="H521" s="99"/>
    </row>
    <row r="522" spans="1:8">
      <c r="A522" s="211" t="str">
        <f t="shared" si="8"/>
        <v>ISO</v>
      </c>
      <c r="B522" t="s">
        <v>495</v>
      </c>
      <c r="C522" t="s">
        <v>2249</v>
      </c>
      <c r="D522" s="99"/>
      <c r="E522" s="99"/>
      <c r="F522" s="99"/>
      <c r="G522" s="99"/>
      <c r="H522" s="99"/>
    </row>
    <row r="523" spans="1:8">
      <c r="A523" s="211" t="str">
        <f t="shared" si="8"/>
        <v>ISU</v>
      </c>
      <c r="B523" t="s">
        <v>1598</v>
      </c>
      <c r="C523" t="s">
        <v>2250</v>
      </c>
      <c r="D523" s="99"/>
      <c r="E523" s="99"/>
      <c r="F523" s="99"/>
      <c r="G523" s="99"/>
      <c r="H523" s="99"/>
    </row>
    <row r="524" spans="1:8">
      <c r="A524" s="211" t="str">
        <f t="shared" si="8"/>
        <v>IT5</v>
      </c>
      <c r="B524" t="s">
        <v>1599</v>
      </c>
      <c r="C524" t="s">
        <v>2251</v>
      </c>
      <c r="D524" s="99"/>
      <c r="E524" s="99"/>
      <c r="F524" s="99"/>
      <c r="G524" s="99"/>
      <c r="H524" s="99"/>
    </row>
    <row r="525" spans="1:8">
      <c r="A525" s="211" t="str">
        <f t="shared" si="8"/>
        <v>ITD</v>
      </c>
      <c r="B525" t="s">
        <v>1600</v>
      </c>
      <c r="C525" t="s">
        <v>2252</v>
      </c>
      <c r="D525" s="99"/>
      <c r="E525" s="99"/>
      <c r="F525" s="99"/>
      <c r="G525" s="99"/>
      <c r="H525" s="99"/>
    </row>
    <row r="526" spans="1:8">
      <c r="A526" s="211" t="str">
        <f t="shared" si="8"/>
        <v>ITL</v>
      </c>
      <c r="B526" t="s">
        <v>496</v>
      </c>
      <c r="C526" t="s">
        <v>2253</v>
      </c>
      <c r="D526" s="99"/>
      <c r="E526" s="99"/>
      <c r="F526" s="99"/>
      <c r="G526" s="99"/>
      <c r="H526" s="99"/>
    </row>
    <row r="527" spans="1:8">
      <c r="A527" s="211" t="str">
        <f t="shared" si="8"/>
        <v>ITS</v>
      </c>
      <c r="B527" t="s">
        <v>1601</v>
      </c>
      <c r="C527" t="s">
        <v>2254</v>
      </c>
      <c r="D527" s="99"/>
      <c r="E527" s="99"/>
      <c r="F527" s="99"/>
      <c r="G527" s="99"/>
      <c r="H527" s="99"/>
    </row>
    <row r="528" spans="1:8">
      <c r="A528" s="211" t="str">
        <f t="shared" si="8"/>
        <v>ITU</v>
      </c>
      <c r="B528" t="s">
        <v>497</v>
      </c>
      <c r="C528" t="s">
        <v>2255</v>
      </c>
      <c r="D528" s="99"/>
      <c r="E528" s="99"/>
      <c r="F528" s="99"/>
      <c r="G528" s="99"/>
      <c r="H528" s="99"/>
    </row>
    <row r="529" spans="1:8">
      <c r="A529" s="211" t="str">
        <f t="shared" si="8"/>
        <v>IVC</v>
      </c>
      <c r="B529" t="s">
        <v>1341</v>
      </c>
      <c r="C529" t="s">
        <v>2256</v>
      </c>
      <c r="D529" s="99"/>
      <c r="E529" s="99"/>
      <c r="F529" s="99"/>
      <c r="G529" s="99"/>
      <c r="H529" s="99"/>
    </row>
    <row r="530" spans="1:8">
      <c r="A530" s="211" t="str">
        <f t="shared" si="8"/>
        <v>JA0</v>
      </c>
      <c r="B530" t="s">
        <v>1602</v>
      </c>
      <c r="C530" t="s">
        <v>2257</v>
      </c>
      <c r="D530" s="99"/>
      <c r="E530" s="99"/>
      <c r="F530" s="99"/>
      <c r="G530" s="99"/>
      <c r="H530" s="99"/>
    </row>
    <row r="531" spans="1:8">
      <c r="A531" s="211" t="str">
        <f t="shared" si="8"/>
        <v>JAL</v>
      </c>
      <c r="B531" t="s">
        <v>498</v>
      </c>
      <c r="C531" t="s">
        <v>2258</v>
      </c>
      <c r="D531" s="99"/>
      <c r="E531" s="99"/>
      <c r="F531" s="99"/>
      <c r="G531" s="99"/>
      <c r="H531" s="99"/>
    </row>
    <row r="532" spans="1:8">
      <c r="A532" s="211" t="str">
        <f t="shared" si="8"/>
        <v>JAN</v>
      </c>
      <c r="B532" t="s">
        <v>1342</v>
      </c>
      <c r="C532" t="s">
        <v>2259</v>
      </c>
      <c r="D532" s="99"/>
      <c r="E532" s="99"/>
      <c r="F532" s="99"/>
      <c r="G532" s="99"/>
      <c r="H532" s="99"/>
    </row>
    <row r="533" spans="1:8">
      <c r="A533" s="211" t="str">
        <f t="shared" si="8"/>
        <v>JAW</v>
      </c>
      <c r="B533" t="s">
        <v>1603</v>
      </c>
      <c r="C533" t="s">
        <v>2260</v>
      </c>
      <c r="D533" s="99"/>
      <c r="E533" s="99"/>
      <c r="F533" s="99"/>
      <c r="G533" s="99"/>
      <c r="H533" s="99"/>
    </row>
    <row r="534" spans="1:8">
      <c r="A534" s="211" t="str">
        <f t="shared" si="8"/>
        <v>JC0</v>
      </c>
      <c r="B534" t="s">
        <v>1041</v>
      </c>
      <c r="C534" t="s">
        <v>2261</v>
      </c>
      <c r="D534" s="99"/>
      <c r="E534" s="99"/>
      <c r="F534" s="99"/>
      <c r="G534" s="99"/>
      <c r="H534" s="99"/>
    </row>
    <row r="535" spans="1:8">
      <c r="A535" s="211" t="str">
        <f t="shared" si="8"/>
        <v>JCB</v>
      </c>
      <c r="B535" t="s">
        <v>499</v>
      </c>
      <c r="C535" t="s">
        <v>2262</v>
      </c>
      <c r="D535" s="99"/>
      <c r="E535" s="99"/>
      <c r="F535" s="99"/>
      <c r="G535" s="99"/>
      <c r="H535" s="99"/>
    </row>
    <row r="536" spans="1:8">
      <c r="A536" s="211" t="str">
        <f t="shared" si="8"/>
        <v>JDS</v>
      </c>
      <c r="B536" t="s">
        <v>1604</v>
      </c>
      <c r="C536" t="s">
        <v>2263</v>
      </c>
      <c r="D536" s="99"/>
      <c r="E536" s="99"/>
      <c r="F536" s="99"/>
      <c r="G536" s="99"/>
      <c r="H536" s="99"/>
    </row>
    <row r="537" spans="1:8">
      <c r="A537" s="211" t="str">
        <f t="shared" si="8"/>
        <v>JEO</v>
      </c>
      <c r="B537" t="s">
        <v>1042</v>
      </c>
      <c r="C537" t="s">
        <v>2264</v>
      </c>
      <c r="D537" s="99"/>
      <c r="E537" s="99"/>
      <c r="F537" s="99"/>
      <c r="G537" s="99"/>
      <c r="H537" s="99"/>
    </row>
    <row r="538" spans="1:8">
      <c r="A538" s="211" t="str">
        <f t="shared" si="8"/>
        <v>JHA</v>
      </c>
      <c r="B538" t="s">
        <v>1043</v>
      </c>
      <c r="C538" t="s">
        <v>2265</v>
      </c>
      <c r="D538" s="99"/>
      <c r="E538" s="99"/>
      <c r="F538" s="99"/>
      <c r="G538" s="99"/>
      <c r="H538" s="99"/>
    </row>
    <row r="539" spans="1:8">
      <c r="A539" s="211" t="str">
        <f t="shared" si="8"/>
        <v>JHG</v>
      </c>
      <c r="B539" t="s">
        <v>1117</v>
      </c>
      <c r="C539" t="s">
        <v>2266</v>
      </c>
      <c r="D539" s="99"/>
      <c r="E539" s="99"/>
      <c r="F539" s="99"/>
      <c r="G539" s="99"/>
      <c r="H539" s="99"/>
    </row>
    <row r="540" spans="1:8">
      <c r="A540" s="211" t="str">
        <f t="shared" si="8"/>
        <v>JJS</v>
      </c>
      <c r="B540" t="s">
        <v>1605</v>
      </c>
      <c r="C540" t="s">
        <v>2267</v>
      </c>
      <c r="D540" s="99"/>
      <c r="E540" s="99"/>
      <c r="F540" s="99"/>
      <c r="G540" s="99"/>
      <c r="H540" s="99"/>
    </row>
    <row r="541" spans="1:8">
      <c r="A541" s="211" t="str">
        <f t="shared" si="8"/>
        <v>JLL</v>
      </c>
      <c r="B541" t="s">
        <v>1118</v>
      </c>
      <c r="C541" t="s">
        <v>2268</v>
      </c>
      <c r="D541" s="99"/>
      <c r="E541" s="99"/>
      <c r="F541" s="99"/>
      <c r="G541" s="99"/>
      <c r="H541" s="99"/>
    </row>
    <row r="542" spans="1:8">
      <c r="A542" s="211" t="str">
        <f t="shared" si="8"/>
        <v>JLR</v>
      </c>
      <c r="B542" t="s">
        <v>500</v>
      </c>
      <c r="C542" t="s">
        <v>2269</v>
      </c>
      <c r="D542" s="99"/>
      <c r="E542" s="99"/>
      <c r="F542" s="99"/>
      <c r="G542" s="99"/>
      <c r="H542" s="99"/>
    </row>
    <row r="543" spans="1:8">
      <c r="A543" s="211" t="str">
        <f t="shared" si="8"/>
        <v>JNJ</v>
      </c>
      <c r="B543" t="s">
        <v>501</v>
      </c>
      <c r="C543" t="s">
        <v>2270</v>
      </c>
      <c r="D543" s="99"/>
      <c r="E543" s="99"/>
      <c r="F543" s="99"/>
      <c r="G543" s="99"/>
      <c r="H543" s="99"/>
    </row>
    <row r="544" spans="1:8">
      <c r="A544" s="211" t="str">
        <f t="shared" si="8"/>
        <v>JNT</v>
      </c>
      <c r="B544" t="s">
        <v>1119</v>
      </c>
      <c r="C544" t="s">
        <v>2271</v>
      </c>
      <c r="D544" s="99"/>
      <c r="E544" s="99"/>
      <c r="F544" s="99"/>
      <c r="G544" s="99"/>
      <c r="H544" s="99"/>
    </row>
    <row r="545" spans="1:8">
      <c r="A545" s="211" t="str">
        <f t="shared" si="8"/>
        <v>JOT</v>
      </c>
      <c r="B545" t="s">
        <v>2819</v>
      </c>
      <c r="C545" t="s">
        <v>2887</v>
      </c>
      <c r="D545" s="99"/>
      <c r="E545" s="99"/>
      <c r="F545" s="99"/>
      <c r="G545" s="99"/>
      <c r="H545" s="99"/>
    </row>
    <row r="546" spans="1:8">
      <c r="A546" s="211" t="str">
        <f t="shared" si="8"/>
        <v>JPM</v>
      </c>
      <c r="B546" t="s">
        <v>502</v>
      </c>
      <c r="C546" t="s">
        <v>2272</v>
      </c>
      <c r="D546" s="99"/>
      <c r="E546" s="99"/>
      <c r="F546" s="99"/>
      <c r="G546" s="99"/>
      <c r="H546" s="99"/>
    </row>
    <row r="547" spans="1:8">
      <c r="A547" s="211" t="str">
        <f t="shared" si="8"/>
        <v>JRS</v>
      </c>
      <c r="B547" t="s">
        <v>1382</v>
      </c>
      <c r="C547" t="s">
        <v>2273</v>
      </c>
      <c r="D547" s="99"/>
      <c r="E547" s="99"/>
      <c r="F547" s="99"/>
      <c r="G547" s="99"/>
      <c r="H547" s="99"/>
    </row>
    <row r="548" spans="1:8">
      <c r="A548" s="211" t="str">
        <f t="shared" si="8"/>
        <v>JUN</v>
      </c>
      <c r="B548" t="s">
        <v>503</v>
      </c>
      <c r="C548" t="s">
        <v>2274</v>
      </c>
      <c r="D548" s="99"/>
      <c r="E548" s="99"/>
      <c r="F548" s="99"/>
      <c r="G548" s="99"/>
      <c r="H548" s="99"/>
    </row>
    <row r="549" spans="1:8">
      <c r="A549" s="211" t="str">
        <f t="shared" si="8"/>
        <v>JUS</v>
      </c>
      <c r="B549" t="s">
        <v>1606</v>
      </c>
      <c r="C549" t="s">
        <v>2275</v>
      </c>
      <c r="D549" s="99"/>
      <c r="E549" s="99"/>
      <c r="F549" s="99"/>
      <c r="G549" s="99"/>
      <c r="H549" s="99"/>
    </row>
    <row r="550" spans="1:8">
      <c r="A550" s="211" t="str">
        <f t="shared" si="8"/>
        <v>K&amp;C</v>
      </c>
      <c r="B550" t="s">
        <v>1400</v>
      </c>
      <c r="C550" t="s">
        <v>2276</v>
      </c>
      <c r="D550" s="99"/>
      <c r="E550" s="99"/>
      <c r="F550" s="99"/>
      <c r="G550" s="99"/>
      <c r="H550" s="99"/>
    </row>
    <row r="551" spans="1:8">
      <c r="A551" s="211" t="str">
        <f t="shared" si="8"/>
        <v>KAE</v>
      </c>
      <c r="B551" t="s">
        <v>504</v>
      </c>
      <c r="C551" t="s">
        <v>2277</v>
      </c>
      <c r="D551" s="99"/>
      <c r="E551" s="99"/>
      <c r="F551" s="99"/>
      <c r="G551" s="99"/>
      <c r="H551" s="99"/>
    </row>
    <row r="552" spans="1:8">
      <c r="A552" s="211" t="str">
        <f t="shared" si="8"/>
        <v>KAM</v>
      </c>
      <c r="B552" t="s">
        <v>1607</v>
      </c>
      <c r="C552" t="s">
        <v>2278</v>
      </c>
      <c r="D552" s="99"/>
      <c r="E552" s="99"/>
      <c r="F552" s="99"/>
      <c r="G552" s="99"/>
      <c r="H552" s="99"/>
    </row>
    <row r="553" spans="1:8">
      <c r="A553" s="211" t="str">
        <f t="shared" si="8"/>
        <v>KBG</v>
      </c>
      <c r="B553" t="s">
        <v>817</v>
      </c>
      <c r="C553" t="s">
        <v>2279</v>
      </c>
      <c r="D553" s="99"/>
      <c r="E553" s="99"/>
      <c r="F553" s="99"/>
      <c r="G553" s="99"/>
      <c r="H553" s="99"/>
    </row>
    <row r="554" spans="1:8">
      <c r="A554" s="211" t="str">
        <f t="shared" si="8"/>
        <v>KCC</v>
      </c>
      <c r="B554" t="s">
        <v>505</v>
      </c>
      <c r="C554" t="s">
        <v>2280</v>
      </c>
      <c r="D554" s="99"/>
      <c r="E554" s="99"/>
      <c r="F554" s="99"/>
      <c r="G554" s="99"/>
      <c r="H554" s="99"/>
    </row>
    <row r="555" spans="1:8">
      <c r="A555" s="211" t="str">
        <f t="shared" si="8"/>
        <v>KCG</v>
      </c>
      <c r="B555" t="s">
        <v>1608</v>
      </c>
      <c r="C555" t="s">
        <v>2281</v>
      </c>
      <c r="D555" s="99"/>
      <c r="E555" s="99"/>
      <c r="F555" s="99"/>
      <c r="G555" s="99"/>
      <c r="H555" s="99"/>
    </row>
    <row r="556" spans="1:8">
      <c r="A556" s="211" t="str">
        <f t="shared" si="8"/>
        <v>KCI</v>
      </c>
      <c r="B556" t="s">
        <v>506</v>
      </c>
      <c r="C556" t="s">
        <v>2282</v>
      </c>
      <c r="D556" s="99"/>
      <c r="E556" s="99"/>
      <c r="F556" s="99"/>
      <c r="G556" s="99"/>
      <c r="H556" s="99"/>
    </row>
    <row r="557" spans="1:8">
      <c r="A557" s="211" t="str">
        <f t="shared" si="8"/>
        <v>KCR</v>
      </c>
      <c r="B557" t="s">
        <v>1044</v>
      </c>
      <c r="C557" t="s">
        <v>2283</v>
      </c>
      <c r="D557" s="99"/>
      <c r="E557" s="99"/>
      <c r="F557" s="99"/>
      <c r="G557" s="99"/>
      <c r="H557" s="99"/>
    </row>
    <row r="558" spans="1:8">
      <c r="A558" s="211" t="str">
        <f t="shared" si="8"/>
        <v>KDK</v>
      </c>
      <c r="B558" t="s">
        <v>507</v>
      </c>
      <c r="C558" t="s">
        <v>2284</v>
      </c>
      <c r="D558" s="99"/>
      <c r="E558" s="99"/>
      <c r="F558" s="99"/>
      <c r="G558" s="99"/>
      <c r="H558" s="99"/>
    </row>
    <row r="559" spans="1:8">
      <c r="A559" s="211" t="str">
        <f t="shared" si="8"/>
        <v>KE0</v>
      </c>
      <c r="B559" t="s">
        <v>508</v>
      </c>
      <c r="C559" t="s">
        <v>2285</v>
      </c>
      <c r="D559" s="99"/>
      <c r="E559" s="99"/>
      <c r="F559" s="99"/>
      <c r="G559" s="99"/>
      <c r="H559" s="99"/>
    </row>
    <row r="560" spans="1:8">
      <c r="A560" s="211" t="str">
        <f t="shared" si="8"/>
        <v>KEF</v>
      </c>
      <c r="B560" t="s">
        <v>744</v>
      </c>
      <c r="C560" t="s">
        <v>2888</v>
      </c>
      <c r="D560" s="99"/>
      <c r="E560" s="99"/>
      <c r="F560" s="99"/>
      <c r="G560" s="99"/>
      <c r="H560" s="99"/>
    </row>
    <row r="561" spans="1:8">
      <c r="A561" s="211" t="str">
        <f t="shared" si="8"/>
        <v>KGF</v>
      </c>
      <c r="B561" t="s">
        <v>2820</v>
      </c>
      <c r="C561" t="s">
        <v>2286</v>
      </c>
      <c r="D561" s="99"/>
      <c r="E561" s="99"/>
      <c r="F561" s="99"/>
      <c r="G561" s="99"/>
      <c r="H561" s="99"/>
    </row>
    <row r="562" spans="1:8">
      <c r="A562" s="211" t="str">
        <f t="shared" si="8"/>
        <v>KIO</v>
      </c>
      <c r="B562" t="s">
        <v>509</v>
      </c>
      <c r="C562" t="s">
        <v>2287</v>
      </c>
      <c r="D562" s="99"/>
      <c r="E562" s="99"/>
      <c r="F562" s="99"/>
      <c r="G562" s="99"/>
      <c r="H562" s="99"/>
    </row>
    <row r="563" spans="1:8">
      <c r="A563" s="211" t="str">
        <f t="shared" si="8"/>
        <v>KKR</v>
      </c>
      <c r="B563" t="s">
        <v>1609</v>
      </c>
      <c r="C563" t="s">
        <v>2288</v>
      </c>
      <c r="D563" s="99"/>
      <c r="E563" s="99"/>
      <c r="F563" s="99"/>
      <c r="G563" s="99"/>
      <c r="H563" s="99"/>
    </row>
    <row r="564" spans="1:8">
      <c r="A564" s="211" t="str">
        <f t="shared" si="8"/>
        <v>KLC</v>
      </c>
      <c r="B564" t="s">
        <v>510</v>
      </c>
      <c r="C564" t="s">
        <v>2289</v>
      </c>
      <c r="D564" s="99"/>
      <c r="E564" s="99"/>
      <c r="F564" s="99"/>
      <c r="G564" s="99"/>
      <c r="H564" s="99"/>
    </row>
    <row r="565" spans="1:8">
      <c r="A565" s="211" t="str">
        <f t="shared" si="8"/>
        <v>KLG</v>
      </c>
      <c r="B565" t="s">
        <v>511</v>
      </c>
      <c r="C565" t="s">
        <v>2290</v>
      </c>
      <c r="D565" s="99"/>
      <c r="E565" s="99"/>
      <c r="F565" s="99"/>
      <c r="G565" s="99"/>
      <c r="H565" s="99"/>
    </row>
    <row r="566" spans="1:8">
      <c r="A566" s="211" t="str">
        <f t="shared" si="8"/>
        <v>KMI</v>
      </c>
      <c r="B566" t="s">
        <v>512</v>
      </c>
      <c r="C566" t="s">
        <v>2291</v>
      </c>
      <c r="D566" s="99"/>
      <c r="E566" s="99"/>
      <c r="F566" s="99"/>
      <c r="G566" s="99"/>
      <c r="H566" s="99"/>
    </row>
    <row r="567" spans="1:8">
      <c r="A567" s="211" t="str">
        <f t="shared" si="8"/>
        <v>KMS</v>
      </c>
      <c r="B567" t="s">
        <v>513</v>
      </c>
      <c r="C567" t="s">
        <v>2292</v>
      </c>
      <c r="D567" s="99"/>
      <c r="E567" s="99"/>
      <c r="F567" s="99"/>
      <c r="G567" s="99"/>
      <c r="H567" s="99"/>
    </row>
    <row r="568" spans="1:8">
      <c r="A568" s="211" t="str">
        <f t="shared" si="8"/>
        <v>KOG</v>
      </c>
      <c r="B568" t="s">
        <v>514</v>
      </c>
      <c r="C568" t="s">
        <v>2293</v>
      </c>
      <c r="D568" s="99"/>
      <c r="E568" s="99"/>
      <c r="F568" s="99"/>
      <c r="G568" s="99"/>
      <c r="H568" s="99"/>
    </row>
    <row r="569" spans="1:8">
      <c r="A569" s="211" t="str">
        <f t="shared" si="8"/>
        <v>KOL</v>
      </c>
      <c r="B569" t="s">
        <v>1610</v>
      </c>
      <c r="C569" t="s">
        <v>2294</v>
      </c>
      <c r="D569" s="99"/>
      <c r="E569" s="99"/>
      <c r="F569" s="99"/>
      <c r="G569" s="99"/>
      <c r="H569" s="99"/>
    </row>
    <row r="570" spans="1:8">
      <c r="A570" s="211" t="str">
        <f t="shared" si="8"/>
        <v>KOY</v>
      </c>
      <c r="B570" t="s">
        <v>1611</v>
      </c>
      <c r="C570" t="s">
        <v>2295</v>
      </c>
      <c r="D570" s="99"/>
      <c r="E570" s="99"/>
      <c r="F570" s="99"/>
      <c r="G570" s="99"/>
      <c r="H570" s="99"/>
    </row>
    <row r="571" spans="1:8">
      <c r="A571" s="211" t="str">
        <f t="shared" si="8"/>
        <v>KPM</v>
      </c>
      <c r="B571" t="s">
        <v>515</v>
      </c>
      <c r="C571" t="s">
        <v>2296</v>
      </c>
      <c r="D571" s="99"/>
      <c r="E571" s="99"/>
      <c r="F571" s="99"/>
      <c r="G571" s="99"/>
      <c r="H571" s="99"/>
    </row>
    <row r="572" spans="1:8">
      <c r="A572" s="211" t="str">
        <f t="shared" si="8"/>
        <v>KRA</v>
      </c>
      <c r="B572" t="s">
        <v>516</v>
      </c>
      <c r="C572" t="s">
        <v>2297</v>
      </c>
      <c r="D572" s="99"/>
      <c r="E572" s="99"/>
      <c r="F572" s="99"/>
      <c r="G572" s="99"/>
      <c r="H572" s="99"/>
    </row>
    <row r="573" spans="1:8">
      <c r="A573" s="211" t="str">
        <f t="shared" si="8"/>
        <v>KRG</v>
      </c>
      <c r="B573" t="s">
        <v>1120</v>
      </c>
      <c r="C573" t="s">
        <v>2889</v>
      </c>
      <c r="D573" s="99"/>
      <c r="E573" s="99"/>
      <c r="F573" s="99"/>
      <c r="G573" s="99"/>
      <c r="H573" s="99"/>
    </row>
    <row r="574" spans="1:8">
      <c r="A574" s="211" t="str">
        <f t="shared" si="8"/>
        <v>KRO</v>
      </c>
      <c r="B574" t="s">
        <v>517</v>
      </c>
      <c r="C574" t="s">
        <v>2298</v>
      </c>
      <c r="D574" s="99"/>
      <c r="E574" s="99"/>
      <c r="F574" s="99"/>
      <c r="G574" s="99"/>
      <c r="H574" s="99"/>
    </row>
    <row r="575" spans="1:8">
      <c r="A575" s="211" t="str">
        <f t="shared" si="8"/>
        <v>KS1</v>
      </c>
      <c r="B575" t="s">
        <v>1612</v>
      </c>
      <c r="C575" t="s">
        <v>2299</v>
      </c>
      <c r="D575" s="99"/>
      <c r="E575" s="99"/>
      <c r="F575" s="99"/>
      <c r="G575" s="99"/>
      <c r="H575" s="99"/>
    </row>
    <row r="576" spans="1:8">
      <c r="A576" s="211" t="str">
        <f t="shared" si="8"/>
        <v>KSB</v>
      </c>
      <c r="B576" t="s">
        <v>518</v>
      </c>
      <c r="C576" t="s">
        <v>2300</v>
      </c>
      <c r="D576" s="99"/>
      <c r="E576" s="99"/>
      <c r="F576" s="99"/>
      <c r="G576" s="99"/>
      <c r="H576" s="99"/>
    </row>
    <row r="577" spans="1:8">
      <c r="A577" s="211" t="str">
        <f t="shared" si="8"/>
        <v>KSM</v>
      </c>
      <c r="B577" t="s">
        <v>1613</v>
      </c>
      <c r="C577" t="s">
        <v>2301</v>
      </c>
      <c r="D577" s="99"/>
      <c r="E577" s="99"/>
      <c r="F577" s="99"/>
      <c r="G577" s="99"/>
      <c r="H577" s="99"/>
    </row>
    <row r="578" spans="1:8">
      <c r="A578" s="211" t="str">
        <f t="shared" si="8"/>
        <v>KSP</v>
      </c>
      <c r="B578" t="s">
        <v>519</v>
      </c>
      <c r="C578" t="s">
        <v>2302</v>
      </c>
      <c r="D578" s="99"/>
      <c r="E578" s="99"/>
      <c r="F578" s="99"/>
      <c r="G578" s="99"/>
      <c r="H578" s="99"/>
    </row>
    <row r="579" spans="1:8">
      <c r="A579" s="211" t="str">
        <f t="shared" ref="A579:A642" si="9">LEFT(C579,3)</f>
        <v>KST</v>
      </c>
      <c r="B579" t="s">
        <v>1614</v>
      </c>
      <c r="C579" t="s">
        <v>2303</v>
      </c>
      <c r="D579" s="99"/>
      <c r="E579" s="99"/>
      <c r="F579" s="99"/>
      <c r="G579" s="99"/>
      <c r="H579" s="99"/>
    </row>
    <row r="580" spans="1:8">
      <c r="A580" s="211" t="str">
        <f t="shared" si="9"/>
        <v>KSW</v>
      </c>
      <c r="B580" t="s">
        <v>520</v>
      </c>
      <c r="C580" t="s">
        <v>2304</v>
      </c>
      <c r="D580" s="99"/>
      <c r="E580" s="99"/>
      <c r="F580" s="99"/>
      <c r="G580" s="99"/>
      <c r="H580" s="99"/>
    </row>
    <row r="581" spans="1:8">
      <c r="A581" s="211" t="str">
        <f t="shared" si="9"/>
        <v>KTA</v>
      </c>
      <c r="B581" t="s">
        <v>1121</v>
      </c>
      <c r="C581" t="s">
        <v>2305</v>
      </c>
      <c r="D581" s="99"/>
      <c r="E581" s="99"/>
      <c r="F581" s="99"/>
      <c r="G581" s="99"/>
      <c r="H581" s="99"/>
    </row>
    <row r="582" spans="1:8">
      <c r="A582" s="211" t="str">
        <f t="shared" si="9"/>
        <v>KTB</v>
      </c>
      <c r="B582" t="s">
        <v>1615</v>
      </c>
      <c r="C582" t="s">
        <v>2306</v>
      </c>
      <c r="D582" s="99"/>
      <c r="E582" s="99"/>
      <c r="F582" s="99"/>
      <c r="G582" s="99"/>
      <c r="H582" s="99"/>
    </row>
    <row r="583" spans="1:8">
      <c r="A583" s="211" t="str">
        <f t="shared" si="9"/>
        <v>KUB</v>
      </c>
      <c r="B583" t="s">
        <v>521</v>
      </c>
      <c r="C583" t="s">
        <v>2307</v>
      </c>
      <c r="D583" s="99"/>
      <c r="E583" s="99"/>
      <c r="F583" s="99"/>
      <c r="G583" s="99"/>
      <c r="H583" s="99"/>
    </row>
    <row r="584" spans="1:8">
      <c r="A584" s="211" t="str">
        <f t="shared" si="9"/>
        <v>KUK</v>
      </c>
      <c r="B584" t="s">
        <v>522</v>
      </c>
      <c r="C584" t="s">
        <v>2308</v>
      </c>
      <c r="D584" s="99"/>
      <c r="E584" s="99"/>
      <c r="F584" s="99"/>
      <c r="G584" s="99"/>
      <c r="H584" s="99"/>
    </row>
    <row r="585" spans="1:8">
      <c r="A585" s="211" t="str">
        <f t="shared" si="9"/>
        <v>KVO</v>
      </c>
      <c r="B585" t="s">
        <v>1616</v>
      </c>
      <c r="C585" t="s">
        <v>2309</v>
      </c>
      <c r="D585" s="99"/>
      <c r="E585" s="99"/>
      <c r="F585" s="99"/>
      <c r="G585" s="99"/>
      <c r="H585" s="99"/>
    </row>
    <row r="586" spans="1:8">
      <c r="A586" s="211" t="str">
        <f t="shared" si="9"/>
        <v>L&amp;W</v>
      </c>
      <c r="B586" t="s">
        <v>1343</v>
      </c>
      <c r="C586" t="s">
        <v>2310</v>
      </c>
      <c r="D586" s="99"/>
      <c r="E586" s="99"/>
      <c r="F586" s="99"/>
      <c r="G586" s="99"/>
      <c r="H586" s="99"/>
    </row>
    <row r="587" spans="1:8">
      <c r="A587" s="211" t="str">
        <f t="shared" si="9"/>
        <v>LA0</v>
      </c>
      <c r="B587" t="s">
        <v>1617</v>
      </c>
      <c r="C587" t="s">
        <v>2311</v>
      </c>
      <c r="D587" s="99"/>
      <c r="E587" s="99"/>
      <c r="F587" s="99"/>
      <c r="G587" s="99"/>
      <c r="H587" s="99"/>
    </row>
    <row r="588" spans="1:8">
      <c r="A588" s="211" t="str">
        <f t="shared" si="9"/>
        <v>LAG</v>
      </c>
      <c r="B588" t="s">
        <v>523</v>
      </c>
      <c r="C588" t="s">
        <v>2312</v>
      </c>
      <c r="D588" s="99"/>
      <c r="E588" s="99"/>
      <c r="F588" s="99"/>
      <c r="G588" s="99"/>
      <c r="H588" s="99"/>
    </row>
    <row r="589" spans="1:8">
      <c r="A589" s="211" t="str">
        <f t="shared" si="9"/>
        <v>LAI</v>
      </c>
      <c r="B589" t="s">
        <v>524</v>
      </c>
      <c r="C589" t="s">
        <v>2313</v>
      </c>
      <c r="D589" s="99"/>
      <c r="E589" s="99"/>
      <c r="F589" s="99"/>
      <c r="G589" s="99"/>
      <c r="H589" s="99"/>
    </row>
    <row r="590" spans="1:8">
      <c r="A590" s="211" t="str">
        <f t="shared" si="9"/>
        <v>LAM</v>
      </c>
      <c r="B590" t="s">
        <v>525</v>
      </c>
      <c r="C590" t="s">
        <v>2314</v>
      </c>
      <c r="D590" s="99"/>
      <c r="E590" s="99"/>
      <c r="F590" s="99"/>
      <c r="G590" s="99"/>
      <c r="H590" s="99"/>
    </row>
    <row r="591" spans="1:8">
      <c r="A591" s="211" t="str">
        <f t="shared" si="9"/>
        <v>LAT</v>
      </c>
      <c r="B591" t="s">
        <v>1618</v>
      </c>
      <c r="C591" t="s">
        <v>2890</v>
      </c>
      <c r="D591" s="99"/>
      <c r="E591" s="99"/>
      <c r="F591" s="99"/>
      <c r="G591" s="99"/>
      <c r="H591" s="99"/>
    </row>
    <row r="592" spans="1:8">
      <c r="A592" s="211" t="str">
        <f t="shared" si="9"/>
        <v>LAZ</v>
      </c>
      <c r="B592" t="s">
        <v>526</v>
      </c>
      <c r="C592" t="s">
        <v>2315</v>
      </c>
      <c r="D592" s="99"/>
      <c r="E592" s="99"/>
      <c r="F592" s="99"/>
      <c r="G592" s="99"/>
      <c r="H592" s="99"/>
    </row>
    <row r="593" spans="1:8">
      <c r="A593" s="211" t="str">
        <f t="shared" si="9"/>
        <v>LCP</v>
      </c>
      <c r="B593" t="s">
        <v>527</v>
      </c>
      <c r="C593" t="s">
        <v>2891</v>
      </c>
      <c r="D593" s="99"/>
      <c r="E593" s="99"/>
      <c r="F593" s="99"/>
      <c r="G593" s="99"/>
      <c r="H593" s="99"/>
    </row>
    <row r="594" spans="1:8">
      <c r="A594" s="211" t="str">
        <f t="shared" si="9"/>
        <v>LDS</v>
      </c>
      <c r="B594" t="s">
        <v>528</v>
      </c>
      <c r="C594" t="s">
        <v>2316</v>
      </c>
      <c r="D594" s="99"/>
      <c r="E594" s="99"/>
      <c r="F594" s="99"/>
      <c r="G594" s="99"/>
      <c r="H594" s="99"/>
    </row>
    <row r="595" spans="1:8">
      <c r="A595" s="211" t="str">
        <f t="shared" si="9"/>
        <v>LE0</v>
      </c>
      <c r="B595" t="s">
        <v>1619</v>
      </c>
      <c r="C595" t="s">
        <v>2317</v>
      </c>
      <c r="D595" s="99"/>
      <c r="E595" s="99"/>
      <c r="F595" s="99"/>
      <c r="G595" s="99"/>
      <c r="H595" s="99"/>
    </row>
    <row r="596" spans="1:8">
      <c r="A596" s="211" t="str">
        <f t="shared" si="9"/>
        <v>LEG</v>
      </c>
      <c r="B596" t="s">
        <v>2821</v>
      </c>
      <c r="C596" t="s">
        <v>2892</v>
      </c>
      <c r="D596" s="99"/>
      <c r="E596" s="99"/>
      <c r="F596" s="99"/>
      <c r="G596" s="99"/>
      <c r="H596" s="99"/>
    </row>
    <row r="597" spans="1:8">
      <c r="A597" s="211" t="str">
        <f t="shared" si="9"/>
        <v>LEM</v>
      </c>
      <c r="B597" t="s">
        <v>1344</v>
      </c>
      <c r="C597" t="s">
        <v>2318</v>
      </c>
      <c r="D597" s="99"/>
      <c r="E597" s="99"/>
      <c r="F597" s="99"/>
      <c r="G597" s="99"/>
      <c r="H597" s="99"/>
    </row>
    <row r="598" spans="1:8">
      <c r="A598" s="211" t="str">
        <f t="shared" si="9"/>
        <v>LEX</v>
      </c>
      <c r="B598" t="s">
        <v>529</v>
      </c>
      <c r="C598" t="s">
        <v>2893</v>
      </c>
      <c r="D598" s="99"/>
      <c r="E598" s="99"/>
      <c r="F598" s="99"/>
      <c r="G598" s="99"/>
      <c r="H598" s="99"/>
    </row>
    <row r="599" spans="1:8">
      <c r="A599" s="211" t="str">
        <f t="shared" si="9"/>
        <v>LFP</v>
      </c>
      <c r="B599" t="s">
        <v>1122</v>
      </c>
      <c r="C599" t="s">
        <v>2319</v>
      </c>
      <c r="D599" s="99"/>
      <c r="E599" s="99"/>
      <c r="F599" s="99"/>
      <c r="G599" s="99"/>
      <c r="H599" s="99"/>
    </row>
    <row r="600" spans="1:8">
      <c r="A600" s="211" t="str">
        <f t="shared" si="9"/>
        <v>LGE</v>
      </c>
      <c r="B600" t="s">
        <v>530</v>
      </c>
      <c r="C600" t="s">
        <v>2894</v>
      </c>
      <c r="D600" s="99"/>
      <c r="E600" s="99"/>
      <c r="F600" s="99"/>
      <c r="G600" s="99"/>
      <c r="H600" s="99"/>
    </row>
    <row r="601" spans="1:8">
      <c r="A601" s="211" t="str">
        <f t="shared" si="9"/>
        <v>LGV</v>
      </c>
      <c r="B601" t="s">
        <v>1620</v>
      </c>
      <c r="C601" t="s">
        <v>2320</v>
      </c>
      <c r="D601" s="99"/>
      <c r="E601" s="99"/>
      <c r="F601" s="99"/>
      <c r="G601" s="99"/>
      <c r="H601" s="99"/>
    </row>
    <row r="602" spans="1:8">
      <c r="A602" s="211" t="str">
        <f t="shared" si="9"/>
        <v>LI0</v>
      </c>
      <c r="B602" t="s">
        <v>1621</v>
      </c>
      <c r="C602" t="s">
        <v>2321</v>
      </c>
      <c r="D602" s="99"/>
      <c r="E602" s="99"/>
      <c r="F602" s="99"/>
      <c r="G602" s="99"/>
      <c r="H602" s="99"/>
    </row>
    <row r="603" spans="1:8">
      <c r="A603" s="211" t="str">
        <f t="shared" si="9"/>
        <v>LIK</v>
      </c>
      <c r="B603" t="s">
        <v>1373</v>
      </c>
      <c r="C603" t="s">
        <v>2322</v>
      </c>
      <c r="D603" s="99"/>
      <c r="E603" s="99"/>
      <c r="F603" s="99"/>
      <c r="G603" s="99"/>
      <c r="H603" s="99"/>
    </row>
    <row r="604" spans="1:8">
      <c r="A604" s="211" t="str">
        <f t="shared" si="9"/>
        <v>LIL</v>
      </c>
      <c r="B604" t="s">
        <v>1123</v>
      </c>
      <c r="C604" t="s">
        <v>2323</v>
      </c>
      <c r="D604" s="99"/>
      <c r="E604" s="99"/>
      <c r="F604" s="99"/>
      <c r="G604" s="99"/>
      <c r="H604" s="99"/>
    </row>
    <row r="605" spans="1:8">
      <c r="A605" s="211" t="str">
        <f t="shared" si="9"/>
        <v>LIO</v>
      </c>
      <c r="B605" t="s">
        <v>1622</v>
      </c>
      <c r="C605" t="s">
        <v>2324</v>
      </c>
      <c r="D605" s="99"/>
      <c r="E605" s="99"/>
      <c r="F605" s="99"/>
      <c r="G605" s="99"/>
      <c r="H605" s="99"/>
    </row>
    <row r="606" spans="1:8">
      <c r="A606" s="211" t="str">
        <f t="shared" si="9"/>
        <v>LNK</v>
      </c>
      <c r="B606" t="s">
        <v>531</v>
      </c>
      <c r="C606" t="s">
        <v>2325</v>
      </c>
      <c r="D606" s="99"/>
      <c r="E606" s="99"/>
      <c r="F606" s="99"/>
      <c r="G606" s="99"/>
      <c r="H606" s="99"/>
    </row>
    <row r="607" spans="1:8">
      <c r="A607" s="211" t="str">
        <f t="shared" si="9"/>
        <v>LNT</v>
      </c>
      <c r="B607" t="s">
        <v>1623</v>
      </c>
      <c r="C607" t="s">
        <v>2326</v>
      </c>
      <c r="D607" s="99"/>
      <c r="E607" s="99"/>
      <c r="F607" s="99"/>
      <c r="G607" s="99"/>
      <c r="H607" s="99"/>
    </row>
    <row r="608" spans="1:8">
      <c r="A608" s="211" t="str">
        <f t="shared" si="9"/>
        <v>LOS</v>
      </c>
      <c r="B608" t="s">
        <v>1624</v>
      </c>
      <c r="C608" t="s">
        <v>2327</v>
      </c>
      <c r="D608" s="99"/>
      <c r="E608" s="99"/>
      <c r="F608" s="99"/>
      <c r="G608" s="99"/>
      <c r="H608" s="99"/>
    </row>
    <row r="609" spans="1:8">
      <c r="A609" s="211" t="str">
        <f t="shared" si="9"/>
        <v>LR1</v>
      </c>
      <c r="B609" t="s">
        <v>1625</v>
      </c>
      <c r="C609" t="s">
        <v>2328</v>
      </c>
      <c r="D609" s="99"/>
      <c r="E609" s="99"/>
      <c r="F609" s="99"/>
      <c r="G609" s="99"/>
      <c r="H609" s="99"/>
    </row>
    <row r="610" spans="1:8">
      <c r="A610" s="211" t="str">
        <f t="shared" si="9"/>
        <v>LRG</v>
      </c>
      <c r="B610" t="s">
        <v>532</v>
      </c>
      <c r="C610" t="s">
        <v>2329</v>
      </c>
      <c r="D610" s="99"/>
      <c r="E610" s="99"/>
      <c r="F610" s="99"/>
      <c r="G610" s="99"/>
      <c r="H610" s="99"/>
    </row>
    <row r="611" spans="1:8">
      <c r="A611" s="211" t="str">
        <f t="shared" si="9"/>
        <v>LSI</v>
      </c>
      <c r="B611" t="s">
        <v>745</v>
      </c>
      <c r="C611" t="s">
        <v>2330</v>
      </c>
      <c r="D611" s="99"/>
      <c r="E611" s="99"/>
      <c r="F611" s="99"/>
      <c r="G611" s="99"/>
      <c r="H611" s="99"/>
    </row>
    <row r="612" spans="1:8">
      <c r="A612" s="211" t="str">
        <f t="shared" si="9"/>
        <v>LTB</v>
      </c>
      <c r="B612" t="s">
        <v>1626</v>
      </c>
      <c r="C612" t="s">
        <v>2331</v>
      </c>
      <c r="D612" s="99"/>
      <c r="E612" s="99"/>
      <c r="F612" s="99"/>
      <c r="G612" s="99"/>
      <c r="H612" s="99"/>
    </row>
    <row r="613" spans="1:8">
      <c r="A613" s="211" t="str">
        <f t="shared" si="9"/>
        <v>LUB</v>
      </c>
      <c r="B613" t="s">
        <v>1627</v>
      </c>
      <c r="C613" t="s">
        <v>2332</v>
      </c>
      <c r="D613" s="99"/>
      <c r="E613" s="99"/>
      <c r="F613" s="99"/>
      <c r="G613" s="99"/>
      <c r="H613" s="99"/>
    </row>
    <row r="614" spans="1:8">
      <c r="A614" s="211" t="str">
        <f t="shared" si="9"/>
        <v>LUE</v>
      </c>
      <c r="B614" t="s">
        <v>1045</v>
      </c>
      <c r="C614" t="s">
        <v>2333</v>
      </c>
      <c r="D614" s="99"/>
      <c r="E614" s="99"/>
      <c r="F614" s="99"/>
      <c r="G614" s="99"/>
      <c r="H614" s="99"/>
    </row>
    <row r="615" spans="1:8">
      <c r="A615" s="211" t="str">
        <f t="shared" si="9"/>
        <v>LUM</v>
      </c>
      <c r="B615" t="s">
        <v>533</v>
      </c>
      <c r="C615" t="s">
        <v>2334</v>
      </c>
      <c r="D615" s="99"/>
      <c r="E615" s="99"/>
      <c r="F615" s="99"/>
      <c r="G615" s="99"/>
      <c r="H615" s="99"/>
    </row>
    <row r="616" spans="1:8">
      <c r="A616" s="211" t="str">
        <f t="shared" si="9"/>
        <v>LUN</v>
      </c>
      <c r="B616" t="s">
        <v>2822</v>
      </c>
      <c r="C616" t="s">
        <v>2895</v>
      </c>
      <c r="D616" s="99"/>
      <c r="E616" s="99"/>
      <c r="F616" s="99"/>
      <c r="G616" s="99"/>
      <c r="H616" s="99"/>
    </row>
    <row r="617" spans="1:8">
      <c r="A617" s="211" t="str">
        <f t="shared" si="9"/>
        <v>LVM</v>
      </c>
      <c r="B617" t="s">
        <v>534</v>
      </c>
      <c r="C617" t="s">
        <v>2896</v>
      </c>
      <c r="D617" s="99"/>
      <c r="E617" s="99"/>
      <c r="F617" s="99"/>
      <c r="G617" s="99"/>
      <c r="H617" s="99"/>
    </row>
    <row r="618" spans="1:8">
      <c r="A618" s="211" t="str">
        <f t="shared" si="9"/>
        <v>LVO</v>
      </c>
      <c r="B618" t="s">
        <v>535</v>
      </c>
      <c r="C618" t="s">
        <v>2335</v>
      </c>
      <c r="D618" s="99"/>
      <c r="E618" s="99"/>
      <c r="F618" s="99"/>
      <c r="G618" s="99"/>
      <c r="H618" s="99"/>
    </row>
    <row r="619" spans="1:8">
      <c r="A619" s="211" t="str">
        <f t="shared" si="9"/>
        <v>LWB</v>
      </c>
      <c r="B619" t="s">
        <v>746</v>
      </c>
      <c r="C619" t="s">
        <v>2336</v>
      </c>
      <c r="D619" s="99"/>
      <c r="E619" s="99"/>
      <c r="F619" s="99"/>
      <c r="G619" s="99"/>
      <c r="H619" s="99"/>
    </row>
    <row r="620" spans="1:8">
      <c r="A620" s="211" t="str">
        <f t="shared" si="9"/>
        <v>M&amp;F</v>
      </c>
      <c r="B620" t="s">
        <v>1628</v>
      </c>
      <c r="C620" t="s">
        <v>2337</v>
      </c>
      <c r="D620" s="99"/>
      <c r="E620" s="99"/>
      <c r="F620" s="99"/>
      <c r="G620" s="99"/>
      <c r="H620" s="99"/>
    </row>
    <row r="621" spans="1:8">
      <c r="A621" s="211" t="str">
        <f t="shared" si="9"/>
        <v>M&amp;P</v>
      </c>
      <c r="B621" t="s">
        <v>1629</v>
      </c>
      <c r="C621" t="s">
        <v>2338</v>
      </c>
      <c r="D621" s="99"/>
      <c r="E621" s="99"/>
      <c r="F621" s="99"/>
      <c r="G621" s="99"/>
      <c r="H621" s="99"/>
    </row>
    <row r="622" spans="1:8">
      <c r="A622" s="211" t="str">
        <f t="shared" si="9"/>
        <v>M6M</v>
      </c>
      <c r="B622" t="s">
        <v>1630</v>
      </c>
      <c r="C622" t="s">
        <v>2339</v>
      </c>
      <c r="D622" s="99"/>
      <c r="E622" s="99"/>
      <c r="F622" s="99"/>
      <c r="G622" s="99"/>
      <c r="H622" s="99"/>
    </row>
    <row r="623" spans="1:8">
      <c r="A623" s="211" t="str">
        <f t="shared" si="9"/>
        <v>M8S</v>
      </c>
      <c r="B623" t="s">
        <v>536</v>
      </c>
      <c r="C623" t="s">
        <v>2340</v>
      </c>
      <c r="D623" s="99"/>
      <c r="E623" s="99"/>
      <c r="F623" s="99"/>
      <c r="G623" s="99"/>
      <c r="H623" s="99"/>
    </row>
    <row r="624" spans="1:8">
      <c r="A624" s="211" t="str">
        <f t="shared" si="9"/>
        <v>MA2</v>
      </c>
      <c r="B624" t="s">
        <v>1631</v>
      </c>
      <c r="C624" t="s">
        <v>2341</v>
      </c>
      <c r="D624" s="99"/>
      <c r="E624" s="99"/>
      <c r="F624" s="99"/>
      <c r="G624" s="99"/>
      <c r="H624" s="99"/>
    </row>
    <row r="625" spans="1:8">
      <c r="A625" s="211" t="str">
        <f t="shared" si="9"/>
        <v>MA3</v>
      </c>
      <c r="B625" t="s">
        <v>2823</v>
      </c>
      <c r="C625" t="s">
        <v>2897</v>
      </c>
      <c r="D625" s="99"/>
      <c r="E625" s="99"/>
      <c r="F625" s="99"/>
      <c r="G625" s="99"/>
      <c r="H625" s="99"/>
    </row>
    <row r="626" spans="1:8">
      <c r="A626" s="211" t="str">
        <f t="shared" si="9"/>
        <v>MAD</v>
      </c>
      <c r="B626" t="s">
        <v>1632</v>
      </c>
      <c r="C626" t="s">
        <v>2342</v>
      </c>
      <c r="D626" s="99"/>
      <c r="E626" s="99"/>
      <c r="F626" s="99"/>
      <c r="G626" s="99"/>
      <c r="H626" s="99"/>
    </row>
    <row r="627" spans="1:8">
      <c r="A627" s="211" t="str">
        <f t="shared" si="9"/>
        <v>MAI</v>
      </c>
      <c r="B627" t="s">
        <v>538</v>
      </c>
      <c r="C627" t="s">
        <v>2343</v>
      </c>
      <c r="D627" s="99"/>
      <c r="E627" s="99"/>
      <c r="F627" s="99"/>
      <c r="G627" s="99"/>
      <c r="H627" s="99"/>
    </row>
    <row r="628" spans="1:8">
      <c r="A628" s="211" t="str">
        <f t="shared" si="9"/>
        <v>MBD</v>
      </c>
      <c r="B628" t="s">
        <v>1633</v>
      </c>
      <c r="C628" t="s">
        <v>2344</v>
      </c>
      <c r="D628" s="99"/>
      <c r="E628" s="99"/>
      <c r="F628" s="99"/>
      <c r="G628" s="99"/>
      <c r="H628" s="99"/>
    </row>
    <row r="629" spans="1:8">
      <c r="A629" s="211" t="str">
        <f t="shared" si="9"/>
        <v>MC5</v>
      </c>
      <c r="B629" t="s">
        <v>1634</v>
      </c>
      <c r="C629" t="s">
        <v>2345</v>
      </c>
      <c r="D629" s="99"/>
      <c r="E629" s="99"/>
      <c r="F629" s="99"/>
      <c r="G629" s="99"/>
      <c r="H629" s="99"/>
    </row>
    <row r="630" spans="1:8">
      <c r="A630" s="211" t="str">
        <f t="shared" si="9"/>
        <v>MCA</v>
      </c>
      <c r="B630" t="s">
        <v>2824</v>
      </c>
      <c r="C630" t="s">
        <v>2898</v>
      </c>
      <c r="D630" s="99"/>
      <c r="E630" s="99"/>
      <c r="F630" s="99"/>
      <c r="G630" s="99"/>
      <c r="H630" s="99"/>
    </row>
    <row r="631" spans="1:8">
      <c r="A631" s="211" t="str">
        <f t="shared" si="9"/>
        <v>MCK</v>
      </c>
      <c r="B631" t="s">
        <v>539</v>
      </c>
      <c r="C631" t="s">
        <v>2346</v>
      </c>
      <c r="D631" s="99"/>
      <c r="E631" s="99"/>
      <c r="F631" s="99"/>
      <c r="G631" s="99"/>
      <c r="H631" s="99"/>
    </row>
    <row r="632" spans="1:8">
      <c r="A632" s="211" t="str">
        <f t="shared" si="9"/>
        <v>MCT</v>
      </c>
      <c r="B632" t="s">
        <v>1635</v>
      </c>
      <c r="C632" t="s">
        <v>2347</v>
      </c>
      <c r="D632" s="99"/>
      <c r="E632" s="99"/>
      <c r="F632" s="99"/>
      <c r="G632" s="99"/>
      <c r="H632" s="99"/>
    </row>
    <row r="633" spans="1:8">
      <c r="A633" s="211" t="str">
        <f t="shared" si="9"/>
        <v>MDG</v>
      </c>
      <c r="B633" t="s">
        <v>1636</v>
      </c>
      <c r="C633" t="s">
        <v>2348</v>
      </c>
      <c r="D633" s="99"/>
      <c r="E633" s="99"/>
      <c r="F633" s="99"/>
      <c r="G633" s="99"/>
      <c r="H633" s="99"/>
    </row>
    <row r="634" spans="1:8">
      <c r="A634" s="211" t="str">
        <f t="shared" si="9"/>
        <v>MDM</v>
      </c>
      <c r="B634" t="s">
        <v>1637</v>
      </c>
      <c r="C634" t="s">
        <v>2349</v>
      </c>
      <c r="D634" s="99"/>
      <c r="E634" s="99"/>
      <c r="F634" s="99"/>
      <c r="G634" s="99"/>
      <c r="H634" s="99"/>
    </row>
    <row r="635" spans="1:8">
      <c r="A635" s="211" t="str">
        <f t="shared" si="9"/>
        <v>MDZ</v>
      </c>
      <c r="B635" t="s">
        <v>1638</v>
      </c>
      <c r="C635" t="s">
        <v>2350</v>
      </c>
      <c r="D635" s="99"/>
      <c r="E635" s="99"/>
      <c r="F635" s="99"/>
      <c r="G635" s="99"/>
      <c r="H635" s="99"/>
    </row>
    <row r="636" spans="1:8">
      <c r="A636" s="211" t="str">
        <f t="shared" si="9"/>
        <v>ME1</v>
      </c>
      <c r="B636" t="s">
        <v>1639</v>
      </c>
      <c r="C636" t="s">
        <v>2351</v>
      </c>
      <c r="D636" s="99"/>
      <c r="E636" s="99"/>
      <c r="F636" s="99"/>
      <c r="G636" s="99"/>
      <c r="H636" s="99"/>
    </row>
    <row r="637" spans="1:8">
      <c r="A637" s="211" t="str">
        <f t="shared" si="9"/>
        <v>ME6</v>
      </c>
      <c r="B637" t="s">
        <v>1125</v>
      </c>
      <c r="C637" t="s">
        <v>2352</v>
      </c>
      <c r="D637" s="99"/>
      <c r="E637" s="99"/>
      <c r="F637" s="99"/>
      <c r="G637" s="99"/>
      <c r="H637" s="99"/>
    </row>
    <row r="638" spans="1:8">
      <c r="A638" s="211" t="str">
        <f t="shared" si="9"/>
        <v>MEB</v>
      </c>
      <c r="B638" t="s">
        <v>1046</v>
      </c>
      <c r="C638" t="s">
        <v>2353</v>
      </c>
      <c r="D638" s="99"/>
      <c r="E638" s="99"/>
      <c r="F638" s="99"/>
      <c r="G638" s="99"/>
      <c r="H638" s="99"/>
    </row>
    <row r="639" spans="1:8">
      <c r="A639" s="211" t="str">
        <f t="shared" si="9"/>
        <v>MED</v>
      </c>
      <c r="B639" t="s">
        <v>540</v>
      </c>
      <c r="C639" t="s">
        <v>2354</v>
      </c>
      <c r="D639" s="99"/>
      <c r="E639" s="99"/>
      <c r="F639" s="99"/>
      <c r="G639" s="99"/>
      <c r="H639" s="99"/>
    </row>
    <row r="640" spans="1:8">
      <c r="A640" s="211" t="str">
        <f t="shared" si="9"/>
        <v>MEI</v>
      </c>
      <c r="B640" t="s">
        <v>1640</v>
      </c>
      <c r="C640" t="s">
        <v>2355</v>
      </c>
      <c r="D640" s="99"/>
      <c r="E640" s="99"/>
      <c r="F640" s="99"/>
      <c r="G640" s="99"/>
      <c r="H640" s="99"/>
    </row>
    <row r="641" spans="1:8">
      <c r="A641" s="211" t="str">
        <f t="shared" si="9"/>
        <v>MF1</v>
      </c>
      <c r="B641" t="s">
        <v>1641</v>
      </c>
      <c r="C641" t="s">
        <v>2356</v>
      </c>
      <c r="D641" s="99"/>
      <c r="E641" s="99"/>
      <c r="F641" s="99"/>
      <c r="G641" s="99"/>
      <c r="H641" s="99"/>
    </row>
    <row r="642" spans="1:8">
      <c r="A642" s="211" t="str">
        <f t="shared" si="9"/>
        <v>MFC</v>
      </c>
      <c r="B642" t="s">
        <v>541</v>
      </c>
      <c r="C642" t="s">
        <v>2357</v>
      </c>
      <c r="D642" s="99"/>
      <c r="E642" s="99"/>
      <c r="F642" s="99"/>
      <c r="G642" s="99"/>
      <c r="H642" s="99"/>
    </row>
    <row r="643" spans="1:8">
      <c r="A643" s="211" t="str">
        <f t="shared" ref="A643:A706" si="10">LEFT(C643,3)</f>
        <v>MGL</v>
      </c>
      <c r="B643" t="s">
        <v>542</v>
      </c>
      <c r="C643" t="s">
        <v>2899</v>
      </c>
      <c r="D643" s="99"/>
      <c r="E643" s="99"/>
      <c r="F643" s="99"/>
      <c r="G643" s="99"/>
      <c r="H643" s="99"/>
    </row>
    <row r="644" spans="1:8">
      <c r="A644" s="211" t="str">
        <f t="shared" si="10"/>
        <v>MGR</v>
      </c>
      <c r="B644" t="s">
        <v>1642</v>
      </c>
      <c r="C644" t="s">
        <v>2900</v>
      </c>
      <c r="D644" s="99"/>
      <c r="E644" s="99"/>
      <c r="F644" s="99"/>
      <c r="G644" s="99"/>
      <c r="H644" s="99"/>
    </row>
    <row r="645" spans="1:8">
      <c r="A645" s="211" t="str">
        <f t="shared" si="10"/>
        <v>MHC</v>
      </c>
      <c r="B645" t="s">
        <v>1643</v>
      </c>
      <c r="C645" t="s">
        <v>2358</v>
      </c>
      <c r="D645" s="99"/>
      <c r="E645" s="99"/>
      <c r="F645" s="99"/>
      <c r="G645" s="99"/>
      <c r="H645" s="99"/>
    </row>
    <row r="646" spans="1:8">
      <c r="A646" s="211" t="str">
        <f t="shared" si="10"/>
        <v>MHL</v>
      </c>
      <c r="B646" t="s">
        <v>1644</v>
      </c>
      <c r="C646" t="s">
        <v>2359</v>
      </c>
      <c r="D646" s="99"/>
      <c r="E646" s="99"/>
      <c r="F646" s="99"/>
      <c r="G646" s="99"/>
      <c r="H646" s="99"/>
    </row>
    <row r="647" spans="1:8">
      <c r="A647" s="211" t="str">
        <f t="shared" si="10"/>
        <v>MI1</v>
      </c>
      <c r="B647" t="s">
        <v>1645</v>
      </c>
      <c r="C647" t="s">
        <v>2360</v>
      </c>
      <c r="D647" s="99"/>
      <c r="E647" s="99"/>
      <c r="F647" s="99"/>
      <c r="G647" s="99"/>
      <c r="H647" s="99"/>
    </row>
    <row r="648" spans="1:8">
      <c r="A648" s="211" t="str">
        <f t="shared" si="10"/>
        <v>MI9</v>
      </c>
      <c r="B648" t="s">
        <v>1047</v>
      </c>
      <c r="C648" t="s">
        <v>2361</v>
      </c>
      <c r="D648" s="99"/>
      <c r="E648" s="99"/>
      <c r="F648" s="99"/>
      <c r="G648" s="99"/>
      <c r="H648" s="99"/>
    </row>
    <row r="649" spans="1:8">
      <c r="A649" s="211" t="str">
        <f t="shared" si="10"/>
        <v>MIC</v>
      </c>
      <c r="B649" t="s">
        <v>543</v>
      </c>
      <c r="C649" t="s">
        <v>2362</v>
      </c>
      <c r="D649" s="99"/>
      <c r="E649" s="99"/>
      <c r="F649" s="99"/>
      <c r="G649" s="99"/>
      <c r="H649" s="99"/>
    </row>
    <row r="650" spans="1:8">
      <c r="A650" s="211" t="str">
        <f t="shared" si="10"/>
        <v>MIF</v>
      </c>
      <c r="B650" t="s">
        <v>544</v>
      </c>
      <c r="C650" t="s">
        <v>2363</v>
      </c>
      <c r="D650" s="99"/>
      <c r="E650" s="99"/>
      <c r="F650" s="99"/>
      <c r="G650" s="99"/>
      <c r="H650" s="99"/>
    </row>
    <row r="651" spans="1:8">
      <c r="A651" s="211" t="str">
        <f t="shared" si="10"/>
        <v>MIT</v>
      </c>
      <c r="B651" t="s">
        <v>545</v>
      </c>
      <c r="C651" t="s">
        <v>2364</v>
      </c>
      <c r="D651" s="99"/>
      <c r="E651" s="99"/>
      <c r="F651" s="99"/>
      <c r="G651" s="99"/>
      <c r="H651" s="99"/>
    </row>
    <row r="652" spans="1:8">
      <c r="A652" s="211" t="str">
        <f t="shared" si="10"/>
        <v>MKI</v>
      </c>
      <c r="B652" t="s">
        <v>1048</v>
      </c>
      <c r="C652" t="s">
        <v>2365</v>
      </c>
      <c r="D652" s="99"/>
      <c r="E652" s="99"/>
      <c r="F652" s="99"/>
      <c r="G652" s="99"/>
      <c r="H652" s="99"/>
    </row>
    <row r="653" spans="1:8">
      <c r="A653" s="211" t="str">
        <f t="shared" si="10"/>
        <v>MKN</v>
      </c>
      <c r="B653" t="s">
        <v>546</v>
      </c>
      <c r="C653" t="s">
        <v>2366</v>
      </c>
      <c r="D653" s="99"/>
      <c r="E653" s="99"/>
      <c r="F653" s="99"/>
      <c r="G653" s="99"/>
      <c r="H653" s="99"/>
    </row>
    <row r="654" spans="1:8">
      <c r="A654" s="211" t="str">
        <f t="shared" si="10"/>
        <v>MKO</v>
      </c>
      <c r="B654" t="s">
        <v>1049</v>
      </c>
      <c r="C654" t="s">
        <v>2367</v>
      </c>
      <c r="D654" s="99"/>
      <c r="E654" s="99"/>
      <c r="F654" s="99"/>
      <c r="G654" s="99"/>
      <c r="H654" s="99"/>
    </row>
    <row r="655" spans="1:8">
      <c r="A655" s="211" t="str">
        <f t="shared" si="10"/>
        <v>ML1</v>
      </c>
      <c r="B655" t="s">
        <v>1369</v>
      </c>
      <c r="C655" t="s">
        <v>2368</v>
      </c>
      <c r="D655" s="99"/>
      <c r="E655" s="99"/>
      <c r="F655" s="99"/>
      <c r="G655" s="99"/>
      <c r="H655" s="99"/>
    </row>
    <row r="656" spans="1:8">
      <c r="A656" s="211" t="str">
        <f t="shared" si="10"/>
        <v>MLE</v>
      </c>
      <c r="B656" t="s">
        <v>1646</v>
      </c>
      <c r="C656" t="s">
        <v>2369</v>
      </c>
      <c r="D656" s="99"/>
      <c r="E656" s="99"/>
      <c r="F656" s="99"/>
      <c r="G656" s="99"/>
      <c r="H656" s="99"/>
    </row>
    <row r="657" spans="1:8">
      <c r="A657" s="211" t="str">
        <f t="shared" si="10"/>
        <v>MLI</v>
      </c>
      <c r="B657" t="s">
        <v>1647</v>
      </c>
      <c r="C657" t="s">
        <v>2370</v>
      </c>
      <c r="D657" s="99"/>
      <c r="E657" s="99"/>
      <c r="F657" s="99"/>
      <c r="G657" s="99"/>
      <c r="H657" s="99"/>
    </row>
    <row r="658" spans="1:8">
      <c r="A658" s="211" t="str">
        <f t="shared" si="10"/>
        <v>MMC</v>
      </c>
      <c r="B658" t="s">
        <v>547</v>
      </c>
      <c r="C658" t="s">
        <v>2901</v>
      </c>
      <c r="D658" s="99"/>
      <c r="E658" s="99"/>
      <c r="F658" s="99"/>
      <c r="G658" s="99"/>
      <c r="H658" s="99"/>
    </row>
    <row r="659" spans="1:8">
      <c r="A659" s="211" t="str">
        <f t="shared" si="10"/>
        <v>MME</v>
      </c>
      <c r="B659" t="s">
        <v>1648</v>
      </c>
      <c r="C659" t="s">
        <v>2371</v>
      </c>
      <c r="D659" s="99"/>
      <c r="E659" s="99"/>
      <c r="F659" s="99"/>
      <c r="G659" s="99"/>
      <c r="H659" s="99"/>
    </row>
    <row r="660" spans="1:8">
      <c r="A660" s="211" t="str">
        <f t="shared" si="10"/>
        <v>MMH</v>
      </c>
      <c r="B660" t="s">
        <v>1368</v>
      </c>
      <c r="C660" t="s">
        <v>2372</v>
      </c>
      <c r="D660" s="99"/>
      <c r="E660" s="99"/>
      <c r="F660" s="99"/>
      <c r="G660" s="99"/>
      <c r="H660" s="99"/>
    </row>
    <row r="661" spans="1:8">
      <c r="A661" s="211" t="str">
        <f t="shared" si="10"/>
        <v>MMS</v>
      </c>
      <c r="B661" t="s">
        <v>1389</v>
      </c>
      <c r="C661" t="s">
        <v>2373</v>
      </c>
      <c r="D661" s="99"/>
      <c r="E661" s="99"/>
      <c r="F661" s="99"/>
      <c r="G661" s="99"/>
      <c r="H661" s="99"/>
    </row>
    <row r="662" spans="1:8">
      <c r="A662" s="211" t="str">
        <f t="shared" si="10"/>
        <v>MMT</v>
      </c>
      <c r="B662" t="s">
        <v>1649</v>
      </c>
      <c r="C662" t="s">
        <v>2374</v>
      </c>
      <c r="D662" s="99"/>
      <c r="E662" s="99"/>
      <c r="F662" s="99"/>
      <c r="G662" s="99"/>
      <c r="H662" s="99"/>
    </row>
    <row r="663" spans="1:8">
      <c r="A663" s="211" t="str">
        <f t="shared" si="10"/>
        <v>MNA</v>
      </c>
      <c r="B663" t="s">
        <v>747</v>
      </c>
      <c r="C663" t="s">
        <v>2375</v>
      </c>
      <c r="D663" s="99"/>
      <c r="E663" s="99"/>
      <c r="F663" s="99"/>
      <c r="G663" s="99"/>
      <c r="H663" s="99"/>
    </row>
    <row r="664" spans="1:8">
      <c r="A664" s="211" t="str">
        <f t="shared" si="10"/>
        <v>MNC</v>
      </c>
      <c r="B664" t="s">
        <v>548</v>
      </c>
      <c r="C664" t="s">
        <v>2376</v>
      </c>
      <c r="D664" s="99"/>
      <c r="E664" s="99"/>
      <c r="F664" s="99"/>
      <c r="G664" s="99"/>
      <c r="H664" s="99"/>
    </row>
    <row r="665" spans="1:8">
      <c r="A665" s="211" t="str">
        <f t="shared" si="10"/>
        <v>MNF</v>
      </c>
      <c r="B665" t="s">
        <v>549</v>
      </c>
      <c r="C665" t="s">
        <v>2377</v>
      </c>
      <c r="D665" s="99"/>
      <c r="E665" s="99"/>
      <c r="F665" s="99"/>
      <c r="G665" s="99"/>
      <c r="H665" s="99"/>
    </row>
    <row r="666" spans="1:8">
      <c r="A666" s="211" t="str">
        <f t="shared" si="10"/>
        <v>MNG</v>
      </c>
      <c r="B666" t="s">
        <v>2825</v>
      </c>
      <c r="C666" t="s">
        <v>2902</v>
      </c>
      <c r="D666" s="99"/>
      <c r="E666" s="99"/>
      <c r="F666" s="99"/>
      <c r="G666" s="99"/>
      <c r="H666" s="99"/>
    </row>
    <row r="667" spans="1:8">
      <c r="A667" s="211" t="str">
        <f t="shared" si="10"/>
        <v>MOA</v>
      </c>
      <c r="B667" t="s">
        <v>1126</v>
      </c>
      <c r="C667" t="s">
        <v>2378</v>
      </c>
      <c r="D667" s="99"/>
      <c r="E667" s="99"/>
      <c r="F667" s="99"/>
      <c r="G667" s="99"/>
      <c r="H667" s="99"/>
    </row>
    <row r="668" spans="1:8">
      <c r="A668" s="211" t="str">
        <f t="shared" si="10"/>
        <v>MOE</v>
      </c>
      <c r="B668" t="s">
        <v>1331</v>
      </c>
      <c r="C668" t="s">
        <v>2379</v>
      </c>
      <c r="D668" s="99"/>
      <c r="E668" s="99"/>
      <c r="F668" s="99"/>
      <c r="G668" s="99"/>
      <c r="H668" s="99"/>
    </row>
    <row r="669" spans="1:8">
      <c r="A669" s="211" t="str">
        <f t="shared" si="10"/>
        <v>MOH</v>
      </c>
      <c r="B669" t="s">
        <v>1650</v>
      </c>
      <c r="C669" t="s">
        <v>2380</v>
      </c>
      <c r="D669" s="99"/>
      <c r="E669" s="99"/>
      <c r="F669" s="99"/>
      <c r="G669" s="99"/>
      <c r="H669" s="99"/>
    </row>
    <row r="670" spans="1:8">
      <c r="A670" s="211" t="str">
        <f t="shared" si="10"/>
        <v>MOL</v>
      </c>
      <c r="B670" t="s">
        <v>818</v>
      </c>
      <c r="C670" t="s">
        <v>2381</v>
      </c>
      <c r="D670" s="99"/>
      <c r="E670" s="99"/>
      <c r="F670" s="99"/>
      <c r="G670" s="99"/>
      <c r="H670" s="99"/>
    </row>
    <row r="671" spans="1:8">
      <c r="A671" s="211" t="str">
        <f t="shared" si="10"/>
        <v>MOM</v>
      </c>
      <c r="B671" t="s">
        <v>1050</v>
      </c>
      <c r="C671" t="s">
        <v>2382</v>
      </c>
      <c r="D671" s="99"/>
      <c r="E671" s="99"/>
      <c r="F671" s="99"/>
      <c r="G671" s="99"/>
      <c r="H671" s="99"/>
    </row>
    <row r="672" spans="1:8">
      <c r="A672" s="211" t="str">
        <f t="shared" si="10"/>
        <v>MOO</v>
      </c>
      <c r="B672" t="s">
        <v>1651</v>
      </c>
      <c r="C672" t="s">
        <v>2383</v>
      </c>
      <c r="D672" s="99"/>
      <c r="E672" s="99"/>
      <c r="F672" s="99"/>
      <c r="G672" s="99"/>
      <c r="H672" s="99"/>
    </row>
    <row r="673" spans="1:8">
      <c r="A673" s="211" t="str">
        <f t="shared" si="10"/>
        <v>MOR</v>
      </c>
      <c r="B673" t="s">
        <v>550</v>
      </c>
      <c r="C673" t="s">
        <v>2384</v>
      </c>
      <c r="D673" s="99"/>
      <c r="E673" s="99"/>
      <c r="F673" s="99"/>
      <c r="G673" s="99"/>
      <c r="H673" s="99"/>
    </row>
    <row r="674" spans="1:8">
      <c r="A674" s="211" t="str">
        <f t="shared" si="10"/>
        <v>MOS</v>
      </c>
      <c r="B674" t="s">
        <v>551</v>
      </c>
      <c r="C674" t="s">
        <v>2385</v>
      </c>
      <c r="D674" s="99"/>
      <c r="E674" s="99"/>
      <c r="F674" s="99"/>
      <c r="G674" s="99"/>
      <c r="H674" s="99"/>
    </row>
    <row r="675" spans="1:8">
      <c r="A675" s="211" t="str">
        <f t="shared" si="10"/>
        <v>MPF</v>
      </c>
      <c r="B675" t="s">
        <v>1127</v>
      </c>
      <c r="C675" t="s">
        <v>2386</v>
      </c>
      <c r="D675" s="99"/>
      <c r="E675" s="99"/>
      <c r="F675" s="99"/>
      <c r="G675" s="99"/>
      <c r="H675" s="99"/>
    </row>
    <row r="676" spans="1:8">
      <c r="A676" s="211" t="str">
        <f t="shared" si="10"/>
        <v>MPI</v>
      </c>
      <c r="B676" t="s">
        <v>552</v>
      </c>
      <c r="C676" t="s">
        <v>2387</v>
      </c>
      <c r="D676" s="99"/>
      <c r="E676" s="99"/>
      <c r="F676" s="99"/>
      <c r="G676" s="99"/>
      <c r="H676" s="99"/>
    </row>
    <row r="677" spans="1:8">
      <c r="A677" s="211" t="str">
        <f t="shared" si="10"/>
        <v>MPO</v>
      </c>
      <c r="B677" t="s">
        <v>553</v>
      </c>
      <c r="C677" t="s">
        <v>2388</v>
      </c>
      <c r="D677" s="99"/>
      <c r="E677" s="99"/>
      <c r="F677" s="99"/>
      <c r="G677" s="99"/>
      <c r="H677" s="99"/>
    </row>
    <row r="678" spans="1:8">
      <c r="A678" s="211" t="str">
        <f t="shared" si="10"/>
        <v>MPS</v>
      </c>
      <c r="B678" t="s">
        <v>554</v>
      </c>
      <c r="C678" t="s">
        <v>2389</v>
      </c>
      <c r="D678" s="99"/>
      <c r="E678" s="99"/>
      <c r="F678" s="99"/>
      <c r="G678" s="99"/>
      <c r="H678" s="99"/>
    </row>
    <row r="679" spans="1:8">
      <c r="A679" s="211" t="str">
        <f t="shared" si="10"/>
        <v>MRB</v>
      </c>
      <c r="B679" t="s">
        <v>555</v>
      </c>
      <c r="C679" t="s">
        <v>2390</v>
      </c>
      <c r="D679" s="99"/>
      <c r="E679" s="99"/>
      <c r="F679" s="99"/>
      <c r="G679" s="99"/>
      <c r="H679" s="99"/>
    </row>
    <row r="680" spans="1:8">
      <c r="A680" s="211" t="str">
        <f t="shared" si="10"/>
        <v>MRC</v>
      </c>
      <c r="B680" t="s">
        <v>556</v>
      </c>
      <c r="C680" t="s">
        <v>2391</v>
      </c>
      <c r="D680" s="99"/>
      <c r="E680" s="99"/>
      <c r="F680" s="99"/>
      <c r="G680" s="99"/>
      <c r="H680" s="99"/>
    </row>
    <row r="681" spans="1:8">
      <c r="A681" s="211" t="str">
        <f t="shared" si="10"/>
        <v>MRG</v>
      </c>
      <c r="B681" t="s">
        <v>557</v>
      </c>
      <c r="C681" t="s">
        <v>2392</v>
      </c>
      <c r="D681" s="99"/>
      <c r="E681" s="99"/>
      <c r="F681" s="99"/>
      <c r="G681" s="99"/>
      <c r="H681" s="99"/>
    </row>
    <row r="682" spans="1:8">
      <c r="A682" s="211" t="str">
        <f t="shared" si="10"/>
        <v>MRK</v>
      </c>
      <c r="B682" t="s">
        <v>1652</v>
      </c>
      <c r="C682" t="s">
        <v>2393</v>
      </c>
      <c r="D682" s="99"/>
      <c r="E682" s="99"/>
      <c r="F682" s="99"/>
      <c r="G682" s="99"/>
      <c r="H682" s="99"/>
    </row>
    <row r="683" spans="1:8">
      <c r="A683" s="211" t="str">
        <f t="shared" si="10"/>
        <v>MRL</v>
      </c>
      <c r="B683" t="s">
        <v>558</v>
      </c>
      <c r="C683" t="s">
        <v>2903</v>
      </c>
      <c r="D683" s="99"/>
      <c r="E683" s="99"/>
      <c r="F683" s="99"/>
      <c r="G683" s="99"/>
      <c r="H683" s="99"/>
    </row>
    <row r="684" spans="1:8">
      <c r="A684" s="211" t="str">
        <f t="shared" si="10"/>
        <v>MRM</v>
      </c>
      <c r="B684" t="s">
        <v>559</v>
      </c>
      <c r="C684" t="s">
        <v>2394</v>
      </c>
      <c r="D684" s="99"/>
      <c r="E684" s="99"/>
      <c r="F684" s="99"/>
      <c r="G684" s="99"/>
      <c r="H684" s="99"/>
    </row>
    <row r="685" spans="1:8">
      <c r="A685" s="211" t="str">
        <f t="shared" si="10"/>
        <v>MS1</v>
      </c>
      <c r="B685" t="s">
        <v>1051</v>
      </c>
      <c r="C685" t="s">
        <v>2395</v>
      </c>
      <c r="D685" s="99"/>
      <c r="E685" s="99"/>
      <c r="F685" s="99"/>
      <c r="G685" s="99"/>
      <c r="H685" s="99"/>
    </row>
    <row r="686" spans="1:8">
      <c r="A686" s="211" t="str">
        <f t="shared" si="10"/>
        <v>MS5</v>
      </c>
      <c r="B686" t="s">
        <v>1653</v>
      </c>
      <c r="C686" t="s">
        <v>2396</v>
      </c>
      <c r="D686" s="99"/>
      <c r="E686" s="99"/>
      <c r="F686" s="99"/>
      <c r="G686" s="99"/>
      <c r="H686" s="99"/>
    </row>
    <row r="687" spans="1:8">
      <c r="A687" s="211" t="str">
        <f t="shared" si="10"/>
        <v>MSM</v>
      </c>
      <c r="B687" t="s">
        <v>560</v>
      </c>
      <c r="C687" t="s">
        <v>2397</v>
      </c>
      <c r="D687" s="99"/>
      <c r="E687" s="99"/>
      <c r="F687" s="99"/>
      <c r="G687" s="99"/>
      <c r="H687" s="99"/>
    </row>
    <row r="688" spans="1:8">
      <c r="A688" s="211" t="str">
        <f t="shared" si="10"/>
        <v>MST</v>
      </c>
      <c r="B688" t="s">
        <v>1052</v>
      </c>
      <c r="C688" t="s">
        <v>2398</v>
      </c>
      <c r="D688" s="99"/>
      <c r="E688" s="99"/>
      <c r="F688" s="99"/>
      <c r="G688" s="99"/>
      <c r="H688" s="99"/>
    </row>
    <row r="689" spans="1:8">
      <c r="A689" s="211" t="str">
        <f t="shared" si="10"/>
        <v>MSX</v>
      </c>
      <c r="B689" t="s">
        <v>1128</v>
      </c>
      <c r="C689" t="s">
        <v>2399</v>
      </c>
      <c r="D689" s="99"/>
      <c r="E689" s="99"/>
      <c r="F689" s="99"/>
      <c r="G689" s="99"/>
      <c r="H689" s="99"/>
    </row>
    <row r="690" spans="1:8">
      <c r="A690" s="211" t="str">
        <f t="shared" si="10"/>
        <v>MTI</v>
      </c>
      <c r="B690" t="s">
        <v>1053</v>
      </c>
      <c r="C690" t="s">
        <v>2400</v>
      </c>
      <c r="D690" s="99"/>
      <c r="E690" s="99"/>
      <c r="F690" s="99"/>
      <c r="G690" s="99"/>
      <c r="H690" s="99"/>
    </row>
    <row r="691" spans="1:8">
      <c r="A691" s="211" t="str">
        <f t="shared" si="10"/>
        <v>MTL</v>
      </c>
      <c r="B691" t="s">
        <v>561</v>
      </c>
      <c r="C691" t="s">
        <v>2401</v>
      </c>
      <c r="D691" s="99"/>
      <c r="E691" s="99"/>
      <c r="F691" s="99"/>
      <c r="G691" s="99"/>
      <c r="H691" s="99"/>
    </row>
    <row r="692" spans="1:8">
      <c r="A692" s="211" t="str">
        <f t="shared" si="10"/>
        <v>MTT</v>
      </c>
      <c r="B692" t="s">
        <v>1328</v>
      </c>
      <c r="C692" t="s">
        <v>2402</v>
      </c>
      <c r="D692" s="99"/>
      <c r="E692" s="99"/>
      <c r="F692" s="99"/>
      <c r="G692" s="99"/>
      <c r="H692" s="99"/>
    </row>
    <row r="693" spans="1:8">
      <c r="A693" s="211" t="str">
        <f t="shared" si="10"/>
        <v>MUB</v>
      </c>
      <c r="B693" t="s">
        <v>1654</v>
      </c>
      <c r="C693" t="s">
        <v>2403</v>
      </c>
      <c r="D693" s="99"/>
      <c r="E693" s="99"/>
      <c r="F693" s="99"/>
      <c r="G693" s="99"/>
      <c r="H693" s="99"/>
    </row>
    <row r="694" spans="1:8">
      <c r="A694" s="211" t="str">
        <f t="shared" si="10"/>
        <v>MYL</v>
      </c>
      <c r="B694" t="s">
        <v>1655</v>
      </c>
      <c r="C694" t="s">
        <v>2404</v>
      </c>
      <c r="D694" s="99"/>
      <c r="E694" s="99"/>
      <c r="F694" s="99"/>
      <c r="G694" s="99"/>
      <c r="H694" s="99"/>
    </row>
    <row r="695" spans="1:8">
      <c r="A695" s="211" t="str">
        <f t="shared" si="10"/>
        <v>MYN</v>
      </c>
      <c r="B695" t="s">
        <v>748</v>
      </c>
      <c r="C695" t="s">
        <v>2405</v>
      </c>
      <c r="D695" s="99"/>
      <c r="E695" s="99"/>
      <c r="F695" s="99"/>
      <c r="G695" s="99"/>
      <c r="H695" s="99"/>
    </row>
    <row r="696" spans="1:8">
      <c r="A696" s="211" t="str">
        <f t="shared" si="10"/>
        <v>MYX</v>
      </c>
      <c r="B696" t="s">
        <v>1374</v>
      </c>
      <c r="C696" t="s">
        <v>2406</v>
      </c>
      <c r="D696" s="99"/>
      <c r="E696" s="99"/>
      <c r="F696" s="99"/>
      <c r="G696" s="99"/>
      <c r="H696" s="99"/>
    </row>
    <row r="697" spans="1:8">
      <c r="A697" s="211" t="str">
        <f t="shared" si="10"/>
        <v>MÆL</v>
      </c>
      <c r="B697" t="s">
        <v>537</v>
      </c>
      <c r="C697" t="s">
        <v>2407</v>
      </c>
      <c r="D697" s="99"/>
      <c r="E697" s="99"/>
      <c r="F697" s="99"/>
      <c r="G697" s="99"/>
      <c r="H697" s="99"/>
    </row>
    <row r="698" spans="1:8">
      <c r="A698" s="211" t="str">
        <f t="shared" si="10"/>
        <v>N&amp;A</v>
      </c>
      <c r="B698" t="s">
        <v>1656</v>
      </c>
      <c r="C698" t="s">
        <v>2408</v>
      </c>
      <c r="D698" s="99"/>
      <c r="E698" s="99"/>
      <c r="F698" s="99"/>
      <c r="G698" s="99"/>
      <c r="H698" s="99"/>
    </row>
    <row r="699" spans="1:8">
      <c r="A699" s="211" t="str">
        <f t="shared" si="10"/>
        <v>NA1</v>
      </c>
      <c r="B699" t="s">
        <v>1657</v>
      </c>
      <c r="C699" t="s">
        <v>2409</v>
      </c>
      <c r="D699" s="99"/>
      <c r="E699" s="99"/>
      <c r="F699" s="99"/>
      <c r="G699" s="99"/>
      <c r="H699" s="99"/>
    </row>
    <row r="700" spans="1:8">
      <c r="A700" s="211" t="str">
        <f t="shared" si="10"/>
        <v>NA2</v>
      </c>
      <c r="B700" t="s">
        <v>2826</v>
      </c>
      <c r="C700" t="s">
        <v>2904</v>
      </c>
      <c r="D700" s="99"/>
      <c r="E700" s="99"/>
      <c r="F700" s="99"/>
      <c r="G700" s="99"/>
      <c r="H700" s="99"/>
    </row>
    <row r="701" spans="1:8">
      <c r="A701" s="211" t="str">
        <f t="shared" si="10"/>
        <v>NAP</v>
      </c>
      <c r="B701" t="s">
        <v>562</v>
      </c>
      <c r="C701" t="s">
        <v>2410</v>
      </c>
      <c r="D701" s="99"/>
      <c r="E701" s="99"/>
      <c r="F701" s="99"/>
      <c r="G701" s="99"/>
      <c r="H701" s="99"/>
    </row>
    <row r="702" spans="1:8">
      <c r="A702" s="211" t="str">
        <f t="shared" si="10"/>
        <v>NAV</v>
      </c>
      <c r="B702" t="s">
        <v>1658</v>
      </c>
      <c r="C702" t="s">
        <v>2411</v>
      </c>
      <c r="D702" s="99"/>
      <c r="E702" s="99"/>
      <c r="F702" s="99"/>
      <c r="G702" s="99"/>
      <c r="H702" s="99"/>
    </row>
    <row r="703" spans="1:8">
      <c r="A703" s="211" t="str">
        <f t="shared" si="10"/>
        <v>NAW</v>
      </c>
      <c r="B703" t="s">
        <v>1129</v>
      </c>
      <c r="C703" t="s">
        <v>2412</v>
      </c>
      <c r="D703" s="99"/>
      <c r="E703" s="99"/>
      <c r="F703" s="99"/>
      <c r="G703" s="99"/>
      <c r="H703" s="99"/>
    </row>
    <row r="704" spans="1:8">
      <c r="A704" s="211" t="str">
        <f t="shared" si="10"/>
        <v>NBC</v>
      </c>
      <c r="B704" t="s">
        <v>563</v>
      </c>
      <c r="C704" t="s">
        <v>2905</v>
      </c>
      <c r="D704" s="99"/>
      <c r="E704" s="99"/>
      <c r="F704" s="99"/>
      <c r="G704" s="99"/>
      <c r="H704" s="99"/>
    </row>
    <row r="705" spans="1:8">
      <c r="A705" s="211" t="str">
        <f t="shared" si="10"/>
        <v>NDX</v>
      </c>
      <c r="B705" t="s">
        <v>1659</v>
      </c>
      <c r="C705" t="s">
        <v>2413</v>
      </c>
      <c r="D705" s="99"/>
      <c r="E705" s="99"/>
      <c r="F705" s="99"/>
      <c r="G705" s="99"/>
      <c r="H705" s="99"/>
    </row>
    <row r="706" spans="1:8">
      <c r="A706" s="211" t="str">
        <f t="shared" si="10"/>
        <v>NE2</v>
      </c>
      <c r="B706" t="s">
        <v>1660</v>
      </c>
      <c r="C706" t="s">
        <v>2414</v>
      </c>
      <c r="D706" s="99"/>
      <c r="E706" s="99"/>
      <c r="F706" s="99"/>
      <c r="G706" s="99"/>
      <c r="H706" s="99"/>
    </row>
    <row r="707" spans="1:8">
      <c r="A707" s="211" t="str">
        <f t="shared" ref="A707:A770" si="11">LEFT(C707,3)</f>
        <v>NES</v>
      </c>
      <c r="B707" t="s">
        <v>564</v>
      </c>
      <c r="C707" t="s">
        <v>2415</v>
      </c>
      <c r="D707" s="99"/>
      <c r="E707" s="99"/>
      <c r="F707" s="99"/>
      <c r="G707" s="99"/>
      <c r="H707" s="99"/>
    </row>
    <row r="708" spans="1:8">
      <c r="A708" s="211" t="str">
        <f t="shared" si="11"/>
        <v>NEU</v>
      </c>
      <c r="B708" t="s">
        <v>1345</v>
      </c>
      <c r="C708" t="s">
        <v>2416</v>
      </c>
      <c r="D708" s="99"/>
      <c r="E708" s="99"/>
      <c r="F708" s="99"/>
      <c r="G708" s="99"/>
      <c r="H708" s="99"/>
    </row>
    <row r="709" spans="1:8">
      <c r="A709" s="211" t="str">
        <f t="shared" si="11"/>
        <v>NFI</v>
      </c>
      <c r="B709" t="s">
        <v>1661</v>
      </c>
      <c r="C709" t="s">
        <v>2417</v>
      </c>
      <c r="D709" s="99"/>
      <c r="E709" s="99"/>
      <c r="F709" s="99"/>
      <c r="G709" s="99"/>
      <c r="H709" s="99"/>
    </row>
    <row r="710" spans="1:8">
      <c r="A710" s="211" t="str">
        <f t="shared" si="11"/>
        <v>NFX</v>
      </c>
      <c r="B710" t="s">
        <v>1054</v>
      </c>
      <c r="C710" t="s">
        <v>2906</v>
      </c>
      <c r="D710" s="99"/>
      <c r="E710" s="99"/>
      <c r="F710" s="99"/>
      <c r="G710" s="99"/>
      <c r="H710" s="99"/>
    </row>
    <row r="711" spans="1:8">
      <c r="A711" s="211" t="str">
        <f t="shared" si="11"/>
        <v>NGO</v>
      </c>
      <c r="B711" t="s">
        <v>1662</v>
      </c>
      <c r="C711" t="s">
        <v>2418</v>
      </c>
      <c r="D711" s="99"/>
      <c r="E711" s="99"/>
      <c r="F711" s="99"/>
      <c r="G711" s="99"/>
      <c r="H711" s="99"/>
    </row>
    <row r="712" spans="1:8">
      <c r="A712" s="211" t="str">
        <f t="shared" si="11"/>
        <v>NGR</v>
      </c>
      <c r="B712" t="s">
        <v>565</v>
      </c>
      <c r="C712" t="s">
        <v>2419</v>
      </c>
      <c r="D712" s="99"/>
      <c r="E712" s="99"/>
      <c r="F712" s="99"/>
      <c r="G712" s="99"/>
      <c r="H712" s="99"/>
    </row>
    <row r="713" spans="1:8">
      <c r="A713" s="211" t="str">
        <f t="shared" si="11"/>
        <v>NHP</v>
      </c>
      <c r="B713" t="s">
        <v>1130</v>
      </c>
      <c r="C713" t="s">
        <v>2420</v>
      </c>
      <c r="D713" s="99"/>
      <c r="E713" s="99"/>
      <c r="F713" s="99"/>
      <c r="G713" s="99"/>
      <c r="H713" s="99"/>
    </row>
    <row r="714" spans="1:8">
      <c r="A714" s="211" t="str">
        <f t="shared" si="11"/>
        <v>NIK</v>
      </c>
      <c r="B714" t="s">
        <v>566</v>
      </c>
      <c r="C714" t="s">
        <v>2421</v>
      </c>
      <c r="D714" s="99"/>
      <c r="E714" s="99"/>
      <c r="F714" s="99"/>
      <c r="G714" s="99"/>
      <c r="H714" s="99"/>
    </row>
    <row r="715" spans="1:8">
      <c r="A715" s="211" t="str">
        <f t="shared" si="11"/>
        <v>NIP</v>
      </c>
      <c r="B715" t="s">
        <v>567</v>
      </c>
      <c r="C715" t="s">
        <v>2422</v>
      </c>
      <c r="D715" s="99"/>
      <c r="E715" s="99"/>
      <c r="F715" s="99"/>
      <c r="G715" s="99"/>
      <c r="H715" s="99"/>
    </row>
    <row r="716" spans="1:8">
      <c r="A716" s="211" t="str">
        <f t="shared" si="11"/>
        <v>NKC</v>
      </c>
      <c r="B716" t="s">
        <v>1131</v>
      </c>
      <c r="C716" t="s">
        <v>2907</v>
      </c>
      <c r="D716" s="99"/>
      <c r="E716" s="99"/>
      <c r="F716" s="99"/>
      <c r="G716" s="99"/>
      <c r="H716" s="99"/>
    </row>
    <row r="717" spans="1:8">
      <c r="A717" s="211" t="str">
        <f t="shared" si="11"/>
        <v>NLG</v>
      </c>
      <c r="B717" t="s">
        <v>1663</v>
      </c>
      <c r="C717" t="s">
        <v>2423</v>
      </c>
      <c r="D717" s="99"/>
      <c r="E717" s="99"/>
      <c r="F717" s="99"/>
      <c r="G717" s="99"/>
      <c r="H717" s="99"/>
    </row>
    <row r="718" spans="1:8">
      <c r="A718" s="211" t="str">
        <f t="shared" si="11"/>
        <v>NMI</v>
      </c>
      <c r="B718" t="s">
        <v>1664</v>
      </c>
      <c r="C718" t="s">
        <v>2908</v>
      </c>
      <c r="D718" s="99"/>
      <c r="E718" s="99"/>
      <c r="F718" s="99"/>
      <c r="G718" s="99"/>
      <c r="H718" s="99"/>
    </row>
    <row r="719" spans="1:8">
      <c r="A719" s="211" t="str">
        <f t="shared" si="11"/>
        <v>NML</v>
      </c>
      <c r="B719" t="s">
        <v>1665</v>
      </c>
      <c r="C719" t="s">
        <v>2424</v>
      </c>
      <c r="D719" s="99"/>
      <c r="E719" s="99"/>
      <c r="F719" s="99"/>
      <c r="G719" s="99"/>
      <c r="H719" s="99"/>
    </row>
    <row r="720" spans="1:8">
      <c r="A720" s="211" t="str">
        <f t="shared" si="11"/>
        <v>NNG</v>
      </c>
      <c r="B720" t="s">
        <v>1666</v>
      </c>
      <c r="C720" t="s">
        <v>2425</v>
      </c>
      <c r="D720" s="99"/>
      <c r="E720" s="99"/>
      <c r="F720" s="99"/>
      <c r="G720" s="99"/>
      <c r="H720" s="99"/>
    </row>
    <row r="721" spans="1:8">
      <c r="A721" s="211" t="str">
        <f t="shared" si="11"/>
        <v>NPP</v>
      </c>
      <c r="B721" t="s">
        <v>1055</v>
      </c>
      <c r="C721" t="s">
        <v>2426</v>
      </c>
      <c r="D721" s="99"/>
      <c r="E721" s="99"/>
      <c r="F721" s="99"/>
      <c r="G721" s="99"/>
      <c r="H721" s="99"/>
    </row>
    <row r="722" spans="1:8">
      <c r="A722" s="211" t="str">
        <f t="shared" si="11"/>
        <v>NRC</v>
      </c>
      <c r="B722" t="s">
        <v>1667</v>
      </c>
      <c r="C722" t="s">
        <v>2427</v>
      </c>
      <c r="D722" s="99"/>
      <c r="E722" s="99"/>
      <c r="F722" s="99"/>
      <c r="G722" s="99"/>
      <c r="H722" s="99"/>
    </row>
    <row r="723" spans="1:8">
      <c r="A723" s="211" t="str">
        <f t="shared" si="11"/>
        <v>NS1</v>
      </c>
      <c r="B723" t="s">
        <v>1668</v>
      </c>
      <c r="C723" t="s">
        <v>2428</v>
      </c>
      <c r="D723" s="99"/>
      <c r="E723" s="99"/>
      <c r="F723" s="99"/>
      <c r="G723" s="99"/>
      <c r="H723" s="99"/>
    </row>
    <row r="724" spans="1:8">
      <c r="A724" s="211" t="str">
        <f t="shared" si="11"/>
        <v>NSC</v>
      </c>
      <c r="B724" t="s">
        <v>1669</v>
      </c>
      <c r="C724" t="s">
        <v>2429</v>
      </c>
      <c r="D724" s="99"/>
      <c r="E724" s="99"/>
      <c r="F724" s="99"/>
      <c r="G724" s="99"/>
      <c r="H724" s="99"/>
    </row>
    <row r="725" spans="1:8">
      <c r="A725" s="211" t="str">
        <f t="shared" si="11"/>
        <v>NSW</v>
      </c>
      <c r="B725" t="s">
        <v>568</v>
      </c>
      <c r="C725" t="s">
        <v>2909</v>
      </c>
      <c r="D725" s="99"/>
      <c r="E725" s="99"/>
      <c r="F725" s="99"/>
      <c r="G725" s="99"/>
      <c r="H725" s="99"/>
    </row>
    <row r="726" spans="1:8">
      <c r="A726" s="211" t="str">
        <f t="shared" si="11"/>
        <v>NTG</v>
      </c>
      <c r="B726" t="s">
        <v>569</v>
      </c>
      <c r="C726" t="s">
        <v>2430</v>
      </c>
      <c r="D726" s="99"/>
      <c r="E726" s="99"/>
      <c r="F726" s="99"/>
      <c r="G726" s="99"/>
      <c r="H726" s="99"/>
    </row>
    <row r="727" spans="1:8">
      <c r="A727" s="211" t="str">
        <f t="shared" si="11"/>
        <v>NTU</v>
      </c>
      <c r="B727" t="s">
        <v>1670</v>
      </c>
      <c r="C727" t="s">
        <v>2431</v>
      </c>
      <c r="D727" s="99"/>
      <c r="E727" s="99"/>
      <c r="F727" s="99"/>
      <c r="G727" s="99"/>
      <c r="H727" s="99"/>
    </row>
    <row r="728" spans="1:8">
      <c r="A728" s="211" t="str">
        <f t="shared" si="11"/>
        <v>NVA</v>
      </c>
      <c r="B728" t="s">
        <v>570</v>
      </c>
      <c r="C728" t="s">
        <v>2432</v>
      </c>
      <c r="D728" s="99"/>
      <c r="E728" s="99"/>
      <c r="F728" s="99"/>
      <c r="G728" s="99"/>
      <c r="H728" s="99"/>
    </row>
    <row r="729" spans="1:8">
      <c r="A729" s="211" t="str">
        <f t="shared" si="11"/>
        <v>NVO</v>
      </c>
      <c r="B729" t="s">
        <v>571</v>
      </c>
      <c r="C729" t="s">
        <v>2433</v>
      </c>
      <c r="D729" s="99"/>
      <c r="E729" s="99"/>
      <c r="F729" s="99"/>
      <c r="G729" s="99"/>
      <c r="H729" s="99"/>
    </row>
    <row r="730" spans="1:8">
      <c r="A730" s="211" t="str">
        <f t="shared" si="11"/>
        <v>NVR</v>
      </c>
      <c r="B730" t="s">
        <v>1671</v>
      </c>
      <c r="C730" t="s">
        <v>2434</v>
      </c>
      <c r="D730" s="99"/>
      <c r="E730" s="99"/>
      <c r="F730" s="99"/>
      <c r="G730" s="99"/>
      <c r="H730" s="99"/>
    </row>
    <row r="731" spans="1:8">
      <c r="A731" s="211" t="str">
        <f t="shared" si="11"/>
        <v>NWI</v>
      </c>
      <c r="B731" t="s">
        <v>749</v>
      </c>
      <c r="C731" t="s">
        <v>2435</v>
      </c>
      <c r="D731" s="99"/>
      <c r="E731" s="99"/>
      <c r="F731" s="99"/>
      <c r="G731" s="99"/>
      <c r="H731" s="99"/>
    </row>
    <row r="732" spans="1:8">
      <c r="A732" s="211" t="str">
        <f t="shared" si="11"/>
        <v>NXU</v>
      </c>
      <c r="B732" t="s">
        <v>1056</v>
      </c>
      <c r="C732" t="s">
        <v>2436</v>
      </c>
      <c r="D732" s="99"/>
      <c r="E732" s="99"/>
      <c r="F732" s="99"/>
      <c r="G732" s="99"/>
      <c r="H732" s="99"/>
    </row>
    <row r="733" spans="1:8">
      <c r="A733" s="211" t="str">
        <f t="shared" si="11"/>
        <v>OAA</v>
      </c>
      <c r="B733" t="s">
        <v>1132</v>
      </c>
      <c r="C733" t="s">
        <v>2437</v>
      </c>
      <c r="D733" s="99"/>
      <c r="E733" s="99"/>
      <c r="F733" s="99"/>
      <c r="G733" s="99"/>
      <c r="H733" s="99"/>
    </row>
    <row r="734" spans="1:8">
      <c r="A734" s="211" t="str">
        <f t="shared" si="11"/>
        <v>OCE</v>
      </c>
      <c r="B734" t="s">
        <v>572</v>
      </c>
      <c r="C734" t="s">
        <v>2438</v>
      </c>
      <c r="D734" s="99"/>
      <c r="E734" s="99"/>
      <c r="F734" s="99"/>
      <c r="G734" s="99"/>
      <c r="H734" s="99"/>
    </row>
    <row r="735" spans="1:8">
      <c r="A735" s="211" t="str">
        <f t="shared" si="11"/>
        <v>ODI</v>
      </c>
      <c r="B735" t="s">
        <v>1672</v>
      </c>
      <c r="C735" t="s">
        <v>2439</v>
      </c>
      <c r="D735" s="99"/>
      <c r="E735" s="99"/>
      <c r="F735" s="99"/>
      <c r="G735" s="99"/>
      <c r="H735" s="99"/>
    </row>
    <row r="736" spans="1:8">
      <c r="A736" s="211" t="str">
        <f t="shared" si="11"/>
        <v>OGI</v>
      </c>
      <c r="B736" t="s">
        <v>573</v>
      </c>
      <c r="C736" t="s">
        <v>2440</v>
      </c>
      <c r="D736" s="99"/>
      <c r="E736" s="99"/>
      <c r="F736" s="99"/>
      <c r="G736" s="99"/>
      <c r="H736" s="99"/>
    </row>
    <row r="737" spans="1:8">
      <c r="A737" s="211" t="str">
        <f t="shared" si="11"/>
        <v>OKI</v>
      </c>
      <c r="B737" t="s">
        <v>574</v>
      </c>
      <c r="C737" t="s">
        <v>2441</v>
      </c>
      <c r="D737" s="99"/>
      <c r="E737" s="99"/>
      <c r="F737" s="99"/>
      <c r="G737" s="99"/>
      <c r="H737" s="99"/>
    </row>
    <row r="738" spans="1:8">
      <c r="A738" s="211" t="str">
        <f t="shared" si="11"/>
        <v>OKT</v>
      </c>
      <c r="B738" t="s">
        <v>1673</v>
      </c>
      <c r="C738" t="s">
        <v>2442</v>
      </c>
      <c r="D738" s="99"/>
      <c r="E738" s="99"/>
      <c r="F738" s="99"/>
      <c r="G738" s="99"/>
      <c r="H738" s="99"/>
    </row>
    <row r="739" spans="1:8">
      <c r="A739" s="211" t="str">
        <f t="shared" si="11"/>
        <v>OMR</v>
      </c>
      <c r="B739" t="s">
        <v>575</v>
      </c>
      <c r="C739" t="s">
        <v>2910</v>
      </c>
      <c r="D739" s="99"/>
      <c r="E739" s="99"/>
      <c r="F739" s="99"/>
      <c r="G739" s="99"/>
      <c r="H739" s="99"/>
    </row>
    <row r="740" spans="1:8">
      <c r="A740" s="211" t="str">
        <f t="shared" si="11"/>
        <v>ONC</v>
      </c>
      <c r="B740" t="s">
        <v>576</v>
      </c>
      <c r="C740" t="s">
        <v>2911</v>
      </c>
      <c r="D740" s="99"/>
      <c r="E740" s="99"/>
      <c r="F740" s="99"/>
      <c r="G740" s="99"/>
      <c r="H740" s="99"/>
    </row>
    <row r="741" spans="1:8">
      <c r="A741" s="211" t="str">
        <f t="shared" si="11"/>
        <v>ONO</v>
      </c>
      <c r="B741" t="s">
        <v>1674</v>
      </c>
      <c r="C741" t="s">
        <v>2443</v>
      </c>
      <c r="D741" s="99"/>
      <c r="E741" s="99"/>
      <c r="F741" s="99"/>
      <c r="G741" s="99"/>
      <c r="H741" s="99"/>
    </row>
    <row r="742" spans="1:8">
      <c r="A742" s="211" t="str">
        <f t="shared" si="11"/>
        <v>OPU</v>
      </c>
      <c r="B742" t="s">
        <v>2827</v>
      </c>
      <c r="C742" t="s">
        <v>2912</v>
      </c>
      <c r="D742" s="99"/>
      <c r="E742" s="99"/>
      <c r="F742" s="99"/>
      <c r="G742" s="99"/>
      <c r="H742" s="99"/>
    </row>
    <row r="743" spans="1:8">
      <c r="A743" s="211" t="str">
        <f t="shared" si="11"/>
        <v>ORA</v>
      </c>
      <c r="B743" t="s">
        <v>577</v>
      </c>
      <c r="C743" t="s">
        <v>2444</v>
      </c>
      <c r="D743" s="99"/>
      <c r="E743" s="99"/>
      <c r="F743" s="99"/>
      <c r="G743" s="99"/>
      <c r="H743" s="99"/>
    </row>
    <row r="744" spans="1:8">
      <c r="A744" s="211" t="str">
        <f t="shared" si="11"/>
        <v>ORP</v>
      </c>
      <c r="B744" t="s">
        <v>1675</v>
      </c>
      <c r="C744" t="s">
        <v>2445</v>
      </c>
      <c r="D744" s="99"/>
      <c r="E744" s="99"/>
      <c r="F744" s="99"/>
      <c r="G744" s="99"/>
      <c r="H744" s="99"/>
    </row>
    <row r="745" spans="1:8">
      <c r="A745" s="211" t="str">
        <f t="shared" si="11"/>
        <v>OT1</v>
      </c>
      <c r="B745" t="s">
        <v>1676</v>
      </c>
      <c r="C745" t="s">
        <v>2446</v>
      </c>
      <c r="D745" s="99"/>
      <c r="E745" s="99"/>
      <c r="F745" s="99"/>
      <c r="G745" s="99"/>
      <c r="H745" s="99"/>
    </row>
    <row r="746" spans="1:8">
      <c r="A746" s="211" t="str">
        <f t="shared" si="11"/>
        <v>OTH</v>
      </c>
      <c r="B746" t="s">
        <v>578</v>
      </c>
      <c r="C746" t="s">
        <v>2447</v>
      </c>
      <c r="D746" s="99"/>
      <c r="E746" s="99"/>
      <c r="F746" s="99"/>
      <c r="G746" s="99"/>
      <c r="H746" s="99"/>
    </row>
    <row r="747" spans="1:8">
      <c r="A747" s="211" t="str">
        <f t="shared" si="11"/>
        <v>OTR</v>
      </c>
      <c r="B747" t="s">
        <v>1133</v>
      </c>
      <c r="C747" t="s">
        <v>2448</v>
      </c>
      <c r="D747" s="99"/>
      <c r="E747" s="99"/>
      <c r="F747" s="99"/>
      <c r="G747" s="99"/>
      <c r="H747" s="99"/>
    </row>
    <row r="748" spans="1:8">
      <c r="A748" s="211" t="str">
        <f t="shared" si="11"/>
        <v>OTT</v>
      </c>
      <c r="B748" t="s">
        <v>579</v>
      </c>
      <c r="C748" t="s">
        <v>2449</v>
      </c>
      <c r="D748" s="99"/>
      <c r="E748" s="99"/>
      <c r="F748" s="99"/>
      <c r="G748" s="99"/>
      <c r="H748" s="99"/>
    </row>
    <row r="749" spans="1:8">
      <c r="A749" s="211" t="str">
        <f t="shared" si="11"/>
        <v>P3D</v>
      </c>
      <c r="B749" t="s">
        <v>1134</v>
      </c>
      <c r="C749" t="s">
        <v>2450</v>
      </c>
      <c r="D749" s="99"/>
      <c r="E749" s="99"/>
      <c r="F749" s="99"/>
      <c r="G749" s="99"/>
      <c r="H749" s="99"/>
    </row>
    <row r="750" spans="1:8">
      <c r="A750" s="211" t="str">
        <f t="shared" si="11"/>
        <v>PA2</v>
      </c>
      <c r="B750" t="s">
        <v>1677</v>
      </c>
      <c r="C750" t="s">
        <v>2451</v>
      </c>
      <c r="D750" s="99"/>
      <c r="E750" s="99"/>
      <c r="F750" s="99"/>
      <c r="G750" s="99"/>
      <c r="H750" s="99"/>
    </row>
    <row r="751" spans="1:8">
      <c r="A751" s="211" t="str">
        <f t="shared" si="11"/>
        <v>PA3</v>
      </c>
      <c r="B751" t="s">
        <v>2828</v>
      </c>
      <c r="C751" t="s">
        <v>2913</v>
      </c>
      <c r="D751" s="99"/>
      <c r="E751" s="99"/>
      <c r="F751" s="99"/>
      <c r="G751" s="99"/>
      <c r="H751" s="99"/>
    </row>
    <row r="752" spans="1:8">
      <c r="A752" s="211" t="str">
        <f t="shared" si="11"/>
        <v>PAC</v>
      </c>
      <c r="B752" t="s">
        <v>580</v>
      </c>
      <c r="C752" t="s">
        <v>2452</v>
      </c>
      <c r="D752" s="99"/>
      <c r="E752" s="99"/>
      <c r="F752" s="99"/>
      <c r="G752" s="99"/>
      <c r="H752" s="99"/>
    </row>
    <row r="753" spans="1:8">
      <c r="A753" s="211" t="str">
        <f t="shared" si="11"/>
        <v>PAQ</v>
      </c>
      <c r="B753" t="s">
        <v>1135</v>
      </c>
      <c r="C753" t="s">
        <v>2453</v>
      </c>
      <c r="D753" s="99"/>
      <c r="E753" s="99"/>
      <c r="F753" s="99"/>
      <c r="G753" s="99"/>
      <c r="H753" s="99"/>
    </row>
    <row r="754" spans="1:8">
      <c r="A754" s="211" t="str">
        <f t="shared" si="11"/>
        <v>PAS</v>
      </c>
      <c r="B754" t="s">
        <v>581</v>
      </c>
      <c r="C754" t="s">
        <v>2454</v>
      </c>
      <c r="D754" s="99"/>
      <c r="E754" s="99"/>
      <c r="F754" s="99"/>
      <c r="G754" s="99"/>
      <c r="H754" s="99"/>
    </row>
    <row r="755" spans="1:8">
      <c r="A755" s="211" t="str">
        <f t="shared" si="11"/>
        <v>PC1</v>
      </c>
      <c r="B755" t="s">
        <v>1678</v>
      </c>
      <c r="C755" t="s">
        <v>2455</v>
      </c>
      <c r="D755" s="99"/>
      <c r="E755" s="99"/>
      <c r="F755" s="99"/>
      <c r="G755" s="99"/>
      <c r="H755" s="99"/>
    </row>
    <row r="756" spans="1:8">
      <c r="A756" s="211" t="str">
        <f t="shared" si="11"/>
        <v>PCO</v>
      </c>
      <c r="B756" t="s">
        <v>582</v>
      </c>
      <c r="C756" t="s">
        <v>2456</v>
      </c>
      <c r="D756" s="99"/>
      <c r="E756" s="99"/>
      <c r="F756" s="99"/>
      <c r="G756" s="99"/>
      <c r="H756" s="99"/>
    </row>
    <row r="757" spans="1:8">
      <c r="A757" s="211" t="str">
        <f t="shared" si="11"/>
        <v>PDW</v>
      </c>
      <c r="B757" t="s">
        <v>583</v>
      </c>
      <c r="C757" t="s">
        <v>2457</v>
      </c>
      <c r="D757" s="99"/>
      <c r="E757" s="99"/>
      <c r="F757" s="99"/>
      <c r="G757" s="99"/>
      <c r="H757" s="99"/>
    </row>
    <row r="758" spans="1:8">
      <c r="A758" s="211" t="str">
        <f t="shared" si="11"/>
        <v>PE2</v>
      </c>
      <c r="B758" t="s">
        <v>1679</v>
      </c>
      <c r="C758" t="s">
        <v>2458</v>
      </c>
      <c r="D758" s="99"/>
      <c r="E758" s="99"/>
      <c r="F758" s="99"/>
      <c r="G758" s="99"/>
      <c r="H758" s="99"/>
    </row>
    <row r="759" spans="1:8">
      <c r="A759" s="211" t="str">
        <f t="shared" si="11"/>
        <v>PEB</v>
      </c>
      <c r="B759" t="s">
        <v>1680</v>
      </c>
      <c r="C759" t="s">
        <v>2459</v>
      </c>
      <c r="D759" s="99"/>
      <c r="E759" s="99"/>
      <c r="F759" s="99"/>
      <c r="G759" s="99"/>
      <c r="H759" s="99"/>
    </row>
    <row r="760" spans="1:8">
      <c r="A760" s="211" t="str">
        <f t="shared" si="11"/>
        <v>PEK</v>
      </c>
      <c r="B760" t="s">
        <v>1136</v>
      </c>
      <c r="C760" t="s">
        <v>2460</v>
      </c>
      <c r="D760" s="99"/>
      <c r="E760" s="99"/>
      <c r="F760" s="99"/>
      <c r="G760" s="99"/>
      <c r="H760" s="99"/>
    </row>
    <row r="761" spans="1:8">
      <c r="A761" s="211" t="str">
        <f t="shared" si="11"/>
        <v>PFG</v>
      </c>
      <c r="B761" t="s">
        <v>584</v>
      </c>
      <c r="C761" t="s">
        <v>2461</v>
      </c>
      <c r="D761" s="99"/>
      <c r="E761" s="99"/>
      <c r="F761" s="99"/>
      <c r="G761" s="99"/>
      <c r="H761" s="99"/>
    </row>
    <row r="762" spans="1:8">
      <c r="A762" s="211" t="str">
        <f t="shared" si="11"/>
        <v>PH5</v>
      </c>
      <c r="B762" t="s">
        <v>1057</v>
      </c>
      <c r="C762" t="s">
        <v>2462</v>
      </c>
      <c r="D762" s="99"/>
      <c r="E762" s="99"/>
      <c r="F762" s="99"/>
      <c r="G762" s="99"/>
      <c r="H762" s="99"/>
    </row>
    <row r="763" spans="1:8">
      <c r="A763" s="211" t="str">
        <f t="shared" si="11"/>
        <v>PHI</v>
      </c>
      <c r="B763" t="s">
        <v>750</v>
      </c>
      <c r="C763" t="s">
        <v>2463</v>
      </c>
      <c r="D763" s="99"/>
      <c r="E763" s="99"/>
      <c r="F763" s="99"/>
      <c r="G763" s="99"/>
      <c r="H763" s="99"/>
    </row>
    <row r="764" spans="1:8">
      <c r="A764" s="211" t="str">
        <f t="shared" si="11"/>
        <v>PHL</v>
      </c>
      <c r="B764" t="s">
        <v>1375</v>
      </c>
      <c r="C764" t="s">
        <v>2464</v>
      </c>
      <c r="D764" s="99"/>
      <c r="E764" s="99"/>
      <c r="F764" s="99"/>
      <c r="G764" s="99"/>
      <c r="H764" s="99"/>
    </row>
    <row r="765" spans="1:8">
      <c r="A765" s="211" t="str">
        <f t="shared" si="11"/>
        <v>PHR</v>
      </c>
      <c r="B765" t="s">
        <v>812</v>
      </c>
      <c r="C765" t="s">
        <v>2914</v>
      </c>
      <c r="D765" s="99"/>
      <c r="E765" s="99"/>
      <c r="F765" s="99"/>
      <c r="G765" s="99"/>
      <c r="H765" s="99"/>
    </row>
    <row r="766" spans="1:8">
      <c r="A766" s="211" t="str">
        <f t="shared" si="11"/>
        <v>PHX</v>
      </c>
      <c r="B766" t="s">
        <v>1681</v>
      </c>
      <c r="C766" t="s">
        <v>2465</v>
      </c>
      <c r="D766" s="99"/>
      <c r="E766" s="99"/>
      <c r="F766" s="99"/>
      <c r="G766" s="99"/>
      <c r="H766" s="99"/>
    </row>
    <row r="767" spans="1:8">
      <c r="A767" s="211" t="str">
        <f t="shared" si="11"/>
        <v>PII</v>
      </c>
      <c r="B767" t="s">
        <v>1137</v>
      </c>
      <c r="C767" t="s">
        <v>2466</v>
      </c>
      <c r="D767" s="99"/>
      <c r="E767" s="99"/>
      <c r="F767" s="99"/>
      <c r="G767" s="99"/>
      <c r="H767" s="99"/>
    </row>
    <row r="768" spans="1:8">
      <c r="A768" s="211" t="str">
        <f t="shared" si="11"/>
        <v>PIT</v>
      </c>
      <c r="B768" t="s">
        <v>585</v>
      </c>
      <c r="C768" t="s">
        <v>2467</v>
      </c>
      <c r="D768" s="99"/>
      <c r="E768" s="99"/>
      <c r="F768" s="99"/>
      <c r="G768" s="99"/>
      <c r="H768" s="99"/>
    </row>
    <row r="769" spans="1:8">
      <c r="A769" s="211" t="str">
        <f t="shared" si="11"/>
        <v>PKE</v>
      </c>
      <c r="B769" t="s">
        <v>586</v>
      </c>
      <c r="C769" t="s">
        <v>2468</v>
      </c>
      <c r="D769" s="99"/>
      <c r="E769" s="99"/>
      <c r="F769" s="99"/>
      <c r="G769" s="99"/>
      <c r="H769" s="99"/>
    </row>
    <row r="770" spans="1:8">
      <c r="A770" s="211" t="str">
        <f t="shared" si="11"/>
        <v>PKM</v>
      </c>
      <c r="B770" t="s">
        <v>1138</v>
      </c>
      <c r="C770" t="s">
        <v>2469</v>
      </c>
      <c r="D770" s="99"/>
      <c r="E770" s="99"/>
      <c r="F770" s="99"/>
      <c r="G770" s="99"/>
      <c r="H770" s="99"/>
    </row>
    <row r="771" spans="1:8">
      <c r="A771" s="211" t="str">
        <f t="shared" ref="A771:A834" si="12">LEFT(C771,3)</f>
        <v>PLA</v>
      </c>
      <c r="B771" t="s">
        <v>587</v>
      </c>
      <c r="C771" t="s">
        <v>2470</v>
      </c>
      <c r="D771" s="99"/>
      <c r="E771" s="99"/>
      <c r="F771" s="99"/>
      <c r="G771" s="99"/>
      <c r="H771" s="99"/>
    </row>
    <row r="772" spans="1:8">
      <c r="A772" s="211" t="str">
        <f t="shared" si="12"/>
        <v>PLZ</v>
      </c>
      <c r="B772" t="s">
        <v>588</v>
      </c>
      <c r="C772" t="s">
        <v>2471</v>
      </c>
      <c r="D772" s="99"/>
      <c r="E772" s="99"/>
      <c r="F772" s="99"/>
      <c r="G772" s="99"/>
      <c r="H772" s="99"/>
    </row>
    <row r="773" spans="1:8">
      <c r="A773" s="211" t="str">
        <f t="shared" si="12"/>
        <v>PM3</v>
      </c>
      <c r="B773" t="s">
        <v>1682</v>
      </c>
      <c r="C773" t="s">
        <v>2472</v>
      </c>
      <c r="D773" s="99"/>
      <c r="E773" s="99"/>
      <c r="F773" s="99"/>
      <c r="G773" s="99"/>
      <c r="H773" s="99"/>
    </row>
    <row r="774" spans="1:8">
      <c r="A774" s="211" t="str">
        <f t="shared" si="12"/>
        <v>PME</v>
      </c>
      <c r="B774" t="s">
        <v>1058</v>
      </c>
      <c r="C774" t="s">
        <v>2473</v>
      </c>
      <c r="D774" s="99"/>
      <c r="E774" s="99"/>
      <c r="F774" s="99"/>
      <c r="G774" s="99"/>
      <c r="H774" s="99"/>
    </row>
    <row r="775" spans="1:8">
      <c r="A775" s="211" t="str">
        <f t="shared" si="12"/>
        <v>PMG</v>
      </c>
      <c r="B775" t="s">
        <v>1683</v>
      </c>
      <c r="C775" t="s">
        <v>2474</v>
      </c>
      <c r="D775" s="99"/>
      <c r="E775" s="99"/>
      <c r="F775" s="99"/>
      <c r="G775" s="99"/>
      <c r="H775" s="99"/>
    </row>
    <row r="776" spans="1:8">
      <c r="A776" s="211" t="str">
        <f t="shared" si="12"/>
        <v>PMP</v>
      </c>
      <c r="B776" t="s">
        <v>1388</v>
      </c>
      <c r="C776" t="s">
        <v>2475</v>
      </c>
      <c r="D776" s="99"/>
      <c r="E776" s="99"/>
      <c r="F776" s="99"/>
      <c r="G776" s="99"/>
      <c r="H776" s="99"/>
    </row>
    <row r="777" spans="1:8">
      <c r="A777" s="211" t="str">
        <f t="shared" si="12"/>
        <v>PO8</v>
      </c>
      <c r="B777" t="s">
        <v>1684</v>
      </c>
      <c r="C777" t="s">
        <v>2476</v>
      </c>
      <c r="D777" s="99"/>
      <c r="E777" s="99"/>
      <c r="F777" s="99"/>
      <c r="G777" s="99"/>
      <c r="H777" s="99"/>
    </row>
    <row r="778" spans="1:8">
      <c r="A778" s="211" t="str">
        <f t="shared" si="12"/>
        <v>POA</v>
      </c>
      <c r="B778" t="s">
        <v>1685</v>
      </c>
      <c r="C778" t="s">
        <v>2477</v>
      </c>
      <c r="D778" s="99"/>
      <c r="E778" s="99"/>
      <c r="F778" s="99"/>
      <c r="G778" s="99"/>
      <c r="H778" s="99"/>
    </row>
    <row r="779" spans="1:8">
      <c r="A779" s="211" t="str">
        <f t="shared" si="12"/>
        <v>POR</v>
      </c>
      <c r="B779" t="s">
        <v>589</v>
      </c>
      <c r="C779" t="s">
        <v>2478</v>
      </c>
      <c r="D779" s="99"/>
      <c r="E779" s="99"/>
      <c r="F779" s="99"/>
      <c r="G779" s="99"/>
      <c r="H779" s="99"/>
    </row>
    <row r="780" spans="1:8">
      <c r="A780" s="211" t="str">
        <f t="shared" si="12"/>
        <v>PPC</v>
      </c>
      <c r="B780" t="s">
        <v>1686</v>
      </c>
      <c r="C780" t="s">
        <v>2479</v>
      </c>
      <c r="D780" s="99"/>
      <c r="E780" s="99"/>
      <c r="F780" s="99"/>
      <c r="G780" s="99"/>
      <c r="H780" s="99"/>
    </row>
    <row r="781" spans="1:8">
      <c r="A781" s="211" t="str">
        <f t="shared" si="12"/>
        <v>PPD</v>
      </c>
      <c r="B781" t="s">
        <v>1059</v>
      </c>
      <c r="C781" t="s">
        <v>2480</v>
      </c>
      <c r="D781" s="99"/>
      <c r="E781" s="99"/>
      <c r="F781" s="99"/>
      <c r="G781" s="99"/>
      <c r="H781" s="99"/>
    </row>
    <row r="782" spans="1:8">
      <c r="A782" s="211" t="str">
        <f t="shared" si="12"/>
        <v>PPF</v>
      </c>
      <c r="B782" t="s">
        <v>590</v>
      </c>
      <c r="C782" t="s">
        <v>2481</v>
      </c>
      <c r="D782" s="99"/>
      <c r="E782" s="99"/>
      <c r="F782" s="99"/>
      <c r="G782" s="99"/>
      <c r="H782" s="99"/>
    </row>
    <row r="783" spans="1:8">
      <c r="A783" s="211" t="str">
        <f t="shared" si="12"/>
        <v>PR0</v>
      </c>
      <c r="B783" t="s">
        <v>1394</v>
      </c>
      <c r="C783" t="s">
        <v>2482</v>
      </c>
      <c r="D783" s="99"/>
      <c r="E783" s="99"/>
      <c r="F783" s="99"/>
      <c r="G783" s="99"/>
      <c r="H783" s="99"/>
    </row>
    <row r="784" spans="1:8">
      <c r="A784" s="211" t="str">
        <f t="shared" si="12"/>
        <v>PR1</v>
      </c>
      <c r="B784" t="s">
        <v>1687</v>
      </c>
      <c r="C784" t="s">
        <v>2483</v>
      </c>
      <c r="D784" s="99"/>
      <c r="E784" s="99"/>
      <c r="F784" s="99"/>
      <c r="G784" s="99"/>
      <c r="H784" s="99"/>
    </row>
    <row r="785" spans="1:8">
      <c r="A785" s="211" t="str">
        <f t="shared" si="12"/>
        <v>PRH</v>
      </c>
      <c r="B785" t="s">
        <v>1060</v>
      </c>
      <c r="C785" t="s">
        <v>2915</v>
      </c>
      <c r="D785" s="99"/>
      <c r="E785" s="99"/>
      <c r="F785" s="99"/>
      <c r="G785" s="99"/>
      <c r="H785" s="99"/>
    </row>
    <row r="786" spans="1:8">
      <c r="A786" s="211" t="str">
        <f t="shared" si="12"/>
        <v>PRS</v>
      </c>
      <c r="B786" t="s">
        <v>591</v>
      </c>
      <c r="C786" t="s">
        <v>2484</v>
      </c>
      <c r="D786" s="99"/>
      <c r="E786" s="99"/>
      <c r="F786" s="99"/>
      <c r="G786" s="99"/>
      <c r="H786" s="99"/>
    </row>
    <row r="787" spans="1:8">
      <c r="A787" s="211" t="str">
        <f t="shared" si="12"/>
        <v>PRU</v>
      </c>
      <c r="B787" t="s">
        <v>592</v>
      </c>
      <c r="C787" t="s">
        <v>2485</v>
      </c>
      <c r="D787" s="99"/>
      <c r="E787" s="99"/>
      <c r="F787" s="99"/>
      <c r="G787" s="99"/>
      <c r="H787" s="99"/>
    </row>
    <row r="788" spans="1:8">
      <c r="A788" s="211" t="str">
        <f t="shared" si="12"/>
        <v>PSA</v>
      </c>
      <c r="B788" t="s">
        <v>593</v>
      </c>
      <c r="C788" t="s">
        <v>2486</v>
      </c>
      <c r="D788" s="99"/>
      <c r="E788" s="99"/>
      <c r="F788" s="99"/>
      <c r="G788" s="99"/>
      <c r="H788" s="99"/>
    </row>
    <row r="789" spans="1:8">
      <c r="A789" s="211" t="str">
        <f t="shared" si="12"/>
        <v>PUM</v>
      </c>
      <c r="B789" t="s">
        <v>1688</v>
      </c>
      <c r="C789" t="s">
        <v>2487</v>
      </c>
      <c r="D789" s="99"/>
      <c r="E789" s="99"/>
      <c r="F789" s="99"/>
      <c r="G789" s="99"/>
      <c r="H789" s="99"/>
    </row>
    <row r="790" spans="1:8">
      <c r="A790" s="211" t="str">
        <f t="shared" si="12"/>
        <v>PWC</v>
      </c>
      <c r="B790" t="s">
        <v>594</v>
      </c>
      <c r="C790" t="s">
        <v>2488</v>
      </c>
      <c r="D790" s="99"/>
      <c r="E790" s="99"/>
      <c r="F790" s="99"/>
      <c r="G790" s="99"/>
      <c r="H790" s="99"/>
    </row>
    <row r="791" spans="1:8">
      <c r="A791" s="211" t="str">
        <f t="shared" si="12"/>
        <v>PWD</v>
      </c>
      <c r="B791" t="s">
        <v>1139</v>
      </c>
      <c r="C791" t="s">
        <v>2489</v>
      </c>
      <c r="D791" s="99"/>
      <c r="E791" s="99"/>
      <c r="F791" s="99"/>
      <c r="G791" s="99"/>
      <c r="H791" s="99"/>
    </row>
    <row r="792" spans="1:8">
      <c r="A792" s="211" t="str">
        <f t="shared" si="12"/>
        <v>PXL</v>
      </c>
      <c r="B792" t="s">
        <v>595</v>
      </c>
      <c r="C792" t="s">
        <v>2490</v>
      </c>
      <c r="D792" s="99"/>
      <c r="E792" s="99"/>
      <c r="F792" s="99"/>
      <c r="G792" s="99"/>
      <c r="H792" s="99"/>
    </row>
    <row r="793" spans="1:8">
      <c r="A793" s="211" t="str">
        <f t="shared" si="12"/>
        <v>QFC</v>
      </c>
      <c r="B793" t="s">
        <v>1689</v>
      </c>
      <c r="C793" t="s">
        <v>2491</v>
      </c>
      <c r="D793" s="99"/>
      <c r="E793" s="99"/>
      <c r="F793" s="99"/>
      <c r="G793" s="99"/>
      <c r="H793" s="99"/>
    </row>
    <row r="794" spans="1:8">
      <c r="A794" s="211" t="str">
        <f t="shared" si="12"/>
        <v>QSD</v>
      </c>
      <c r="B794" t="s">
        <v>751</v>
      </c>
      <c r="C794" t="s">
        <v>2492</v>
      </c>
      <c r="D794" s="99"/>
      <c r="E794" s="99"/>
      <c r="F794" s="99"/>
      <c r="G794" s="99"/>
      <c r="H794" s="99"/>
    </row>
    <row r="795" spans="1:8">
      <c r="A795" s="211" t="str">
        <f t="shared" si="12"/>
        <v>QSS</v>
      </c>
      <c r="B795" t="s">
        <v>1690</v>
      </c>
      <c r="C795" t="s">
        <v>2493</v>
      </c>
      <c r="D795" s="99"/>
      <c r="E795" s="99"/>
      <c r="F795" s="99"/>
      <c r="G795" s="99"/>
      <c r="H795" s="99"/>
    </row>
    <row r="796" spans="1:8">
      <c r="A796" s="211" t="str">
        <f t="shared" si="12"/>
        <v>QUO</v>
      </c>
      <c r="B796" t="s">
        <v>596</v>
      </c>
      <c r="C796" t="s">
        <v>2494</v>
      </c>
      <c r="D796" s="99"/>
      <c r="E796" s="99"/>
      <c r="F796" s="99"/>
      <c r="G796" s="99"/>
      <c r="H796" s="99"/>
    </row>
    <row r="797" spans="1:8">
      <c r="A797" s="211" t="str">
        <f t="shared" si="12"/>
        <v>QUS</v>
      </c>
      <c r="B797" t="s">
        <v>597</v>
      </c>
      <c r="C797" t="s">
        <v>2495</v>
      </c>
      <c r="D797" s="99"/>
      <c r="E797" s="99"/>
      <c r="F797" s="99"/>
      <c r="G797" s="99"/>
      <c r="H797" s="99"/>
    </row>
    <row r="798" spans="1:8">
      <c r="A798" s="211" t="str">
        <f t="shared" si="12"/>
        <v>RAD</v>
      </c>
      <c r="B798" t="s">
        <v>1140</v>
      </c>
      <c r="C798" t="s">
        <v>2916</v>
      </c>
      <c r="D798" s="99"/>
      <c r="E798" s="99"/>
      <c r="F798" s="99"/>
      <c r="G798" s="99"/>
      <c r="H798" s="99"/>
    </row>
    <row r="799" spans="1:8">
      <c r="A799" s="211" t="str">
        <f t="shared" si="12"/>
        <v>RAL</v>
      </c>
      <c r="B799" t="s">
        <v>1141</v>
      </c>
      <c r="C799" t="s">
        <v>2496</v>
      </c>
      <c r="D799" s="99"/>
      <c r="E799" s="99"/>
      <c r="F799" s="99"/>
      <c r="G799" s="99"/>
      <c r="H799" s="99"/>
    </row>
    <row r="800" spans="1:8">
      <c r="A800" s="211" t="str">
        <f t="shared" si="12"/>
        <v>RBA</v>
      </c>
      <c r="B800" t="s">
        <v>598</v>
      </c>
      <c r="C800" t="s">
        <v>2497</v>
      </c>
      <c r="D800" s="99"/>
      <c r="E800" s="99"/>
      <c r="F800" s="99"/>
      <c r="G800" s="99"/>
      <c r="H800" s="99"/>
    </row>
    <row r="801" spans="1:8">
      <c r="A801" s="211" t="str">
        <f t="shared" si="12"/>
        <v>RBB</v>
      </c>
      <c r="B801" t="s">
        <v>1691</v>
      </c>
      <c r="C801" t="s">
        <v>2498</v>
      </c>
      <c r="D801" s="99"/>
      <c r="E801" s="99"/>
      <c r="F801" s="99"/>
      <c r="G801" s="99"/>
      <c r="H801" s="99"/>
    </row>
    <row r="802" spans="1:8">
      <c r="A802" s="211" t="str">
        <f t="shared" si="12"/>
        <v>RBI</v>
      </c>
      <c r="B802" t="s">
        <v>2829</v>
      </c>
      <c r="C802" t="s">
        <v>2917</v>
      </c>
      <c r="D802" s="99"/>
      <c r="E802" s="99"/>
      <c r="F802" s="99"/>
      <c r="G802" s="99"/>
      <c r="H802" s="99"/>
    </row>
    <row r="803" spans="1:8">
      <c r="A803" s="211" t="str">
        <f t="shared" si="12"/>
        <v>RCH</v>
      </c>
      <c r="B803" t="s">
        <v>599</v>
      </c>
      <c r="C803" t="s">
        <v>2499</v>
      </c>
      <c r="D803" s="99"/>
      <c r="E803" s="99"/>
      <c r="F803" s="99"/>
      <c r="G803" s="99"/>
      <c r="H803" s="99"/>
    </row>
    <row r="804" spans="1:8">
      <c r="A804" s="211" t="str">
        <f t="shared" si="12"/>
        <v>RCK</v>
      </c>
      <c r="B804" t="s">
        <v>1692</v>
      </c>
      <c r="C804" t="s">
        <v>2500</v>
      </c>
      <c r="D804" s="99"/>
      <c r="E804" s="99"/>
      <c r="F804" s="99"/>
      <c r="G804" s="99"/>
      <c r="H804" s="99"/>
    </row>
    <row r="805" spans="1:8">
      <c r="A805" s="211" t="str">
        <f t="shared" si="12"/>
        <v>RDC</v>
      </c>
      <c r="B805" t="s">
        <v>1693</v>
      </c>
      <c r="C805" t="s">
        <v>2501</v>
      </c>
      <c r="D805" s="99"/>
      <c r="E805" s="99"/>
      <c r="F805" s="99"/>
      <c r="G805" s="99"/>
      <c r="H805" s="99"/>
    </row>
    <row r="806" spans="1:8">
      <c r="A806" s="211" t="str">
        <f t="shared" si="12"/>
        <v>RE3</v>
      </c>
      <c r="B806" t="s">
        <v>2830</v>
      </c>
      <c r="C806" t="s">
        <v>2918</v>
      </c>
      <c r="D806" s="99"/>
      <c r="E806" s="99"/>
      <c r="F806" s="99"/>
      <c r="G806" s="99"/>
      <c r="H806" s="99"/>
    </row>
    <row r="807" spans="1:8">
      <c r="A807" s="211" t="str">
        <f t="shared" si="12"/>
        <v>REF</v>
      </c>
      <c r="B807" t="s">
        <v>1142</v>
      </c>
      <c r="C807" t="s">
        <v>2502</v>
      </c>
      <c r="D807" s="99"/>
      <c r="E807" s="99"/>
      <c r="F807" s="99"/>
      <c r="G807" s="99"/>
      <c r="H807" s="99"/>
    </row>
    <row r="808" spans="1:8">
      <c r="A808" s="211" t="str">
        <f t="shared" si="12"/>
        <v>REJ</v>
      </c>
      <c r="B808" t="s">
        <v>752</v>
      </c>
      <c r="C808" t="s">
        <v>2503</v>
      </c>
      <c r="D808" s="99"/>
      <c r="E808" s="99"/>
      <c r="F808" s="99"/>
      <c r="G808" s="99"/>
      <c r="H808" s="99"/>
    </row>
    <row r="809" spans="1:8">
      <c r="A809" s="211" t="str">
        <f t="shared" si="12"/>
        <v>REU</v>
      </c>
      <c r="B809" t="s">
        <v>600</v>
      </c>
      <c r="C809" t="s">
        <v>2504</v>
      </c>
      <c r="D809" s="99"/>
      <c r="E809" s="99"/>
      <c r="F809" s="99"/>
      <c r="G809" s="99"/>
      <c r="H809" s="99"/>
    </row>
    <row r="810" spans="1:8">
      <c r="A810" s="211" t="str">
        <f t="shared" si="12"/>
        <v>RFT</v>
      </c>
      <c r="B810" t="s">
        <v>1694</v>
      </c>
      <c r="C810" t="s">
        <v>2505</v>
      </c>
      <c r="D810" s="99"/>
      <c r="E810" s="99"/>
      <c r="F810" s="99"/>
      <c r="G810" s="99"/>
      <c r="H810" s="99"/>
    </row>
    <row r="811" spans="1:8">
      <c r="A811" s="211" t="str">
        <f t="shared" si="12"/>
        <v>RHA</v>
      </c>
      <c r="B811" t="s">
        <v>601</v>
      </c>
      <c r="C811" t="s">
        <v>2506</v>
      </c>
      <c r="D811" s="99"/>
      <c r="E811" s="99"/>
      <c r="F811" s="99"/>
      <c r="G811" s="99"/>
      <c r="H811" s="99"/>
    </row>
    <row r="812" spans="1:8">
      <c r="A812" s="211" t="str">
        <f t="shared" si="12"/>
        <v>RIE</v>
      </c>
      <c r="B812" t="s">
        <v>602</v>
      </c>
      <c r="C812" t="s">
        <v>2507</v>
      </c>
      <c r="D812" s="99"/>
      <c r="E812" s="99"/>
      <c r="F812" s="99"/>
      <c r="G812" s="99"/>
      <c r="H812" s="99"/>
    </row>
    <row r="813" spans="1:8">
      <c r="A813" s="211" t="str">
        <f t="shared" si="12"/>
        <v>RIG</v>
      </c>
      <c r="B813" t="s">
        <v>1695</v>
      </c>
      <c r="C813" t="s">
        <v>2508</v>
      </c>
      <c r="D813" s="99"/>
      <c r="E813" s="99"/>
      <c r="F813" s="99"/>
      <c r="G813" s="99"/>
      <c r="H813" s="99"/>
    </row>
    <row r="814" spans="1:8">
      <c r="A814" s="211" t="str">
        <f t="shared" si="12"/>
        <v>RIH</v>
      </c>
      <c r="B814" t="s">
        <v>1696</v>
      </c>
      <c r="C814" t="s">
        <v>2509</v>
      </c>
      <c r="D814" s="99"/>
      <c r="E814" s="99"/>
      <c r="F814" s="99"/>
      <c r="G814" s="99"/>
      <c r="H814" s="99"/>
    </row>
    <row r="815" spans="1:8">
      <c r="A815" s="211" t="str">
        <f t="shared" si="12"/>
        <v>RKT</v>
      </c>
      <c r="B815" t="s">
        <v>1143</v>
      </c>
      <c r="C815" t="s">
        <v>2510</v>
      </c>
      <c r="D815" s="99"/>
      <c r="E815" s="99"/>
      <c r="F815" s="99"/>
      <c r="G815" s="99"/>
      <c r="H815" s="99"/>
    </row>
    <row r="816" spans="1:8">
      <c r="A816" s="211" t="str">
        <f t="shared" si="12"/>
        <v>RL1</v>
      </c>
      <c r="B816" t="s">
        <v>1697</v>
      </c>
      <c r="C816" t="s">
        <v>2511</v>
      </c>
      <c r="D816" s="99"/>
      <c r="E816" s="99"/>
      <c r="F816" s="99"/>
      <c r="G816" s="99"/>
      <c r="H816" s="99"/>
    </row>
    <row r="817" spans="1:8">
      <c r="A817" s="211" t="str">
        <f t="shared" si="12"/>
        <v>RLD</v>
      </c>
      <c r="B817" t="s">
        <v>1698</v>
      </c>
      <c r="C817" t="s">
        <v>2512</v>
      </c>
      <c r="D817" s="99"/>
      <c r="E817" s="99"/>
      <c r="F817" s="99"/>
      <c r="G817" s="99"/>
      <c r="H817" s="99"/>
    </row>
    <row r="818" spans="1:8">
      <c r="A818" s="211" t="str">
        <f t="shared" si="12"/>
        <v>RNV</v>
      </c>
      <c r="B818" t="s">
        <v>1699</v>
      </c>
      <c r="C818" t="s">
        <v>2513</v>
      </c>
      <c r="D818" s="99"/>
      <c r="E818" s="99"/>
      <c r="F818" s="99"/>
      <c r="G818" s="99"/>
      <c r="H818" s="99"/>
    </row>
    <row r="819" spans="1:8">
      <c r="A819" s="211" t="str">
        <f t="shared" si="12"/>
        <v>ROB</v>
      </c>
      <c r="B819" t="s">
        <v>2831</v>
      </c>
      <c r="C819" t="s">
        <v>2514</v>
      </c>
      <c r="D819" s="99"/>
      <c r="E819" s="99"/>
      <c r="F819" s="99"/>
      <c r="G819" s="99"/>
      <c r="H819" s="99"/>
    </row>
    <row r="820" spans="1:8">
      <c r="A820" s="211" t="str">
        <f t="shared" si="12"/>
        <v>ROC</v>
      </c>
      <c r="B820" t="s">
        <v>603</v>
      </c>
      <c r="C820" t="s">
        <v>2515</v>
      </c>
      <c r="D820" s="99"/>
      <c r="E820" s="99"/>
      <c r="F820" s="99"/>
      <c r="G820" s="99"/>
      <c r="H820" s="99"/>
    </row>
    <row r="821" spans="1:8">
      <c r="A821" s="211" t="str">
        <f t="shared" si="12"/>
        <v>ROL</v>
      </c>
      <c r="B821" t="s">
        <v>1700</v>
      </c>
      <c r="C821" t="s">
        <v>2516</v>
      </c>
      <c r="D821" s="99"/>
      <c r="E821" s="99"/>
      <c r="F821" s="99"/>
      <c r="G821" s="99"/>
      <c r="H821" s="99"/>
    </row>
    <row r="822" spans="1:8">
      <c r="A822" s="211" t="str">
        <f t="shared" si="12"/>
        <v>ROM</v>
      </c>
      <c r="B822" t="s">
        <v>1316</v>
      </c>
      <c r="C822" t="s">
        <v>2517</v>
      </c>
      <c r="D822" s="99"/>
      <c r="E822" s="99"/>
      <c r="F822" s="99"/>
      <c r="G822" s="99"/>
      <c r="H822" s="99"/>
    </row>
    <row r="823" spans="1:8">
      <c r="A823" s="211" t="str">
        <f t="shared" si="12"/>
        <v>RPN</v>
      </c>
      <c r="B823" t="s">
        <v>1701</v>
      </c>
      <c r="C823" t="s">
        <v>2518</v>
      </c>
      <c r="D823" s="99"/>
      <c r="E823" s="99"/>
      <c r="F823" s="99"/>
      <c r="G823" s="99"/>
      <c r="H823" s="99"/>
    </row>
    <row r="824" spans="1:8">
      <c r="A824" s="211" t="str">
        <f t="shared" si="12"/>
        <v>RRD</v>
      </c>
      <c r="B824" t="s">
        <v>604</v>
      </c>
      <c r="C824" t="s">
        <v>2519</v>
      </c>
      <c r="D824" s="99"/>
      <c r="E824" s="99"/>
      <c r="F824" s="99"/>
      <c r="G824" s="99"/>
      <c r="H824" s="99"/>
    </row>
    <row r="825" spans="1:8">
      <c r="A825" s="211" t="str">
        <f t="shared" si="12"/>
        <v>RRI</v>
      </c>
      <c r="B825" t="s">
        <v>1061</v>
      </c>
      <c r="C825" t="s">
        <v>2520</v>
      </c>
      <c r="D825" s="99"/>
      <c r="E825" s="99"/>
      <c r="F825" s="99"/>
      <c r="G825" s="99"/>
      <c r="H825" s="99"/>
    </row>
    <row r="826" spans="1:8">
      <c r="A826" s="211" t="str">
        <f t="shared" si="12"/>
        <v>RTX</v>
      </c>
      <c r="B826" t="s">
        <v>1702</v>
      </c>
      <c r="C826" t="s">
        <v>2521</v>
      </c>
      <c r="D826" s="99"/>
      <c r="E826" s="99"/>
      <c r="F826" s="99"/>
      <c r="G826" s="99"/>
      <c r="H826" s="99"/>
    </row>
    <row r="827" spans="1:8">
      <c r="A827" s="211" t="str">
        <f t="shared" si="12"/>
        <v>RWE</v>
      </c>
      <c r="B827" t="s">
        <v>1703</v>
      </c>
      <c r="C827" t="s">
        <v>2522</v>
      </c>
      <c r="D827" s="99"/>
      <c r="E827" s="99"/>
      <c r="F827" s="99"/>
      <c r="G827" s="99"/>
      <c r="H827" s="99"/>
    </row>
    <row r="828" spans="1:8">
      <c r="A828" s="211" t="str">
        <f t="shared" si="12"/>
        <v>RYJ</v>
      </c>
      <c r="B828" t="s">
        <v>1062</v>
      </c>
      <c r="C828" t="s">
        <v>2523</v>
      </c>
      <c r="D828" s="99"/>
      <c r="E828" s="99"/>
      <c r="F828" s="99"/>
      <c r="G828" s="99"/>
      <c r="H828" s="99"/>
    </row>
    <row r="829" spans="1:8">
      <c r="A829" s="211" t="str">
        <f t="shared" si="12"/>
        <v>S&amp;C</v>
      </c>
      <c r="B829" t="s">
        <v>1704</v>
      </c>
      <c r="C829" t="s">
        <v>2524</v>
      </c>
      <c r="D829" s="99"/>
      <c r="E829" s="99"/>
      <c r="F829" s="99"/>
      <c r="G829" s="99"/>
      <c r="H829" s="99"/>
    </row>
    <row r="830" spans="1:8">
      <c r="A830" s="211" t="str">
        <f t="shared" si="12"/>
        <v>S&amp;S</v>
      </c>
      <c r="B830" t="s">
        <v>1348</v>
      </c>
      <c r="C830" t="s">
        <v>2525</v>
      </c>
      <c r="D830" s="99"/>
      <c r="E830" s="99"/>
      <c r="F830" s="99"/>
      <c r="G830" s="99"/>
      <c r="H830" s="99"/>
    </row>
    <row r="831" spans="1:8">
      <c r="A831" s="211" t="str">
        <f t="shared" si="12"/>
        <v>SA5</v>
      </c>
      <c r="B831" t="s">
        <v>1144</v>
      </c>
      <c r="C831" t="s">
        <v>2526</v>
      </c>
      <c r="D831" s="99"/>
      <c r="E831" s="99"/>
      <c r="F831" s="99"/>
      <c r="G831" s="99"/>
      <c r="H831" s="99"/>
    </row>
    <row r="832" spans="1:8">
      <c r="A832" s="211" t="str">
        <f t="shared" si="12"/>
        <v>SA6</v>
      </c>
      <c r="B832" t="s">
        <v>1705</v>
      </c>
      <c r="C832" t="s">
        <v>2527</v>
      </c>
      <c r="D832" s="99"/>
      <c r="E832" s="99"/>
      <c r="F832" s="99"/>
      <c r="G832" s="99"/>
      <c r="H832" s="99"/>
    </row>
    <row r="833" spans="1:8">
      <c r="A833" s="211" t="str">
        <f t="shared" si="12"/>
        <v>SA7</v>
      </c>
      <c r="B833" t="s">
        <v>1706</v>
      </c>
      <c r="C833" t="s">
        <v>2528</v>
      </c>
      <c r="D833" s="99"/>
      <c r="E833" s="99"/>
      <c r="F833" s="99"/>
      <c r="G833" s="99"/>
      <c r="H833" s="99"/>
    </row>
    <row r="834" spans="1:8">
      <c r="A834" s="211" t="str">
        <f t="shared" si="12"/>
        <v>SA9</v>
      </c>
      <c r="B834" t="s">
        <v>1063</v>
      </c>
      <c r="C834" t="s">
        <v>2529</v>
      </c>
      <c r="D834" s="99"/>
      <c r="E834" s="99"/>
      <c r="F834" s="99"/>
      <c r="G834" s="99"/>
      <c r="H834" s="99"/>
    </row>
    <row r="835" spans="1:8">
      <c r="A835" s="211" t="str">
        <f t="shared" ref="A835:A898" si="13">LEFT(C835,3)</f>
        <v>SAB</v>
      </c>
      <c r="B835" t="s">
        <v>605</v>
      </c>
      <c r="C835" t="s">
        <v>2530</v>
      </c>
      <c r="D835" s="99"/>
      <c r="E835" s="99"/>
      <c r="F835" s="99"/>
      <c r="G835" s="99"/>
      <c r="H835" s="99"/>
    </row>
    <row r="836" spans="1:8">
      <c r="A836" s="211" t="str">
        <f t="shared" si="13"/>
        <v>SAE</v>
      </c>
      <c r="B836" t="s">
        <v>606</v>
      </c>
      <c r="C836" t="s">
        <v>2919</v>
      </c>
      <c r="D836" s="99"/>
      <c r="E836" s="99"/>
      <c r="F836" s="99"/>
      <c r="G836" s="99"/>
      <c r="H836" s="99"/>
    </row>
    <row r="837" spans="1:8">
      <c r="A837" s="211" t="str">
        <f t="shared" si="13"/>
        <v>SAH</v>
      </c>
      <c r="B837" t="s">
        <v>607</v>
      </c>
      <c r="C837" t="s">
        <v>2531</v>
      </c>
      <c r="D837" s="99"/>
      <c r="E837" s="99"/>
      <c r="F837" s="99"/>
      <c r="G837" s="99"/>
      <c r="H837" s="99"/>
    </row>
    <row r="838" spans="1:8">
      <c r="A838" s="211" t="str">
        <f t="shared" si="13"/>
        <v>SAJ</v>
      </c>
      <c r="B838" t="s">
        <v>1064</v>
      </c>
      <c r="C838" t="s">
        <v>2532</v>
      </c>
      <c r="D838" s="99"/>
      <c r="E838" s="99"/>
      <c r="F838" s="99"/>
      <c r="G838" s="99"/>
      <c r="H838" s="99"/>
    </row>
    <row r="839" spans="1:8">
      <c r="A839" s="211" t="str">
        <f t="shared" si="13"/>
        <v>SAM</v>
      </c>
      <c r="B839" t="s">
        <v>608</v>
      </c>
      <c r="C839" t="s">
        <v>2920</v>
      </c>
      <c r="D839" s="99"/>
      <c r="E839" s="99"/>
      <c r="F839" s="99"/>
      <c r="G839" s="99"/>
      <c r="H839" s="99"/>
    </row>
    <row r="840" spans="1:8">
      <c r="A840" s="211" t="str">
        <f t="shared" si="13"/>
        <v>SAO</v>
      </c>
      <c r="B840" t="s">
        <v>1065</v>
      </c>
      <c r="C840" t="s">
        <v>2533</v>
      </c>
      <c r="D840" s="99"/>
      <c r="E840" s="99"/>
      <c r="F840" s="99"/>
      <c r="G840" s="99"/>
      <c r="H840" s="99"/>
    </row>
    <row r="841" spans="1:8">
      <c r="A841" s="211" t="str">
        <f t="shared" si="13"/>
        <v>SAP</v>
      </c>
      <c r="B841" t="s">
        <v>609</v>
      </c>
      <c r="C841" t="s">
        <v>2534</v>
      </c>
      <c r="D841" s="99"/>
      <c r="E841" s="99"/>
      <c r="F841" s="99"/>
      <c r="G841" s="99"/>
      <c r="H841" s="99"/>
    </row>
    <row r="842" spans="1:8">
      <c r="A842" s="211" t="str">
        <f t="shared" si="13"/>
        <v>SAW</v>
      </c>
      <c r="B842" t="s">
        <v>1707</v>
      </c>
      <c r="C842" t="s">
        <v>2535</v>
      </c>
      <c r="D842" s="99"/>
      <c r="E842" s="99"/>
      <c r="F842" s="99"/>
      <c r="G842" s="99"/>
      <c r="H842" s="99"/>
    </row>
    <row r="843" spans="1:8">
      <c r="A843" s="211" t="str">
        <f t="shared" si="13"/>
        <v>SAX</v>
      </c>
      <c r="B843" t="s">
        <v>610</v>
      </c>
      <c r="C843" t="s">
        <v>2536</v>
      </c>
      <c r="D843" s="99"/>
      <c r="E843" s="99"/>
      <c r="F843" s="99"/>
      <c r="G843" s="99"/>
      <c r="H843" s="99"/>
    </row>
    <row r="844" spans="1:8">
      <c r="A844" s="211" t="str">
        <f t="shared" si="13"/>
        <v>SB1</v>
      </c>
      <c r="B844" t="s">
        <v>1708</v>
      </c>
      <c r="C844" t="s">
        <v>2537</v>
      </c>
      <c r="D844" s="99"/>
      <c r="E844" s="99"/>
      <c r="F844" s="99"/>
      <c r="G844" s="99"/>
      <c r="H844" s="99"/>
    </row>
    <row r="845" spans="1:8">
      <c r="A845" s="211" t="str">
        <f t="shared" si="13"/>
        <v>SBN</v>
      </c>
      <c r="B845" t="s">
        <v>1709</v>
      </c>
      <c r="C845" t="s">
        <v>2538</v>
      </c>
      <c r="D845" s="99"/>
      <c r="E845" s="99"/>
      <c r="F845" s="99"/>
      <c r="G845" s="99"/>
      <c r="H845" s="99"/>
    </row>
    <row r="846" spans="1:8">
      <c r="A846" s="211" t="str">
        <f t="shared" si="13"/>
        <v>SC1</v>
      </c>
      <c r="B846" t="s">
        <v>1347</v>
      </c>
      <c r="C846" t="s">
        <v>2539</v>
      </c>
      <c r="D846" s="99"/>
      <c r="E846" s="99"/>
      <c r="F846" s="99"/>
      <c r="G846" s="99"/>
      <c r="H846" s="99"/>
    </row>
    <row r="847" spans="1:8">
      <c r="A847" s="211" t="str">
        <f t="shared" si="13"/>
        <v>SC2</v>
      </c>
      <c r="B847" t="s">
        <v>1710</v>
      </c>
      <c r="C847" t="s">
        <v>2540</v>
      </c>
      <c r="D847" s="99"/>
      <c r="E847" s="99"/>
      <c r="F847" s="99"/>
      <c r="G847" s="99"/>
      <c r="H847" s="99"/>
    </row>
    <row r="848" spans="1:8">
      <c r="A848" s="211" t="str">
        <f t="shared" si="13"/>
        <v>SC4</v>
      </c>
      <c r="B848" t="s">
        <v>2832</v>
      </c>
      <c r="C848" t="s">
        <v>2921</v>
      </c>
      <c r="D848" s="99"/>
      <c r="E848" s="99"/>
      <c r="F848" s="99"/>
      <c r="G848" s="99"/>
      <c r="H848" s="99"/>
    </row>
    <row r="849" spans="1:8">
      <c r="A849" s="211" t="str">
        <f t="shared" si="13"/>
        <v>SC8</v>
      </c>
      <c r="B849" t="s">
        <v>1711</v>
      </c>
      <c r="C849" t="s">
        <v>2541</v>
      </c>
      <c r="D849" s="99"/>
      <c r="E849" s="99"/>
      <c r="F849" s="99"/>
      <c r="G849" s="99"/>
      <c r="H849" s="99"/>
    </row>
    <row r="850" spans="1:8">
      <c r="A850" s="211" t="str">
        <f t="shared" si="13"/>
        <v>SCF</v>
      </c>
      <c r="B850" t="s">
        <v>611</v>
      </c>
      <c r="C850" t="s">
        <v>2922</v>
      </c>
      <c r="D850" s="99"/>
      <c r="E850" s="99"/>
      <c r="F850" s="99"/>
      <c r="G850" s="99"/>
      <c r="H850" s="99"/>
    </row>
    <row r="851" spans="1:8">
      <c r="A851" s="211" t="str">
        <f t="shared" si="13"/>
        <v>SCH</v>
      </c>
      <c r="B851" t="s">
        <v>612</v>
      </c>
      <c r="C851" t="s">
        <v>2542</v>
      </c>
      <c r="D851" s="99"/>
      <c r="E851" s="99"/>
      <c r="F851" s="99"/>
      <c r="G851" s="99"/>
      <c r="H851" s="99"/>
    </row>
    <row r="852" spans="1:8">
      <c r="A852" s="211" t="str">
        <f t="shared" si="13"/>
        <v>SDL</v>
      </c>
      <c r="B852" t="s">
        <v>2833</v>
      </c>
      <c r="C852" t="s">
        <v>2923</v>
      </c>
      <c r="D852" s="99"/>
      <c r="E852" s="99"/>
      <c r="F852" s="99"/>
      <c r="G852" s="99"/>
      <c r="H852" s="99"/>
    </row>
    <row r="853" spans="1:8">
      <c r="A853" s="211" t="str">
        <f t="shared" si="13"/>
        <v>SDZ</v>
      </c>
      <c r="B853" t="s">
        <v>1145</v>
      </c>
      <c r="C853" t="s">
        <v>2543</v>
      </c>
      <c r="D853" s="99"/>
      <c r="E853" s="99"/>
      <c r="F853" s="99"/>
      <c r="G853" s="99"/>
      <c r="H853" s="99"/>
    </row>
    <row r="854" spans="1:8">
      <c r="A854" s="211" t="str">
        <f t="shared" si="13"/>
        <v>SED</v>
      </c>
      <c r="B854" t="s">
        <v>1712</v>
      </c>
      <c r="C854" t="s">
        <v>2544</v>
      </c>
      <c r="D854" s="99"/>
      <c r="E854" s="99"/>
      <c r="F854" s="99"/>
      <c r="G854" s="99"/>
      <c r="H854" s="99"/>
    </row>
    <row r="855" spans="1:8">
      <c r="A855" s="211" t="str">
        <f t="shared" si="13"/>
        <v>SEP</v>
      </c>
      <c r="B855" t="s">
        <v>613</v>
      </c>
      <c r="C855" t="s">
        <v>2545</v>
      </c>
      <c r="D855" s="99"/>
      <c r="E855" s="99"/>
      <c r="F855" s="99"/>
      <c r="G855" s="99"/>
      <c r="H855" s="99"/>
    </row>
    <row r="856" spans="1:8">
      <c r="A856" s="211" t="str">
        <f t="shared" si="13"/>
        <v>SEV</v>
      </c>
      <c r="B856" t="s">
        <v>872</v>
      </c>
      <c r="C856" t="s">
        <v>2546</v>
      </c>
      <c r="D856" s="99"/>
      <c r="E856" s="99"/>
      <c r="F856" s="99"/>
      <c r="G856" s="99"/>
      <c r="H856" s="99"/>
    </row>
    <row r="857" spans="1:8">
      <c r="A857" s="211" t="str">
        <f t="shared" si="13"/>
        <v>SF1</v>
      </c>
      <c r="B857" t="s">
        <v>1713</v>
      </c>
      <c r="C857" t="s">
        <v>2547</v>
      </c>
      <c r="D857" s="99"/>
      <c r="E857" s="99"/>
      <c r="F857" s="99"/>
      <c r="G857" s="99"/>
      <c r="H857" s="99"/>
    </row>
    <row r="858" spans="1:8">
      <c r="A858" s="211" t="str">
        <f t="shared" si="13"/>
        <v>SFD</v>
      </c>
      <c r="B858" t="s">
        <v>614</v>
      </c>
      <c r="C858" t="s">
        <v>2548</v>
      </c>
      <c r="D858" s="99"/>
      <c r="E858" s="99"/>
      <c r="F858" s="99"/>
      <c r="G858" s="99"/>
      <c r="H858" s="99"/>
    </row>
    <row r="859" spans="1:8">
      <c r="A859" s="211" t="str">
        <f t="shared" si="13"/>
        <v>SG0</v>
      </c>
      <c r="B859" t="s">
        <v>1146</v>
      </c>
      <c r="C859" t="s">
        <v>2549</v>
      </c>
      <c r="D859" s="99"/>
      <c r="E859" s="99"/>
      <c r="F859" s="99"/>
      <c r="G859" s="99"/>
      <c r="H859" s="99"/>
    </row>
    <row r="860" spans="1:8">
      <c r="A860" s="211" t="str">
        <f t="shared" si="13"/>
        <v>SG2</v>
      </c>
      <c r="B860" t="s">
        <v>1714</v>
      </c>
      <c r="C860" t="s">
        <v>2550</v>
      </c>
      <c r="D860" s="99"/>
      <c r="E860" s="99"/>
      <c r="F860" s="99"/>
      <c r="G860" s="99"/>
      <c r="H860" s="99"/>
    </row>
    <row r="861" spans="1:8">
      <c r="A861" s="211" t="str">
        <f t="shared" si="13"/>
        <v>SG3</v>
      </c>
      <c r="B861" t="s">
        <v>2834</v>
      </c>
      <c r="C861" t="s">
        <v>2924</v>
      </c>
      <c r="D861" s="99"/>
      <c r="E861" s="99"/>
      <c r="F861" s="99"/>
      <c r="G861" s="99"/>
      <c r="H861" s="99"/>
    </row>
    <row r="862" spans="1:8">
      <c r="A862" s="211" t="str">
        <f t="shared" si="13"/>
        <v>SGG</v>
      </c>
      <c r="B862" t="s">
        <v>1715</v>
      </c>
      <c r="C862" t="s">
        <v>2551</v>
      </c>
      <c r="D862" s="99"/>
      <c r="E862" s="99"/>
      <c r="F862" s="99"/>
      <c r="G862" s="99"/>
      <c r="H862" s="99"/>
    </row>
    <row r="863" spans="1:8">
      <c r="A863" s="211" t="str">
        <f t="shared" si="13"/>
        <v>SGL</v>
      </c>
      <c r="B863" t="s">
        <v>615</v>
      </c>
      <c r="C863" t="s">
        <v>2552</v>
      </c>
      <c r="D863" s="99"/>
      <c r="E863" s="99"/>
      <c r="F863" s="99"/>
      <c r="G863" s="99"/>
      <c r="H863" s="99"/>
    </row>
    <row r="864" spans="1:8">
      <c r="A864" s="211" t="str">
        <f t="shared" si="13"/>
        <v>SGN</v>
      </c>
      <c r="B864" t="s">
        <v>1381</v>
      </c>
      <c r="C864" t="s">
        <v>2553</v>
      </c>
      <c r="D864" s="99"/>
      <c r="E864" s="99"/>
      <c r="F864" s="99"/>
      <c r="G864" s="99"/>
      <c r="H864" s="99"/>
    </row>
    <row r="865" spans="1:8">
      <c r="A865" s="211" t="str">
        <f t="shared" si="13"/>
        <v>SGR</v>
      </c>
      <c r="B865" t="s">
        <v>1399</v>
      </c>
      <c r="C865" t="s">
        <v>2554</v>
      </c>
      <c r="D865" s="99"/>
      <c r="E865" s="99"/>
      <c r="F865" s="99"/>
      <c r="G865" s="99"/>
      <c r="H865" s="99"/>
    </row>
    <row r="866" spans="1:8">
      <c r="A866" s="211" t="str">
        <f t="shared" si="13"/>
        <v>SGW</v>
      </c>
      <c r="B866" t="s">
        <v>1716</v>
      </c>
      <c r="C866" t="s">
        <v>2555</v>
      </c>
      <c r="D866" s="99"/>
      <c r="E866" s="99"/>
      <c r="F866" s="99"/>
      <c r="G866" s="99"/>
      <c r="H866" s="99"/>
    </row>
    <row r="867" spans="1:8">
      <c r="A867" s="211" t="str">
        <f t="shared" si="13"/>
        <v>SGZ</v>
      </c>
      <c r="B867" t="s">
        <v>1147</v>
      </c>
      <c r="C867" t="s">
        <v>2556</v>
      </c>
      <c r="D867" s="99"/>
      <c r="E867" s="99"/>
      <c r="F867" s="99"/>
      <c r="G867" s="99"/>
      <c r="H867" s="99"/>
    </row>
    <row r="868" spans="1:8">
      <c r="A868" s="211" t="str">
        <f t="shared" si="13"/>
        <v>SHI</v>
      </c>
      <c r="B868" t="s">
        <v>616</v>
      </c>
      <c r="C868" t="s">
        <v>2557</v>
      </c>
      <c r="D868" s="99"/>
      <c r="E868" s="99"/>
      <c r="F868" s="99"/>
      <c r="G868" s="99"/>
      <c r="H868" s="99"/>
    </row>
    <row r="869" spans="1:8">
      <c r="A869" s="211" t="str">
        <f t="shared" si="13"/>
        <v>SHQ</v>
      </c>
      <c r="B869" t="s">
        <v>1717</v>
      </c>
      <c r="C869" t="s">
        <v>2558</v>
      </c>
      <c r="D869" s="99"/>
      <c r="E869" s="99"/>
      <c r="F869" s="99"/>
      <c r="G869" s="99"/>
      <c r="H869" s="99"/>
    </row>
    <row r="870" spans="1:8">
      <c r="A870" s="211" t="str">
        <f t="shared" si="13"/>
        <v>SI3</v>
      </c>
      <c r="B870" t="s">
        <v>617</v>
      </c>
      <c r="C870" t="s">
        <v>2559</v>
      </c>
      <c r="D870" s="99"/>
      <c r="E870" s="99"/>
      <c r="F870" s="99"/>
      <c r="G870" s="99"/>
      <c r="H870" s="99"/>
    </row>
    <row r="871" spans="1:8">
      <c r="A871" s="211" t="str">
        <f t="shared" si="13"/>
        <v>SIM</v>
      </c>
      <c r="B871" t="s">
        <v>618</v>
      </c>
      <c r="C871" t="s">
        <v>2560</v>
      </c>
      <c r="D871" s="99"/>
      <c r="E871" s="99"/>
      <c r="F871" s="99"/>
      <c r="G871" s="99"/>
      <c r="H871" s="99"/>
    </row>
    <row r="872" spans="1:8">
      <c r="A872" s="211" t="str">
        <f t="shared" si="13"/>
        <v>SJI</v>
      </c>
      <c r="B872" t="s">
        <v>1718</v>
      </c>
      <c r="C872" t="s">
        <v>2561</v>
      </c>
      <c r="D872" s="99"/>
      <c r="E872" s="99"/>
      <c r="F872" s="99"/>
      <c r="G872" s="99"/>
      <c r="H872" s="99"/>
    </row>
    <row r="873" spans="1:8">
      <c r="A873" s="211" t="str">
        <f t="shared" si="13"/>
        <v>SJM</v>
      </c>
      <c r="B873" t="s">
        <v>1719</v>
      </c>
      <c r="C873" t="s">
        <v>2562</v>
      </c>
      <c r="D873" s="99"/>
      <c r="E873" s="99"/>
      <c r="F873" s="99"/>
      <c r="G873" s="99"/>
      <c r="H873" s="99"/>
    </row>
    <row r="874" spans="1:8">
      <c r="A874" s="211" t="str">
        <f t="shared" si="13"/>
        <v>SKB</v>
      </c>
      <c r="B874" t="s">
        <v>619</v>
      </c>
      <c r="C874" t="s">
        <v>2563</v>
      </c>
      <c r="D874" s="99"/>
      <c r="E874" s="99"/>
      <c r="F874" s="99"/>
      <c r="G874" s="99"/>
      <c r="H874" s="99"/>
    </row>
    <row r="875" spans="1:8">
      <c r="A875" s="211" t="str">
        <f t="shared" si="13"/>
        <v>SKC</v>
      </c>
      <c r="B875" t="s">
        <v>620</v>
      </c>
      <c r="C875" t="s">
        <v>2925</v>
      </c>
      <c r="D875" s="99"/>
      <c r="E875" s="99"/>
      <c r="F875" s="99"/>
      <c r="G875" s="99"/>
      <c r="H875" s="99"/>
    </row>
    <row r="876" spans="1:8">
      <c r="A876" s="211" t="str">
        <f t="shared" si="13"/>
        <v>SKN</v>
      </c>
      <c r="B876" t="s">
        <v>753</v>
      </c>
      <c r="C876" t="s">
        <v>2564</v>
      </c>
      <c r="D876" s="99"/>
      <c r="E876" s="99"/>
      <c r="F876" s="99"/>
      <c r="G876" s="99"/>
      <c r="H876" s="99"/>
    </row>
    <row r="877" spans="1:8">
      <c r="A877" s="211" t="str">
        <f t="shared" si="13"/>
        <v>SL1</v>
      </c>
      <c r="B877" t="s">
        <v>1720</v>
      </c>
      <c r="C877" t="s">
        <v>2565</v>
      </c>
      <c r="D877" s="99"/>
      <c r="E877" s="99"/>
      <c r="F877" s="99"/>
      <c r="G877" s="99"/>
      <c r="H877" s="99"/>
    </row>
    <row r="878" spans="1:8">
      <c r="A878" s="211" t="str">
        <f t="shared" si="13"/>
        <v>SL2</v>
      </c>
      <c r="B878" t="s">
        <v>1721</v>
      </c>
      <c r="C878" t="s">
        <v>2566</v>
      </c>
      <c r="D878" s="99"/>
      <c r="E878" s="99"/>
      <c r="F878" s="99"/>
      <c r="G878" s="99"/>
      <c r="H878" s="99"/>
    </row>
    <row r="879" spans="1:8">
      <c r="A879" s="211" t="str">
        <f t="shared" si="13"/>
        <v>SLF</v>
      </c>
      <c r="B879" t="s">
        <v>754</v>
      </c>
      <c r="C879" t="s">
        <v>2567</v>
      </c>
      <c r="D879" s="99"/>
      <c r="E879" s="99"/>
      <c r="F879" s="99"/>
      <c r="G879" s="99"/>
      <c r="H879" s="99"/>
    </row>
    <row r="880" spans="1:8">
      <c r="A880" s="211" t="str">
        <f t="shared" si="13"/>
        <v>SLX</v>
      </c>
      <c r="B880" t="s">
        <v>1722</v>
      </c>
      <c r="C880" t="s">
        <v>2568</v>
      </c>
      <c r="D880" s="99"/>
      <c r="E880" s="99"/>
      <c r="F880" s="99"/>
      <c r="G880" s="99"/>
      <c r="H880" s="99"/>
    </row>
    <row r="881" spans="1:8">
      <c r="A881" s="211" t="str">
        <f t="shared" si="13"/>
        <v>SM0</v>
      </c>
      <c r="B881" t="s">
        <v>1723</v>
      </c>
      <c r="C881" t="s">
        <v>2569</v>
      </c>
      <c r="D881" s="99"/>
      <c r="E881" s="99"/>
      <c r="F881" s="99"/>
      <c r="G881" s="99"/>
      <c r="H881" s="99"/>
    </row>
    <row r="882" spans="1:8">
      <c r="A882" s="211" t="str">
        <f t="shared" si="13"/>
        <v>SM2</v>
      </c>
      <c r="B882" t="s">
        <v>1724</v>
      </c>
      <c r="C882" t="s">
        <v>2570</v>
      </c>
      <c r="D882" s="99"/>
      <c r="E882" s="99"/>
      <c r="F882" s="99"/>
      <c r="G882" s="99"/>
      <c r="H882" s="99"/>
    </row>
    <row r="883" spans="1:8">
      <c r="A883" s="211" t="str">
        <f t="shared" si="13"/>
        <v>SMI</v>
      </c>
      <c r="B883" t="s">
        <v>1066</v>
      </c>
      <c r="C883" t="s">
        <v>2926</v>
      </c>
      <c r="D883" s="99"/>
      <c r="E883" s="99"/>
      <c r="F883" s="99"/>
      <c r="G883" s="99"/>
      <c r="H883" s="99"/>
    </row>
    <row r="884" spans="1:8">
      <c r="A884" s="211" t="str">
        <f t="shared" si="13"/>
        <v>SMX</v>
      </c>
      <c r="B884" t="s">
        <v>621</v>
      </c>
      <c r="C884" t="s">
        <v>2571</v>
      </c>
      <c r="D884" s="99"/>
      <c r="E884" s="99"/>
      <c r="F884" s="99"/>
      <c r="G884" s="99"/>
      <c r="H884" s="99"/>
    </row>
    <row r="885" spans="1:8">
      <c r="A885" s="211" t="str">
        <f t="shared" si="13"/>
        <v>SN0</v>
      </c>
      <c r="B885" t="s">
        <v>623</v>
      </c>
      <c r="C885" t="s">
        <v>2572</v>
      </c>
      <c r="D885" s="99"/>
      <c r="E885" s="99"/>
      <c r="F885" s="99"/>
      <c r="G885" s="99"/>
      <c r="H885" s="99"/>
    </row>
    <row r="886" spans="1:8">
      <c r="A886" s="211" t="str">
        <f t="shared" si="13"/>
        <v>SNB</v>
      </c>
      <c r="B886" t="s">
        <v>1148</v>
      </c>
      <c r="C886" t="s">
        <v>2573</v>
      </c>
      <c r="D886" s="99"/>
      <c r="E886" s="99"/>
      <c r="F886" s="99"/>
      <c r="G886" s="99"/>
      <c r="H886" s="99"/>
    </row>
    <row r="887" spans="1:8">
      <c r="A887" s="211" t="str">
        <f t="shared" si="13"/>
        <v>SNC</v>
      </c>
      <c r="B887" t="s">
        <v>622</v>
      </c>
      <c r="C887" t="s">
        <v>2574</v>
      </c>
      <c r="D887" s="99"/>
      <c r="E887" s="99"/>
      <c r="F887" s="99"/>
      <c r="G887" s="99"/>
      <c r="H887" s="99"/>
    </row>
    <row r="888" spans="1:8">
      <c r="A888" s="211" t="str">
        <f t="shared" si="13"/>
        <v>SNP</v>
      </c>
      <c r="B888" t="s">
        <v>819</v>
      </c>
      <c r="C888" t="s">
        <v>2575</v>
      </c>
      <c r="D888" s="99"/>
      <c r="E888" s="99"/>
      <c r="F888" s="99"/>
      <c r="G888" s="99"/>
      <c r="H888" s="99"/>
    </row>
    <row r="889" spans="1:8">
      <c r="A889" s="211" t="str">
        <f t="shared" si="13"/>
        <v>SNS</v>
      </c>
      <c r="B889" t="s">
        <v>624</v>
      </c>
      <c r="C889" t="s">
        <v>2576</v>
      </c>
      <c r="D889" s="99"/>
      <c r="E889" s="99"/>
      <c r="F889" s="99"/>
      <c r="G889" s="99"/>
      <c r="H889" s="99"/>
    </row>
    <row r="890" spans="1:8">
      <c r="A890" s="211" t="str">
        <f t="shared" si="13"/>
        <v>SNU</v>
      </c>
      <c r="B890" t="s">
        <v>1149</v>
      </c>
      <c r="C890" t="s">
        <v>2577</v>
      </c>
      <c r="D890" s="99"/>
      <c r="E890" s="99"/>
      <c r="F890" s="99"/>
      <c r="G890" s="99"/>
      <c r="H890" s="99"/>
    </row>
    <row r="891" spans="1:8">
      <c r="A891" s="211" t="str">
        <f t="shared" si="13"/>
        <v>SO2</v>
      </c>
      <c r="B891" t="s">
        <v>1725</v>
      </c>
      <c r="C891" t="s">
        <v>2578</v>
      </c>
      <c r="D891" s="99"/>
      <c r="E891" s="99"/>
      <c r="F891" s="99"/>
      <c r="G891" s="99"/>
      <c r="H891" s="99"/>
    </row>
    <row r="892" spans="1:8">
      <c r="A892" s="211" t="str">
        <f t="shared" si="13"/>
        <v>SOD</v>
      </c>
      <c r="B892" t="s">
        <v>625</v>
      </c>
      <c r="C892" t="s">
        <v>2579</v>
      </c>
      <c r="D892" s="99"/>
      <c r="E892" s="99"/>
      <c r="F892" s="99"/>
      <c r="G892" s="99"/>
      <c r="H892" s="99"/>
    </row>
    <row r="893" spans="1:8">
      <c r="A893" s="211" t="str">
        <f t="shared" si="13"/>
        <v>SOG</v>
      </c>
      <c r="B893" t="s">
        <v>626</v>
      </c>
      <c r="C893" t="s">
        <v>2580</v>
      </c>
      <c r="D893" s="99"/>
      <c r="E893" s="99"/>
      <c r="F893" s="99"/>
      <c r="G893" s="99"/>
      <c r="H893" s="99"/>
    </row>
    <row r="894" spans="1:8">
      <c r="A894" s="211" t="str">
        <f t="shared" si="13"/>
        <v>SON</v>
      </c>
      <c r="B894" t="s">
        <v>627</v>
      </c>
      <c r="C894" t="s">
        <v>2927</v>
      </c>
      <c r="D894" s="99"/>
      <c r="E894" s="99"/>
      <c r="F894" s="99"/>
      <c r="G894" s="99"/>
      <c r="H894" s="99"/>
    </row>
    <row r="895" spans="1:8">
      <c r="A895" s="211" t="str">
        <f t="shared" si="13"/>
        <v>SOT</v>
      </c>
      <c r="B895" t="s">
        <v>628</v>
      </c>
      <c r="C895" t="s">
        <v>2581</v>
      </c>
      <c r="D895" s="99"/>
      <c r="E895" s="99"/>
      <c r="F895" s="99"/>
      <c r="G895" s="99"/>
      <c r="H895" s="99"/>
    </row>
    <row r="896" spans="1:8">
      <c r="A896" s="211" t="str">
        <f t="shared" si="13"/>
        <v>SOX</v>
      </c>
      <c r="B896" t="s">
        <v>1726</v>
      </c>
      <c r="C896" t="s">
        <v>2582</v>
      </c>
      <c r="D896" s="99"/>
      <c r="E896" s="99"/>
      <c r="F896" s="99"/>
      <c r="G896" s="99"/>
      <c r="H896" s="99"/>
    </row>
    <row r="897" spans="1:8">
      <c r="A897" s="211" t="str">
        <f t="shared" si="13"/>
        <v>SPE</v>
      </c>
      <c r="B897" t="s">
        <v>2835</v>
      </c>
      <c r="C897" t="s">
        <v>2928</v>
      </c>
      <c r="D897" s="99"/>
      <c r="E897" s="99"/>
      <c r="F897" s="99"/>
      <c r="G897" s="99"/>
      <c r="H897" s="99"/>
    </row>
    <row r="898" spans="1:8">
      <c r="A898" s="211" t="str">
        <f t="shared" si="13"/>
        <v>SPN</v>
      </c>
      <c r="B898" t="s">
        <v>629</v>
      </c>
      <c r="C898" t="s">
        <v>2583</v>
      </c>
      <c r="D898" s="99"/>
      <c r="E898" s="99"/>
      <c r="F898" s="99"/>
      <c r="G898" s="99"/>
      <c r="H898" s="99"/>
    </row>
    <row r="899" spans="1:8">
      <c r="A899" s="211" t="str">
        <f t="shared" ref="A899:A962" si="14">LEFT(C899,3)</f>
        <v>SPO</v>
      </c>
      <c r="B899" t="s">
        <v>630</v>
      </c>
      <c r="C899" t="s">
        <v>2584</v>
      </c>
      <c r="D899" s="99"/>
      <c r="E899" s="99"/>
      <c r="F899" s="99"/>
      <c r="G899" s="99"/>
      <c r="H899" s="99"/>
    </row>
    <row r="900" spans="1:8">
      <c r="A900" s="211" t="str">
        <f t="shared" si="14"/>
        <v>SPX</v>
      </c>
      <c r="B900" t="s">
        <v>631</v>
      </c>
      <c r="C900" t="s">
        <v>2585</v>
      </c>
      <c r="D900" s="99"/>
      <c r="E900" s="99"/>
      <c r="F900" s="99"/>
      <c r="G900" s="99"/>
      <c r="H900" s="99"/>
    </row>
    <row r="901" spans="1:8">
      <c r="A901" s="211" t="str">
        <f t="shared" si="14"/>
        <v>SQG</v>
      </c>
      <c r="B901" t="s">
        <v>1727</v>
      </c>
      <c r="C901" t="s">
        <v>2586</v>
      </c>
      <c r="D901" s="99"/>
      <c r="E901" s="99"/>
      <c r="F901" s="99"/>
      <c r="G901" s="99"/>
      <c r="H901" s="99"/>
    </row>
    <row r="902" spans="1:8">
      <c r="A902" s="211" t="str">
        <f t="shared" si="14"/>
        <v>SR5</v>
      </c>
      <c r="B902" t="s">
        <v>1728</v>
      </c>
      <c r="C902" t="s">
        <v>2587</v>
      </c>
      <c r="D902" s="99"/>
      <c r="E902" s="99"/>
      <c r="F902" s="99"/>
      <c r="G902" s="99"/>
      <c r="H902" s="99"/>
    </row>
    <row r="903" spans="1:8">
      <c r="A903" s="211" t="str">
        <f t="shared" si="14"/>
        <v>SRH</v>
      </c>
      <c r="B903" t="s">
        <v>1067</v>
      </c>
      <c r="C903" t="s">
        <v>2588</v>
      </c>
      <c r="D903" s="99"/>
      <c r="E903" s="99"/>
      <c r="F903" s="99"/>
      <c r="G903" s="99"/>
      <c r="H903" s="99"/>
    </row>
    <row r="904" spans="1:8">
      <c r="A904" s="211" t="str">
        <f t="shared" si="14"/>
        <v>SS1</v>
      </c>
      <c r="B904" t="s">
        <v>1729</v>
      </c>
      <c r="C904" t="s">
        <v>2589</v>
      </c>
      <c r="D904" s="99"/>
      <c r="E904" s="99"/>
      <c r="F904" s="99"/>
      <c r="G904" s="99"/>
      <c r="H904" s="99"/>
    </row>
    <row r="905" spans="1:8">
      <c r="A905" s="211" t="str">
        <f t="shared" si="14"/>
        <v>SS7</v>
      </c>
      <c r="B905" t="s">
        <v>1730</v>
      </c>
      <c r="C905" t="s">
        <v>2590</v>
      </c>
      <c r="D905" s="99"/>
      <c r="E905" s="99"/>
      <c r="F905" s="99"/>
      <c r="G905" s="99"/>
      <c r="H905" s="99"/>
    </row>
    <row r="906" spans="1:8">
      <c r="A906" s="211" t="str">
        <f t="shared" si="14"/>
        <v>SSM</v>
      </c>
      <c r="B906" t="s">
        <v>1731</v>
      </c>
      <c r="C906" t="s">
        <v>2591</v>
      </c>
      <c r="D906" s="99"/>
      <c r="E906" s="99"/>
      <c r="F906" s="99"/>
      <c r="G906" s="99"/>
      <c r="H906" s="99"/>
    </row>
    <row r="907" spans="1:8">
      <c r="A907" s="211" t="str">
        <f t="shared" si="14"/>
        <v>ST3</v>
      </c>
      <c r="B907" t="s">
        <v>1732</v>
      </c>
      <c r="C907" t="s">
        <v>2592</v>
      </c>
      <c r="D907" s="99"/>
      <c r="E907" s="99"/>
      <c r="F907" s="99"/>
      <c r="G907" s="99"/>
      <c r="H907" s="99"/>
    </row>
    <row r="908" spans="1:8">
      <c r="A908" s="211" t="str">
        <f t="shared" si="14"/>
        <v>ST4</v>
      </c>
      <c r="B908" t="s">
        <v>1349</v>
      </c>
      <c r="C908" t="s">
        <v>2593</v>
      </c>
      <c r="D908" s="99"/>
      <c r="E908" s="99"/>
      <c r="F908" s="99"/>
      <c r="G908" s="99"/>
      <c r="H908" s="99"/>
    </row>
    <row r="909" spans="1:8">
      <c r="A909" s="211" t="str">
        <f t="shared" si="14"/>
        <v>ST5</v>
      </c>
      <c r="B909" t="s">
        <v>1733</v>
      </c>
      <c r="C909" t="s">
        <v>2594</v>
      </c>
      <c r="D909" s="99"/>
      <c r="E909" s="99"/>
      <c r="F909" s="99"/>
      <c r="G909" s="99"/>
      <c r="H909" s="99"/>
    </row>
    <row r="910" spans="1:8">
      <c r="A910" s="211" t="str">
        <f t="shared" si="14"/>
        <v>STP</v>
      </c>
      <c r="B910" t="s">
        <v>632</v>
      </c>
      <c r="C910" t="s">
        <v>2595</v>
      </c>
      <c r="D910" s="99"/>
      <c r="E910" s="99"/>
      <c r="F910" s="99"/>
      <c r="G910" s="99"/>
      <c r="H910" s="99"/>
    </row>
    <row r="911" spans="1:8">
      <c r="A911" s="211" t="str">
        <f t="shared" si="14"/>
        <v>STS</v>
      </c>
      <c r="B911" t="s">
        <v>633</v>
      </c>
      <c r="C911" t="s">
        <v>2929</v>
      </c>
      <c r="D911" s="99"/>
      <c r="E911" s="99"/>
      <c r="F911" s="99"/>
      <c r="G911" s="99"/>
      <c r="H911" s="99"/>
    </row>
    <row r="912" spans="1:8">
      <c r="A912" s="211" t="str">
        <f t="shared" si="14"/>
        <v>SUE</v>
      </c>
      <c r="B912" t="s">
        <v>1734</v>
      </c>
      <c r="C912" t="s">
        <v>2596</v>
      </c>
      <c r="D912" s="99"/>
      <c r="E912" s="99"/>
      <c r="F912" s="99"/>
      <c r="G912" s="99"/>
      <c r="H912" s="99"/>
    </row>
    <row r="913" spans="1:8">
      <c r="A913" s="211" t="str">
        <f t="shared" si="14"/>
        <v>SUG</v>
      </c>
      <c r="B913" t="s">
        <v>755</v>
      </c>
      <c r="C913" t="s">
        <v>2597</v>
      </c>
      <c r="D913" s="99"/>
      <c r="E913" s="99"/>
      <c r="F913" s="99"/>
      <c r="G913" s="99"/>
      <c r="H913" s="99"/>
    </row>
    <row r="914" spans="1:8">
      <c r="A914" s="211" t="str">
        <f t="shared" si="14"/>
        <v>SUS</v>
      </c>
      <c r="B914" t="s">
        <v>1150</v>
      </c>
      <c r="C914" t="s">
        <v>2598</v>
      </c>
      <c r="D914" s="99"/>
      <c r="E914" s="99"/>
      <c r="F914" s="99"/>
      <c r="G914" s="99"/>
      <c r="H914" s="99"/>
    </row>
    <row r="915" spans="1:8">
      <c r="A915" s="211" t="str">
        <f t="shared" si="14"/>
        <v>SUZ</v>
      </c>
      <c r="B915" t="s">
        <v>634</v>
      </c>
      <c r="C915" t="s">
        <v>2599</v>
      </c>
      <c r="D915" s="99"/>
      <c r="E915" s="99"/>
      <c r="F915" s="99"/>
      <c r="G915" s="99"/>
      <c r="H915" s="99"/>
    </row>
    <row r="916" spans="1:8">
      <c r="A916" s="211" t="str">
        <f t="shared" si="14"/>
        <v>SVF</v>
      </c>
      <c r="B916" t="s">
        <v>1151</v>
      </c>
      <c r="C916" t="s">
        <v>2600</v>
      </c>
      <c r="D916" s="99"/>
      <c r="E916" s="99"/>
      <c r="F916" s="99"/>
      <c r="G916" s="99"/>
      <c r="H916" s="99"/>
    </row>
    <row r="917" spans="1:8">
      <c r="A917" s="211" t="str">
        <f t="shared" si="14"/>
        <v>SWE</v>
      </c>
      <c r="B917" t="s">
        <v>1068</v>
      </c>
      <c r="C917" t="s">
        <v>2601</v>
      </c>
      <c r="D917" s="99"/>
      <c r="E917" s="99"/>
      <c r="F917" s="99"/>
      <c r="G917" s="99"/>
      <c r="H917" s="99"/>
    </row>
    <row r="918" spans="1:8">
      <c r="A918" s="211" t="str">
        <f t="shared" si="14"/>
        <v>SXI</v>
      </c>
      <c r="B918" t="s">
        <v>803</v>
      </c>
      <c r="C918" t="s">
        <v>2602</v>
      </c>
      <c r="D918" s="99"/>
      <c r="E918" s="99"/>
      <c r="F918" s="99"/>
      <c r="G918" s="99"/>
      <c r="H918" s="99"/>
    </row>
    <row r="919" spans="1:8">
      <c r="A919" s="211" t="str">
        <f t="shared" si="14"/>
        <v>SXP</v>
      </c>
      <c r="B919" t="s">
        <v>1370</v>
      </c>
      <c r="C919" t="s">
        <v>2603</v>
      </c>
      <c r="D919" s="99"/>
      <c r="E919" s="99"/>
      <c r="F919" s="99"/>
      <c r="G919" s="99"/>
      <c r="H919" s="99"/>
    </row>
    <row r="920" spans="1:8">
      <c r="A920" s="211" t="str">
        <f t="shared" si="14"/>
        <v>SY0</v>
      </c>
      <c r="B920" t="s">
        <v>1735</v>
      </c>
      <c r="C920" t="s">
        <v>2604</v>
      </c>
      <c r="D920" s="99"/>
      <c r="E920" s="99"/>
      <c r="F920" s="99"/>
      <c r="G920" s="99"/>
      <c r="H920" s="99"/>
    </row>
    <row r="921" spans="1:8">
      <c r="A921" s="211" t="str">
        <f t="shared" si="14"/>
        <v>SYA</v>
      </c>
      <c r="B921" t="s">
        <v>1350</v>
      </c>
      <c r="C921" t="s">
        <v>2605</v>
      </c>
      <c r="D921" s="99"/>
      <c r="E921" s="99"/>
      <c r="F921" s="99"/>
      <c r="G921" s="99"/>
      <c r="H921" s="99"/>
    </row>
    <row r="922" spans="1:8">
      <c r="A922" s="211" t="str">
        <f t="shared" si="14"/>
        <v>SYK</v>
      </c>
      <c r="B922" t="s">
        <v>635</v>
      </c>
      <c r="C922" t="s">
        <v>2606</v>
      </c>
      <c r="D922" s="99"/>
      <c r="E922" s="99"/>
      <c r="F922" s="99"/>
      <c r="G922" s="99"/>
      <c r="H922" s="99"/>
    </row>
    <row r="923" spans="1:8">
      <c r="A923" s="211" t="str">
        <f t="shared" si="14"/>
        <v>SYL</v>
      </c>
      <c r="B923" t="s">
        <v>756</v>
      </c>
      <c r="C923" t="s">
        <v>2607</v>
      </c>
      <c r="D923" s="99"/>
      <c r="E923" s="99"/>
      <c r="F923" s="99"/>
      <c r="G923" s="99"/>
      <c r="H923" s="99"/>
    </row>
    <row r="924" spans="1:8">
      <c r="A924" s="211" t="str">
        <f t="shared" si="14"/>
        <v>SYM</v>
      </c>
      <c r="B924" t="s">
        <v>636</v>
      </c>
      <c r="C924" t="s">
        <v>2608</v>
      </c>
      <c r="D924" s="99"/>
      <c r="E924" s="99"/>
      <c r="F924" s="99"/>
      <c r="G924" s="99"/>
      <c r="H924" s="99"/>
    </row>
    <row r="925" spans="1:8">
      <c r="A925" s="211" t="str">
        <f t="shared" si="14"/>
        <v>SYO</v>
      </c>
      <c r="B925" t="s">
        <v>1736</v>
      </c>
      <c r="C925" t="s">
        <v>2609</v>
      </c>
      <c r="D925" s="99"/>
      <c r="E925" s="99"/>
      <c r="F925" s="99"/>
      <c r="G925" s="99"/>
      <c r="H925" s="99"/>
    </row>
    <row r="926" spans="1:8">
      <c r="A926" s="211" t="str">
        <f t="shared" si="14"/>
        <v>TAA</v>
      </c>
      <c r="B926" t="s">
        <v>637</v>
      </c>
      <c r="C926" t="s">
        <v>2610</v>
      </c>
      <c r="D926" s="99"/>
      <c r="E926" s="99"/>
      <c r="F926" s="99"/>
      <c r="G926" s="99"/>
      <c r="H926" s="99"/>
    </row>
    <row r="927" spans="1:8">
      <c r="A927" s="211" t="str">
        <f t="shared" si="14"/>
        <v>TAK</v>
      </c>
      <c r="B927" t="s">
        <v>638</v>
      </c>
      <c r="C927" t="s">
        <v>2611</v>
      </c>
      <c r="D927" s="99"/>
      <c r="E927" s="99"/>
      <c r="F927" s="99"/>
      <c r="G927" s="99"/>
      <c r="H927" s="99"/>
    </row>
    <row r="928" spans="1:8">
      <c r="A928" s="211" t="str">
        <f t="shared" si="14"/>
        <v>TAS</v>
      </c>
      <c r="B928" t="s">
        <v>639</v>
      </c>
      <c r="C928" t="s">
        <v>2612</v>
      </c>
      <c r="D928" s="99"/>
      <c r="E928" s="99"/>
      <c r="F928" s="99"/>
      <c r="G928" s="99"/>
      <c r="H928" s="99"/>
    </row>
    <row r="929" spans="1:8">
      <c r="A929" s="211" t="str">
        <f t="shared" si="14"/>
        <v>TAW</v>
      </c>
      <c r="B929" t="s">
        <v>1351</v>
      </c>
      <c r="C929" t="s">
        <v>2613</v>
      </c>
      <c r="D929" s="99"/>
      <c r="E929" s="99"/>
      <c r="F929" s="99"/>
      <c r="G929" s="99"/>
      <c r="H929" s="99"/>
    </row>
    <row r="930" spans="1:8">
      <c r="A930" s="211" t="str">
        <f t="shared" si="14"/>
        <v>TB7</v>
      </c>
      <c r="B930" t="s">
        <v>1737</v>
      </c>
      <c r="C930" t="s">
        <v>2614</v>
      </c>
      <c r="D930" s="99"/>
      <c r="E930" s="99"/>
      <c r="F930" s="99"/>
      <c r="G930" s="99"/>
      <c r="H930" s="99"/>
    </row>
    <row r="931" spans="1:8">
      <c r="A931" s="211" t="str">
        <f t="shared" si="14"/>
        <v>TBS</v>
      </c>
      <c r="B931" t="s">
        <v>757</v>
      </c>
      <c r="C931" t="s">
        <v>2615</v>
      </c>
      <c r="D931" s="99"/>
      <c r="E931" s="99"/>
      <c r="F931" s="99"/>
      <c r="G931" s="99"/>
      <c r="H931" s="99"/>
    </row>
    <row r="932" spans="1:8">
      <c r="A932" s="211" t="str">
        <f t="shared" si="14"/>
        <v>TC2</v>
      </c>
      <c r="B932" t="s">
        <v>1384</v>
      </c>
      <c r="C932" t="s">
        <v>2616</v>
      </c>
      <c r="D932" s="99"/>
      <c r="E932" s="99"/>
      <c r="F932" s="99"/>
      <c r="G932" s="99"/>
      <c r="H932" s="99"/>
    </row>
    <row r="933" spans="1:8">
      <c r="A933" s="211" t="str">
        <f t="shared" si="14"/>
        <v>TCC</v>
      </c>
      <c r="B933" t="s">
        <v>1069</v>
      </c>
      <c r="C933" t="s">
        <v>2617</v>
      </c>
      <c r="D933" s="99"/>
      <c r="E933" s="99"/>
      <c r="F933" s="99"/>
      <c r="G933" s="99"/>
      <c r="H933" s="99"/>
    </row>
    <row r="934" spans="1:8">
      <c r="A934" s="211" t="str">
        <f t="shared" si="14"/>
        <v>TCY</v>
      </c>
      <c r="B934" t="s">
        <v>2836</v>
      </c>
      <c r="C934" t="s">
        <v>2930</v>
      </c>
      <c r="D934" s="99"/>
      <c r="E934" s="99"/>
      <c r="F934" s="99"/>
      <c r="G934" s="99"/>
      <c r="H934" s="99"/>
    </row>
    <row r="935" spans="1:8">
      <c r="A935" s="211" t="str">
        <f t="shared" si="14"/>
        <v>TDB</v>
      </c>
      <c r="B935" t="s">
        <v>640</v>
      </c>
      <c r="C935" t="s">
        <v>2618</v>
      </c>
      <c r="D935" s="99"/>
      <c r="E935" s="99"/>
      <c r="F935" s="99"/>
      <c r="G935" s="99"/>
      <c r="H935" s="99"/>
    </row>
    <row r="936" spans="1:8">
      <c r="A936" s="211" t="str">
        <f t="shared" si="14"/>
        <v>TDS</v>
      </c>
      <c r="B936" t="s">
        <v>1738</v>
      </c>
      <c r="C936" t="s">
        <v>2931</v>
      </c>
      <c r="D936" s="99"/>
      <c r="E936" s="99"/>
      <c r="F936" s="99"/>
      <c r="G936" s="99"/>
      <c r="H936" s="99"/>
    </row>
    <row r="937" spans="1:8">
      <c r="A937" s="211" t="str">
        <f t="shared" si="14"/>
        <v>TE1</v>
      </c>
      <c r="B937" t="s">
        <v>1739</v>
      </c>
      <c r="C937" t="s">
        <v>2619</v>
      </c>
      <c r="D937" s="99"/>
      <c r="E937" s="99"/>
      <c r="F937" s="99"/>
      <c r="G937" s="99"/>
      <c r="H937" s="99"/>
    </row>
    <row r="938" spans="1:8">
      <c r="A938" s="211" t="str">
        <f t="shared" si="14"/>
        <v>TEB</v>
      </c>
      <c r="B938" t="s">
        <v>1152</v>
      </c>
      <c r="C938" t="s">
        <v>2620</v>
      </c>
      <c r="D938" s="99"/>
      <c r="E938" s="99"/>
      <c r="F938" s="99"/>
      <c r="G938" s="99"/>
      <c r="H938" s="99"/>
    </row>
    <row r="939" spans="1:8">
      <c r="A939" s="211" t="str">
        <f t="shared" si="14"/>
        <v>TEF</v>
      </c>
      <c r="B939" t="s">
        <v>1740</v>
      </c>
      <c r="C939" t="s">
        <v>2621</v>
      </c>
      <c r="D939" s="99"/>
      <c r="E939" s="99"/>
      <c r="F939" s="99"/>
      <c r="G939" s="99"/>
      <c r="H939" s="99"/>
    </row>
    <row r="940" spans="1:8">
      <c r="A940" s="211" t="str">
        <f t="shared" si="14"/>
        <v>TEM</v>
      </c>
      <c r="B940" t="s">
        <v>641</v>
      </c>
      <c r="C940" t="s">
        <v>2622</v>
      </c>
      <c r="D940" s="99"/>
      <c r="E940" s="99"/>
      <c r="F940" s="99"/>
      <c r="G940" s="99"/>
      <c r="H940" s="99"/>
    </row>
    <row r="941" spans="1:8">
      <c r="A941" s="211" t="str">
        <f t="shared" si="14"/>
        <v>TEQ</v>
      </c>
      <c r="B941" t="s">
        <v>1153</v>
      </c>
      <c r="C941" t="s">
        <v>2623</v>
      </c>
      <c r="D941" s="99"/>
      <c r="E941" s="99"/>
      <c r="F941" s="99"/>
      <c r="G941" s="99"/>
      <c r="H941" s="99"/>
    </row>
    <row r="942" spans="1:8">
      <c r="A942" s="211" t="str">
        <f t="shared" si="14"/>
        <v>TEX</v>
      </c>
      <c r="B942" t="s">
        <v>642</v>
      </c>
      <c r="C942" t="s">
        <v>2624</v>
      </c>
      <c r="D942" s="99"/>
      <c r="E942" s="99"/>
      <c r="F942" s="99"/>
      <c r="G942" s="99"/>
      <c r="H942" s="99"/>
    </row>
    <row r="943" spans="1:8">
      <c r="A943" s="211" t="str">
        <f t="shared" si="14"/>
        <v>TFA</v>
      </c>
      <c r="B943" t="s">
        <v>1741</v>
      </c>
      <c r="C943" t="s">
        <v>2625</v>
      </c>
      <c r="D943" s="99"/>
      <c r="E943" s="99"/>
      <c r="F943" s="99"/>
      <c r="G943" s="99"/>
      <c r="H943" s="99"/>
    </row>
    <row r="944" spans="1:8">
      <c r="A944" s="211" t="str">
        <f t="shared" si="14"/>
        <v>TFX</v>
      </c>
      <c r="B944" t="s">
        <v>1742</v>
      </c>
      <c r="C944" t="s">
        <v>2626</v>
      </c>
      <c r="D944" s="99"/>
      <c r="E944" s="99"/>
      <c r="F944" s="99"/>
      <c r="G944" s="99"/>
      <c r="H944" s="99"/>
    </row>
    <row r="945" spans="1:8">
      <c r="A945" s="211" t="str">
        <f t="shared" si="14"/>
        <v>TGO</v>
      </c>
      <c r="B945" t="s">
        <v>1070</v>
      </c>
      <c r="C945" t="s">
        <v>2627</v>
      </c>
      <c r="D945" s="99"/>
      <c r="E945" s="99"/>
      <c r="F945" s="99"/>
      <c r="G945" s="99"/>
      <c r="H945" s="99"/>
    </row>
    <row r="946" spans="1:8">
      <c r="A946" s="211" t="str">
        <f t="shared" si="14"/>
        <v>TH1</v>
      </c>
      <c r="B946" t="s">
        <v>643</v>
      </c>
      <c r="C946" t="s">
        <v>2628</v>
      </c>
      <c r="D946" s="99"/>
      <c r="E946" s="99"/>
      <c r="F946" s="99"/>
      <c r="G946" s="99"/>
      <c r="H946" s="99"/>
    </row>
    <row r="947" spans="1:8">
      <c r="A947" s="211" t="str">
        <f t="shared" si="14"/>
        <v>THA</v>
      </c>
      <c r="B947" t="s">
        <v>644</v>
      </c>
      <c r="C947" t="s">
        <v>2629</v>
      </c>
      <c r="D947" s="99"/>
      <c r="E947" s="99"/>
      <c r="F947" s="99"/>
      <c r="G947" s="99"/>
      <c r="H947" s="99"/>
    </row>
    <row r="948" spans="1:8">
      <c r="A948" s="211" t="str">
        <f t="shared" si="14"/>
        <v>THF</v>
      </c>
      <c r="B948" t="s">
        <v>645</v>
      </c>
      <c r="C948" t="s">
        <v>2630</v>
      </c>
      <c r="D948" s="99"/>
      <c r="E948" s="99"/>
      <c r="F948" s="99"/>
      <c r="G948" s="99"/>
      <c r="H948" s="99"/>
    </row>
    <row r="949" spans="1:8">
      <c r="A949" s="211" t="str">
        <f t="shared" si="14"/>
        <v>THZ</v>
      </c>
      <c r="B949" t="s">
        <v>758</v>
      </c>
      <c r="C949" t="s">
        <v>2631</v>
      </c>
      <c r="D949" s="99"/>
      <c r="E949" s="99"/>
      <c r="F949" s="99"/>
      <c r="G949" s="99"/>
      <c r="H949" s="99"/>
    </row>
    <row r="950" spans="1:8">
      <c r="A950" s="211" t="str">
        <f t="shared" si="14"/>
        <v>TLF</v>
      </c>
      <c r="B950" t="s">
        <v>1071</v>
      </c>
      <c r="C950" t="s">
        <v>2632</v>
      </c>
      <c r="D950" s="99"/>
      <c r="E950" s="99"/>
      <c r="F950" s="99"/>
      <c r="G950" s="99"/>
      <c r="H950" s="99"/>
    </row>
    <row r="951" spans="1:8">
      <c r="A951" s="211" t="str">
        <f t="shared" si="14"/>
        <v>TMG</v>
      </c>
      <c r="B951" t="s">
        <v>646</v>
      </c>
      <c r="C951" t="s">
        <v>2633</v>
      </c>
      <c r="D951" s="99"/>
      <c r="E951" s="99"/>
      <c r="F951" s="99"/>
      <c r="G951" s="99"/>
      <c r="H951" s="99"/>
    </row>
    <row r="952" spans="1:8">
      <c r="A952" s="211" t="str">
        <f t="shared" si="14"/>
        <v>TMP</v>
      </c>
      <c r="B952" t="s">
        <v>1743</v>
      </c>
      <c r="C952" t="s">
        <v>2634</v>
      </c>
      <c r="D952" s="99"/>
      <c r="E952" s="99"/>
      <c r="F952" s="99"/>
      <c r="G952" s="99"/>
      <c r="H952" s="99"/>
    </row>
    <row r="953" spans="1:8">
      <c r="A953" s="211" t="str">
        <f t="shared" si="14"/>
        <v>TMT</v>
      </c>
      <c r="B953" t="s">
        <v>1744</v>
      </c>
      <c r="C953" t="s">
        <v>2635</v>
      </c>
      <c r="D953" s="99"/>
      <c r="E953" s="99"/>
      <c r="F953" s="99"/>
      <c r="G953" s="99"/>
      <c r="H953" s="99"/>
    </row>
    <row r="954" spans="1:8">
      <c r="A954" s="211" t="str">
        <f t="shared" si="14"/>
        <v>TOL</v>
      </c>
      <c r="B954" t="s">
        <v>647</v>
      </c>
      <c r="C954" t="s">
        <v>2636</v>
      </c>
      <c r="D954" s="99"/>
      <c r="E954" s="99"/>
      <c r="F954" s="99"/>
      <c r="G954" s="99"/>
      <c r="H954" s="99"/>
    </row>
    <row r="955" spans="1:8">
      <c r="A955" s="211" t="str">
        <f t="shared" si="14"/>
        <v>TPK</v>
      </c>
      <c r="B955" t="s">
        <v>2837</v>
      </c>
      <c r="C955" t="s">
        <v>2932</v>
      </c>
      <c r="D955" s="99"/>
      <c r="E955" s="99"/>
      <c r="F955" s="99"/>
      <c r="G955" s="99"/>
      <c r="H955" s="99"/>
    </row>
    <row r="956" spans="1:8">
      <c r="A956" s="211" t="str">
        <f t="shared" si="14"/>
        <v>TPR</v>
      </c>
      <c r="B956" t="s">
        <v>648</v>
      </c>
      <c r="C956" t="s">
        <v>2637</v>
      </c>
      <c r="D956" s="99"/>
      <c r="E956" s="99"/>
      <c r="F956" s="99"/>
      <c r="G956" s="99"/>
      <c r="H956" s="99"/>
    </row>
    <row r="957" spans="1:8">
      <c r="A957" s="211" t="str">
        <f t="shared" si="14"/>
        <v>TPV</v>
      </c>
      <c r="B957" t="s">
        <v>649</v>
      </c>
      <c r="C957" t="s">
        <v>2638</v>
      </c>
      <c r="D957" s="99"/>
      <c r="E957" s="99"/>
      <c r="F957" s="99"/>
      <c r="G957" s="99"/>
      <c r="H957" s="99"/>
    </row>
    <row r="958" spans="1:8">
      <c r="A958" s="211" t="str">
        <f t="shared" si="14"/>
        <v>TPW</v>
      </c>
      <c r="B958" t="s">
        <v>1745</v>
      </c>
      <c r="C958" t="s">
        <v>2639</v>
      </c>
      <c r="D958" s="99"/>
      <c r="E958" s="99"/>
      <c r="F958" s="99"/>
      <c r="G958" s="99"/>
      <c r="H958" s="99"/>
    </row>
    <row r="959" spans="1:8">
      <c r="A959" s="211" t="str">
        <f t="shared" si="14"/>
        <v>TR3</v>
      </c>
      <c r="B959" t="s">
        <v>1746</v>
      </c>
      <c r="C959" t="s">
        <v>2640</v>
      </c>
      <c r="D959" s="99"/>
      <c r="E959" s="99"/>
      <c r="F959" s="99"/>
      <c r="G959" s="99"/>
      <c r="H959" s="99"/>
    </row>
    <row r="960" spans="1:8">
      <c r="A960" s="211" t="str">
        <f t="shared" si="14"/>
        <v>TR5</v>
      </c>
      <c r="B960" t="s">
        <v>1747</v>
      </c>
      <c r="C960" t="s">
        <v>2641</v>
      </c>
      <c r="D960" s="99"/>
      <c r="E960" s="99"/>
      <c r="F960" s="99"/>
      <c r="G960" s="99"/>
      <c r="H960" s="99"/>
    </row>
    <row r="961" spans="1:8">
      <c r="A961" s="211" t="str">
        <f t="shared" si="14"/>
        <v>TRL</v>
      </c>
      <c r="B961" t="s">
        <v>650</v>
      </c>
      <c r="C961" t="s">
        <v>2642</v>
      </c>
      <c r="D961" s="99"/>
      <c r="E961" s="99"/>
      <c r="F961" s="99"/>
      <c r="G961" s="99"/>
      <c r="H961" s="99"/>
    </row>
    <row r="962" spans="1:8">
      <c r="A962" s="211" t="str">
        <f t="shared" si="14"/>
        <v>TRP</v>
      </c>
      <c r="B962" t="s">
        <v>651</v>
      </c>
      <c r="C962" t="s">
        <v>2643</v>
      </c>
      <c r="D962" s="99"/>
      <c r="E962" s="99"/>
      <c r="F962" s="99"/>
      <c r="G962" s="99"/>
      <c r="H962" s="99"/>
    </row>
    <row r="963" spans="1:8">
      <c r="A963" s="211" t="str">
        <f t="shared" ref="A963:A1026" si="15">LEFT(C963,3)</f>
        <v>TRY</v>
      </c>
      <c r="B963" t="s">
        <v>1154</v>
      </c>
      <c r="C963" t="s">
        <v>2933</v>
      </c>
      <c r="D963" s="99"/>
      <c r="E963" s="99"/>
      <c r="F963" s="99"/>
      <c r="G963" s="99"/>
      <c r="H963" s="99"/>
    </row>
    <row r="964" spans="1:8">
      <c r="A964" s="211" t="str">
        <f t="shared" si="15"/>
        <v>TS1</v>
      </c>
      <c r="B964" t="s">
        <v>1155</v>
      </c>
      <c r="C964" t="s">
        <v>2644</v>
      </c>
      <c r="D964" s="99"/>
      <c r="E964" s="99"/>
      <c r="F964" s="99"/>
      <c r="G964" s="99"/>
      <c r="H964" s="99"/>
    </row>
    <row r="965" spans="1:8">
      <c r="A965" s="211" t="str">
        <f t="shared" si="15"/>
        <v>TSE</v>
      </c>
      <c r="B965" t="s">
        <v>652</v>
      </c>
      <c r="C965" t="s">
        <v>2645</v>
      </c>
      <c r="D965" s="99"/>
      <c r="E965" s="99"/>
      <c r="F965" s="99"/>
      <c r="G965" s="99"/>
      <c r="H965" s="99"/>
    </row>
    <row r="966" spans="1:8">
      <c r="A966" s="211" t="str">
        <f t="shared" si="15"/>
        <v>TSL</v>
      </c>
      <c r="B966" t="s">
        <v>759</v>
      </c>
      <c r="C966" t="s">
        <v>2646</v>
      </c>
      <c r="D966" s="99"/>
      <c r="E966" s="99"/>
      <c r="F966" s="99"/>
      <c r="G966" s="99"/>
      <c r="H966" s="99"/>
    </row>
    <row r="967" spans="1:8">
      <c r="A967" s="211" t="str">
        <f t="shared" si="15"/>
        <v>TTI</v>
      </c>
      <c r="B967" t="s">
        <v>653</v>
      </c>
      <c r="C967" t="s">
        <v>2647</v>
      </c>
      <c r="D967" s="99"/>
      <c r="E967" s="99"/>
      <c r="F967" s="99"/>
      <c r="G967" s="99"/>
      <c r="H967" s="99"/>
    </row>
    <row r="968" spans="1:8">
      <c r="A968" s="211" t="str">
        <f t="shared" si="15"/>
        <v>TUA</v>
      </c>
      <c r="B968" t="s">
        <v>654</v>
      </c>
      <c r="C968" t="s">
        <v>2934</v>
      </c>
      <c r="D968" s="99"/>
      <c r="E968" s="99"/>
      <c r="F968" s="99"/>
      <c r="G968" s="99"/>
      <c r="H968" s="99"/>
    </row>
    <row r="969" spans="1:8">
      <c r="A969" s="211" t="str">
        <f t="shared" si="15"/>
        <v>TVG</v>
      </c>
      <c r="B969" t="s">
        <v>1352</v>
      </c>
      <c r="C969" t="s">
        <v>2648</v>
      </c>
      <c r="D969" s="99"/>
      <c r="E969" s="99"/>
      <c r="F969" s="99"/>
      <c r="G969" s="99"/>
      <c r="H969" s="99"/>
    </row>
    <row r="970" spans="1:8">
      <c r="A970" s="211" t="str">
        <f t="shared" si="15"/>
        <v>TW0</v>
      </c>
      <c r="B970" t="s">
        <v>1156</v>
      </c>
      <c r="C970" t="s">
        <v>2649</v>
      </c>
      <c r="D970" s="99"/>
      <c r="E970" s="99"/>
      <c r="F970" s="99"/>
      <c r="G970" s="99"/>
      <c r="H970" s="99"/>
    </row>
    <row r="971" spans="1:8">
      <c r="A971" s="211" t="str">
        <f t="shared" si="15"/>
        <v>TWB</v>
      </c>
      <c r="B971" t="s">
        <v>1748</v>
      </c>
      <c r="C971" t="s">
        <v>2650</v>
      </c>
      <c r="D971" s="99"/>
      <c r="E971" s="99"/>
      <c r="F971" s="99"/>
      <c r="G971" s="99"/>
      <c r="H971" s="99"/>
    </row>
    <row r="972" spans="1:8">
      <c r="A972" s="211" t="str">
        <f t="shared" si="15"/>
        <v>TWD</v>
      </c>
      <c r="B972" t="s">
        <v>1157</v>
      </c>
      <c r="C972" t="s">
        <v>2651</v>
      </c>
      <c r="D972" s="99"/>
      <c r="E972" s="99"/>
      <c r="F972" s="99"/>
      <c r="G972" s="99"/>
      <c r="H972" s="99"/>
    </row>
    <row r="973" spans="1:8">
      <c r="A973" s="211" t="str">
        <f t="shared" si="15"/>
        <v>TYA</v>
      </c>
      <c r="B973" t="s">
        <v>655</v>
      </c>
      <c r="C973" t="s">
        <v>2652</v>
      </c>
      <c r="D973" s="99"/>
      <c r="E973" s="99"/>
      <c r="F973" s="99"/>
      <c r="G973" s="99"/>
      <c r="H973" s="99"/>
    </row>
    <row r="974" spans="1:8">
      <c r="A974" s="211" t="str">
        <f t="shared" si="15"/>
        <v>UAL</v>
      </c>
      <c r="B974" t="s">
        <v>656</v>
      </c>
      <c r="C974" t="s">
        <v>2653</v>
      </c>
      <c r="D974" s="99"/>
      <c r="E974" s="99"/>
      <c r="F974" s="99"/>
      <c r="G974" s="99"/>
      <c r="H974" s="99"/>
    </row>
    <row r="975" spans="1:8">
      <c r="A975" s="211" t="str">
        <f t="shared" si="15"/>
        <v>UBP</v>
      </c>
      <c r="B975" t="s">
        <v>1749</v>
      </c>
      <c r="C975" t="s">
        <v>2654</v>
      </c>
      <c r="D975" s="99"/>
      <c r="E975" s="99"/>
      <c r="F975" s="99"/>
      <c r="G975" s="99"/>
      <c r="H975" s="99"/>
    </row>
    <row r="976" spans="1:8">
      <c r="A976" s="211" t="str">
        <f t="shared" si="15"/>
        <v>UBX</v>
      </c>
      <c r="B976" t="s">
        <v>1398</v>
      </c>
      <c r="C976" t="s">
        <v>2935</v>
      </c>
      <c r="D976" s="99"/>
      <c r="E976" s="99"/>
      <c r="F976" s="99"/>
      <c r="G976" s="99"/>
      <c r="H976" s="99"/>
    </row>
    <row r="977" spans="1:8">
      <c r="A977" s="211" t="str">
        <f t="shared" si="15"/>
        <v>UCA</v>
      </c>
      <c r="B977" t="s">
        <v>1750</v>
      </c>
      <c r="C977" t="s">
        <v>2655</v>
      </c>
      <c r="D977" s="99"/>
      <c r="E977" s="99"/>
      <c r="F977" s="99"/>
      <c r="G977" s="99"/>
      <c r="H977" s="99"/>
    </row>
    <row r="978" spans="1:8">
      <c r="A978" s="211" t="str">
        <f t="shared" si="15"/>
        <v>UDY</v>
      </c>
      <c r="B978" t="s">
        <v>820</v>
      </c>
      <c r="C978" t="s">
        <v>2656</v>
      </c>
      <c r="D978" s="99"/>
      <c r="E978" s="99"/>
      <c r="F978" s="99"/>
      <c r="G978" s="99"/>
      <c r="H978" s="99"/>
    </row>
    <row r="979" spans="1:8">
      <c r="A979" s="211" t="str">
        <f t="shared" si="15"/>
        <v>UEF</v>
      </c>
      <c r="B979" t="s">
        <v>1072</v>
      </c>
      <c r="C979" t="s">
        <v>2657</v>
      </c>
      <c r="D979" s="99"/>
      <c r="E979" s="99"/>
      <c r="F979" s="99"/>
      <c r="G979" s="99"/>
      <c r="H979" s="99"/>
    </row>
    <row r="980" spans="1:8">
      <c r="A980" s="211" t="str">
        <f t="shared" si="15"/>
        <v>UFH</v>
      </c>
      <c r="B980" t="s">
        <v>1751</v>
      </c>
      <c r="C980" t="s">
        <v>2658</v>
      </c>
      <c r="D980" s="99"/>
      <c r="E980" s="99"/>
      <c r="F980" s="99"/>
      <c r="G980" s="99"/>
      <c r="H980" s="99"/>
    </row>
    <row r="981" spans="1:8">
      <c r="A981" s="211" t="str">
        <f t="shared" si="15"/>
        <v>UGA</v>
      </c>
      <c r="B981" t="s">
        <v>1752</v>
      </c>
      <c r="C981" t="s">
        <v>2659</v>
      </c>
      <c r="D981" s="99"/>
      <c r="E981" s="99"/>
      <c r="F981" s="99"/>
      <c r="G981" s="99"/>
      <c r="H981" s="99"/>
    </row>
    <row r="982" spans="1:8">
      <c r="A982" s="211" t="str">
        <f t="shared" si="15"/>
        <v>UIC</v>
      </c>
      <c r="B982" t="s">
        <v>1753</v>
      </c>
      <c r="C982" t="s">
        <v>2660</v>
      </c>
      <c r="D982" s="99"/>
      <c r="E982" s="99"/>
      <c r="F982" s="99"/>
      <c r="G982" s="99"/>
      <c r="H982" s="99"/>
    </row>
    <row r="983" spans="1:8">
      <c r="A983" s="211" t="str">
        <f t="shared" si="15"/>
        <v>UIG</v>
      </c>
      <c r="B983" t="s">
        <v>1754</v>
      </c>
      <c r="C983" t="s">
        <v>2661</v>
      </c>
      <c r="D983" s="99"/>
      <c r="E983" s="99"/>
      <c r="F983" s="99"/>
      <c r="G983" s="99"/>
      <c r="H983" s="99"/>
    </row>
    <row r="984" spans="1:8">
      <c r="A984" s="211" t="str">
        <f t="shared" si="15"/>
        <v>UIL</v>
      </c>
      <c r="B984" t="s">
        <v>1073</v>
      </c>
      <c r="C984" t="s">
        <v>2662</v>
      </c>
      <c r="D984" s="99"/>
      <c r="E984" s="99"/>
      <c r="F984" s="99"/>
      <c r="G984" s="99"/>
      <c r="H984" s="99"/>
    </row>
    <row r="985" spans="1:8">
      <c r="A985" s="211" t="str">
        <f t="shared" si="15"/>
        <v>UIM</v>
      </c>
      <c r="B985" t="s">
        <v>1158</v>
      </c>
      <c r="C985" t="s">
        <v>2663</v>
      </c>
      <c r="D985" s="99"/>
      <c r="E985" s="99"/>
      <c r="F985" s="99"/>
      <c r="G985" s="99"/>
      <c r="H985" s="99"/>
    </row>
    <row r="986" spans="1:8">
      <c r="A986" s="211" t="str">
        <f t="shared" si="15"/>
        <v>UKG</v>
      </c>
      <c r="B986" t="s">
        <v>657</v>
      </c>
      <c r="C986" t="s">
        <v>2664</v>
      </c>
      <c r="D986" s="99"/>
      <c r="E986" s="99"/>
      <c r="F986" s="99"/>
      <c r="G986" s="99"/>
      <c r="H986" s="99"/>
    </row>
    <row r="987" spans="1:8">
      <c r="A987" s="211" t="str">
        <f t="shared" si="15"/>
        <v>UNB</v>
      </c>
      <c r="B987" t="s">
        <v>658</v>
      </c>
      <c r="C987" t="s">
        <v>2665</v>
      </c>
      <c r="D987" s="99"/>
      <c r="E987" s="99"/>
      <c r="F987" s="99"/>
      <c r="G987" s="99"/>
      <c r="H987" s="99"/>
    </row>
    <row r="988" spans="1:8">
      <c r="A988" s="211" t="str">
        <f t="shared" si="15"/>
        <v>UNC</v>
      </c>
      <c r="B988" t="s">
        <v>659</v>
      </c>
      <c r="C988" t="s">
        <v>2666</v>
      </c>
      <c r="D988" s="99"/>
      <c r="E988" s="99"/>
      <c r="F988" s="99"/>
      <c r="G988" s="99"/>
      <c r="H988" s="99"/>
    </row>
    <row r="989" spans="1:8">
      <c r="A989" s="211" t="str">
        <f t="shared" si="15"/>
        <v>UND</v>
      </c>
      <c r="B989" t="s">
        <v>1074</v>
      </c>
      <c r="C989" t="s">
        <v>2667</v>
      </c>
      <c r="D989" s="99"/>
      <c r="E989" s="99"/>
      <c r="F989" s="99"/>
      <c r="G989" s="99"/>
      <c r="H989" s="99"/>
    </row>
    <row r="990" spans="1:8">
      <c r="A990" s="211" t="str">
        <f t="shared" si="15"/>
        <v>UNF</v>
      </c>
      <c r="B990" t="s">
        <v>1371</v>
      </c>
      <c r="C990" t="s">
        <v>2668</v>
      </c>
      <c r="D990" s="99"/>
      <c r="E990" s="99"/>
      <c r="F990" s="99"/>
      <c r="G990" s="99"/>
      <c r="H990" s="99"/>
    </row>
    <row r="991" spans="1:8">
      <c r="A991" s="211" t="str">
        <f t="shared" si="15"/>
        <v>UNG</v>
      </c>
      <c r="B991" t="s">
        <v>1378</v>
      </c>
      <c r="C991" t="s">
        <v>2669</v>
      </c>
      <c r="D991" s="99"/>
      <c r="E991" s="99"/>
      <c r="F991" s="99"/>
      <c r="G991" s="99"/>
      <c r="H991" s="99"/>
    </row>
    <row r="992" spans="1:8">
      <c r="A992" s="211" t="str">
        <f t="shared" si="15"/>
        <v>UNL</v>
      </c>
      <c r="B992" t="s">
        <v>660</v>
      </c>
      <c r="C992" t="s">
        <v>2670</v>
      </c>
      <c r="D992" s="99"/>
      <c r="E992" s="99"/>
      <c r="F992" s="99"/>
      <c r="G992" s="99"/>
      <c r="H992" s="99"/>
    </row>
    <row r="993" spans="1:8">
      <c r="A993" s="211" t="str">
        <f t="shared" si="15"/>
        <v>UNP</v>
      </c>
      <c r="B993" t="s">
        <v>2838</v>
      </c>
      <c r="C993" t="s">
        <v>2936</v>
      </c>
      <c r="D993" s="99"/>
      <c r="E993" s="99"/>
      <c r="F993" s="99"/>
      <c r="G993" s="99"/>
      <c r="H993" s="99"/>
    </row>
    <row r="994" spans="1:8">
      <c r="A994" s="211" t="str">
        <f t="shared" si="15"/>
        <v>UNS</v>
      </c>
      <c r="B994" t="s">
        <v>661</v>
      </c>
      <c r="C994" t="s">
        <v>2671</v>
      </c>
      <c r="D994" s="99"/>
      <c r="E994" s="99"/>
      <c r="F994" s="99"/>
      <c r="G994" s="99"/>
      <c r="H994" s="99"/>
    </row>
    <row r="995" spans="1:8">
      <c r="A995" s="211" t="str">
        <f t="shared" si="15"/>
        <v>UPG</v>
      </c>
      <c r="B995" t="s">
        <v>1159</v>
      </c>
      <c r="C995" t="s">
        <v>2672</v>
      </c>
      <c r="D995" s="99"/>
      <c r="E995" s="99"/>
      <c r="F995" s="99"/>
      <c r="G995" s="99"/>
      <c r="H995" s="99"/>
    </row>
    <row r="996" spans="1:8">
      <c r="A996" s="211" t="str">
        <f t="shared" si="15"/>
        <v>UPM</v>
      </c>
      <c r="B996" t="s">
        <v>662</v>
      </c>
      <c r="C996" t="s">
        <v>2673</v>
      </c>
      <c r="D996" s="99"/>
      <c r="E996" s="99"/>
      <c r="F996" s="99"/>
      <c r="G996" s="99"/>
      <c r="H996" s="99"/>
    </row>
    <row r="997" spans="1:8">
      <c r="A997" s="211" t="str">
        <f t="shared" si="15"/>
        <v>USG</v>
      </c>
      <c r="B997" t="s">
        <v>663</v>
      </c>
      <c r="C997" t="s">
        <v>2674</v>
      </c>
      <c r="D997" s="99"/>
      <c r="E997" s="99"/>
      <c r="F997" s="99"/>
      <c r="G997" s="99"/>
      <c r="H997" s="99"/>
    </row>
    <row r="998" spans="1:8">
      <c r="A998" s="211" t="str">
        <f t="shared" si="15"/>
        <v>USS</v>
      </c>
      <c r="B998" t="s">
        <v>664</v>
      </c>
      <c r="C998" t="s">
        <v>2675</v>
      </c>
      <c r="D998" s="99"/>
      <c r="E998" s="99"/>
      <c r="F998" s="99"/>
      <c r="G998" s="99"/>
      <c r="H998" s="99"/>
    </row>
    <row r="999" spans="1:8">
      <c r="A999" s="211" t="str">
        <f t="shared" si="15"/>
        <v>USY</v>
      </c>
      <c r="B999" t="s">
        <v>665</v>
      </c>
      <c r="C999" t="s">
        <v>2676</v>
      </c>
      <c r="D999" s="99"/>
      <c r="E999" s="99"/>
      <c r="F999" s="99"/>
      <c r="G999" s="99"/>
      <c r="H999" s="99"/>
    </row>
    <row r="1000" spans="1:8">
      <c r="A1000" s="211" t="str">
        <f t="shared" si="15"/>
        <v>UTC</v>
      </c>
      <c r="B1000" t="s">
        <v>760</v>
      </c>
      <c r="C1000" t="s">
        <v>2677</v>
      </c>
      <c r="D1000" s="99"/>
      <c r="E1000" s="99"/>
      <c r="F1000" s="99"/>
      <c r="G1000" s="99"/>
      <c r="H1000" s="99"/>
    </row>
    <row r="1001" spans="1:8">
      <c r="A1001" s="211" t="str">
        <f t="shared" si="15"/>
        <v>UVE</v>
      </c>
      <c r="B1001" t="s">
        <v>1160</v>
      </c>
      <c r="C1001" t="s">
        <v>2937</v>
      </c>
      <c r="D1001" s="99"/>
      <c r="E1001" s="99"/>
      <c r="F1001" s="99"/>
      <c r="G1001" s="99"/>
      <c r="H1001" s="99"/>
    </row>
    <row r="1002" spans="1:8">
      <c r="A1002" s="211" t="str">
        <f t="shared" si="15"/>
        <v>UVS</v>
      </c>
      <c r="B1002" t="s">
        <v>1755</v>
      </c>
      <c r="C1002" t="s">
        <v>2678</v>
      </c>
      <c r="D1002" s="99"/>
      <c r="E1002" s="99"/>
      <c r="F1002" s="99"/>
      <c r="G1002" s="99"/>
      <c r="H1002" s="99"/>
    </row>
    <row r="1003" spans="1:8">
      <c r="A1003" s="211" t="str">
        <f t="shared" si="15"/>
        <v>VA1</v>
      </c>
      <c r="B1003" t="s">
        <v>666</v>
      </c>
      <c r="C1003" t="s">
        <v>2679</v>
      </c>
      <c r="D1003" s="99"/>
      <c r="E1003" s="99"/>
      <c r="F1003" s="99"/>
      <c r="G1003" s="99"/>
      <c r="H1003" s="99"/>
    </row>
    <row r="1004" spans="1:8">
      <c r="A1004" s="211" t="str">
        <f t="shared" si="15"/>
        <v>VA5</v>
      </c>
      <c r="B1004" t="s">
        <v>1756</v>
      </c>
      <c r="C1004" t="s">
        <v>2680</v>
      </c>
      <c r="D1004" s="99"/>
      <c r="E1004" s="99"/>
      <c r="F1004" s="99"/>
      <c r="G1004" s="99"/>
      <c r="H1004" s="99"/>
    </row>
    <row r="1005" spans="1:8">
      <c r="A1005" s="211" t="str">
        <f t="shared" si="15"/>
        <v>VAR</v>
      </c>
      <c r="B1005" t="s">
        <v>667</v>
      </c>
      <c r="C1005" t="s">
        <v>2681</v>
      </c>
      <c r="D1005" s="99"/>
      <c r="E1005" s="99"/>
      <c r="F1005" s="99"/>
      <c r="G1005" s="99"/>
      <c r="H1005" s="99"/>
    </row>
    <row r="1006" spans="1:8">
      <c r="A1006" s="211" t="str">
        <f t="shared" si="15"/>
        <v>VAX</v>
      </c>
      <c r="B1006" t="s">
        <v>1161</v>
      </c>
      <c r="C1006" t="s">
        <v>2682</v>
      </c>
      <c r="D1006" s="99"/>
      <c r="E1006" s="99"/>
      <c r="F1006" s="99"/>
      <c r="G1006" s="99"/>
      <c r="H1006" s="99"/>
    </row>
    <row r="1007" spans="1:8">
      <c r="A1007" s="211" t="str">
        <f t="shared" si="15"/>
        <v>VDG</v>
      </c>
      <c r="B1007" t="s">
        <v>1757</v>
      </c>
      <c r="C1007" t="s">
        <v>2683</v>
      </c>
      <c r="D1007" s="99"/>
      <c r="E1007" s="99"/>
      <c r="F1007" s="99"/>
      <c r="G1007" s="99"/>
      <c r="H1007" s="99"/>
    </row>
    <row r="1008" spans="1:8">
      <c r="A1008" s="211" t="str">
        <f t="shared" si="15"/>
        <v>VDL</v>
      </c>
      <c r="B1008" t="s">
        <v>1355</v>
      </c>
      <c r="C1008" t="s">
        <v>2684</v>
      </c>
      <c r="D1008" s="99"/>
      <c r="E1008" s="99"/>
      <c r="F1008" s="99"/>
      <c r="G1008" s="99"/>
      <c r="H1008" s="99"/>
    </row>
    <row r="1009" spans="1:8">
      <c r="A1009" s="211" t="str">
        <f t="shared" si="15"/>
        <v>VE1</v>
      </c>
      <c r="B1009" t="s">
        <v>1758</v>
      </c>
      <c r="C1009" t="s">
        <v>2685</v>
      </c>
      <c r="D1009" s="99"/>
      <c r="E1009" s="99"/>
      <c r="F1009" s="99"/>
      <c r="G1009" s="99"/>
      <c r="H1009" s="99"/>
    </row>
    <row r="1010" spans="1:8">
      <c r="A1010" s="211" t="str">
        <f t="shared" si="15"/>
        <v>VEM</v>
      </c>
      <c r="B1010" t="s">
        <v>668</v>
      </c>
      <c r="C1010" t="s">
        <v>2686</v>
      </c>
      <c r="D1010" s="99"/>
      <c r="E1010" s="99"/>
      <c r="F1010" s="99"/>
      <c r="G1010" s="99"/>
      <c r="H1010" s="99"/>
    </row>
    <row r="1011" spans="1:8">
      <c r="A1011" s="211" t="str">
        <f t="shared" si="15"/>
        <v>VEO</v>
      </c>
      <c r="B1011" t="s">
        <v>1353</v>
      </c>
      <c r="C1011" t="s">
        <v>2688</v>
      </c>
      <c r="D1011" s="99"/>
      <c r="E1011" s="99"/>
      <c r="F1011" s="99"/>
      <c r="G1011" s="99"/>
      <c r="H1011" s="99"/>
    </row>
    <row r="1012" spans="1:8">
      <c r="A1012" s="211" t="str">
        <f t="shared" si="15"/>
        <v>VI1</v>
      </c>
      <c r="B1012" t="s">
        <v>1759</v>
      </c>
      <c r="C1012" t="s">
        <v>2689</v>
      </c>
      <c r="D1012" s="99"/>
      <c r="E1012" s="99"/>
      <c r="F1012" s="99"/>
      <c r="G1012" s="99"/>
      <c r="H1012" s="99"/>
    </row>
    <row r="1013" spans="1:8">
      <c r="A1013" s="211" t="str">
        <f t="shared" si="15"/>
        <v>VIB</v>
      </c>
      <c r="B1013" t="s">
        <v>1354</v>
      </c>
      <c r="C1013" t="s">
        <v>2690</v>
      </c>
      <c r="D1013" s="99"/>
      <c r="E1013" s="99"/>
      <c r="F1013" s="99"/>
      <c r="G1013" s="99"/>
      <c r="H1013" s="99"/>
    </row>
    <row r="1014" spans="1:8">
      <c r="A1014" s="211" t="str">
        <f t="shared" si="15"/>
        <v>VII</v>
      </c>
      <c r="B1014" t="s">
        <v>669</v>
      </c>
      <c r="C1014" t="s">
        <v>2691</v>
      </c>
      <c r="D1014" s="99"/>
      <c r="E1014" s="99"/>
      <c r="F1014" s="99"/>
      <c r="G1014" s="99"/>
      <c r="H1014" s="99"/>
    </row>
    <row r="1015" spans="1:8">
      <c r="A1015" s="211" t="str">
        <f t="shared" si="15"/>
        <v>VML</v>
      </c>
      <c r="B1015" t="s">
        <v>1760</v>
      </c>
      <c r="C1015" t="s">
        <v>2692</v>
      </c>
      <c r="D1015" s="99"/>
      <c r="E1015" s="99"/>
      <c r="F1015" s="99"/>
      <c r="G1015" s="99"/>
      <c r="H1015" s="99"/>
    </row>
    <row r="1016" spans="1:8">
      <c r="A1016" s="211" t="str">
        <f t="shared" si="15"/>
        <v>VMW</v>
      </c>
      <c r="B1016" t="s">
        <v>670</v>
      </c>
      <c r="C1016" t="s">
        <v>2938</v>
      </c>
      <c r="D1016" s="99"/>
      <c r="E1016" s="99"/>
      <c r="F1016" s="99"/>
      <c r="G1016" s="99"/>
      <c r="H1016" s="99"/>
    </row>
    <row r="1017" spans="1:8">
      <c r="A1017" s="211" t="str">
        <f t="shared" si="15"/>
        <v>VNU</v>
      </c>
      <c r="B1017" t="s">
        <v>671</v>
      </c>
      <c r="C1017" t="s">
        <v>2694</v>
      </c>
      <c r="D1017" s="99"/>
      <c r="E1017" s="99"/>
      <c r="F1017" s="99"/>
      <c r="G1017" s="99"/>
      <c r="H1017" s="99"/>
    </row>
    <row r="1018" spans="1:8">
      <c r="A1018" s="211" t="str">
        <f t="shared" si="15"/>
        <v>VOE</v>
      </c>
      <c r="B1018" t="s">
        <v>1075</v>
      </c>
      <c r="C1018" t="s">
        <v>2695</v>
      </c>
      <c r="D1018" s="99"/>
      <c r="E1018" s="99"/>
      <c r="F1018" s="99"/>
      <c r="G1018" s="99"/>
      <c r="H1018" s="99"/>
    </row>
    <row r="1019" spans="1:8">
      <c r="A1019" s="211" t="str">
        <f t="shared" si="15"/>
        <v>VOH</v>
      </c>
      <c r="B1019" t="s">
        <v>1761</v>
      </c>
      <c r="C1019" t="s">
        <v>2696</v>
      </c>
      <c r="D1019" s="99"/>
      <c r="E1019" s="99"/>
      <c r="F1019" s="99"/>
      <c r="G1019" s="99"/>
      <c r="H1019" s="99"/>
    </row>
    <row r="1020" spans="1:8">
      <c r="A1020" s="211" t="str">
        <f t="shared" si="15"/>
        <v>VRA</v>
      </c>
      <c r="B1020" t="s">
        <v>1762</v>
      </c>
      <c r="C1020" t="s">
        <v>2697</v>
      </c>
      <c r="D1020" s="99"/>
      <c r="E1020" s="99"/>
      <c r="F1020" s="99"/>
      <c r="G1020" s="99"/>
      <c r="H1020" s="99"/>
    </row>
    <row r="1021" spans="1:8">
      <c r="A1021" s="211" t="str">
        <f t="shared" si="15"/>
        <v>VRL</v>
      </c>
      <c r="B1021" t="s">
        <v>1162</v>
      </c>
      <c r="C1021" t="s">
        <v>2698</v>
      </c>
      <c r="D1021" s="99"/>
      <c r="E1021" s="99"/>
      <c r="F1021" s="99"/>
      <c r="G1021" s="99"/>
      <c r="H1021" s="99"/>
    </row>
    <row r="1022" spans="1:8">
      <c r="A1022" s="211" t="str">
        <f t="shared" si="15"/>
        <v>VS1</v>
      </c>
      <c r="B1022" t="s">
        <v>1763</v>
      </c>
      <c r="C1022" t="s">
        <v>2699</v>
      </c>
      <c r="D1022" s="99"/>
      <c r="E1022" s="99"/>
      <c r="F1022" s="99"/>
      <c r="G1022" s="99"/>
      <c r="H1022" s="99"/>
    </row>
    <row r="1023" spans="1:8">
      <c r="A1023" s="211" t="str">
        <f t="shared" si="15"/>
        <v>VSA</v>
      </c>
      <c r="B1023" t="s">
        <v>672</v>
      </c>
      <c r="C1023" t="s">
        <v>2700</v>
      </c>
      <c r="D1023" s="99"/>
      <c r="E1023" s="99"/>
      <c r="F1023" s="99"/>
      <c r="G1023" s="99"/>
      <c r="H1023" s="99"/>
    </row>
    <row r="1024" spans="1:8">
      <c r="A1024" s="211" t="str">
        <f t="shared" si="15"/>
        <v>VSI</v>
      </c>
      <c r="B1024" t="s">
        <v>1764</v>
      </c>
      <c r="C1024" t="s">
        <v>2702</v>
      </c>
      <c r="D1024" s="99"/>
      <c r="E1024" s="99"/>
      <c r="F1024" s="99"/>
      <c r="G1024" s="99"/>
      <c r="H1024" s="99"/>
    </row>
    <row r="1025" spans="1:8">
      <c r="A1025" s="211" t="str">
        <f t="shared" si="15"/>
        <v>VSS</v>
      </c>
      <c r="B1025" t="s">
        <v>1765</v>
      </c>
      <c r="C1025" t="s">
        <v>2703</v>
      </c>
      <c r="D1025" s="99"/>
      <c r="E1025" s="99"/>
      <c r="F1025" s="99"/>
      <c r="G1025" s="99"/>
      <c r="H1025" s="99"/>
    </row>
    <row r="1026" spans="1:8">
      <c r="A1026" s="211" t="str">
        <f t="shared" si="15"/>
        <v>VWA</v>
      </c>
      <c r="B1026" t="s">
        <v>673</v>
      </c>
      <c r="C1026" t="s">
        <v>2704</v>
      </c>
      <c r="D1026" s="99"/>
      <c r="E1026" s="99"/>
      <c r="F1026" s="99"/>
      <c r="G1026" s="99"/>
      <c r="H1026" s="99"/>
    </row>
    <row r="1027" spans="1:8">
      <c r="A1027" s="211" t="str">
        <f t="shared" ref="A1027:A1090" si="16">LEFT(C1027,3)</f>
        <v>W&amp;C</v>
      </c>
      <c r="B1027" t="s">
        <v>1356</v>
      </c>
      <c r="C1027" t="s">
        <v>2705</v>
      </c>
      <c r="D1027" s="99"/>
      <c r="E1027" s="99"/>
      <c r="F1027" s="99"/>
      <c r="G1027" s="99"/>
      <c r="H1027" s="99"/>
    </row>
    <row r="1028" spans="1:8">
      <c r="A1028" s="211" t="str">
        <f t="shared" si="16"/>
        <v>W2O</v>
      </c>
      <c r="B1028" t="s">
        <v>1163</v>
      </c>
      <c r="C1028" t="s">
        <v>2706</v>
      </c>
      <c r="D1028" s="99"/>
      <c r="E1028" s="99"/>
      <c r="F1028" s="99"/>
      <c r="G1028" s="99"/>
      <c r="H1028" s="99"/>
    </row>
    <row r="1029" spans="1:8">
      <c r="A1029" s="211" t="str">
        <f t="shared" si="16"/>
        <v>WBL</v>
      </c>
      <c r="B1029" t="s">
        <v>1766</v>
      </c>
      <c r="C1029" t="s">
        <v>2707</v>
      </c>
      <c r="D1029" s="99"/>
      <c r="E1029" s="99"/>
      <c r="F1029" s="99"/>
      <c r="G1029" s="99"/>
      <c r="H1029" s="99"/>
    </row>
    <row r="1030" spans="1:8">
      <c r="A1030" s="211" t="str">
        <f t="shared" si="16"/>
        <v>WEC</v>
      </c>
      <c r="B1030" t="s">
        <v>674</v>
      </c>
      <c r="C1030" t="s">
        <v>2709</v>
      </c>
      <c r="D1030" s="99"/>
      <c r="E1030" s="99"/>
      <c r="F1030" s="99"/>
      <c r="G1030" s="99"/>
      <c r="H1030" s="99"/>
    </row>
    <row r="1031" spans="1:8">
      <c r="A1031" s="211" t="str">
        <f t="shared" si="16"/>
        <v>WEE</v>
      </c>
      <c r="B1031" t="s">
        <v>675</v>
      </c>
      <c r="C1031" t="s">
        <v>2710</v>
      </c>
      <c r="D1031" s="99"/>
      <c r="E1031" s="99"/>
      <c r="F1031" s="99"/>
      <c r="G1031" s="99"/>
      <c r="H1031" s="99"/>
    </row>
    <row r="1032" spans="1:8">
      <c r="A1032" s="211" t="str">
        <f t="shared" si="16"/>
        <v>WEF</v>
      </c>
      <c r="B1032" t="s">
        <v>1164</v>
      </c>
      <c r="C1032" t="s">
        <v>2711</v>
      </c>
      <c r="D1032" s="99"/>
      <c r="E1032" s="99"/>
      <c r="F1032" s="99"/>
      <c r="G1032" s="99"/>
      <c r="H1032" s="99"/>
    </row>
    <row r="1033" spans="1:8">
      <c r="A1033" s="211" t="str">
        <f t="shared" si="16"/>
        <v>WEP</v>
      </c>
      <c r="B1033" t="s">
        <v>1767</v>
      </c>
      <c r="C1033" t="s">
        <v>2712</v>
      </c>
      <c r="D1033" s="99"/>
      <c r="E1033" s="99"/>
      <c r="F1033" s="99"/>
      <c r="G1033" s="99"/>
      <c r="H1033" s="99"/>
    </row>
    <row r="1034" spans="1:8">
      <c r="A1034" s="211" t="str">
        <f t="shared" si="16"/>
        <v>WEU</v>
      </c>
      <c r="B1034" t="s">
        <v>676</v>
      </c>
      <c r="C1034" t="s">
        <v>2713</v>
      </c>
      <c r="D1034" s="99"/>
      <c r="E1034" s="99"/>
      <c r="F1034" s="99"/>
      <c r="G1034" s="99"/>
      <c r="H1034" s="99"/>
    </row>
    <row r="1035" spans="1:8">
      <c r="A1035" s="211" t="str">
        <f t="shared" si="16"/>
        <v>WFC</v>
      </c>
      <c r="B1035" t="s">
        <v>677</v>
      </c>
      <c r="C1035" t="s">
        <v>2939</v>
      </c>
      <c r="D1035" s="99"/>
      <c r="E1035" s="99"/>
      <c r="F1035" s="99"/>
      <c r="G1035" s="99"/>
      <c r="H1035" s="99"/>
    </row>
    <row r="1036" spans="1:8">
      <c r="A1036" s="211" t="str">
        <f t="shared" si="16"/>
        <v>WFD</v>
      </c>
      <c r="B1036" t="s">
        <v>678</v>
      </c>
      <c r="C1036" t="s">
        <v>2715</v>
      </c>
      <c r="D1036" s="99"/>
      <c r="E1036" s="99"/>
      <c r="F1036" s="99"/>
      <c r="G1036" s="99"/>
      <c r="H1036" s="99"/>
    </row>
    <row r="1037" spans="1:8">
      <c r="A1037" s="211" t="str">
        <f t="shared" si="16"/>
        <v>WLL</v>
      </c>
      <c r="B1037" t="s">
        <v>1768</v>
      </c>
      <c r="C1037" t="s">
        <v>2716</v>
      </c>
      <c r="D1037" s="99"/>
      <c r="E1037" s="99"/>
      <c r="F1037" s="99"/>
      <c r="G1037" s="99"/>
      <c r="H1037" s="99"/>
    </row>
    <row r="1038" spans="1:8">
      <c r="A1038" s="211" t="str">
        <f t="shared" si="16"/>
        <v>WLM</v>
      </c>
      <c r="B1038" t="s">
        <v>679</v>
      </c>
      <c r="C1038" t="s">
        <v>2717</v>
      </c>
      <c r="D1038" s="99"/>
      <c r="E1038" s="99"/>
      <c r="F1038" s="99"/>
      <c r="G1038" s="99"/>
      <c r="H1038" s="99"/>
    </row>
    <row r="1039" spans="1:8">
      <c r="A1039" s="211" t="str">
        <f t="shared" si="16"/>
        <v>WOC</v>
      </c>
      <c r="B1039" t="s">
        <v>680</v>
      </c>
      <c r="C1039" t="s">
        <v>2940</v>
      </c>
      <c r="D1039" s="99"/>
      <c r="E1039" s="99"/>
      <c r="F1039" s="99"/>
      <c r="G1039" s="99"/>
      <c r="H1039" s="99"/>
    </row>
    <row r="1040" spans="1:8">
      <c r="A1040" s="211" t="str">
        <f t="shared" si="16"/>
        <v>WON</v>
      </c>
      <c r="B1040" t="s">
        <v>1769</v>
      </c>
      <c r="C1040" t="s">
        <v>2719</v>
      </c>
      <c r="D1040" s="99"/>
      <c r="E1040" s="99"/>
      <c r="F1040" s="99"/>
      <c r="G1040" s="99"/>
      <c r="H1040" s="99"/>
    </row>
    <row r="1041" spans="1:8">
      <c r="A1041" s="211" t="str">
        <f t="shared" si="16"/>
        <v>WPP</v>
      </c>
      <c r="B1041" t="s">
        <v>761</v>
      </c>
      <c r="C1041" t="s">
        <v>2720</v>
      </c>
      <c r="D1041" s="99"/>
      <c r="E1041" s="99"/>
      <c r="F1041" s="99"/>
      <c r="G1041" s="99"/>
      <c r="H1041" s="99"/>
    </row>
    <row r="1042" spans="1:8">
      <c r="A1042" s="211" t="str">
        <f t="shared" si="16"/>
        <v>WRI</v>
      </c>
      <c r="B1042" t="s">
        <v>1770</v>
      </c>
      <c r="C1042" t="s">
        <v>2721</v>
      </c>
      <c r="D1042" s="99"/>
      <c r="E1042" s="99"/>
      <c r="F1042" s="99"/>
      <c r="G1042" s="99"/>
      <c r="H1042" s="99"/>
    </row>
    <row r="1043" spans="1:8">
      <c r="A1043" s="211" t="str">
        <f t="shared" si="16"/>
        <v>WSF</v>
      </c>
      <c r="B1043" t="s">
        <v>1771</v>
      </c>
      <c r="C1043" t="s">
        <v>2722</v>
      </c>
      <c r="D1043" s="99"/>
      <c r="E1043" s="99"/>
      <c r="F1043" s="99"/>
      <c r="G1043" s="99"/>
      <c r="H1043" s="99"/>
    </row>
    <row r="1044" spans="1:8">
      <c r="A1044" s="211" t="str">
        <f t="shared" si="16"/>
        <v>WSJ</v>
      </c>
      <c r="B1044" t="s">
        <v>762</v>
      </c>
      <c r="C1044" t="s">
        <v>2723</v>
      </c>
      <c r="D1044" s="99"/>
      <c r="E1044" s="99"/>
      <c r="F1044" s="99"/>
      <c r="G1044" s="99"/>
      <c r="H1044" s="99"/>
    </row>
    <row r="1045" spans="1:8">
      <c r="A1045" s="211" t="str">
        <f t="shared" si="16"/>
        <v>WTC</v>
      </c>
      <c r="B1045" t="s">
        <v>681</v>
      </c>
      <c r="C1045" t="s">
        <v>2724</v>
      </c>
      <c r="D1045" s="99"/>
      <c r="E1045" s="99"/>
      <c r="F1045" s="99"/>
      <c r="G1045" s="99"/>
      <c r="H1045" s="99"/>
    </row>
    <row r="1046" spans="1:8">
      <c r="A1046" s="211" t="str">
        <f t="shared" si="16"/>
        <v>WUR</v>
      </c>
      <c r="B1046" t="s">
        <v>682</v>
      </c>
      <c r="C1046" t="s">
        <v>2725</v>
      </c>
      <c r="D1046" s="99"/>
      <c r="E1046" s="99"/>
      <c r="F1046" s="99"/>
      <c r="G1046" s="99"/>
      <c r="H1046" s="99"/>
    </row>
    <row r="1047" spans="1:8">
      <c r="A1047" s="211" t="str">
        <f t="shared" si="16"/>
        <v>WWR</v>
      </c>
      <c r="B1047" t="s">
        <v>683</v>
      </c>
      <c r="C1047" t="s">
        <v>2726</v>
      </c>
      <c r="D1047" s="99"/>
      <c r="E1047" s="99"/>
      <c r="F1047" s="99"/>
      <c r="G1047" s="99"/>
      <c r="H1047" s="99"/>
    </row>
    <row r="1048" spans="1:8">
      <c r="A1048" s="211" t="str">
        <f t="shared" si="16"/>
        <v>WYN</v>
      </c>
      <c r="B1048" t="s">
        <v>763</v>
      </c>
      <c r="C1048" t="s">
        <v>2727</v>
      </c>
      <c r="D1048" s="99"/>
      <c r="E1048" s="99"/>
      <c r="F1048" s="99"/>
      <c r="G1048" s="99"/>
      <c r="H1048" s="99"/>
    </row>
    <row r="1049" spans="1:8">
      <c r="A1049" s="211" t="str">
        <f t="shared" si="16"/>
        <v>XME</v>
      </c>
      <c r="B1049" t="s">
        <v>1772</v>
      </c>
      <c r="C1049" t="s">
        <v>2728</v>
      </c>
      <c r="D1049" s="99"/>
      <c r="E1049" s="99"/>
      <c r="F1049" s="99"/>
      <c r="G1049" s="99"/>
      <c r="H1049" s="99"/>
    </row>
    <row r="1050" spans="1:8">
      <c r="A1050" s="211" t="str">
        <f t="shared" si="16"/>
        <v>XXX</v>
      </c>
      <c r="B1050" t="s">
        <v>684</v>
      </c>
      <c r="C1050" t="s">
        <v>2729</v>
      </c>
      <c r="D1050" s="99"/>
      <c r="E1050" s="99"/>
      <c r="F1050" s="99"/>
      <c r="G1050" s="99"/>
      <c r="H1050" s="99"/>
    </row>
    <row r="1051" spans="1:8">
      <c r="A1051" s="211" t="str">
        <f t="shared" si="16"/>
        <v>YAC</v>
      </c>
      <c r="B1051" t="s">
        <v>1773</v>
      </c>
      <c r="C1051" t="s">
        <v>2730</v>
      </c>
      <c r="D1051" s="99"/>
      <c r="E1051" s="99"/>
      <c r="F1051" s="99"/>
      <c r="G1051" s="99"/>
      <c r="H1051" s="99"/>
    </row>
    <row r="1052" spans="1:8">
      <c r="A1052" s="211" t="str">
        <f t="shared" si="16"/>
        <v>YAR</v>
      </c>
      <c r="B1052" t="s">
        <v>685</v>
      </c>
      <c r="C1052" t="s">
        <v>2731</v>
      </c>
      <c r="D1052" s="99"/>
      <c r="E1052" s="99"/>
      <c r="F1052" s="99"/>
      <c r="G1052" s="99"/>
      <c r="H1052" s="99"/>
    </row>
    <row r="1053" spans="1:8">
      <c r="A1053" s="211" t="str">
        <f t="shared" si="16"/>
        <v>YKG</v>
      </c>
      <c r="B1053" t="s">
        <v>686</v>
      </c>
      <c r="C1053" t="s">
        <v>2732</v>
      </c>
      <c r="D1053" s="99"/>
      <c r="E1053" s="99"/>
      <c r="F1053" s="99"/>
      <c r="G1053" s="99"/>
      <c r="H1053" s="99"/>
    </row>
    <row r="1054" spans="1:8">
      <c r="A1054" s="211" t="str">
        <f t="shared" si="16"/>
        <v>YUH</v>
      </c>
      <c r="B1054" t="s">
        <v>2839</v>
      </c>
      <c r="C1054" t="s">
        <v>2941</v>
      </c>
      <c r="D1054" s="99"/>
      <c r="E1054" s="99"/>
      <c r="F1054" s="99"/>
      <c r="G1054" s="99"/>
      <c r="H1054" s="99"/>
    </row>
    <row r="1055" spans="1:8">
      <c r="A1055" s="211" t="str">
        <f t="shared" si="16"/>
        <v>ZHA</v>
      </c>
      <c r="B1055" t="s">
        <v>1077</v>
      </c>
      <c r="C1055" t="s">
        <v>2733</v>
      </c>
      <c r="D1055" s="99"/>
      <c r="E1055" s="99"/>
      <c r="F1055" s="99"/>
      <c r="G1055" s="99"/>
      <c r="H1055" s="99"/>
    </row>
    <row r="1056" spans="1:8">
      <c r="A1056" s="211" t="str">
        <f t="shared" si="16"/>
        <v>ZI2</v>
      </c>
      <c r="B1056" t="s">
        <v>1774</v>
      </c>
      <c r="C1056" t="s">
        <v>2734</v>
      </c>
      <c r="D1056" s="99"/>
      <c r="E1056" s="99"/>
      <c r="F1056" s="99"/>
      <c r="G1056" s="99"/>
      <c r="H1056" s="99"/>
    </row>
    <row r="1057" spans="1:8">
      <c r="A1057" s="211" t="str">
        <f t="shared" si="16"/>
        <v>ZIH</v>
      </c>
      <c r="B1057" t="s">
        <v>764</v>
      </c>
      <c r="C1057" t="s">
        <v>2735</v>
      </c>
      <c r="D1057" s="99"/>
      <c r="E1057" s="99"/>
      <c r="F1057" s="99"/>
      <c r="G1057" s="99"/>
      <c r="H1057" s="99"/>
    </row>
    <row r="1058" spans="1:8">
      <c r="A1058" s="211" t="str">
        <f t="shared" si="16"/>
        <v>ZIP</v>
      </c>
      <c r="B1058" t="s">
        <v>765</v>
      </c>
      <c r="C1058" t="s">
        <v>2736</v>
      </c>
      <c r="D1058" s="99"/>
      <c r="E1058" s="99"/>
      <c r="F1058" s="99"/>
      <c r="G1058" s="99"/>
      <c r="H1058" s="99"/>
    </row>
    <row r="1059" spans="1:8">
      <c r="A1059" s="211" t="str">
        <f t="shared" si="16"/>
        <v>ZOH</v>
      </c>
      <c r="B1059" t="s">
        <v>1078</v>
      </c>
      <c r="C1059" t="s">
        <v>2737</v>
      </c>
      <c r="D1059" s="99"/>
      <c r="E1059" s="99"/>
      <c r="F1059" s="99"/>
      <c r="G1059" s="99"/>
      <c r="H1059" s="99"/>
    </row>
    <row r="1060" spans="1:8">
      <c r="A1060" s="211" t="str">
        <f t="shared" si="16"/>
        <v>ZST</v>
      </c>
      <c r="B1060" t="s">
        <v>1775</v>
      </c>
      <c r="C1060" t="s">
        <v>2738</v>
      </c>
      <c r="D1060" s="99"/>
      <c r="E1060" s="99"/>
      <c r="F1060" s="99"/>
      <c r="G1060" s="99"/>
      <c r="H1060" s="99"/>
    </row>
    <row r="1061" spans="1:8">
      <c r="A1061" s="211" t="str">
        <f t="shared" si="16"/>
        <v>VA5</v>
      </c>
      <c r="B1061" t="s">
        <v>1756</v>
      </c>
      <c r="C1061" t="s">
        <v>2680</v>
      </c>
      <c r="D1061" s="99"/>
      <c r="E1061" s="99"/>
      <c r="F1061" s="99"/>
      <c r="G1061" s="99"/>
      <c r="H1061" s="99"/>
    </row>
    <row r="1062" spans="1:8">
      <c r="A1062" s="211" t="str">
        <f t="shared" si="16"/>
        <v>VAR</v>
      </c>
      <c r="B1062" t="s">
        <v>667</v>
      </c>
      <c r="C1062" t="s">
        <v>2681</v>
      </c>
      <c r="D1062" s="99"/>
      <c r="E1062" s="99"/>
      <c r="F1062" s="99"/>
      <c r="G1062" s="99"/>
      <c r="H1062" s="99"/>
    </row>
    <row r="1063" spans="1:8">
      <c r="A1063" s="211" t="str">
        <f t="shared" si="16"/>
        <v>VAX</v>
      </c>
      <c r="B1063" t="s">
        <v>1161</v>
      </c>
      <c r="C1063" t="s">
        <v>2682</v>
      </c>
      <c r="D1063" s="99"/>
      <c r="E1063" s="99"/>
      <c r="F1063" s="99"/>
      <c r="G1063" s="99"/>
      <c r="H1063" s="99"/>
    </row>
    <row r="1064" spans="1:8">
      <c r="A1064" s="211" t="str">
        <f t="shared" si="16"/>
        <v>VDG</v>
      </c>
      <c r="B1064" t="s">
        <v>1757</v>
      </c>
      <c r="C1064" t="s">
        <v>2683</v>
      </c>
      <c r="D1064" s="99"/>
      <c r="E1064" s="99"/>
      <c r="F1064" s="99"/>
      <c r="G1064" s="99"/>
      <c r="H1064" s="99"/>
    </row>
    <row r="1065" spans="1:8">
      <c r="A1065" s="211" t="str">
        <f t="shared" si="16"/>
        <v>VDL</v>
      </c>
      <c r="B1065" t="s">
        <v>1355</v>
      </c>
      <c r="C1065" t="s">
        <v>2684</v>
      </c>
      <c r="D1065" s="99"/>
      <c r="E1065" s="99"/>
      <c r="F1065" s="99"/>
      <c r="G1065" s="99"/>
      <c r="H1065" s="99"/>
    </row>
    <row r="1066" spans="1:8">
      <c r="A1066" s="211" t="str">
        <f t="shared" si="16"/>
        <v>VE1</v>
      </c>
      <c r="B1066" t="s">
        <v>1758</v>
      </c>
      <c r="C1066" t="s">
        <v>2685</v>
      </c>
      <c r="D1066" s="99"/>
      <c r="E1066" s="99"/>
      <c r="F1066" s="99"/>
      <c r="G1066" s="99"/>
      <c r="H1066" s="99"/>
    </row>
    <row r="1067" spans="1:8">
      <c r="A1067" s="211" t="str">
        <f t="shared" si="16"/>
        <v>VEM</v>
      </c>
      <c r="B1067" t="s">
        <v>668</v>
      </c>
      <c r="C1067" t="s">
        <v>2686</v>
      </c>
      <c r="D1067" s="99"/>
      <c r="E1067" s="99"/>
      <c r="F1067" s="99"/>
      <c r="G1067" s="99"/>
      <c r="H1067" s="99"/>
    </row>
    <row r="1068" spans="1:8">
      <c r="A1068" s="211" t="str">
        <f t="shared" si="16"/>
        <v>Ven</v>
      </c>
      <c r="B1068" t="s">
        <v>1425</v>
      </c>
      <c r="C1068" t="s">
        <v>2687</v>
      </c>
      <c r="D1068" s="99"/>
      <c r="E1068" s="99"/>
      <c r="F1068" s="99"/>
      <c r="G1068" s="99"/>
      <c r="H1068" s="99"/>
    </row>
    <row r="1069" spans="1:8">
      <c r="A1069" s="211" t="str">
        <f t="shared" si="16"/>
        <v>VEO</v>
      </c>
      <c r="B1069" t="s">
        <v>1353</v>
      </c>
      <c r="C1069" t="s">
        <v>2688</v>
      </c>
      <c r="D1069" s="99"/>
      <c r="E1069" s="99"/>
      <c r="F1069" s="99"/>
      <c r="G1069" s="99"/>
      <c r="H1069" s="99"/>
    </row>
    <row r="1070" spans="1:8">
      <c r="A1070" s="211" t="str">
        <f t="shared" si="16"/>
        <v>VI1</v>
      </c>
      <c r="B1070" t="s">
        <v>1759</v>
      </c>
      <c r="C1070" t="s">
        <v>2689</v>
      </c>
      <c r="D1070" s="99"/>
      <c r="E1070" s="99"/>
      <c r="F1070" s="99"/>
      <c r="G1070" s="99"/>
      <c r="H1070" s="99"/>
    </row>
    <row r="1071" spans="1:8">
      <c r="A1071" s="211" t="str">
        <f t="shared" si="16"/>
        <v>VIB</v>
      </c>
      <c r="B1071" t="s">
        <v>1354</v>
      </c>
      <c r="C1071" t="s">
        <v>2690</v>
      </c>
      <c r="D1071" s="99"/>
      <c r="E1071" s="99"/>
      <c r="F1071" s="99"/>
      <c r="G1071" s="99"/>
      <c r="H1071" s="99"/>
    </row>
    <row r="1072" spans="1:8">
      <c r="A1072" s="211" t="str">
        <f t="shared" si="16"/>
        <v>VII</v>
      </c>
      <c r="B1072" t="s">
        <v>669</v>
      </c>
      <c r="C1072" t="s">
        <v>2691</v>
      </c>
      <c r="D1072" s="99"/>
      <c r="E1072" s="99"/>
      <c r="F1072" s="99"/>
      <c r="G1072" s="99"/>
      <c r="H1072" s="99"/>
    </row>
    <row r="1073" spans="1:8">
      <c r="A1073" s="211" t="str">
        <f t="shared" si="16"/>
        <v>VML</v>
      </c>
      <c r="B1073" t="s">
        <v>1760</v>
      </c>
      <c r="C1073" t="s">
        <v>2692</v>
      </c>
      <c r="D1073" s="99"/>
      <c r="E1073" s="99"/>
      <c r="F1073" s="99"/>
      <c r="G1073" s="99"/>
      <c r="H1073" s="99"/>
    </row>
    <row r="1074" spans="1:8">
      <c r="A1074" s="211" t="str">
        <f t="shared" si="16"/>
        <v>VMW</v>
      </c>
      <c r="B1074" t="s">
        <v>670</v>
      </c>
      <c r="C1074" t="s">
        <v>2693</v>
      </c>
      <c r="D1074" s="99"/>
      <c r="E1074" s="99"/>
      <c r="F1074" s="99"/>
      <c r="G1074" s="99"/>
      <c r="H1074" s="99"/>
    </row>
    <row r="1075" spans="1:8">
      <c r="A1075" s="211" t="str">
        <f t="shared" si="16"/>
        <v>VNU</v>
      </c>
      <c r="B1075" t="s">
        <v>671</v>
      </c>
      <c r="C1075" t="s">
        <v>2694</v>
      </c>
      <c r="D1075" s="99"/>
      <c r="E1075" s="99"/>
      <c r="F1075" s="99"/>
      <c r="G1075" s="99"/>
      <c r="H1075" s="99"/>
    </row>
    <row r="1076" spans="1:8">
      <c r="A1076" s="211" t="str">
        <f t="shared" si="16"/>
        <v>VOE</v>
      </c>
      <c r="B1076" t="s">
        <v>1075</v>
      </c>
      <c r="C1076" t="s">
        <v>2695</v>
      </c>
      <c r="D1076" s="99"/>
      <c r="E1076" s="99"/>
      <c r="F1076" s="99"/>
      <c r="G1076" s="99"/>
      <c r="H1076" s="99"/>
    </row>
    <row r="1077" spans="1:8">
      <c r="A1077" s="211" t="str">
        <f t="shared" si="16"/>
        <v>VOH</v>
      </c>
      <c r="B1077" t="s">
        <v>1761</v>
      </c>
      <c r="C1077" t="s">
        <v>2696</v>
      </c>
      <c r="D1077" s="99"/>
      <c r="E1077" s="99"/>
      <c r="F1077" s="99"/>
      <c r="G1077" s="99"/>
      <c r="H1077" s="99"/>
    </row>
    <row r="1078" spans="1:8">
      <c r="A1078" s="211" t="str">
        <f t="shared" si="16"/>
        <v>VRA</v>
      </c>
      <c r="B1078" t="s">
        <v>1762</v>
      </c>
      <c r="C1078" t="s">
        <v>2697</v>
      </c>
      <c r="D1078" s="99"/>
      <c r="E1078" s="99"/>
      <c r="F1078" s="99"/>
      <c r="G1078" s="99"/>
      <c r="H1078" s="99"/>
    </row>
    <row r="1079" spans="1:8">
      <c r="A1079" s="211" t="str">
        <f t="shared" si="16"/>
        <v>VRL</v>
      </c>
      <c r="B1079" t="s">
        <v>1162</v>
      </c>
      <c r="C1079" t="s">
        <v>2698</v>
      </c>
      <c r="D1079" s="99"/>
      <c r="E1079" s="99"/>
      <c r="F1079" s="99"/>
      <c r="G1079" s="99"/>
      <c r="H1079" s="99"/>
    </row>
    <row r="1080" spans="1:8">
      <c r="A1080" s="211" t="str">
        <f t="shared" si="16"/>
        <v>VS1</v>
      </c>
      <c r="B1080" t="s">
        <v>1763</v>
      </c>
      <c r="C1080" t="s">
        <v>2699</v>
      </c>
      <c r="D1080" s="99"/>
      <c r="E1080" s="99"/>
      <c r="F1080" s="99"/>
      <c r="G1080" s="99"/>
      <c r="H1080" s="99"/>
    </row>
    <row r="1081" spans="1:8">
      <c r="A1081" s="211" t="str">
        <f t="shared" si="16"/>
        <v>VSA</v>
      </c>
      <c r="B1081" t="s">
        <v>672</v>
      </c>
      <c r="C1081" t="s">
        <v>2700</v>
      </c>
      <c r="D1081" s="99"/>
      <c r="E1081" s="99"/>
      <c r="F1081" s="99"/>
      <c r="G1081" s="99"/>
      <c r="H1081" s="99"/>
    </row>
    <row r="1082" spans="1:8">
      <c r="A1082" s="211" t="str">
        <f t="shared" si="16"/>
        <v>VSE</v>
      </c>
      <c r="B1082" t="s">
        <v>1076</v>
      </c>
      <c r="C1082" t="s">
        <v>2701</v>
      </c>
      <c r="D1082" s="99"/>
      <c r="E1082" s="99"/>
      <c r="F1082" s="99"/>
      <c r="G1082" s="99"/>
      <c r="H1082" s="99"/>
    </row>
    <row r="1083" spans="1:8">
      <c r="A1083" s="211" t="str">
        <f t="shared" si="16"/>
        <v>VSI</v>
      </c>
      <c r="B1083" t="s">
        <v>1764</v>
      </c>
      <c r="C1083" t="s">
        <v>2702</v>
      </c>
      <c r="D1083" s="99"/>
      <c r="E1083" s="99"/>
      <c r="F1083" s="99"/>
      <c r="G1083" s="99"/>
      <c r="H1083" s="99"/>
    </row>
    <row r="1084" spans="1:8">
      <c r="A1084" s="211" t="str">
        <f t="shared" si="16"/>
        <v>VSS</v>
      </c>
      <c r="B1084" t="s">
        <v>1765</v>
      </c>
      <c r="C1084" t="s">
        <v>2703</v>
      </c>
      <c r="D1084" s="99"/>
      <c r="E1084" s="99"/>
      <c r="F1084" s="99"/>
      <c r="G1084" s="99"/>
      <c r="H1084" s="99"/>
    </row>
    <row r="1085" spans="1:8">
      <c r="A1085" s="211" t="str">
        <f t="shared" si="16"/>
        <v>VWA</v>
      </c>
      <c r="B1085" t="s">
        <v>673</v>
      </c>
      <c r="C1085" t="s">
        <v>2704</v>
      </c>
      <c r="D1085" s="99"/>
      <c r="E1085" s="99"/>
      <c r="F1085" s="99"/>
      <c r="G1085" s="99"/>
      <c r="H1085" s="99"/>
    </row>
    <row r="1086" spans="1:8">
      <c r="A1086" s="211" t="str">
        <f t="shared" si="16"/>
        <v>W&amp;C</v>
      </c>
      <c r="B1086" t="s">
        <v>1356</v>
      </c>
      <c r="C1086" t="s">
        <v>2705</v>
      </c>
      <c r="D1086" s="99"/>
      <c r="E1086" s="99"/>
      <c r="F1086" s="99"/>
      <c r="G1086" s="99"/>
      <c r="H1086" s="99"/>
    </row>
    <row r="1087" spans="1:8">
      <c r="A1087" s="211" t="str">
        <f t="shared" si="16"/>
        <v>W2O</v>
      </c>
      <c r="B1087" t="s">
        <v>1163</v>
      </c>
      <c r="C1087" t="s">
        <v>2706</v>
      </c>
      <c r="D1087" s="99"/>
      <c r="E1087" s="99"/>
      <c r="F1087" s="99"/>
      <c r="G1087" s="99"/>
      <c r="H1087" s="99"/>
    </row>
    <row r="1088" spans="1:8">
      <c r="A1088" s="211" t="str">
        <f t="shared" si="16"/>
        <v>WBL</v>
      </c>
      <c r="B1088" t="s">
        <v>1766</v>
      </c>
      <c r="C1088" t="s">
        <v>2707</v>
      </c>
      <c r="D1088" s="99"/>
      <c r="E1088" s="99"/>
      <c r="F1088" s="99"/>
      <c r="G1088" s="99"/>
      <c r="H1088" s="99"/>
    </row>
    <row r="1089" spans="1:8">
      <c r="A1089" s="211" t="str">
        <f t="shared" si="16"/>
        <v>Web</v>
      </c>
      <c r="B1089" t="s">
        <v>1425</v>
      </c>
      <c r="C1089" t="s">
        <v>2708</v>
      </c>
      <c r="D1089" s="99"/>
      <c r="E1089" s="99"/>
      <c r="F1089" s="99"/>
      <c r="G1089" s="99"/>
      <c r="H1089" s="99"/>
    </row>
    <row r="1090" spans="1:8">
      <c r="A1090" s="211" t="str">
        <f t="shared" si="16"/>
        <v>WEC</v>
      </c>
      <c r="B1090" t="s">
        <v>674</v>
      </c>
      <c r="C1090" t="s">
        <v>2709</v>
      </c>
      <c r="D1090" s="99"/>
      <c r="E1090" s="99"/>
      <c r="F1090" s="99"/>
      <c r="G1090" s="99"/>
      <c r="H1090" s="99"/>
    </row>
    <row r="1091" spans="1:8">
      <c r="A1091" s="211" t="str">
        <f t="shared" ref="A1091:A1119" si="17">LEFT(C1091,3)</f>
        <v>WEE</v>
      </c>
      <c r="B1091" t="s">
        <v>675</v>
      </c>
      <c r="C1091" t="s">
        <v>2710</v>
      </c>
      <c r="D1091" s="99"/>
      <c r="E1091" s="99"/>
      <c r="F1091" s="99"/>
      <c r="G1091" s="99"/>
      <c r="H1091" s="99"/>
    </row>
    <row r="1092" spans="1:8">
      <c r="A1092" s="211" t="str">
        <f t="shared" si="17"/>
        <v>WEF</v>
      </c>
      <c r="B1092" t="s">
        <v>1164</v>
      </c>
      <c r="C1092" t="s">
        <v>2711</v>
      </c>
      <c r="D1092" s="99"/>
      <c r="E1092" s="99"/>
      <c r="F1092" s="99"/>
      <c r="G1092" s="99"/>
      <c r="H1092" s="99"/>
    </row>
    <row r="1093" spans="1:8">
      <c r="A1093" s="211" t="str">
        <f t="shared" si="17"/>
        <v>WEP</v>
      </c>
      <c r="B1093" t="s">
        <v>1767</v>
      </c>
      <c r="C1093" t="s">
        <v>2712</v>
      </c>
      <c r="D1093" s="99"/>
      <c r="E1093" s="99"/>
      <c r="F1093" s="99"/>
      <c r="G1093" s="99"/>
      <c r="H1093" s="99"/>
    </row>
    <row r="1094" spans="1:8">
      <c r="A1094" s="211" t="str">
        <f t="shared" si="17"/>
        <v>WEU</v>
      </c>
      <c r="B1094" t="s">
        <v>676</v>
      </c>
      <c r="C1094" t="s">
        <v>2713</v>
      </c>
      <c r="D1094" s="99"/>
      <c r="E1094" s="99"/>
      <c r="F1094" s="99"/>
      <c r="G1094" s="99"/>
      <c r="H1094" s="99"/>
    </row>
    <row r="1095" spans="1:8">
      <c r="A1095" s="211" t="str">
        <f t="shared" si="17"/>
        <v>WFC</v>
      </c>
      <c r="B1095" t="s">
        <v>677</v>
      </c>
      <c r="C1095" t="s">
        <v>2714</v>
      </c>
      <c r="D1095" s="99"/>
      <c r="E1095" s="99"/>
      <c r="F1095" s="99"/>
      <c r="G1095" s="99"/>
      <c r="H1095" s="99"/>
    </row>
    <row r="1096" spans="1:8">
      <c r="A1096" s="211" t="str">
        <f t="shared" si="17"/>
        <v>WFD</v>
      </c>
      <c r="B1096" t="s">
        <v>678</v>
      </c>
      <c r="C1096" t="s">
        <v>2715</v>
      </c>
      <c r="D1096" s="99"/>
      <c r="E1096" s="99"/>
      <c r="F1096" s="99"/>
      <c r="G1096" s="99"/>
      <c r="H1096" s="99"/>
    </row>
    <row r="1097" spans="1:8">
      <c r="A1097" s="211" t="str">
        <f t="shared" si="17"/>
        <v>WLL</v>
      </c>
      <c r="B1097" t="s">
        <v>1768</v>
      </c>
      <c r="C1097" t="s">
        <v>2716</v>
      </c>
      <c r="D1097" s="99"/>
      <c r="E1097" s="99"/>
      <c r="F1097" s="99"/>
      <c r="G1097" s="99"/>
      <c r="H1097" s="99"/>
    </row>
    <row r="1098" spans="1:8">
      <c r="A1098" s="211" t="str">
        <f t="shared" si="17"/>
        <v>WLM</v>
      </c>
      <c r="B1098" t="s">
        <v>679</v>
      </c>
      <c r="C1098" t="s">
        <v>2717</v>
      </c>
      <c r="D1098" s="99"/>
      <c r="E1098" s="99"/>
      <c r="F1098" s="99"/>
      <c r="G1098" s="99"/>
      <c r="H1098" s="99"/>
    </row>
    <row r="1099" spans="1:8">
      <c r="A1099" s="211" t="str">
        <f t="shared" si="17"/>
        <v>WOC</v>
      </c>
      <c r="B1099" t="s">
        <v>680</v>
      </c>
      <c r="C1099" t="s">
        <v>2718</v>
      </c>
      <c r="D1099" s="99"/>
      <c r="E1099" s="99"/>
      <c r="F1099" s="99"/>
      <c r="G1099" s="99"/>
      <c r="H1099" s="99"/>
    </row>
    <row r="1100" spans="1:8">
      <c r="A1100" s="211" t="str">
        <f t="shared" si="17"/>
        <v>WON</v>
      </c>
      <c r="B1100" t="s">
        <v>1769</v>
      </c>
      <c r="C1100" t="s">
        <v>2719</v>
      </c>
      <c r="D1100" s="99"/>
      <c r="E1100" s="99"/>
      <c r="F1100" s="99"/>
      <c r="G1100" s="99"/>
      <c r="H1100" s="99"/>
    </row>
    <row r="1101" spans="1:8">
      <c r="A1101" s="211" t="str">
        <f t="shared" si="17"/>
        <v>WPP</v>
      </c>
      <c r="B1101" t="s">
        <v>761</v>
      </c>
      <c r="C1101" t="s">
        <v>2720</v>
      </c>
      <c r="D1101" s="99"/>
      <c r="E1101" s="99"/>
      <c r="F1101" s="99"/>
      <c r="G1101" s="99"/>
      <c r="H1101" s="99"/>
    </row>
    <row r="1102" spans="1:8">
      <c r="A1102" s="211" t="str">
        <f t="shared" si="17"/>
        <v>WRI</v>
      </c>
      <c r="B1102" t="s">
        <v>1770</v>
      </c>
      <c r="C1102" t="s">
        <v>2721</v>
      </c>
      <c r="D1102" s="99"/>
      <c r="E1102" s="99"/>
      <c r="F1102" s="99"/>
      <c r="G1102" s="99"/>
      <c r="H1102" s="99"/>
    </row>
    <row r="1103" spans="1:8">
      <c r="A1103" s="211" t="str">
        <f t="shared" si="17"/>
        <v>WSF</v>
      </c>
      <c r="B1103" t="s">
        <v>1771</v>
      </c>
      <c r="C1103" t="s">
        <v>2722</v>
      </c>
      <c r="D1103" s="99"/>
      <c r="E1103" s="99"/>
      <c r="F1103" s="99"/>
      <c r="G1103" s="99"/>
      <c r="H1103" s="99"/>
    </row>
    <row r="1104" spans="1:8">
      <c r="A1104" s="211" t="str">
        <f t="shared" si="17"/>
        <v>WSJ</v>
      </c>
      <c r="B1104" t="s">
        <v>762</v>
      </c>
      <c r="C1104" t="s">
        <v>2723</v>
      </c>
      <c r="D1104" s="99"/>
      <c r="E1104" s="99"/>
      <c r="F1104" s="99"/>
      <c r="G1104" s="99"/>
      <c r="H1104" s="99"/>
    </row>
    <row r="1105" spans="1:8">
      <c r="A1105" s="211" t="str">
        <f t="shared" si="17"/>
        <v>WTC</v>
      </c>
      <c r="B1105" t="s">
        <v>681</v>
      </c>
      <c r="C1105" t="s">
        <v>2724</v>
      </c>
      <c r="D1105" s="99"/>
      <c r="E1105" s="99"/>
      <c r="F1105" s="99"/>
      <c r="G1105" s="99"/>
      <c r="H1105" s="99"/>
    </row>
    <row r="1106" spans="1:8">
      <c r="A1106" s="211" t="str">
        <f t="shared" si="17"/>
        <v>WUR</v>
      </c>
      <c r="B1106" t="s">
        <v>682</v>
      </c>
      <c r="C1106" t="s">
        <v>2725</v>
      </c>
      <c r="D1106" s="99"/>
      <c r="E1106" s="99"/>
      <c r="F1106" s="99"/>
      <c r="G1106" s="99"/>
      <c r="H1106" s="99"/>
    </row>
    <row r="1107" spans="1:8">
      <c r="A1107" s="211" t="str">
        <f t="shared" si="17"/>
        <v>WWR</v>
      </c>
      <c r="B1107" t="s">
        <v>683</v>
      </c>
      <c r="C1107" t="s">
        <v>2726</v>
      </c>
      <c r="D1107" s="99"/>
      <c r="E1107" s="99"/>
      <c r="F1107" s="99"/>
      <c r="G1107" s="99"/>
      <c r="H1107" s="99"/>
    </row>
    <row r="1108" spans="1:8">
      <c r="A1108" s="211" t="str">
        <f t="shared" si="17"/>
        <v>WYN</v>
      </c>
      <c r="B1108" t="s">
        <v>763</v>
      </c>
      <c r="C1108" t="s">
        <v>2727</v>
      </c>
      <c r="D1108" s="99"/>
      <c r="E1108" s="99"/>
      <c r="F1108" s="99"/>
      <c r="G1108" s="99"/>
      <c r="H1108" s="99"/>
    </row>
    <row r="1109" spans="1:8">
      <c r="A1109" s="211" t="str">
        <f t="shared" si="17"/>
        <v>XME</v>
      </c>
      <c r="B1109" t="s">
        <v>1772</v>
      </c>
      <c r="C1109" t="s">
        <v>2728</v>
      </c>
      <c r="D1109" s="99"/>
      <c r="E1109" s="99"/>
      <c r="F1109" s="99"/>
      <c r="G1109" s="99"/>
      <c r="H1109" s="99"/>
    </row>
    <row r="1110" spans="1:8">
      <c r="A1110" s="211" t="str">
        <f t="shared" si="17"/>
        <v>XXX</v>
      </c>
      <c r="B1110" t="s">
        <v>684</v>
      </c>
      <c r="C1110" t="s">
        <v>2729</v>
      </c>
      <c r="D1110" s="99"/>
      <c r="E1110" s="99"/>
      <c r="F1110" s="99"/>
      <c r="G1110" s="99"/>
      <c r="H1110" s="99"/>
    </row>
    <row r="1111" spans="1:8">
      <c r="A1111" s="211" t="str">
        <f t="shared" si="17"/>
        <v>YAC</v>
      </c>
      <c r="B1111" t="s">
        <v>1773</v>
      </c>
      <c r="C1111" t="s">
        <v>2730</v>
      </c>
      <c r="D1111" s="99"/>
      <c r="E1111" s="99"/>
      <c r="F1111" s="99"/>
      <c r="G1111" s="99"/>
      <c r="H1111" s="99"/>
    </row>
    <row r="1112" spans="1:8">
      <c r="A1112" s="211" t="str">
        <f t="shared" si="17"/>
        <v>YAR</v>
      </c>
      <c r="B1112" t="s">
        <v>685</v>
      </c>
      <c r="C1112" t="s">
        <v>2731</v>
      </c>
      <c r="D1112" s="99"/>
      <c r="E1112" s="99"/>
      <c r="F1112" s="99"/>
      <c r="G1112" s="99"/>
      <c r="H1112" s="99"/>
    </row>
    <row r="1113" spans="1:8">
      <c r="A1113" s="211" t="str">
        <f t="shared" si="17"/>
        <v>YKG</v>
      </c>
      <c r="B1113" t="s">
        <v>686</v>
      </c>
      <c r="C1113" t="s">
        <v>2732</v>
      </c>
      <c r="D1113" s="99"/>
      <c r="E1113" s="99"/>
      <c r="F1113" s="99"/>
      <c r="G1113" s="99"/>
      <c r="H1113" s="99"/>
    </row>
    <row r="1114" spans="1:8">
      <c r="A1114" s="211" t="str">
        <f t="shared" si="17"/>
        <v>ZHA</v>
      </c>
      <c r="B1114" t="s">
        <v>1077</v>
      </c>
      <c r="C1114" t="s">
        <v>2733</v>
      </c>
      <c r="D1114" s="99"/>
      <c r="E1114" s="99"/>
      <c r="F1114" s="99"/>
      <c r="G1114" s="99"/>
      <c r="H1114" s="99"/>
    </row>
    <row r="1115" spans="1:8">
      <c r="A1115" s="211" t="str">
        <f t="shared" si="17"/>
        <v>ZI2</v>
      </c>
      <c r="B1115" t="s">
        <v>1774</v>
      </c>
      <c r="C1115" t="s">
        <v>2734</v>
      </c>
      <c r="D1115" s="99"/>
      <c r="E1115" s="99"/>
      <c r="F1115" s="99"/>
      <c r="G1115" s="99"/>
      <c r="H1115" s="99"/>
    </row>
    <row r="1116" spans="1:8">
      <c r="A1116" s="211" t="str">
        <f t="shared" si="17"/>
        <v>ZIH</v>
      </c>
      <c r="B1116" t="s">
        <v>764</v>
      </c>
      <c r="C1116" t="s">
        <v>2735</v>
      </c>
      <c r="D1116" s="99"/>
      <c r="E1116" s="99"/>
      <c r="F1116" s="99"/>
      <c r="G1116" s="99"/>
      <c r="H1116" s="99"/>
    </row>
    <row r="1117" spans="1:8">
      <c r="A1117" s="211" t="str">
        <f t="shared" si="17"/>
        <v>ZIP</v>
      </c>
      <c r="B1117" t="s">
        <v>765</v>
      </c>
      <c r="C1117" t="s">
        <v>2736</v>
      </c>
      <c r="D1117" s="99"/>
      <c r="E1117" s="99"/>
      <c r="F1117" s="99"/>
      <c r="G1117" s="99"/>
      <c r="H1117" s="99"/>
    </row>
    <row r="1118" spans="1:8">
      <c r="A1118" s="211" t="str">
        <f t="shared" si="17"/>
        <v>ZOH</v>
      </c>
      <c r="B1118" t="s">
        <v>1078</v>
      </c>
      <c r="C1118" t="s">
        <v>2737</v>
      </c>
      <c r="D1118" s="99"/>
      <c r="E1118" s="99"/>
      <c r="F1118" s="99"/>
      <c r="G1118" s="99"/>
      <c r="H1118" s="99"/>
    </row>
    <row r="1119" spans="1:8">
      <c r="A1119" s="211" t="str">
        <f t="shared" si="17"/>
        <v>ZST</v>
      </c>
      <c r="B1119" t="s">
        <v>1775</v>
      </c>
      <c r="C1119" t="s">
        <v>2738</v>
      </c>
      <c r="D1119" s="99"/>
      <c r="E1119" s="99"/>
      <c r="F1119" s="99"/>
      <c r="G1119" s="99"/>
      <c r="H1119" s="99"/>
    </row>
    <row r="1120" spans="1:8">
      <c r="A1120" s="211"/>
      <c r="C1120" s="99"/>
      <c r="D1120" s="99"/>
      <c r="E1120" s="99"/>
      <c r="F1120" s="99"/>
      <c r="G1120" s="99"/>
      <c r="H1120" s="99"/>
    </row>
    <row r="1121" spans="1:8">
      <c r="A1121" s="211"/>
      <c r="C1121" s="99"/>
      <c r="D1121" s="99"/>
      <c r="E1121" s="99"/>
      <c r="F1121" s="99"/>
      <c r="G1121" s="99"/>
      <c r="H1121" s="99"/>
    </row>
    <row r="1122" spans="1:8">
      <c r="A1122" s="211"/>
      <c r="C1122" s="99"/>
      <c r="D1122" s="99"/>
      <c r="E1122" s="99"/>
      <c r="F1122" s="99"/>
      <c r="G1122" s="99"/>
      <c r="H1122" s="99"/>
    </row>
    <row r="1123" spans="1:8">
      <c r="A1123" s="211"/>
      <c r="C1123" s="99"/>
      <c r="D1123" s="99"/>
      <c r="E1123" s="99"/>
      <c r="F1123" s="99"/>
      <c r="G1123" s="99"/>
      <c r="H1123" s="99"/>
    </row>
    <row r="1124" spans="1:8">
      <c r="A1124" s="211"/>
      <c r="C1124" s="99"/>
      <c r="D1124" s="99"/>
      <c r="E1124" s="99"/>
      <c r="F1124" s="99"/>
      <c r="G1124" s="99"/>
      <c r="H1124" s="99"/>
    </row>
    <row r="1125" spans="1:8">
      <c r="A1125" s="211"/>
      <c r="C1125" s="99"/>
      <c r="D1125" s="99"/>
      <c r="E1125" s="99"/>
      <c r="F1125" s="99"/>
      <c r="G1125" s="99"/>
      <c r="H1125" s="99"/>
    </row>
    <row r="1126" spans="1:8">
      <c r="A1126" s="211"/>
      <c r="C1126" s="99"/>
      <c r="D1126" s="99"/>
      <c r="E1126" s="99"/>
      <c r="F1126" s="99"/>
      <c r="G1126" s="99"/>
      <c r="H1126" s="99"/>
    </row>
    <row r="1127" spans="1:8">
      <c r="A1127" s="211"/>
      <c r="C1127" s="99"/>
      <c r="D1127" s="99"/>
      <c r="E1127" s="99"/>
      <c r="F1127" s="99"/>
      <c r="G1127" s="99"/>
      <c r="H1127" s="99"/>
    </row>
    <row r="1128" spans="1:8">
      <c r="A1128" s="211"/>
      <c r="C1128" s="99"/>
      <c r="D1128" s="99"/>
      <c r="E1128" s="99"/>
      <c r="F1128" s="99"/>
      <c r="G1128" s="99"/>
      <c r="H1128" s="99"/>
    </row>
    <row r="1129" spans="1:8">
      <c r="A1129" s="211"/>
      <c r="C1129" s="99"/>
      <c r="D1129" s="99"/>
      <c r="E1129" s="99"/>
      <c r="F1129" s="99"/>
      <c r="G1129" s="99"/>
      <c r="H1129" s="99"/>
    </row>
    <row r="1130" spans="1:8">
      <c r="A1130" s="211"/>
      <c r="C1130" s="99"/>
      <c r="D1130" s="99"/>
      <c r="E1130" s="99"/>
      <c r="F1130" s="99"/>
      <c r="G1130" s="99"/>
      <c r="H1130" s="99"/>
    </row>
    <row r="1131" spans="1:8">
      <c r="A1131" s="211"/>
      <c r="C1131" s="99"/>
      <c r="D1131" s="99"/>
      <c r="E1131" s="99"/>
      <c r="F1131" s="99"/>
      <c r="G1131" s="99"/>
      <c r="H1131" s="99"/>
    </row>
    <row r="1132" spans="1:8">
      <c r="A1132" s="211"/>
      <c r="C1132" s="99"/>
      <c r="D1132" s="99"/>
      <c r="E1132" s="99"/>
      <c r="F1132" s="99"/>
      <c r="G1132" s="99"/>
      <c r="H1132" s="99"/>
    </row>
    <row r="1133" spans="1:8">
      <c r="A1133" s="211"/>
      <c r="C1133" s="99"/>
      <c r="D1133" s="99"/>
      <c r="E1133" s="99"/>
      <c r="F1133" s="99"/>
      <c r="G1133" s="99"/>
      <c r="H1133" s="99"/>
    </row>
    <row r="1134" spans="1:8">
      <c r="A1134" s="211"/>
      <c r="C1134" s="99"/>
      <c r="D1134" s="99"/>
      <c r="E1134" s="99"/>
      <c r="F1134" s="99"/>
      <c r="G1134" s="99"/>
      <c r="H1134" s="99"/>
    </row>
    <row r="1135" spans="1:8">
      <c r="A1135" s="211"/>
      <c r="C1135" s="99"/>
      <c r="D1135" s="99"/>
      <c r="E1135" s="99"/>
      <c r="F1135" s="99"/>
      <c r="G1135" s="99"/>
      <c r="H1135" s="99"/>
    </row>
    <row r="1136" spans="1:8">
      <c r="A1136" s="211"/>
      <c r="C1136" s="99"/>
      <c r="D1136" s="99"/>
      <c r="E1136" s="99"/>
      <c r="F1136" s="99"/>
      <c r="G1136" s="99"/>
      <c r="H1136" s="99"/>
    </row>
    <row r="1137" spans="1:8">
      <c r="A1137" s="211"/>
      <c r="C1137" s="99"/>
      <c r="D1137" s="99"/>
      <c r="E1137" s="99"/>
      <c r="F1137" s="99"/>
      <c r="G1137" s="99"/>
      <c r="H1137" s="99"/>
    </row>
    <row r="1138" spans="1:8">
      <c r="A1138" s="211"/>
      <c r="C1138" s="99"/>
      <c r="D1138" s="99"/>
      <c r="E1138" s="99"/>
      <c r="F1138" s="99"/>
      <c r="G1138" s="99"/>
      <c r="H1138" s="99"/>
    </row>
    <row r="1139" spans="1:8">
      <c r="A1139" s="211"/>
      <c r="C1139" s="99"/>
      <c r="D1139" s="99"/>
      <c r="E1139" s="99"/>
      <c r="F1139" s="99"/>
      <c r="G1139" s="99"/>
      <c r="H1139" s="99"/>
    </row>
    <row r="1140" spans="1:8">
      <c r="A1140" s="211"/>
      <c r="C1140" s="99"/>
      <c r="D1140" s="99"/>
      <c r="E1140" s="99"/>
      <c r="F1140" s="99"/>
      <c r="G1140" s="99"/>
      <c r="H1140" s="99"/>
    </row>
    <row r="1141" spans="1:8">
      <c r="A1141" s="211"/>
      <c r="C1141" s="99"/>
      <c r="D1141" s="99"/>
      <c r="E1141" s="99"/>
      <c r="F1141" s="99"/>
      <c r="G1141" s="99"/>
      <c r="H1141" s="99"/>
    </row>
    <row r="1142" spans="1:8">
      <c r="A1142" s="211"/>
      <c r="C1142" s="99"/>
      <c r="D1142" s="99"/>
      <c r="E1142" s="99"/>
      <c r="F1142" s="99"/>
      <c r="G1142" s="99"/>
      <c r="H1142" s="99"/>
    </row>
    <row r="1143" spans="1:8">
      <c r="A1143" s="211"/>
      <c r="C1143" s="99"/>
      <c r="D1143" s="99"/>
      <c r="E1143" s="99"/>
      <c r="F1143" s="99"/>
      <c r="G1143" s="99"/>
      <c r="H1143" s="99"/>
    </row>
    <row r="1144" spans="1:8">
      <c r="A1144" s="211"/>
      <c r="C1144" s="99"/>
      <c r="D1144" s="99"/>
      <c r="E1144" s="99"/>
      <c r="F1144" s="99"/>
      <c r="G1144" s="99"/>
      <c r="H1144" s="99"/>
    </row>
    <row r="1145" spans="1:8">
      <c r="A1145" s="211"/>
      <c r="C1145" s="99"/>
      <c r="D1145" s="99"/>
      <c r="E1145" s="99"/>
      <c r="F1145" s="99"/>
      <c r="G1145" s="99"/>
      <c r="H1145" s="99"/>
    </row>
    <row r="1146" spans="1:8">
      <c r="A1146" s="211"/>
      <c r="C1146" s="99"/>
      <c r="D1146" s="99"/>
      <c r="E1146" s="99"/>
      <c r="F1146" s="99"/>
      <c r="G1146" s="99"/>
      <c r="H1146" s="99"/>
    </row>
    <row r="1147" spans="1:8">
      <c r="A1147" s="211"/>
    </row>
    <row r="1148" spans="1:8">
      <c r="A1148" s="211"/>
    </row>
    <row r="1149" spans="1:8">
      <c r="A1149" s="211"/>
    </row>
    <row r="1150" spans="1:8">
      <c r="A1150" s="211"/>
    </row>
    <row r="1151" spans="1:8">
      <c r="A1151" s="211"/>
    </row>
    <row r="1152" spans="1:8">
      <c r="A1152" s="211"/>
    </row>
    <row r="1153" spans="1:1">
      <c r="A1153" s="211"/>
    </row>
    <row r="1154" spans="1:1">
      <c r="A1154" s="211"/>
    </row>
    <row r="1155" spans="1:1">
      <c r="A1155" s="211"/>
    </row>
    <row r="1156" spans="1:1">
      <c r="A1156" s="211"/>
    </row>
    <row r="1157" spans="1:1">
      <c r="A1157" s="211"/>
    </row>
    <row r="1158" spans="1:1">
      <c r="A1158" s="211"/>
    </row>
    <row r="1159" spans="1:1">
      <c r="A1159" s="211"/>
    </row>
    <row r="1160" spans="1:1">
      <c r="A1160" s="211"/>
    </row>
    <row r="1161" spans="1:1">
      <c r="A1161" s="211"/>
    </row>
    <row r="1162" spans="1:1">
      <c r="A1162" s="211"/>
    </row>
    <row r="1163" spans="1:1">
      <c r="A1163" s="211"/>
    </row>
    <row r="1164" spans="1:1">
      <c r="A1164" s="211"/>
    </row>
    <row r="1165" spans="1:1">
      <c r="A1165" s="211"/>
    </row>
    <row r="1166" spans="1:1">
      <c r="A1166" s="211"/>
    </row>
    <row r="1167" spans="1:1">
      <c r="A1167" s="211"/>
    </row>
    <row r="1168" spans="1:1">
      <c r="A1168" s="211"/>
    </row>
    <row r="1169" spans="1:1">
      <c r="A1169" s="211"/>
    </row>
    <row r="1170" spans="1:1">
      <c r="A1170" s="211"/>
    </row>
    <row r="1171" spans="1:1">
      <c r="A1171" s="211"/>
    </row>
    <row r="1172" spans="1:1">
      <c r="A1172" s="211"/>
    </row>
    <row r="1173" spans="1:1">
      <c r="A1173" s="211"/>
    </row>
    <row r="1174" spans="1:1">
      <c r="A1174" s="211"/>
    </row>
    <row r="1175" spans="1:1">
      <c r="A1175" s="211"/>
    </row>
    <row r="1176" spans="1:1">
      <c r="A1176" s="211"/>
    </row>
    <row r="1177" spans="1:1">
      <c r="A1177" s="211"/>
    </row>
    <row r="1178" spans="1:1">
      <c r="A1178" s="211"/>
    </row>
    <row r="1179" spans="1:1">
      <c r="A1179" s="211"/>
    </row>
    <row r="1180" spans="1:1">
      <c r="A1180" s="211"/>
    </row>
    <row r="1181" spans="1:1">
      <c r="A1181" s="211"/>
    </row>
    <row r="1182" spans="1:1">
      <c r="A1182" s="211"/>
    </row>
    <row r="1183" spans="1:1">
      <c r="A1183" s="211"/>
    </row>
    <row r="1184" spans="1:1">
      <c r="A1184" s="211"/>
    </row>
    <row r="1185" spans="1:1">
      <c r="A1185" s="211"/>
    </row>
    <row r="1186" spans="1:1">
      <c r="A1186" s="211"/>
    </row>
    <row r="1187" spans="1:1">
      <c r="A1187" s="211"/>
    </row>
    <row r="1188" spans="1:1">
      <c r="A1188" s="211"/>
    </row>
    <row r="1189" spans="1:1">
      <c r="A1189" s="211"/>
    </row>
    <row r="1190" spans="1:1">
      <c r="A1190" s="211"/>
    </row>
    <row r="1191" spans="1:1">
      <c r="A1191" s="211"/>
    </row>
    <row r="1192" spans="1:1">
      <c r="A1192" s="211"/>
    </row>
    <row r="1193" spans="1:1">
      <c r="A1193" s="211"/>
    </row>
    <row r="1194" spans="1:1">
      <c r="A1194" s="211"/>
    </row>
    <row r="1195" spans="1:1">
      <c r="A1195" s="211"/>
    </row>
    <row r="1196" spans="1:1">
      <c r="A1196" s="211"/>
    </row>
    <row r="1197" spans="1:1">
      <c r="A1197" s="211"/>
    </row>
    <row r="1198" spans="1:1">
      <c r="A1198" s="211"/>
    </row>
    <row r="1199" spans="1:1">
      <c r="A1199" s="211"/>
    </row>
    <row r="1200" spans="1:1">
      <c r="A1200" s="211"/>
    </row>
    <row r="1201" spans="1:1">
      <c r="A1201" s="211"/>
    </row>
    <row r="1202" spans="1:1">
      <c r="A1202" s="211"/>
    </row>
    <row r="1203" spans="1:1">
      <c r="A1203" s="211"/>
    </row>
    <row r="1204" spans="1:1">
      <c r="A1204" s="211"/>
    </row>
    <row r="1205" spans="1:1">
      <c r="A1205" s="211"/>
    </row>
    <row r="1206" spans="1:1">
      <c r="A1206" s="211"/>
    </row>
    <row r="1207" spans="1:1">
      <c r="A1207" s="211"/>
    </row>
    <row r="1208" spans="1:1">
      <c r="A1208" s="211"/>
    </row>
    <row r="1209" spans="1:1">
      <c r="A1209" s="211"/>
    </row>
    <row r="1210" spans="1:1">
      <c r="A1210" s="211"/>
    </row>
    <row r="1211" spans="1:1">
      <c r="A1211" s="211"/>
    </row>
    <row r="1212" spans="1:1">
      <c r="A1212" s="211"/>
    </row>
    <row r="1213" spans="1:1">
      <c r="A1213" s="211"/>
    </row>
    <row r="1214" spans="1:1">
      <c r="A1214" s="211"/>
    </row>
    <row r="1215" spans="1:1">
      <c r="A1215" s="211"/>
    </row>
    <row r="1216" spans="1:1">
      <c r="A1216" s="211"/>
    </row>
    <row r="1217" spans="1:1">
      <c r="A1217" s="211"/>
    </row>
    <row r="1218" spans="1:1">
      <c r="A1218" s="211"/>
    </row>
    <row r="1219" spans="1:1">
      <c r="A1219" s="211"/>
    </row>
    <row r="1220" spans="1:1">
      <c r="A1220" s="211"/>
    </row>
    <row r="1221" spans="1:1">
      <c r="A1221" s="211"/>
    </row>
    <row r="1222" spans="1:1">
      <c r="A1222" s="211"/>
    </row>
    <row r="1223" spans="1:1">
      <c r="A1223" s="211"/>
    </row>
    <row r="1224" spans="1:1">
      <c r="A1224" s="211"/>
    </row>
    <row r="1225" spans="1:1">
      <c r="A1225" s="211"/>
    </row>
    <row r="1226" spans="1:1">
      <c r="A1226" s="211"/>
    </row>
    <row r="1227" spans="1:1">
      <c r="A1227" s="211"/>
    </row>
    <row r="1228" spans="1:1">
      <c r="A1228" s="211"/>
    </row>
    <row r="1229" spans="1:1">
      <c r="A1229" s="211"/>
    </row>
    <row r="1230" spans="1:1">
      <c r="A1230" s="211"/>
    </row>
    <row r="1231" spans="1:1">
      <c r="A1231" s="211"/>
    </row>
    <row r="1232" spans="1:1">
      <c r="A1232" s="211"/>
    </row>
    <row r="1233" spans="1:1">
      <c r="A1233" s="211"/>
    </row>
    <row r="1234" spans="1:1">
      <c r="A1234" s="211"/>
    </row>
    <row r="1235" spans="1:1">
      <c r="A1235" s="211"/>
    </row>
    <row r="1236" spans="1:1">
      <c r="A1236" s="211"/>
    </row>
    <row r="1237" spans="1:1">
      <c r="A1237" s="211"/>
    </row>
    <row r="1238" spans="1:1">
      <c r="A1238" s="211"/>
    </row>
    <row r="1239" spans="1:1">
      <c r="A1239" s="211"/>
    </row>
    <row r="1240" spans="1:1">
      <c r="A1240" s="211"/>
    </row>
    <row r="1241" spans="1:1">
      <c r="A1241" s="211"/>
    </row>
    <row r="1242" spans="1:1">
      <c r="A1242" s="211"/>
    </row>
    <row r="1243" spans="1:1">
      <c r="A1243" s="211"/>
    </row>
    <row r="1244" spans="1:1">
      <c r="A1244" s="211"/>
    </row>
    <row r="1245" spans="1:1">
      <c r="A1245" s="211"/>
    </row>
    <row r="1246" spans="1:1">
      <c r="A1246" s="211"/>
    </row>
    <row r="1247" spans="1:1">
      <c r="A1247" s="211"/>
    </row>
    <row r="1248" spans="1:1">
      <c r="A1248" s="211"/>
    </row>
    <row r="1249" spans="1:1">
      <c r="A1249" s="211"/>
    </row>
    <row r="1250" spans="1:1">
      <c r="A1250" s="211"/>
    </row>
    <row r="1251" spans="1:1">
      <c r="A1251" s="211"/>
    </row>
    <row r="1252" spans="1:1">
      <c r="A1252" s="211"/>
    </row>
    <row r="1253" spans="1:1">
      <c r="A1253" s="211"/>
    </row>
    <row r="1254" spans="1:1">
      <c r="A1254" s="211"/>
    </row>
    <row r="1255" spans="1:1">
      <c r="A1255" s="211"/>
    </row>
    <row r="1256" spans="1:1">
      <c r="A1256" s="211"/>
    </row>
    <row r="1257" spans="1:1">
      <c r="A1257" s="211"/>
    </row>
    <row r="1258" spans="1:1">
      <c r="A1258" s="211"/>
    </row>
    <row r="1259" spans="1:1">
      <c r="A1259" s="211"/>
    </row>
    <row r="1260" spans="1:1">
      <c r="A1260" s="211"/>
    </row>
    <row r="1261" spans="1:1">
      <c r="A1261" s="211"/>
    </row>
    <row r="1262" spans="1:1">
      <c r="A1262" s="211"/>
    </row>
    <row r="1263" spans="1:1">
      <c r="A1263" s="211"/>
    </row>
    <row r="1264" spans="1:1">
      <c r="A1264" s="211"/>
    </row>
    <row r="1265" spans="1:1">
      <c r="A1265" s="211"/>
    </row>
    <row r="1266" spans="1:1">
      <c r="A1266" s="211"/>
    </row>
    <row r="1267" spans="1:1">
      <c r="A1267" s="211"/>
    </row>
    <row r="1268" spans="1:1">
      <c r="A1268" s="211"/>
    </row>
    <row r="1269" spans="1:1">
      <c r="A1269" s="211"/>
    </row>
    <row r="1270" spans="1:1">
      <c r="A1270" s="211"/>
    </row>
    <row r="1271" spans="1:1">
      <c r="A1271" s="211"/>
    </row>
    <row r="1272" spans="1:1">
      <c r="A1272" s="211"/>
    </row>
    <row r="1273" spans="1:1">
      <c r="A1273" s="211"/>
    </row>
    <row r="1274" spans="1:1">
      <c r="A1274" s="211"/>
    </row>
    <row r="1275" spans="1:1">
      <c r="A1275" s="211"/>
    </row>
    <row r="1276" spans="1:1">
      <c r="A1276" s="211"/>
    </row>
    <row r="1277" spans="1:1">
      <c r="A1277" s="211"/>
    </row>
    <row r="1278" spans="1:1">
      <c r="A1278" s="211"/>
    </row>
    <row r="1279" spans="1:1">
      <c r="A1279" s="211"/>
    </row>
    <row r="1280" spans="1:1">
      <c r="A1280" s="211"/>
    </row>
    <row r="1281" spans="1:1">
      <c r="A1281" s="211"/>
    </row>
    <row r="1282" spans="1:1">
      <c r="A1282" s="211"/>
    </row>
    <row r="1283" spans="1:1">
      <c r="A1283" s="211"/>
    </row>
    <row r="1284" spans="1:1">
      <c r="A1284" s="211"/>
    </row>
    <row r="1285" spans="1:1">
      <c r="A1285" s="211"/>
    </row>
    <row r="1286" spans="1:1">
      <c r="A1286" s="211"/>
    </row>
    <row r="1287" spans="1:1">
      <c r="A1287" s="211"/>
    </row>
    <row r="1288" spans="1:1">
      <c r="A1288" s="211"/>
    </row>
    <row r="1289" spans="1:1">
      <c r="A1289" s="211"/>
    </row>
    <row r="1290" spans="1:1">
      <c r="A1290" s="211"/>
    </row>
    <row r="1291" spans="1:1">
      <c r="A1291" s="211"/>
    </row>
    <row r="1292" spans="1:1">
      <c r="A1292" s="211"/>
    </row>
    <row r="1293" spans="1:1">
      <c r="A1293" s="211"/>
    </row>
    <row r="1294" spans="1:1">
      <c r="A1294" s="211"/>
    </row>
    <row r="1295" spans="1:1">
      <c r="A1295" s="211"/>
    </row>
    <row r="1296" spans="1:1">
      <c r="A1296" s="211"/>
    </row>
    <row r="1297" spans="1:1">
      <c r="A1297" s="211"/>
    </row>
    <row r="1298" spans="1:1">
      <c r="A1298" s="211"/>
    </row>
    <row r="1299" spans="1:1">
      <c r="A1299" s="211"/>
    </row>
    <row r="1300" spans="1:1">
      <c r="A1300" s="211"/>
    </row>
    <row r="1301" spans="1:1">
      <c r="A1301" s="211"/>
    </row>
    <row r="1302" spans="1:1">
      <c r="A1302" s="211"/>
    </row>
    <row r="1303" spans="1:1">
      <c r="A1303" s="211"/>
    </row>
    <row r="1304" spans="1:1">
      <c r="A1304" s="211"/>
    </row>
    <row r="1305" spans="1:1">
      <c r="A1305" s="211"/>
    </row>
    <row r="1306" spans="1:1">
      <c r="A1306" s="211"/>
    </row>
    <row r="1307" spans="1:1">
      <c r="A1307" s="211"/>
    </row>
    <row r="1308" spans="1:1">
      <c r="A1308" s="211"/>
    </row>
    <row r="1309" spans="1:1">
      <c r="A1309" s="211"/>
    </row>
    <row r="1310" spans="1:1">
      <c r="A1310" s="211"/>
    </row>
    <row r="1311" spans="1:1">
      <c r="A1311" s="211"/>
    </row>
    <row r="1312" spans="1:1">
      <c r="A1312" s="211"/>
    </row>
    <row r="1313" spans="1:1">
      <c r="A1313" s="211"/>
    </row>
    <row r="1314" spans="1:1">
      <c r="A1314" s="211"/>
    </row>
    <row r="1315" spans="1:1">
      <c r="A1315" s="211"/>
    </row>
    <row r="1316" spans="1:1">
      <c r="A1316" s="211"/>
    </row>
    <row r="1317" spans="1:1">
      <c r="A1317" s="211"/>
    </row>
    <row r="1318" spans="1:1">
      <c r="A1318" s="211"/>
    </row>
    <row r="1319" spans="1:1">
      <c r="A1319" s="211"/>
    </row>
    <row r="1320" spans="1:1">
      <c r="A1320" s="211"/>
    </row>
    <row r="1321" spans="1:1">
      <c r="A1321" s="211"/>
    </row>
    <row r="1322" spans="1:1">
      <c r="A1322" s="211"/>
    </row>
    <row r="1323" spans="1:1">
      <c r="A1323" s="211"/>
    </row>
    <row r="1324" spans="1:1">
      <c r="A1324" s="211"/>
    </row>
    <row r="1325" spans="1:1">
      <c r="A1325" s="211"/>
    </row>
    <row r="1326" spans="1:1">
      <c r="A1326" s="211"/>
    </row>
    <row r="1327" spans="1:1">
      <c r="A1327" s="211"/>
    </row>
    <row r="1328" spans="1:1">
      <c r="A1328" s="211"/>
    </row>
    <row r="1329" spans="1:1">
      <c r="A1329" s="211"/>
    </row>
    <row r="1330" spans="1:1">
      <c r="A1330" s="211"/>
    </row>
    <row r="1331" spans="1:1">
      <c r="A1331" s="211"/>
    </row>
    <row r="1332" spans="1:1">
      <c r="A1332" s="211"/>
    </row>
    <row r="1333" spans="1:1">
      <c r="A1333" s="211"/>
    </row>
    <row r="1334" spans="1:1">
      <c r="A1334" s="211"/>
    </row>
    <row r="1335" spans="1:1">
      <c r="A1335" s="211"/>
    </row>
    <row r="1336" spans="1:1">
      <c r="A1336" s="211"/>
    </row>
    <row r="1337" spans="1:1">
      <c r="A1337" s="211"/>
    </row>
    <row r="1338" spans="1:1">
      <c r="A1338" s="211"/>
    </row>
    <row r="1339" spans="1:1">
      <c r="A1339" s="211"/>
    </row>
    <row r="1340" spans="1:1">
      <c r="A1340" s="211"/>
    </row>
    <row r="1341" spans="1:1">
      <c r="A1341" s="211"/>
    </row>
    <row r="1342" spans="1:1">
      <c r="A1342" s="211"/>
    </row>
    <row r="1343" spans="1:1">
      <c r="A1343" s="211"/>
    </row>
    <row r="1344" spans="1:1">
      <c r="A1344" s="211"/>
    </row>
    <row r="1345" spans="1:1">
      <c r="A1345" s="211"/>
    </row>
    <row r="1346" spans="1:1">
      <c r="A1346" s="211"/>
    </row>
    <row r="1347" spans="1:1">
      <c r="A1347" s="211"/>
    </row>
    <row r="1348" spans="1:1">
      <c r="A1348" s="211"/>
    </row>
    <row r="1349" spans="1:1">
      <c r="A1349" s="211"/>
    </row>
    <row r="1350" spans="1:1">
      <c r="A1350" s="211"/>
    </row>
    <row r="1351" spans="1:1">
      <c r="A1351" s="211"/>
    </row>
    <row r="1352" spans="1:1">
      <c r="A1352" s="211"/>
    </row>
    <row r="1353" spans="1:1">
      <c r="A1353" s="211"/>
    </row>
    <row r="1354" spans="1:1">
      <c r="A1354" s="211"/>
    </row>
    <row r="1355" spans="1:1">
      <c r="A1355" s="211"/>
    </row>
    <row r="1356" spans="1:1">
      <c r="A1356" s="211"/>
    </row>
    <row r="1357" spans="1:1">
      <c r="A1357" s="211"/>
    </row>
    <row r="1358" spans="1:1">
      <c r="A1358" s="211"/>
    </row>
    <row r="1359" spans="1:1">
      <c r="A1359" s="211"/>
    </row>
    <row r="1360" spans="1:1">
      <c r="A1360" s="211"/>
    </row>
    <row r="1361" spans="1:1">
      <c r="A1361" s="211"/>
    </row>
    <row r="1362" spans="1:1">
      <c r="A1362" s="211"/>
    </row>
    <row r="1363" spans="1:1">
      <c r="A1363" s="211"/>
    </row>
    <row r="1364" spans="1:1">
      <c r="A1364" s="211"/>
    </row>
    <row r="1365" spans="1:1">
      <c r="A1365" s="211"/>
    </row>
    <row r="1366" spans="1:1">
      <c r="A1366" s="211"/>
    </row>
    <row r="1367" spans="1:1">
      <c r="A1367" s="211"/>
    </row>
    <row r="1368" spans="1:1">
      <c r="A1368" s="211"/>
    </row>
    <row r="1369" spans="1:1">
      <c r="A1369" s="211"/>
    </row>
    <row r="1370" spans="1:1">
      <c r="A1370" s="211"/>
    </row>
    <row r="1371" spans="1:1">
      <c r="A1371" s="211"/>
    </row>
    <row r="1372" spans="1:1">
      <c r="A1372" s="211"/>
    </row>
    <row r="1373" spans="1:1">
      <c r="A1373" s="211"/>
    </row>
    <row r="1374" spans="1:1">
      <c r="A1374" s="211"/>
    </row>
    <row r="1375" spans="1:1">
      <c r="A1375" s="211"/>
    </row>
    <row r="1376" spans="1:1">
      <c r="A1376" s="211"/>
    </row>
    <row r="1377" spans="1:1">
      <c r="A1377" s="211"/>
    </row>
    <row r="1378" spans="1:1">
      <c r="A1378" s="211"/>
    </row>
    <row r="1379" spans="1:1">
      <c r="A1379" s="211"/>
    </row>
    <row r="1380" spans="1:1">
      <c r="A1380" s="211"/>
    </row>
    <row r="1381" spans="1:1">
      <c r="A1381" s="211"/>
    </row>
    <row r="1382" spans="1:1">
      <c r="A1382" s="211"/>
    </row>
    <row r="1383" spans="1:1">
      <c r="A1383" s="211"/>
    </row>
    <row r="1384" spans="1:1">
      <c r="A1384" s="211"/>
    </row>
    <row r="1385" spans="1:1">
      <c r="A1385" s="211"/>
    </row>
    <row r="1386" spans="1:1">
      <c r="A1386" s="211"/>
    </row>
    <row r="1387" spans="1:1">
      <c r="A1387" s="211"/>
    </row>
    <row r="1388" spans="1:1">
      <c r="A1388" s="211"/>
    </row>
    <row r="1389" spans="1:1">
      <c r="A1389" s="211"/>
    </row>
    <row r="1390" spans="1:1">
      <c r="A1390" s="211"/>
    </row>
    <row r="1391" spans="1:1">
      <c r="A1391" s="211"/>
    </row>
    <row r="1392" spans="1:1">
      <c r="A1392" s="211"/>
    </row>
    <row r="1393" spans="1:1">
      <c r="A1393" s="211"/>
    </row>
    <row r="1394" spans="1:1">
      <c r="A1394" s="211"/>
    </row>
    <row r="1395" spans="1:1">
      <c r="A1395" s="211"/>
    </row>
    <row r="1396" spans="1:1">
      <c r="A1396" s="211"/>
    </row>
    <row r="1397" spans="1:1">
      <c r="A1397" s="211"/>
    </row>
    <row r="1398" spans="1:1">
      <c r="A1398" s="211"/>
    </row>
    <row r="1399" spans="1:1">
      <c r="A1399" s="211"/>
    </row>
    <row r="1400" spans="1:1">
      <c r="A1400" s="211"/>
    </row>
    <row r="1401" spans="1:1">
      <c r="A1401" s="211"/>
    </row>
    <row r="1402" spans="1:1">
      <c r="A1402" s="211"/>
    </row>
    <row r="1403" spans="1:1">
      <c r="A1403" s="211"/>
    </row>
    <row r="1404" spans="1:1">
      <c r="A1404" s="211"/>
    </row>
    <row r="1405" spans="1:1">
      <c r="A1405" s="211"/>
    </row>
    <row r="1406" spans="1:1">
      <c r="A1406" s="211"/>
    </row>
    <row r="1407" spans="1:1">
      <c r="A1407" s="211"/>
    </row>
    <row r="1408" spans="1:1">
      <c r="A1408" s="211"/>
    </row>
    <row r="1409" spans="1:1">
      <c r="A1409" s="211"/>
    </row>
    <row r="1410" spans="1:1">
      <c r="A1410" s="211"/>
    </row>
    <row r="1411" spans="1:1">
      <c r="A1411" s="211"/>
    </row>
    <row r="1412" spans="1:1">
      <c r="A1412" s="211"/>
    </row>
    <row r="1413" spans="1:1">
      <c r="A1413" s="211"/>
    </row>
    <row r="1414" spans="1:1">
      <c r="A1414" s="211"/>
    </row>
    <row r="1415" spans="1:1">
      <c r="A1415" s="211"/>
    </row>
    <row r="1416" spans="1:1">
      <c r="A1416" s="211"/>
    </row>
    <row r="1417" spans="1:1">
      <c r="A1417" s="211"/>
    </row>
    <row r="1418" spans="1:1">
      <c r="A1418" s="211"/>
    </row>
    <row r="1419" spans="1:1">
      <c r="A1419" s="211"/>
    </row>
    <row r="1420" spans="1:1">
      <c r="A1420" s="211"/>
    </row>
    <row r="1421" spans="1:1">
      <c r="A1421" s="211"/>
    </row>
    <row r="1422" spans="1:1">
      <c r="A1422" s="211"/>
    </row>
    <row r="1423" spans="1:1">
      <c r="A1423" s="211"/>
    </row>
    <row r="1424" spans="1:1">
      <c r="A1424" s="211"/>
    </row>
    <row r="1425" spans="1:1">
      <c r="A1425" s="211"/>
    </row>
    <row r="1426" spans="1:1">
      <c r="A1426" s="211"/>
    </row>
    <row r="1427" spans="1:1">
      <c r="A1427" s="211"/>
    </row>
    <row r="1428" spans="1:1">
      <c r="A1428" s="211"/>
    </row>
    <row r="1429" spans="1:1">
      <c r="A1429" s="211"/>
    </row>
    <row r="1430" spans="1:1">
      <c r="A1430" s="211"/>
    </row>
    <row r="1431" spans="1:1">
      <c r="A1431" s="211"/>
    </row>
    <row r="1432" spans="1:1">
      <c r="A1432" s="211"/>
    </row>
    <row r="1433" spans="1:1">
      <c r="A1433" s="211"/>
    </row>
    <row r="1434" spans="1:1">
      <c r="A1434" s="211"/>
    </row>
    <row r="1435" spans="1:1">
      <c r="A1435" s="211"/>
    </row>
    <row r="1436" spans="1:1">
      <c r="A1436" s="211"/>
    </row>
    <row r="1437" spans="1:1">
      <c r="A1437" s="211"/>
    </row>
    <row r="1438" spans="1:1">
      <c r="A1438" s="211"/>
    </row>
    <row r="1439" spans="1:1">
      <c r="A1439" s="211"/>
    </row>
    <row r="1440" spans="1:1">
      <c r="A1440" s="211"/>
    </row>
    <row r="1441" spans="1:1">
      <c r="A1441" s="211"/>
    </row>
    <row r="1442" spans="1:1">
      <c r="A1442" s="211"/>
    </row>
    <row r="1443" spans="1:1">
      <c r="A1443" s="211"/>
    </row>
    <row r="1444" spans="1:1">
      <c r="A1444" s="211"/>
    </row>
    <row r="1445" spans="1:1">
      <c r="A1445" s="211"/>
    </row>
    <row r="1446" spans="1:1">
      <c r="A1446" s="211"/>
    </row>
    <row r="1447" spans="1:1">
      <c r="A1447" s="211"/>
    </row>
    <row r="1448" spans="1:1">
      <c r="A1448" s="211"/>
    </row>
    <row r="1449" spans="1:1">
      <c r="A1449" s="211"/>
    </row>
    <row r="1450" spans="1:1">
      <c r="A1450" s="211"/>
    </row>
    <row r="1451" spans="1:1">
      <c r="A1451" s="211"/>
    </row>
    <row r="1452" spans="1:1">
      <c r="A1452" s="211"/>
    </row>
    <row r="1453" spans="1:1">
      <c r="A1453" s="211"/>
    </row>
    <row r="1454" spans="1:1">
      <c r="A1454" s="211"/>
    </row>
    <row r="1455" spans="1:1">
      <c r="A1455" s="211"/>
    </row>
    <row r="1456" spans="1:1">
      <c r="A1456" s="211"/>
    </row>
    <row r="1457" spans="1:1">
      <c r="A1457" s="211"/>
    </row>
    <row r="1458" spans="1:1">
      <c r="A1458" s="211"/>
    </row>
    <row r="1459" spans="1:1">
      <c r="A1459" s="211"/>
    </row>
    <row r="1460" spans="1:1">
      <c r="A1460" s="211"/>
    </row>
    <row r="1461" spans="1:1">
      <c r="A1461" s="211"/>
    </row>
    <row r="1462" spans="1:1">
      <c r="A1462" s="211"/>
    </row>
    <row r="1463" spans="1:1">
      <c r="A1463" s="211"/>
    </row>
    <row r="1464" spans="1:1">
      <c r="A1464" s="211"/>
    </row>
    <row r="1465" spans="1:1">
      <c r="A1465" s="211"/>
    </row>
    <row r="1466" spans="1:1">
      <c r="A1466" s="211"/>
    </row>
    <row r="1467" spans="1:1">
      <c r="A1467" s="211"/>
    </row>
    <row r="1468" spans="1:1">
      <c r="A1468" s="211"/>
    </row>
    <row r="1469" spans="1:1">
      <c r="A1469" s="211"/>
    </row>
    <row r="1470" spans="1:1">
      <c r="A1470" s="211"/>
    </row>
    <row r="1471" spans="1:1">
      <c r="A1471" s="211"/>
    </row>
    <row r="1472" spans="1:1">
      <c r="A1472" s="211"/>
    </row>
    <row r="1473" spans="1:1">
      <c r="A1473" s="211"/>
    </row>
    <row r="1474" spans="1:1">
      <c r="A1474" s="211"/>
    </row>
    <row r="1475" spans="1:1">
      <c r="A1475" s="211"/>
    </row>
    <row r="1476" spans="1:1">
      <c r="A1476" s="211"/>
    </row>
    <row r="1477" spans="1:1">
      <c r="A1477" s="211"/>
    </row>
    <row r="1478" spans="1:1">
      <c r="A1478" s="211"/>
    </row>
    <row r="1479" spans="1:1">
      <c r="A1479" s="211"/>
    </row>
    <row r="1480" spans="1:1">
      <c r="A1480" s="211"/>
    </row>
    <row r="1481" spans="1:1">
      <c r="A1481" s="211"/>
    </row>
    <row r="1482" spans="1:1">
      <c r="A1482" s="211"/>
    </row>
    <row r="1483" spans="1:1">
      <c r="A1483" s="211"/>
    </row>
    <row r="1484" spans="1:1">
      <c r="A1484" s="211"/>
    </row>
    <row r="1485" spans="1:1">
      <c r="A1485" s="211"/>
    </row>
    <row r="1486" spans="1:1">
      <c r="A1486" s="211"/>
    </row>
    <row r="1487" spans="1:1">
      <c r="A1487" s="211"/>
    </row>
    <row r="1488" spans="1:1">
      <c r="A1488" s="211"/>
    </row>
    <row r="1489" spans="1:1">
      <c r="A1489" s="211"/>
    </row>
    <row r="1490" spans="1:1">
      <c r="A1490" s="211"/>
    </row>
    <row r="1491" spans="1:1">
      <c r="A1491" s="211"/>
    </row>
    <row r="1492" spans="1:1">
      <c r="A1492" s="211"/>
    </row>
    <row r="1493" spans="1:1">
      <c r="A1493" s="211"/>
    </row>
    <row r="1494" spans="1:1">
      <c r="A1494" s="211"/>
    </row>
    <row r="1495" spans="1:1">
      <c r="A1495" s="211"/>
    </row>
    <row r="1496" spans="1:1">
      <c r="A1496" s="211"/>
    </row>
    <row r="1497" spans="1:1">
      <c r="A1497" s="211"/>
    </row>
    <row r="1498" spans="1:1">
      <c r="A1498" s="211"/>
    </row>
    <row r="1499" spans="1:1">
      <c r="A1499" s="211"/>
    </row>
    <row r="1500" spans="1:1">
      <c r="A1500" s="211"/>
    </row>
    <row r="1501" spans="1:1">
      <c r="A1501" s="211"/>
    </row>
    <row r="1502" spans="1:1">
      <c r="A1502" s="211"/>
    </row>
    <row r="1503" spans="1:1">
      <c r="A1503" s="211"/>
    </row>
    <row r="1504" spans="1:1">
      <c r="A1504" s="211"/>
    </row>
    <row r="1505" spans="1:1">
      <c r="A1505" s="211"/>
    </row>
    <row r="1506" spans="1:1">
      <c r="A1506" s="211"/>
    </row>
    <row r="1507" spans="1:1">
      <c r="A1507" s="211"/>
    </row>
    <row r="1508" spans="1:1">
      <c r="A1508" s="211"/>
    </row>
    <row r="1509" spans="1:1">
      <c r="A1509" s="211"/>
    </row>
    <row r="1510" spans="1:1">
      <c r="A1510" s="211"/>
    </row>
    <row r="1511" spans="1:1">
      <c r="A1511" s="211"/>
    </row>
    <row r="1512" spans="1:1">
      <c r="A1512" s="211"/>
    </row>
    <row r="1513" spans="1:1">
      <c r="A1513" s="211"/>
    </row>
    <row r="1514" spans="1:1">
      <c r="A1514" s="211"/>
    </row>
    <row r="1515" spans="1:1">
      <c r="A1515" s="211"/>
    </row>
    <row r="1516" spans="1:1">
      <c r="A1516" s="211"/>
    </row>
    <row r="1517" spans="1:1">
      <c r="A1517" s="211"/>
    </row>
    <row r="1518" spans="1:1">
      <c r="A1518" s="211"/>
    </row>
    <row r="1519" spans="1:1">
      <c r="A1519" s="211"/>
    </row>
    <row r="1520" spans="1:1">
      <c r="A1520" s="211"/>
    </row>
    <row r="1521" spans="1:1">
      <c r="A1521" s="211"/>
    </row>
    <row r="1522" spans="1:1">
      <c r="A1522" s="211"/>
    </row>
    <row r="1523" spans="1:1">
      <c r="A1523" s="211"/>
    </row>
    <row r="1524" spans="1:1">
      <c r="A1524" s="211"/>
    </row>
    <row r="1525" spans="1:1">
      <c r="A1525" s="211"/>
    </row>
    <row r="1526" spans="1:1">
      <c r="A1526" s="211"/>
    </row>
    <row r="1527" spans="1:1">
      <c r="A1527" s="211"/>
    </row>
    <row r="1528" spans="1:1">
      <c r="A1528" s="211"/>
    </row>
    <row r="1529" spans="1:1">
      <c r="A1529" s="211"/>
    </row>
    <row r="1530" spans="1:1">
      <c r="A1530" s="211"/>
    </row>
    <row r="1531" spans="1:1">
      <c r="A1531" s="211"/>
    </row>
    <row r="1532" spans="1:1">
      <c r="A1532" s="211"/>
    </row>
    <row r="1533" spans="1:1">
      <c r="A1533" s="211"/>
    </row>
    <row r="1534" spans="1:1">
      <c r="A1534" s="211"/>
    </row>
    <row r="1535" spans="1:1">
      <c r="A1535" s="211"/>
    </row>
    <row r="1536" spans="1:1">
      <c r="A1536" s="211"/>
    </row>
    <row r="1537" spans="1:1">
      <c r="A1537" s="211"/>
    </row>
    <row r="1538" spans="1:1">
      <c r="A1538" s="211"/>
    </row>
    <row r="1539" spans="1:1">
      <c r="A1539" s="211"/>
    </row>
    <row r="1540" spans="1:1">
      <c r="A1540" s="211"/>
    </row>
    <row r="1541" spans="1:1">
      <c r="A1541" s="211"/>
    </row>
    <row r="1542" spans="1:1">
      <c r="A1542" s="211"/>
    </row>
    <row r="1543" spans="1:1">
      <c r="A1543" s="211"/>
    </row>
    <row r="1544" spans="1:1">
      <c r="A1544" s="211"/>
    </row>
    <row r="1545" spans="1:1">
      <c r="A1545" s="211"/>
    </row>
    <row r="1546" spans="1:1">
      <c r="A1546" s="211"/>
    </row>
    <row r="1547" spans="1:1">
      <c r="A1547" s="211"/>
    </row>
    <row r="1548" spans="1:1">
      <c r="A1548" s="211"/>
    </row>
    <row r="1549" spans="1:1">
      <c r="A1549" s="211"/>
    </row>
    <row r="1550" spans="1:1">
      <c r="A1550" s="211"/>
    </row>
    <row r="1551" spans="1:1">
      <c r="A1551" s="211"/>
    </row>
    <row r="1552" spans="1:1">
      <c r="A1552" s="211"/>
    </row>
    <row r="1553" spans="1:1">
      <c r="A1553" s="211"/>
    </row>
    <row r="1554" spans="1:1">
      <c r="A1554" s="211"/>
    </row>
    <row r="1555" spans="1:1">
      <c r="A1555" s="211"/>
    </row>
    <row r="1556" spans="1:1">
      <c r="A1556" s="211"/>
    </row>
    <row r="1557" spans="1:1">
      <c r="A1557" s="211"/>
    </row>
    <row r="1558" spans="1:1">
      <c r="A1558" s="211"/>
    </row>
    <row r="1559" spans="1:1">
      <c r="A1559" s="211"/>
    </row>
    <row r="1560" spans="1:1">
      <c r="A1560" s="211"/>
    </row>
    <row r="1561" spans="1:1">
      <c r="A1561" s="211"/>
    </row>
    <row r="1562" spans="1:1">
      <c r="A1562" s="211"/>
    </row>
    <row r="1563" spans="1:1">
      <c r="A1563" s="211"/>
    </row>
    <row r="1564" spans="1:1">
      <c r="A1564" s="211"/>
    </row>
    <row r="1565" spans="1:1">
      <c r="A1565" s="211"/>
    </row>
    <row r="1566" spans="1:1">
      <c r="A1566" s="211"/>
    </row>
    <row r="1567" spans="1:1">
      <c r="A1567" s="211"/>
    </row>
    <row r="1568" spans="1:1">
      <c r="A1568" s="211"/>
    </row>
    <row r="1569" spans="1:1">
      <c r="A1569" s="211"/>
    </row>
    <row r="1570" spans="1:1">
      <c r="A1570" s="211"/>
    </row>
    <row r="1571" spans="1:1">
      <c r="A1571" s="211"/>
    </row>
    <row r="1572" spans="1:1">
      <c r="A1572" s="211"/>
    </row>
    <row r="1573" spans="1:1">
      <c r="A1573" s="211"/>
    </row>
    <row r="1574" spans="1:1">
      <c r="A1574" s="211"/>
    </row>
    <row r="1575" spans="1:1">
      <c r="A1575" s="211"/>
    </row>
    <row r="1576" spans="1:1">
      <c r="A1576" s="211"/>
    </row>
    <row r="1577" spans="1:1">
      <c r="A1577" s="211"/>
    </row>
    <row r="1578" spans="1:1">
      <c r="A1578" s="211"/>
    </row>
    <row r="1579" spans="1:1">
      <c r="A1579" s="211"/>
    </row>
    <row r="1580" spans="1:1">
      <c r="A1580" s="211"/>
    </row>
    <row r="1581" spans="1:1">
      <c r="A1581" s="211"/>
    </row>
    <row r="1582" spans="1:1">
      <c r="A1582" s="211"/>
    </row>
    <row r="1583" spans="1:1">
      <c r="A1583" s="211"/>
    </row>
    <row r="1584" spans="1:1">
      <c r="A1584" s="211"/>
    </row>
    <row r="1585" spans="1:1">
      <c r="A1585" s="211"/>
    </row>
    <row r="1586" spans="1:1">
      <c r="A1586" s="211"/>
    </row>
    <row r="1587" spans="1:1">
      <c r="A1587" s="211"/>
    </row>
    <row r="1588" spans="1:1">
      <c r="A1588" s="211"/>
    </row>
    <row r="1589" spans="1:1">
      <c r="A1589" s="211"/>
    </row>
    <row r="1590" spans="1:1">
      <c r="A1590" s="211"/>
    </row>
    <row r="1591" spans="1:1">
      <c r="A1591" s="211"/>
    </row>
    <row r="1592" spans="1:1">
      <c r="A1592" s="211"/>
    </row>
    <row r="1593" spans="1:1">
      <c r="A1593" s="211"/>
    </row>
    <row r="1594" spans="1:1">
      <c r="A1594" s="211"/>
    </row>
    <row r="1595" spans="1:1">
      <c r="A1595" s="211"/>
    </row>
    <row r="1596" spans="1:1">
      <c r="A1596" s="211"/>
    </row>
    <row r="1597" spans="1:1">
      <c r="A1597" s="211"/>
    </row>
    <row r="1598" spans="1:1">
      <c r="A1598" s="211"/>
    </row>
    <row r="1599" spans="1:1">
      <c r="A1599" s="211"/>
    </row>
    <row r="1600" spans="1:1">
      <c r="A1600" s="211"/>
    </row>
    <row r="1601" spans="1:1">
      <c r="A1601" s="211"/>
    </row>
    <row r="1602" spans="1:1">
      <c r="A1602" s="211"/>
    </row>
    <row r="1603" spans="1:1">
      <c r="A1603" s="211"/>
    </row>
    <row r="1604" spans="1:1">
      <c r="A1604" s="211"/>
    </row>
    <row r="1605" spans="1:1">
      <c r="A1605" s="211"/>
    </row>
    <row r="1606" spans="1:1">
      <c r="A1606" s="211"/>
    </row>
    <row r="1607" spans="1:1">
      <c r="A1607" s="211"/>
    </row>
    <row r="1608" spans="1:1">
      <c r="A1608" s="211"/>
    </row>
    <row r="1609" spans="1:1">
      <c r="A1609" s="211"/>
    </row>
    <row r="1610" spans="1:1">
      <c r="A1610" s="211"/>
    </row>
    <row r="1611" spans="1:1">
      <c r="A1611" s="211"/>
    </row>
    <row r="1612" spans="1:1">
      <c r="A1612" s="211"/>
    </row>
    <row r="1613" spans="1:1">
      <c r="A1613" s="211"/>
    </row>
    <row r="1614" spans="1:1">
      <c r="A1614" s="211"/>
    </row>
    <row r="1615" spans="1:1">
      <c r="A1615" s="211"/>
    </row>
    <row r="1616" spans="1:1">
      <c r="A1616" s="211"/>
    </row>
    <row r="1617" spans="1:1">
      <c r="A1617" s="211"/>
    </row>
    <row r="1618" spans="1:1">
      <c r="A1618" s="211"/>
    </row>
    <row r="1619" spans="1:1">
      <c r="A1619" s="211"/>
    </row>
    <row r="1620" spans="1:1">
      <c r="A1620" s="211"/>
    </row>
    <row r="1621" spans="1:1">
      <c r="A1621" s="211"/>
    </row>
    <row r="1622" spans="1:1">
      <c r="A1622" s="211"/>
    </row>
    <row r="1623" spans="1:1">
      <c r="A1623" s="211"/>
    </row>
    <row r="1624" spans="1:1">
      <c r="A1624" s="211"/>
    </row>
    <row r="1625" spans="1:1">
      <c r="A1625" s="211"/>
    </row>
    <row r="1626" spans="1:1">
      <c r="A1626" s="211"/>
    </row>
    <row r="1627" spans="1:1">
      <c r="A1627" s="211"/>
    </row>
    <row r="1628" spans="1:1">
      <c r="A1628" s="211"/>
    </row>
    <row r="1629" spans="1:1">
      <c r="A1629" s="211"/>
    </row>
    <row r="1630" spans="1:1">
      <c r="A1630" s="211"/>
    </row>
    <row r="1631" spans="1:1">
      <c r="A1631" s="211"/>
    </row>
    <row r="1632" spans="1:1">
      <c r="A1632" s="211"/>
    </row>
    <row r="1633" spans="1:1">
      <c r="A1633" s="211"/>
    </row>
    <row r="1634" spans="1:1">
      <c r="A1634" s="211"/>
    </row>
    <row r="1635" spans="1:1">
      <c r="A1635" s="211"/>
    </row>
    <row r="1636" spans="1:1">
      <c r="A1636" s="211"/>
    </row>
    <row r="1637" spans="1:1">
      <c r="A1637" s="211"/>
    </row>
    <row r="1638" spans="1:1">
      <c r="A1638" s="211"/>
    </row>
    <row r="1639" spans="1:1">
      <c r="A1639" s="211"/>
    </row>
    <row r="1640" spans="1:1">
      <c r="A1640" s="211"/>
    </row>
    <row r="1641" spans="1:1">
      <c r="A1641" s="211"/>
    </row>
    <row r="1642" spans="1:1">
      <c r="A1642" s="211"/>
    </row>
    <row r="1643" spans="1:1">
      <c r="A1643" s="211"/>
    </row>
    <row r="1644" spans="1:1">
      <c r="A1644" s="211"/>
    </row>
    <row r="1645" spans="1:1">
      <c r="A1645" s="211"/>
    </row>
    <row r="1646" spans="1:1">
      <c r="A1646" s="211"/>
    </row>
    <row r="1647" spans="1:1">
      <c r="A1647" s="211"/>
    </row>
    <row r="1648" spans="1:1">
      <c r="A1648" s="211"/>
    </row>
    <row r="1649" spans="1:1">
      <c r="A1649" s="211"/>
    </row>
    <row r="1650" spans="1:1">
      <c r="A1650" s="211"/>
    </row>
    <row r="1651" spans="1:1">
      <c r="A1651" s="211"/>
    </row>
    <row r="1652" spans="1:1">
      <c r="A1652" s="211"/>
    </row>
    <row r="1653" spans="1:1">
      <c r="A1653" s="211"/>
    </row>
    <row r="1654" spans="1:1">
      <c r="A1654" s="211"/>
    </row>
    <row r="1655" spans="1:1">
      <c r="A1655" s="211"/>
    </row>
    <row r="1656" spans="1:1">
      <c r="A1656" s="211"/>
    </row>
    <row r="1657" spans="1:1">
      <c r="A1657" s="211"/>
    </row>
    <row r="1658" spans="1:1">
      <c r="A1658" s="211"/>
    </row>
    <row r="1659" spans="1:1">
      <c r="A1659" s="211"/>
    </row>
    <row r="1660" spans="1:1">
      <c r="A1660" s="211"/>
    </row>
    <row r="1661" spans="1:1">
      <c r="A1661" s="211"/>
    </row>
    <row r="1662" spans="1:1">
      <c r="A1662" s="211"/>
    </row>
    <row r="1663" spans="1:1">
      <c r="A1663" s="211"/>
    </row>
    <row r="1664" spans="1:1">
      <c r="A1664" s="211"/>
    </row>
    <row r="1665" spans="1:1">
      <c r="A1665" s="211"/>
    </row>
    <row r="1666" spans="1:1">
      <c r="A1666" s="211"/>
    </row>
    <row r="1667" spans="1:1">
      <c r="A1667" s="211"/>
    </row>
    <row r="1668" spans="1:1">
      <c r="A1668" s="211"/>
    </row>
    <row r="1669" spans="1:1">
      <c r="A1669" s="211"/>
    </row>
    <row r="1670" spans="1:1">
      <c r="A1670" s="211"/>
    </row>
    <row r="1671" spans="1:1">
      <c r="A1671" s="211"/>
    </row>
    <row r="1672" spans="1:1">
      <c r="A1672" s="211"/>
    </row>
    <row r="1673" spans="1:1">
      <c r="A1673" s="211"/>
    </row>
    <row r="1674" spans="1:1">
      <c r="A1674" s="211"/>
    </row>
    <row r="1675" spans="1:1">
      <c r="A1675" s="211"/>
    </row>
    <row r="1676" spans="1:1">
      <c r="A1676" s="211"/>
    </row>
    <row r="1677" spans="1:1">
      <c r="A1677" s="211"/>
    </row>
    <row r="1678" spans="1:1">
      <c r="A1678" s="211"/>
    </row>
    <row r="1679" spans="1:1">
      <c r="A1679" s="211"/>
    </row>
    <row r="1680" spans="1:1">
      <c r="A1680" s="211"/>
    </row>
    <row r="1681" spans="1:1">
      <c r="A1681" s="211"/>
    </row>
    <row r="1682" spans="1:1">
      <c r="A1682" s="211"/>
    </row>
    <row r="1683" spans="1:1">
      <c r="A1683" s="211"/>
    </row>
    <row r="1684" spans="1:1">
      <c r="A1684" s="211"/>
    </row>
    <row r="1685" spans="1:1">
      <c r="A1685" s="211"/>
    </row>
    <row r="1686" spans="1:1">
      <c r="A1686" s="211"/>
    </row>
    <row r="1687" spans="1:1">
      <c r="A1687" s="211"/>
    </row>
    <row r="1688" spans="1:1">
      <c r="A1688" s="211"/>
    </row>
    <row r="1689" spans="1:1">
      <c r="A1689" s="211"/>
    </row>
    <row r="1690" spans="1:1">
      <c r="A1690" s="211"/>
    </row>
    <row r="1691" spans="1:1">
      <c r="A1691" s="211"/>
    </row>
    <row r="1692" spans="1:1">
      <c r="A1692" s="211"/>
    </row>
    <row r="1693" spans="1:1">
      <c r="A1693" s="211"/>
    </row>
    <row r="1694" spans="1:1">
      <c r="A1694" s="211"/>
    </row>
    <row r="1695" spans="1:1">
      <c r="A1695" s="211"/>
    </row>
    <row r="1696" spans="1:1">
      <c r="A1696" s="211"/>
    </row>
    <row r="1697" spans="1:1">
      <c r="A1697" s="211"/>
    </row>
    <row r="1698" spans="1:1">
      <c r="A1698" s="211"/>
    </row>
    <row r="1699" spans="1:1">
      <c r="A1699" s="211"/>
    </row>
    <row r="1700" spans="1:1">
      <c r="A1700" s="211"/>
    </row>
    <row r="1701" spans="1:1">
      <c r="A1701" s="211"/>
    </row>
    <row r="1702" spans="1:1">
      <c r="A1702" s="211"/>
    </row>
    <row r="1703" spans="1:1">
      <c r="A1703" s="211"/>
    </row>
    <row r="1704" spans="1:1">
      <c r="A1704" s="211"/>
    </row>
    <row r="1705" spans="1:1">
      <c r="A1705" s="211"/>
    </row>
    <row r="1706" spans="1:1">
      <c r="A1706" s="211"/>
    </row>
    <row r="1707" spans="1:1">
      <c r="A1707" s="211"/>
    </row>
    <row r="1708" spans="1:1">
      <c r="A1708" s="211"/>
    </row>
    <row r="1709" spans="1:1">
      <c r="A1709" s="211"/>
    </row>
    <row r="1710" spans="1:1">
      <c r="A1710" s="211"/>
    </row>
    <row r="1711" spans="1:1">
      <c r="A1711" s="211"/>
    </row>
    <row r="1712" spans="1:1">
      <c r="A1712" s="211"/>
    </row>
    <row r="1713" spans="1:1">
      <c r="A1713" s="211"/>
    </row>
    <row r="1714" spans="1:1">
      <c r="A1714" s="211"/>
    </row>
    <row r="1715" spans="1:1">
      <c r="A1715" s="211"/>
    </row>
    <row r="1716" spans="1:1">
      <c r="A1716" s="211"/>
    </row>
    <row r="1717" spans="1:1">
      <c r="A1717" s="211"/>
    </row>
    <row r="1718" spans="1:1">
      <c r="A1718" s="211"/>
    </row>
    <row r="1719" spans="1:1">
      <c r="A1719" s="211"/>
    </row>
    <row r="1720" spans="1:1">
      <c r="A1720" s="211"/>
    </row>
    <row r="1721" spans="1:1">
      <c r="A1721" s="211"/>
    </row>
    <row r="1722" spans="1:1">
      <c r="A1722" s="211"/>
    </row>
    <row r="1723" spans="1:1">
      <c r="A1723" s="211"/>
    </row>
    <row r="1724" spans="1:1">
      <c r="A1724" s="211"/>
    </row>
    <row r="1725" spans="1:1">
      <c r="A1725" s="211"/>
    </row>
    <row r="1726" spans="1:1">
      <c r="A1726" s="211"/>
    </row>
    <row r="1727" spans="1:1">
      <c r="A1727" s="211"/>
    </row>
    <row r="1728" spans="1:1">
      <c r="A1728" s="211"/>
    </row>
    <row r="1729" spans="1:1">
      <c r="A1729" s="211"/>
    </row>
    <row r="1730" spans="1:1">
      <c r="A1730" s="211"/>
    </row>
    <row r="1731" spans="1:1">
      <c r="A1731" s="211"/>
    </row>
    <row r="1732" spans="1:1">
      <c r="A1732" s="211"/>
    </row>
    <row r="1733" spans="1:1">
      <c r="A1733" s="211"/>
    </row>
    <row r="1734" spans="1:1">
      <c r="A1734" s="211"/>
    </row>
    <row r="1735" spans="1:1">
      <c r="A1735" s="211"/>
    </row>
    <row r="1736" spans="1:1">
      <c r="A1736" s="211"/>
    </row>
    <row r="1737" spans="1:1">
      <c r="A1737" s="211"/>
    </row>
    <row r="1738" spans="1:1">
      <c r="A1738" s="211"/>
    </row>
    <row r="1739" spans="1:1">
      <c r="A1739" s="211"/>
    </row>
    <row r="1740" spans="1:1">
      <c r="A1740" s="211"/>
    </row>
    <row r="1741" spans="1:1">
      <c r="A1741" s="211"/>
    </row>
    <row r="1742" spans="1:1">
      <c r="A1742" s="211"/>
    </row>
    <row r="1743" spans="1:1">
      <c r="A1743" s="211"/>
    </row>
    <row r="1744" spans="1:1">
      <c r="A1744" s="211"/>
    </row>
    <row r="1745" spans="1:1">
      <c r="A1745" s="211"/>
    </row>
    <row r="1746" spans="1:1">
      <c r="A1746" s="211"/>
    </row>
    <row r="1747" spans="1:1">
      <c r="A1747" s="211"/>
    </row>
    <row r="1748" spans="1:1">
      <c r="A1748" s="211"/>
    </row>
    <row r="1749" spans="1:1">
      <c r="A1749" s="211"/>
    </row>
    <row r="1750" spans="1:1">
      <c r="A1750" s="211"/>
    </row>
    <row r="1751" spans="1:1">
      <c r="A1751" s="211"/>
    </row>
    <row r="1752" spans="1:1">
      <c r="A1752" s="211"/>
    </row>
    <row r="1753" spans="1:1">
      <c r="A1753" s="211"/>
    </row>
    <row r="1754" spans="1:1">
      <c r="A1754" s="211"/>
    </row>
    <row r="1755" spans="1:1">
      <c r="A1755" s="211"/>
    </row>
    <row r="1756" spans="1:1">
      <c r="A1756" s="211"/>
    </row>
    <row r="1757" spans="1:1">
      <c r="A1757" s="211"/>
    </row>
    <row r="1758" spans="1:1">
      <c r="A1758" s="211"/>
    </row>
    <row r="1759" spans="1:1">
      <c r="A1759" s="211"/>
    </row>
    <row r="1760" spans="1:1">
      <c r="A1760" s="211"/>
    </row>
    <row r="1761" spans="1:1">
      <c r="A1761" s="211"/>
    </row>
    <row r="1762" spans="1:1">
      <c r="A1762" s="211"/>
    </row>
    <row r="1763" spans="1:1">
      <c r="A1763" s="211"/>
    </row>
    <row r="1764" spans="1:1">
      <c r="A1764" s="211"/>
    </row>
    <row r="1765" spans="1:1">
      <c r="A1765" s="211"/>
    </row>
    <row r="1766" spans="1:1">
      <c r="A1766" s="211"/>
    </row>
    <row r="1767" spans="1:1">
      <c r="A1767" s="211"/>
    </row>
    <row r="1768" spans="1:1">
      <c r="A1768" s="211"/>
    </row>
    <row r="1769" spans="1:1">
      <c r="A1769" s="211"/>
    </row>
    <row r="1770" spans="1:1">
      <c r="A1770" s="211"/>
    </row>
    <row r="1771" spans="1:1">
      <c r="A1771" s="211"/>
    </row>
    <row r="1772" spans="1:1">
      <c r="A1772" s="211"/>
    </row>
    <row r="1773" spans="1:1">
      <c r="A1773" s="211"/>
    </row>
    <row r="1774" spans="1:1">
      <c r="A1774" s="211"/>
    </row>
    <row r="1775" spans="1:1">
      <c r="A1775" s="211"/>
    </row>
    <row r="1776" spans="1:1">
      <c r="A1776" s="211"/>
    </row>
    <row r="1777" spans="1:1">
      <c r="A1777" s="211"/>
    </row>
    <row r="1778" spans="1:1">
      <c r="A1778" s="211"/>
    </row>
    <row r="1779" spans="1:1">
      <c r="A1779" s="211"/>
    </row>
    <row r="1780" spans="1:1">
      <c r="A1780" s="211"/>
    </row>
    <row r="1781" spans="1:1">
      <c r="A1781" s="211"/>
    </row>
    <row r="1782" spans="1:1">
      <c r="A1782" s="211"/>
    </row>
    <row r="1783" spans="1:1">
      <c r="A1783" s="211"/>
    </row>
    <row r="1784" spans="1:1">
      <c r="A1784" s="211"/>
    </row>
    <row r="1785" spans="1:1">
      <c r="A1785" s="211"/>
    </row>
    <row r="1786" spans="1:1">
      <c r="A1786" s="211"/>
    </row>
    <row r="1787" spans="1:1">
      <c r="A1787" s="211"/>
    </row>
    <row r="1788" spans="1:1">
      <c r="A1788" s="211"/>
    </row>
    <row r="1789" spans="1:1">
      <c r="A1789" s="211"/>
    </row>
    <row r="1790" spans="1:1">
      <c r="A1790" s="211"/>
    </row>
    <row r="1791" spans="1:1">
      <c r="A1791" s="211"/>
    </row>
    <row r="1792" spans="1:1">
      <c r="A1792" s="211"/>
    </row>
    <row r="1793" spans="1:1">
      <c r="A1793" s="211"/>
    </row>
    <row r="1794" spans="1:1">
      <c r="A1794" s="211"/>
    </row>
    <row r="1795" spans="1:1">
      <c r="A1795" s="211"/>
    </row>
    <row r="1796" spans="1:1">
      <c r="A1796" s="211"/>
    </row>
    <row r="1797" spans="1:1">
      <c r="A1797" s="211"/>
    </row>
    <row r="1798" spans="1:1">
      <c r="A1798" s="211"/>
    </row>
    <row r="1799" spans="1:1">
      <c r="A1799" s="211"/>
    </row>
    <row r="1800" spans="1:1">
      <c r="A1800" s="211"/>
    </row>
    <row r="1801" spans="1:1">
      <c r="A1801" s="211"/>
    </row>
    <row r="1802" spans="1:1">
      <c r="A1802" s="211"/>
    </row>
    <row r="1803" spans="1:1">
      <c r="A1803" s="211"/>
    </row>
    <row r="1804" spans="1:1">
      <c r="A1804" s="211"/>
    </row>
    <row r="1805" spans="1:1">
      <c r="A1805" s="211"/>
    </row>
    <row r="1806" spans="1:1">
      <c r="A1806" s="211"/>
    </row>
    <row r="1807" spans="1:1">
      <c r="A1807" s="211"/>
    </row>
    <row r="1808" spans="1:1">
      <c r="A1808" s="211"/>
    </row>
    <row r="1809" spans="1:1">
      <c r="A1809" s="211"/>
    </row>
    <row r="1810" spans="1:1">
      <c r="A1810" s="211"/>
    </row>
    <row r="1811" spans="1:1">
      <c r="A1811" s="211"/>
    </row>
    <row r="1812" spans="1:1">
      <c r="A1812" s="211"/>
    </row>
    <row r="1813" spans="1:1">
      <c r="A1813" s="211"/>
    </row>
    <row r="1814" spans="1:1">
      <c r="A1814" s="211"/>
    </row>
    <row r="1815" spans="1:1">
      <c r="A1815" s="211"/>
    </row>
    <row r="1816" spans="1:1">
      <c r="A1816" s="211"/>
    </row>
    <row r="1817" spans="1:1">
      <c r="A1817" s="211"/>
    </row>
    <row r="1818" spans="1:1">
      <c r="A1818" s="211"/>
    </row>
    <row r="1819" spans="1:1">
      <c r="A1819" s="211"/>
    </row>
    <row r="1820" spans="1:1">
      <c r="A1820" s="211"/>
    </row>
    <row r="1821" spans="1:1">
      <c r="A1821" s="211"/>
    </row>
    <row r="1822" spans="1:1">
      <c r="A1822" s="211"/>
    </row>
    <row r="1823" spans="1:1">
      <c r="A1823" s="211"/>
    </row>
    <row r="1824" spans="1:1">
      <c r="A1824" s="211"/>
    </row>
    <row r="1825" spans="1:1">
      <c r="A1825" s="211"/>
    </row>
    <row r="1826" spans="1:1">
      <c r="A1826" s="211"/>
    </row>
    <row r="1827" spans="1:1">
      <c r="A1827" s="211"/>
    </row>
    <row r="1828" spans="1:1">
      <c r="A1828" s="211"/>
    </row>
    <row r="1829" spans="1:1">
      <c r="A1829" s="211"/>
    </row>
    <row r="1830" spans="1:1">
      <c r="A1830" s="211"/>
    </row>
    <row r="1831" spans="1:1">
      <c r="A1831" s="211"/>
    </row>
    <row r="1832" spans="1:1">
      <c r="A1832" s="211"/>
    </row>
    <row r="1833" spans="1:1">
      <c r="A1833" s="211"/>
    </row>
    <row r="1834" spans="1:1">
      <c r="A1834" s="211"/>
    </row>
    <row r="1835" spans="1:1">
      <c r="A1835" s="211"/>
    </row>
    <row r="1836" spans="1:1">
      <c r="A1836" s="211"/>
    </row>
    <row r="1837" spans="1:1">
      <c r="A1837" s="211"/>
    </row>
    <row r="1838" spans="1:1">
      <c r="A1838" s="211"/>
    </row>
    <row r="1839" spans="1:1">
      <c r="A1839" s="211"/>
    </row>
    <row r="1840" spans="1:1">
      <c r="A1840" s="211"/>
    </row>
    <row r="1841" spans="1:1">
      <c r="A1841" s="211"/>
    </row>
    <row r="1842" spans="1:1">
      <c r="A1842" s="211"/>
    </row>
    <row r="1843" spans="1:1">
      <c r="A1843" s="211"/>
    </row>
    <row r="1844" spans="1:1">
      <c r="A1844" s="211"/>
    </row>
    <row r="1845" spans="1:1">
      <c r="A1845" s="211"/>
    </row>
    <row r="1846" spans="1:1">
      <c r="A1846" s="211"/>
    </row>
    <row r="1847" spans="1:1">
      <c r="A1847" s="211"/>
    </row>
    <row r="1848" spans="1:1">
      <c r="A1848" s="211"/>
    </row>
    <row r="1849" spans="1:1">
      <c r="A1849" s="211"/>
    </row>
    <row r="1850" spans="1:1">
      <c r="A1850" s="211"/>
    </row>
    <row r="1851" spans="1:1">
      <c r="A1851" s="211"/>
    </row>
    <row r="1852" spans="1:1">
      <c r="A1852" s="211"/>
    </row>
    <row r="1853" spans="1:1">
      <c r="A1853" s="211"/>
    </row>
    <row r="1854" spans="1:1">
      <c r="A1854" s="211"/>
    </row>
    <row r="1855" spans="1:1">
      <c r="A1855" s="211"/>
    </row>
    <row r="1856" spans="1:1">
      <c r="A1856" s="211"/>
    </row>
    <row r="1857" spans="1:1">
      <c r="A1857" s="211"/>
    </row>
    <row r="1858" spans="1:1">
      <c r="A1858" s="211"/>
    </row>
    <row r="1859" spans="1:1">
      <c r="A1859" s="211"/>
    </row>
    <row r="1860" spans="1:1">
      <c r="A1860" s="211"/>
    </row>
    <row r="1861" spans="1:1">
      <c r="A1861" s="211"/>
    </row>
    <row r="1862" spans="1:1">
      <c r="A1862" s="211"/>
    </row>
    <row r="1863" spans="1:1">
      <c r="A1863" s="211"/>
    </row>
    <row r="1864" spans="1:1">
      <c r="A1864" s="211"/>
    </row>
    <row r="1865" spans="1:1">
      <c r="A1865" s="211"/>
    </row>
    <row r="1866" spans="1:1">
      <c r="A1866" s="211"/>
    </row>
    <row r="1867" spans="1:1">
      <c r="A1867" s="211"/>
    </row>
    <row r="1868" spans="1:1">
      <c r="A1868" s="211"/>
    </row>
    <row r="1869" spans="1:1">
      <c r="A1869" s="211"/>
    </row>
    <row r="1870" spans="1:1">
      <c r="A1870" s="211"/>
    </row>
    <row r="1871" spans="1:1">
      <c r="A1871" s="211"/>
    </row>
    <row r="1872" spans="1:1">
      <c r="A1872" s="211"/>
    </row>
    <row r="1873" spans="1:8">
      <c r="A1873" s="211"/>
    </row>
    <row r="1874" spans="1:8">
      <c r="A1874" s="211"/>
    </row>
    <row r="1875" spans="1:8">
      <c r="A1875" s="211"/>
    </row>
    <row r="1876" spans="1:8">
      <c r="A1876" s="211"/>
    </row>
    <row r="1877" spans="1:8">
      <c r="A1877" s="211"/>
    </row>
    <row r="1878" spans="1:8">
      <c r="A1878" s="211"/>
    </row>
    <row r="1879" spans="1:8">
      <c r="A1879" s="211"/>
    </row>
    <row r="1880" spans="1:8">
      <c r="A1880" s="211"/>
    </row>
    <row r="1881" spans="1:8">
      <c r="A1881" s="211"/>
    </row>
    <row r="1882" spans="1:8">
      <c r="A1882" s="211"/>
    </row>
    <row r="1883" spans="1:8">
      <c r="A1883" s="211"/>
    </row>
    <row r="1884" spans="1:8">
      <c r="A1884" s="211"/>
    </row>
    <row r="1885" spans="1:8">
      <c r="A1885" s="211"/>
    </row>
    <row r="1886" spans="1:8">
      <c r="A1886" s="211"/>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188" customWidth="1"/>
    <col min="76" max="86" width="18.7109375" style="189" customWidth="1"/>
    <col min="87" max="87" width="18.7109375" customWidth="1"/>
  </cols>
  <sheetData>
    <row r="1" spans="1:87" s="183" customFormat="1" ht="36">
      <c r="A1" s="181" t="s">
        <v>1190</v>
      </c>
      <c r="B1" s="181" t="s">
        <v>1083</v>
      </c>
      <c r="C1" s="181" t="s">
        <v>1191</v>
      </c>
      <c r="D1" s="181" t="s">
        <v>215</v>
      </c>
      <c r="E1" s="181" t="s">
        <v>1192</v>
      </c>
      <c r="F1" s="181" t="s">
        <v>1193</v>
      </c>
      <c r="G1" s="181" t="s">
        <v>1</v>
      </c>
      <c r="H1" s="181" t="s">
        <v>1194</v>
      </c>
      <c r="I1" s="181" t="s">
        <v>1195</v>
      </c>
      <c r="J1" s="181" t="s">
        <v>63</v>
      </c>
      <c r="K1" s="181" t="s">
        <v>823</v>
      </c>
      <c r="L1" s="181" t="s">
        <v>1196</v>
      </c>
      <c r="M1" s="181" t="s">
        <v>1197</v>
      </c>
      <c r="N1" s="181" t="s">
        <v>1198</v>
      </c>
      <c r="O1" s="181" t="s">
        <v>1199</v>
      </c>
      <c r="P1" s="181" t="s">
        <v>1200</v>
      </c>
      <c r="Q1" s="181" t="s">
        <v>1201</v>
      </c>
      <c r="R1" s="181" t="s">
        <v>695</v>
      </c>
      <c r="S1" s="181" t="s">
        <v>1202</v>
      </c>
      <c r="T1" s="181" t="s">
        <v>1203</v>
      </c>
      <c r="U1" s="181" t="s">
        <v>1204</v>
      </c>
      <c r="V1" s="181" t="s">
        <v>1205</v>
      </c>
      <c r="W1" s="181" t="s">
        <v>1206</v>
      </c>
      <c r="X1" s="181" t="s">
        <v>1207</v>
      </c>
      <c r="Y1" s="181" t="s">
        <v>1208</v>
      </c>
      <c r="Z1" s="181" t="s">
        <v>1209</v>
      </c>
      <c r="AA1" s="181" t="s">
        <v>1210</v>
      </c>
      <c r="AB1" s="181" t="s">
        <v>1211</v>
      </c>
      <c r="AC1" s="181" t="s">
        <v>1212</v>
      </c>
      <c r="AD1" s="181" t="s">
        <v>1213</v>
      </c>
      <c r="AE1" s="181" t="s">
        <v>1214</v>
      </c>
      <c r="AF1" s="181" t="s">
        <v>1215</v>
      </c>
      <c r="AG1" s="181" t="s">
        <v>1216</v>
      </c>
      <c r="AH1" s="181" t="s">
        <v>1217</v>
      </c>
      <c r="AI1" s="181" t="s">
        <v>1218</v>
      </c>
      <c r="AJ1" s="181" t="s">
        <v>1219</v>
      </c>
      <c r="AK1" s="181" t="s">
        <v>1220</v>
      </c>
      <c r="AL1" s="181" t="s">
        <v>1221</v>
      </c>
      <c r="AM1" s="181" t="s">
        <v>1222</v>
      </c>
      <c r="AN1" s="181" t="s">
        <v>1223</v>
      </c>
      <c r="AO1" s="181" t="s">
        <v>1224</v>
      </c>
      <c r="AP1" s="181" t="s">
        <v>1225</v>
      </c>
      <c r="AQ1" s="181" t="s">
        <v>1226</v>
      </c>
      <c r="AR1" s="181" t="s">
        <v>1227</v>
      </c>
      <c r="AS1" s="181" t="s">
        <v>1228</v>
      </c>
      <c r="AT1" s="181" t="s">
        <v>1229</v>
      </c>
      <c r="AU1" s="181" t="s">
        <v>1230</v>
      </c>
      <c r="AV1" s="181" t="s">
        <v>1231</v>
      </c>
      <c r="AW1" s="181" t="s">
        <v>1232</v>
      </c>
      <c r="AX1" s="181" t="s">
        <v>1233</v>
      </c>
      <c r="AY1" s="181" t="s">
        <v>1234</v>
      </c>
      <c r="AZ1" s="181" t="s">
        <v>1235</v>
      </c>
      <c r="BA1" s="181" t="s">
        <v>1236</v>
      </c>
      <c r="BB1" s="181" t="s">
        <v>1237</v>
      </c>
      <c r="BC1" s="181" t="s">
        <v>1238</v>
      </c>
      <c r="BD1" s="181" t="s">
        <v>1239</v>
      </c>
      <c r="BE1" s="181" t="s">
        <v>1240</v>
      </c>
      <c r="BF1" s="181" t="s">
        <v>1241</v>
      </c>
      <c r="BG1" s="181" t="s">
        <v>1242</v>
      </c>
      <c r="BH1" s="181" t="s">
        <v>1243</v>
      </c>
      <c r="BI1" s="181" t="s">
        <v>1244</v>
      </c>
      <c r="BJ1" s="181" t="s">
        <v>1245</v>
      </c>
      <c r="BK1" s="181" t="s">
        <v>1246</v>
      </c>
      <c r="BL1" s="181" t="s">
        <v>1247</v>
      </c>
      <c r="BM1" s="181" t="s">
        <v>1248</v>
      </c>
      <c r="BN1" s="181" t="s">
        <v>1249</v>
      </c>
      <c r="BO1" s="181" t="s">
        <v>718</v>
      </c>
      <c r="BP1" s="181" t="s">
        <v>54</v>
      </c>
      <c r="BQ1" s="181" t="s">
        <v>1250</v>
      </c>
      <c r="BR1" s="181" t="s">
        <v>1251</v>
      </c>
      <c r="BS1" s="181" t="s">
        <v>1252</v>
      </c>
      <c r="BT1" s="181" t="s">
        <v>64</v>
      </c>
      <c r="BU1" s="181" t="s">
        <v>1253</v>
      </c>
      <c r="BV1" s="181" t="s">
        <v>1254</v>
      </c>
      <c r="BW1" s="181" t="s">
        <v>1255</v>
      </c>
      <c r="BX1" s="182" t="s">
        <v>1256</v>
      </c>
      <c r="BY1" s="182" t="s">
        <v>1257</v>
      </c>
      <c r="BZ1" s="182" t="s">
        <v>1258</v>
      </c>
      <c r="CA1" s="182" t="s">
        <v>1259</v>
      </c>
      <c r="CB1" s="182" t="s">
        <v>1260</v>
      </c>
      <c r="CC1" s="182" t="s">
        <v>1261</v>
      </c>
      <c r="CD1" s="182" t="s">
        <v>1262</v>
      </c>
      <c r="CE1" s="182" t="s">
        <v>1263</v>
      </c>
      <c r="CF1" s="182" t="s">
        <v>1264</v>
      </c>
      <c r="CG1" s="182" t="s">
        <v>1265</v>
      </c>
      <c r="CH1" s="182" t="s">
        <v>1266</v>
      </c>
      <c r="CI1" s="182" t="s">
        <v>1267</v>
      </c>
    </row>
    <row r="2" spans="1:87" s="186" customFormat="1" ht="12" customHeight="1">
      <c r="A2" s="184" t="str">
        <f>'Evaluation Report_Final Result'!A2</f>
        <v>Revision 20</v>
      </c>
      <c r="B2" s="184">
        <f>'Evaluation Report_Final Result'!B3</f>
        <v>0</v>
      </c>
      <c r="C2" s="184" t="str">
        <f>'Evaluation Report_Final Result'!B4</f>
        <v>Do Not Fill Manually</v>
      </c>
      <c r="D2" s="184">
        <f>'Evaluation Report_Final Result'!B5</f>
        <v>0</v>
      </c>
      <c r="E2" s="184">
        <f>'Evaluation Report_Final Result'!B6</f>
        <v>0</v>
      </c>
      <c r="F2" s="184">
        <f>'Evaluation Report_Final Result'!B7</f>
        <v>0</v>
      </c>
      <c r="G2" s="185">
        <f>'Evaluation Report_Final Result'!B9</f>
        <v>0</v>
      </c>
      <c r="H2" s="184">
        <f>'Evaluation Report_Final Result'!B10</f>
        <v>0</v>
      </c>
      <c r="I2" s="184">
        <f>'Evaluation Report_Final Result'!B11</f>
        <v>0</v>
      </c>
      <c r="J2" s="184">
        <f>'Evaluation Report_Final Result'!L3</f>
        <v>0</v>
      </c>
      <c r="K2" s="184">
        <f>'Evaluation Report_Final Result'!L4</f>
        <v>0</v>
      </c>
      <c r="L2" s="184">
        <f>'Evaluation Report_Final Result'!L5</f>
        <v>0</v>
      </c>
      <c r="M2" s="184">
        <f>'Evaluation Report_Final Result'!L6</f>
        <v>0</v>
      </c>
      <c r="N2" s="184">
        <f>'Evaluation Report_Final Result'!L7</f>
        <v>0</v>
      </c>
      <c r="O2" s="184" t="str">
        <f>'Evaluation Report_Final Result'!L8</f>
        <v>TQA</v>
      </c>
      <c r="P2" s="184">
        <f>'Evaluation Report_Final Result'!L9</f>
        <v>1000</v>
      </c>
      <c r="Q2" s="184">
        <f>'Evaluation Report_Final Result'!L10</f>
        <v>0</v>
      </c>
      <c r="R2" s="184" t="str">
        <f>'Evaluation Report_Final Result'!L11</f>
        <v>Premium</v>
      </c>
      <c r="S2" s="184">
        <f>'Evaluation Report_Final Result'!$D14</f>
        <v>0</v>
      </c>
      <c r="T2" s="184">
        <f>'Evaluation Report_Final Result'!$F14</f>
        <v>0</v>
      </c>
      <c r="U2" s="184">
        <f>'Evaluation Report_Final Result'!$H14</f>
        <v>0</v>
      </c>
      <c r="V2" s="184">
        <f>'Evaluation Report_Final Result'!$J14</f>
        <v>0</v>
      </c>
      <c r="W2" s="184">
        <f>'Evaluation Report_Final Result'!$L14</f>
        <v>0</v>
      </c>
      <c r="X2" s="184">
        <f>'Evaluation Report_Final Result'!$P14</f>
        <v>0</v>
      </c>
      <c r="Y2" s="184">
        <f>'Evaluation Report_Final Result'!$D15</f>
        <v>0</v>
      </c>
      <c r="Z2" s="184">
        <f>'Evaluation Report_Final Result'!$F15</f>
        <v>0</v>
      </c>
      <c r="AA2" s="184">
        <f>'Evaluation Report_Final Result'!$H15</f>
        <v>0</v>
      </c>
      <c r="AB2" s="184">
        <f>'Evaluation Report_Final Result'!$J15</f>
        <v>0</v>
      </c>
      <c r="AC2" s="184">
        <f>'Evaluation Report_Final Result'!$L15</f>
        <v>0</v>
      </c>
      <c r="AD2" s="184">
        <f>'Evaluation Report_Final Result'!$P15</f>
        <v>0</v>
      </c>
      <c r="AE2" s="184">
        <f>'Evaluation Report_Final Result'!$D16</f>
        <v>0</v>
      </c>
      <c r="AF2" s="184">
        <f>'Evaluation Report_Final Result'!$F16</f>
        <v>0</v>
      </c>
      <c r="AG2" s="184">
        <f>'Evaluation Report_Final Result'!$H16</f>
        <v>0</v>
      </c>
      <c r="AH2" s="184">
        <f>'Evaluation Report_Final Result'!$J16</f>
        <v>0</v>
      </c>
      <c r="AI2" s="184">
        <f>'Evaluation Report_Final Result'!$L16</f>
        <v>0</v>
      </c>
      <c r="AJ2" s="184">
        <f>'Evaluation Report_Final Result'!$P16</f>
        <v>0</v>
      </c>
      <c r="AK2" s="184">
        <f>'Evaluation Report_Final Result'!$D17</f>
        <v>0</v>
      </c>
      <c r="AL2" s="184">
        <f>'Evaluation Report_Final Result'!$F17</f>
        <v>0</v>
      </c>
      <c r="AM2" s="184">
        <f>'Evaluation Report_Final Result'!$H17</f>
        <v>0</v>
      </c>
      <c r="AN2" s="184">
        <f>'Evaluation Report_Final Result'!$J17</f>
        <v>0</v>
      </c>
      <c r="AO2" s="184">
        <f>'Evaluation Report_Final Result'!$L17</f>
        <v>0</v>
      </c>
      <c r="AP2" s="184">
        <f>'Evaluation Report_Final Result'!$P17</f>
        <v>0</v>
      </c>
      <c r="AQ2" s="184">
        <f>'Evaluation Report_Final Result'!$D18</f>
        <v>0</v>
      </c>
      <c r="AR2" s="184">
        <f>'Evaluation Report_Final Result'!$F18</f>
        <v>0</v>
      </c>
      <c r="AS2" s="184">
        <f>'Evaluation Report_Final Result'!$H18</f>
        <v>0</v>
      </c>
      <c r="AT2" s="184">
        <f>'Evaluation Report_Final Result'!$J18</f>
        <v>0</v>
      </c>
      <c r="AU2" s="184">
        <f>'Evaluation Report_Final Result'!$L18</f>
        <v>0</v>
      </c>
      <c r="AV2" s="184">
        <f>'Evaluation Report_Final Result'!$P18</f>
        <v>0</v>
      </c>
      <c r="AW2" s="184">
        <f>'Evaluation Report_Final Result'!$D19</f>
        <v>0</v>
      </c>
      <c r="AX2" s="184">
        <f>'Evaluation Report_Final Result'!$F19</f>
        <v>0</v>
      </c>
      <c r="AY2" s="184">
        <f>'Evaluation Report_Final Result'!$H19</f>
        <v>0</v>
      </c>
      <c r="AZ2" s="184">
        <f>'Evaluation Report_Final Result'!$J19</f>
        <v>0</v>
      </c>
      <c r="BA2" s="184">
        <f>'Evaluation Report_Final Result'!$L19</f>
        <v>0</v>
      </c>
      <c r="BB2" s="184">
        <f>'Evaluation Report_Final Result'!$P19</f>
        <v>0</v>
      </c>
      <c r="BC2" s="184">
        <f>'Evaluation Report_Final Result'!$D20</f>
        <v>0</v>
      </c>
      <c r="BD2" s="184">
        <f>'Evaluation Report_Final Result'!$F20</f>
        <v>0</v>
      </c>
      <c r="BE2" s="184">
        <f>'Evaluation Report_Final Result'!$H20</f>
        <v>0</v>
      </c>
      <c r="BF2" s="184">
        <f>'Evaluation Report_Final Result'!$J20</f>
        <v>0</v>
      </c>
      <c r="BG2" s="184">
        <f>'Evaluation Report_Final Result'!$L20</f>
        <v>0</v>
      </c>
      <c r="BH2" s="184">
        <f>'Evaluation Report_Final Result'!$P20</f>
        <v>0</v>
      </c>
      <c r="BI2" s="184">
        <f>'Evaluation Report_Final Result'!$D21</f>
        <v>0</v>
      </c>
      <c r="BJ2" s="184">
        <f>'Evaluation Report_Final Result'!$F21</f>
        <v>0</v>
      </c>
      <c r="BK2" s="184">
        <f>'Evaluation Report_Final Result'!$H21</f>
        <v>0</v>
      </c>
      <c r="BL2" s="184">
        <f>'Evaluation Report_Final Result'!$J21</f>
        <v>0</v>
      </c>
      <c r="BM2" s="184">
        <f>'Evaluation Report_Final Result'!$L21</f>
        <v>0</v>
      </c>
      <c r="BN2" s="184">
        <f>'Evaluation Report_Final Result'!$P21</f>
        <v>0</v>
      </c>
      <c r="BO2" s="184">
        <f>'Evaluation Report_Final Result'!F23</f>
        <v>0</v>
      </c>
      <c r="BP2" s="184">
        <f>'Evaluation Report_Final Result'!M23</f>
        <v>0</v>
      </c>
      <c r="BQ2" s="184">
        <f>'Evaluation Report_Final Result'!E29</f>
        <v>0</v>
      </c>
      <c r="BR2" s="184">
        <f>'Evaluation Report_Final Result'!E29</f>
        <v>0</v>
      </c>
      <c r="BS2" s="190">
        <f>'Evaluation Report_Final Result'!I29</f>
        <v>1</v>
      </c>
      <c r="BT2" s="184">
        <f>'Evaluation Report_Final Result'!I31</f>
        <v>7</v>
      </c>
      <c r="BU2" s="184" t="str">
        <f>'Evaluation Report_Final Result'!L31</f>
        <v>Pass</v>
      </c>
      <c r="BV2" s="184">
        <f>'Evaluation Report_Final Result'!P41</f>
        <v>0</v>
      </c>
      <c r="BW2" s="184" t="e">
        <f>'Evaluation Report_Final Result'!#REF!</f>
        <v>#REF!</v>
      </c>
      <c r="BX2" s="184" t="str">
        <f>'Evaluation Report_Initial'!U3</f>
        <v>Do NOT review</v>
      </c>
      <c r="BY2" s="184">
        <f>'Evaluation Report_Final Result'!S15</f>
        <v>0</v>
      </c>
      <c r="BZ2" s="184">
        <f>'Evaluation Report_Final Result'!W15</f>
        <v>0</v>
      </c>
      <c r="CA2" s="184">
        <f>'Evaluation Report_Final Result'!S18</f>
        <v>0</v>
      </c>
      <c r="CB2" s="184">
        <f>'Evaluation Report_Final Result'!W18</f>
        <v>0</v>
      </c>
      <c r="CC2" s="191">
        <f>'Evaluation Report_Final Result'!S21</f>
        <v>0</v>
      </c>
      <c r="CD2" s="191">
        <f>'Evaluation Report_Final Result'!W21</f>
        <v>0</v>
      </c>
      <c r="CE2" s="184">
        <f>'Evaluation Report_Final Result'!U27</f>
        <v>0</v>
      </c>
      <c r="CF2" s="184">
        <f>'Evaluation Report_Final Result'!U28</f>
        <v>0</v>
      </c>
      <c r="CG2" s="184">
        <f>'Evaluation Report_Final Result'!U29</f>
        <v>0</v>
      </c>
      <c r="CH2" s="191" t="str">
        <f>'Evaluation Report_Final Result'!V31</f>
        <v>N/A</v>
      </c>
      <c r="CI2" s="186" t="str">
        <f ca="1">REPLACE(LEFT(CELL("filename",A1),FIND("]",CELL("filename",A1))-1),1,FIND("[",CELL("filename",A1)),"")</f>
        <v>QRF-121_XXX_XXXXXX_XXX_XX_v20 - Protected.xlsm</v>
      </c>
    </row>
    <row r="3" spans="1:87" s="186" customFormat="1" ht="12" customHeight="1">
      <c r="A3" s="184"/>
      <c r="B3" s="184"/>
      <c r="C3" s="184"/>
      <c r="D3" s="184"/>
      <c r="E3" s="184"/>
      <c r="F3" s="184"/>
      <c r="G3" s="185"/>
      <c r="H3" s="184"/>
      <c r="I3" s="184"/>
      <c r="J3" s="184"/>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7"/>
      <c r="BY3" s="187"/>
      <c r="BZ3" s="187"/>
      <c r="CA3" s="187"/>
      <c r="CB3" s="187"/>
      <c r="CC3" s="187"/>
      <c r="CD3" s="187"/>
      <c r="CE3" s="187"/>
      <c r="CF3" s="187"/>
      <c r="CG3" s="187"/>
      <c r="CH3" s="187"/>
    </row>
    <row r="4" spans="1:87" s="186" customFormat="1" ht="12" customHeight="1">
      <c r="A4" s="184"/>
      <c r="B4" s="184"/>
      <c r="C4" s="184"/>
      <c r="D4" s="184"/>
      <c r="E4" s="184"/>
      <c r="F4" s="184"/>
      <c r="G4" s="185"/>
      <c r="H4" s="184"/>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7"/>
      <c r="BY4" s="187"/>
      <c r="BZ4" s="187"/>
      <c r="CA4" s="187"/>
      <c r="CB4" s="187"/>
      <c r="CC4" s="187"/>
      <c r="CD4" s="187"/>
      <c r="CE4" s="187"/>
      <c r="CF4" s="187"/>
      <c r="CG4" s="187"/>
      <c r="CH4" s="187"/>
    </row>
    <row r="5" spans="1:87" s="186" customFormat="1" ht="12" customHeight="1">
      <c r="A5" s="184"/>
      <c r="B5" s="184"/>
      <c r="C5" s="184"/>
      <c r="D5" s="184"/>
      <c r="E5" s="184"/>
      <c r="F5" s="184"/>
      <c r="G5" s="185"/>
      <c r="H5" s="184"/>
      <c r="I5" s="184"/>
      <c r="J5" s="184"/>
      <c r="K5" s="184"/>
      <c r="L5" s="184"/>
      <c r="M5" s="184"/>
      <c r="N5" s="184"/>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7"/>
      <c r="BY5" s="187"/>
      <c r="BZ5" s="187"/>
      <c r="CA5" s="187"/>
      <c r="CB5" s="187"/>
      <c r="CC5" s="187"/>
      <c r="CD5" s="187"/>
      <c r="CE5" s="187"/>
      <c r="CF5" s="187"/>
      <c r="CG5" s="187"/>
      <c r="CH5" s="187"/>
    </row>
    <row r="6" spans="1:87" s="186" customFormat="1" ht="12" customHeight="1">
      <c r="A6" s="184"/>
      <c r="B6" s="184"/>
      <c r="C6" s="184"/>
      <c r="D6" s="184"/>
      <c r="E6" s="184"/>
      <c r="F6" s="184"/>
      <c r="G6" s="185"/>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7"/>
      <c r="BY6" s="187"/>
      <c r="BZ6" s="187"/>
      <c r="CA6" s="187"/>
      <c r="CB6" s="187"/>
      <c r="CC6" s="187"/>
      <c r="CD6" s="187"/>
      <c r="CE6" s="187"/>
      <c r="CF6" s="187"/>
      <c r="CG6" s="187"/>
      <c r="CH6" s="187"/>
    </row>
    <row r="7" spans="1:87" s="186" customFormat="1" ht="12" customHeight="1">
      <c r="A7" s="184"/>
      <c r="B7" s="184"/>
      <c r="C7" s="184"/>
      <c r="D7" s="184"/>
      <c r="E7" s="184"/>
      <c r="F7" s="184"/>
      <c r="G7" s="185"/>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7"/>
      <c r="BY7" s="187"/>
      <c r="BZ7" s="187"/>
      <c r="CA7" s="187"/>
      <c r="CB7" s="187"/>
      <c r="CC7" s="187"/>
      <c r="CD7" s="187"/>
      <c r="CE7" s="187"/>
      <c r="CF7" s="187"/>
      <c r="CG7" s="187"/>
      <c r="CH7" s="187"/>
    </row>
    <row r="8" spans="1:87" s="186" customFormat="1" ht="12" customHeight="1">
      <c r="A8" s="184"/>
      <c r="B8" s="184"/>
      <c r="C8" s="184"/>
      <c r="D8" s="184"/>
      <c r="E8" s="184"/>
      <c r="F8" s="184"/>
      <c r="G8" s="185"/>
      <c r="H8" s="184"/>
      <c r="I8" s="184"/>
      <c r="J8" s="184"/>
      <c r="K8" s="184"/>
      <c r="L8" s="184"/>
      <c r="M8" s="184"/>
      <c r="N8" s="184"/>
      <c r="O8" s="184"/>
      <c r="P8" s="184"/>
      <c r="Q8" s="184"/>
      <c r="R8" s="184"/>
      <c r="S8" s="184"/>
      <c r="T8" s="184"/>
      <c r="U8" s="184"/>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7"/>
      <c r="BY8" s="187"/>
      <c r="BZ8" s="187"/>
      <c r="CA8" s="187"/>
      <c r="CB8" s="187"/>
      <c r="CC8" s="187"/>
      <c r="CD8" s="187"/>
      <c r="CE8" s="187"/>
      <c r="CF8" s="187"/>
      <c r="CG8" s="187"/>
      <c r="CH8" s="187"/>
    </row>
    <row r="9" spans="1:87" s="186" customFormat="1" ht="12" customHeight="1">
      <c r="A9" s="184"/>
      <c r="B9" s="184"/>
      <c r="C9" s="184"/>
      <c r="D9" s="184"/>
      <c r="E9" s="184"/>
      <c r="F9" s="184"/>
      <c r="G9" s="185"/>
      <c r="H9" s="184"/>
      <c r="I9" s="184"/>
      <c r="J9" s="184"/>
      <c r="K9" s="184"/>
      <c r="L9" s="184"/>
      <c r="M9" s="184"/>
      <c r="N9" s="184"/>
      <c r="O9" s="184"/>
      <c r="P9" s="184"/>
      <c r="Q9" s="184"/>
      <c r="R9" s="184"/>
      <c r="S9" s="184"/>
      <c r="T9" s="184"/>
      <c r="U9" s="184"/>
      <c r="V9" s="184"/>
      <c r="W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7"/>
      <c r="BY9" s="187"/>
      <c r="BZ9" s="187"/>
      <c r="CA9" s="187"/>
      <c r="CB9" s="187"/>
      <c r="CC9" s="187"/>
      <c r="CD9" s="187"/>
      <c r="CE9" s="187"/>
      <c r="CF9" s="187"/>
      <c r="CG9" s="187"/>
      <c r="CH9" s="187"/>
    </row>
    <row r="10" spans="1:87" s="186" customFormat="1" ht="12" customHeight="1">
      <c r="A10" s="184"/>
      <c r="B10" s="184"/>
      <c r="C10" s="184"/>
      <c r="D10" s="184"/>
      <c r="E10" s="184"/>
      <c r="F10" s="184"/>
      <c r="G10" s="185"/>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7"/>
      <c r="BY10" s="187"/>
      <c r="BZ10" s="187"/>
      <c r="CA10" s="187"/>
      <c r="CB10" s="187"/>
      <c r="CC10" s="187"/>
      <c r="CD10" s="187"/>
      <c r="CE10" s="187"/>
      <c r="CF10" s="187"/>
      <c r="CG10" s="187"/>
      <c r="CH10" s="187"/>
    </row>
    <row r="11" spans="1:87" s="186" customFormat="1" ht="12" customHeight="1">
      <c r="A11" s="184"/>
      <c r="B11" s="184"/>
      <c r="C11" s="184"/>
      <c r="D11" s="184"/>
      <c r="E11" s="184"/>
      <c r="F11" s="184"/>
      <c r="G11" s="185"/>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7"/>
      <c r="BY11" s="187"/>
      <c r="BZ11" s="187"/>
      <c r="CA11" s="187"/>
      <c r="CB11" s="187"/>
      <c r="CC11" s="187"/>
      <c r="CD11" s="187"/>
      <c r="CE11" s="187"/>
      <c r="CF11" s="187"/>
      <c r="CG11" s="187"/>
      <c r="CH11" s="187"/>
    </row>
    <row r="12" spans="1:87" s="186" customFormat="1" ht="12" customHeight="1">
      <c r="A12" s="184"/>
      <c r="B12" s="184"/>
      <c r="C12" s="184"/>
      <c r="D12" s="184"/>
      <c r="E12" s="184"/>
      <c r="F12" s="184"/>
      <c r="G12" s="185"/>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7"/>
      <c r="BY12" s="187"/>
      <c r="BZ12" s="187"/>
      <c r="CA12" s="187"/>
      <c r="CB12" s="187"/>
      <c r="CC12" s="187"/>
      <c r="CD12" s="187"/>
      <c r="CE12" s="187"/>
      <c r="CF12" s="187"/>
      <c r="CG12" s="187"/>
      <c r="CH12" s="187"/>
    </row>
    <row r="13" spans="1:87" s="186" customFormat="1" ht="12" customHeight="1">
      <c r="A13" s="184"/>
      <c r="B13" s="184"/>
      <c r="C13" s="184"/>
      <c r="D13" s="184"/>
      <c r="E13" s="184"/>
      <c r="F13" s="184"/>
      <c r="G13" s="185"/>
      <c r="H13" s="184"/>
      <c r="I13" s="184"/>
      <c r="J13" s="184"/>
      <c r="K13" s="184"/>
      <c r="L13" s="184"/>
      <c r="M13" s="184"/>
      <c r="N13" s="184"/>
      <c r="O13" s="184"/>
      <c r="P13" s="184"/>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84"/>
      <c r="BV13" s="184"/>
      <c r="BW13" s="184"/>
      <c r="BX13" s="187"/>
      <c r="BY13" s="187"/>
      <c r="BZ13" s="187"/>
      <c r="CA13" s="187"/>
      <c r="CB13" s="187"/>
      <c r="CC13" s="187"/>
      <c r="CD13" s="187"/>
      <c r="CE13" s="187"/>
      <c r="CF13" s="187"/>
      <c r="CG13" s="187"/>
      <c r="CH13" s="187"/>
    </row>
    <row r="14" spans="1:87" s="186" customFormat="1" ht="12" customHeight="1">
      <c r="A14" s="184"/>
      <c r="B14" s="184"/>
      <c r="C14" s="184"/>
      <c r="D14" s="184"/>
      <c r="E14" s="184"/>
      <c r="F14" s="184"/>
      <c r="G14" s="185"/>
      <c r="H14" s="184"/>
      <c r="I14" s="184"/>
      <c r="J14" s="184"/>
      <c r="K14" s="184"/>
      <c r="L14" s="184"/>
      <c r="M14" s="184"/>
      <c r="N14" s="184"/>
      <c r="O14" s="184"/>
      <c r="P14" s="184"/>
      <c r="Q14" s="184"/>
      <c r="R14" s="184"/>
      <c r="S14" s="184"/>
      <c r="T14" s="184"/>
      <c r="U14" s="18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c r="BH14" s="184"/>
      <c r="BI14" s="184"/>
      <c r="BJ14" s="184"/>
      <c r="BK14" s="184"/>
      <c r="BL14" s="184"/>
      <c r="BM14" s="184"/>
      <c r="BN14" s="184"/>
      <c r="BO14" s="184"/>
      <c r="BP14" s="184"/>
      <c r="BQ14" s="184"/>
      <c r="BR14" s="184"/>
      <c r="BS14" s="184"/>
      <c r="BT14" s="184"/>
      <c r="BU14" s="184"/>
      <c r="BV14" s="184"/>
      <c r="BW14" s="184"/>
      <c r="BX14" s="187"/>
      <c r="BY14" s="187"/>
      <c r="BZ14" s="187"/>
      <c r="CA14" s="187"/>
      <c r="CB14" s="187"/>
      <c r="CC14" s="187"/>
      <c r="CD14" s="187"/>
      <c r="CE14" s="187"/>
      <c r="CF14" s="187"/>
      <c r="CG14" s="187"/>
      <c r="CH14" s="187"/>
    </row>
    <row r="15" spans="1:87" s="186" customFormat="1" ht="12" customHeight="1">
      <c r="A15" s="184"/>
      <c r="B15" s="184"/>
      <c r="C15" s="184"/>
      <c r="D15" s="184"/>
      <c r="E15" s="184"/>
      <c r="F15" s="184"/>
      <c r="G15" s="185"/>
      <c r="H15" s="184"/>
      <c r="I15" s="184"/>
      <c r="J15" s="184"/>
      <c r="K15" s="184"/>
      <c r="L15" s="184"/>
      <c r="M15" s="184"/>
      <c r="N15" s="184"/>
      <c r="O15" s="184"/>
      <c r="P15" s="184"/>
      <c r="Q15" s="184"/>
      <c r="R15" s="184"/>
      <c r="S15" s="184"/>
      <c r="T15" s="184"/>
      <c r="U15" s="18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84"/>
      <c r="BV15" s="184"/>
      <c r="BW15" s="184"/>
      <c r="BX15" s="187"/>
      <c r="BY15" s="187"/>
      <c r="BZ15" s="187"/>
      <c r="CA15" s="187"/>
      <c r="CB15" s="187"/>
      <c r="CC15" s="187"/>
      <c r="CD15" s="187"/>
      <c r="CE15" s="187"/>
      <c r="CF15" s="187"/>
      <c r="CG15" s="187"/>
      <c r="CH15" s="187"/>
    </row>
    <row r="16" spans="1:87" s="186" customFormat="1" ht="12" customHeight="1">
      <c r="A16" s="184"/>
      <c r="B16" s="184"/>
      <c r="C16" s="184"/>
      <c r="D16" s="184"/>
      <c r="E16" s="184"/>
      <c r="F16" s="184"/>
      <c r="G16" s="185"/>
      <c r="H16" s="184"/>
      <c r="I16" s="184"/>
      <c r="J16" s="184"/>
      <c r="K16" s="184"/>
      <c r="L16" s="184"/>
      <c r="M16" s="184"/>
      <c r="N16" s="184"/>
      <c r="O16" s="184"/>
      <c r="P16" s="184"/>
      <c r="Q16" s="184"/>
      <c r="R16" s="184"/>
      <c r="S16" s="184"/>
      <c r="T16" s="184"/>
      <c r="U16" s="18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84"/>
      <c r="BV16" s="184"/>
      <c r="BW16" s="184"/>
      <c r="BX16" s="187"/>
      <c r="BY16" s="187"/>
      <c r="BZ16" s="187"/>
      <c r="CA16" s="187"/>
      <c r="CB16" s="187"/>
      <c r="CC16" s="187"/>
      <c r="CD16" s="187"/>
      <c r="CE16" s="187"/>
      <c r="CF16" s="187"/>
      <c r="CG16" s="187"/>
      <c r="CH16" s="187"/>
    </row>
    <row r="17" spans="1:86" s="186" customFormat="1" ht="12" customHeight="1">
      <c r="A17" s="184"/>
      <c r="B17" s="184"/>
      <c r="C17" s="184"/>
      <c r="D17" s="184"/>
      <c r="E17" s="184"/>
      <c r="F17" s="184"/>
      <c r="G17" s="185"/>
      <c r="H17" s="184"/>
      <c r="I17" s="184"/>
      <c r="J17" s="184"/>
      <c r="K17" s="184"/>
      <c r="L17" s="184"/>
      <c r="M17" s="184"/>
      <c r="N17" s="184"/>
      <c r="O17" s="184"/>
      <c r="P17" s="184"/>
      <c r="Q17" s="184"/>
      <c r="R17" s="184"/>
      <c r="S17" s="184"/>
      <c r="T17" s="184"/>
      <c r="U17" s="18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c r="BH17" s="184"/>
      <c r="BI17" s="184"/>
      <c r="BJ17" s="184"/>
      <c r="BK17" s="184"/>
      <c r="BL17" s="184"/>
      <c r="BM17" s="184"/>
      <c r="BN17" s="184"/>
      <c r="BO17" s="184"/>
      <c r="BP17" s="184"/>
      <c r="BQ17" s="184"/>
      <c r="BR17" s="184"/>
      <c r="BS17" s="184"/>
      <c r="BT17" s="184"/>
      <c r="BU17" s="184"/>
      <c r="BV17" s="184"/>
      <c r="BW17" s="184"/>
      <c r="BX17" s="187"/>
      <c r="BY17" s="187"/>
      <c r="BZ17" s="187"/>
      <c r="CA17" s="187"/>
      <c r="CB17" s="187"/>
      <c r="CC17" s="187"/>
      <c r="CD17" s="187"/>
      <c r="CE17" s="187"/>
      <c r="CF17" s="187"/>
      <c r="CG17" s="187"/>
      <c r="CH17" s="187"/>
    </row>
    <row r="18" spans="1:86" s="186" customFormat="1" ht="12" customHeight="1">
      <c r="A18" s="184"/>
      <c r="B18" s="184"/>
      <c r="C18" s="184"/>
      <c r="D18" s="184"/>
      <c r="E18" s="184"/>
      <c r="F18" s="184"/>
      <c r="G18" s="185"/>
      <c r="H18" s="184"/>
      <c r="I18" s="184"/>
      <c r="J18" s="184"/>
      <c r="K18" s="184"/>
      <c r="L18" s="184"/>
      <c r="M18" s="184"/>
      <c r="N18" s="184"/>
      <c r="O18" s="184"/>
      <c r="P18" s="184"/>
      <c r="Q18" s="184"/>
      <c r="R18" s="184"/>
      <c r="S18" s="184"/>
      <c r="T18" s="184"/>
      <c r="U18" s="18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c r="BH18" s="184"/>
      <c r="BI18" s="184"/>
      <c r="BJ18" s="184"/>
      <c r="BK18" s="184"/>
      <c r="BL18" s="184"/>
      <c r="BM18" s="184"/>
      <c r="BN18" s="184"/>
      <c r="BO18" s="184"/>
      <c r="BP18" s="184"/>
      <c r="BQ18" s="184"/>
      <c r="BR18" s="184"/>
      <c r="BS18" s="184"/>
      <c r="BT18" s="184"/>
      <c r="BU18" s="184"/>
      <c r="BV18" s="184"/>
      <c r="BW18" s="184"/>
      <c r="BX18" s="187"/>
      <c r="BY18" s="187"/>
      <c r="BZ18" s="187"/>
      <c r="CA18" s="187"/>
      <c r="CB18" s="187"/>
      <c r="CC18" s="187"/>
      <c r="CD18" s="187"/>
      <c r="CE18" s="187"/>
      <c r="CF18" s="187"/>
      <c r="CG18" s="187"/>
      <c r="CH18" s="187"/>
    </row>
    <row r="19" spans="1:86" s="186" customFormat="1" ht="12" customHeight="1">
      <c r="A19" s="184"/>
      <c r="B19" s="184"/>
      <c r="C19" s="184"/>
      <c r="D19" s="184"/>
      <c r="E19" s="184"/>
      <c r="F19" s="184"/>
      <c r="G19" s="185"/>
      <c r="H19" s="184"/>
      <c r="I19" s="184"/>
      <c r="J19" s="184"/>
      <c r="K19" s="184"/>
      <c r="L19" s="184"/>
      <c r="M19" s="184"/>
      <c r="N19" s="184"/>
      <c r="O19" s="184"/>
      <c r="P19" s="184"/>
      <c r="Q19" s="184"/>
      <c r="R19" s="184"/>
      <c r="S19" s="184"/>
      <c r="T19" s="184"/>
      <c r="U19" s="18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84"/>
      <c r="BV19" s="184"/>
      <c r="BW19" s="184"/>
      <c r="BX19" s="187"/>
      <c r="BY19" s="187"/>
      <c r="BZ19" s="187"/>
      <c r="CA19" s="187"/>
      <c r="CB19" s="187"/>
      <c r="CC19" s="187"/>
      <c r="CD19" s="187"/>
      <c r="CE19" s="187"/>
      <c r="CF19" s="187"/>
      <c r="CG19" s="187"/>
      <c r="CH19" s="187"/>
    </row>
    <row r="20" spans="1:86" s="186" customFormat="1" ht="12" customHeight="1">
      <c r="A20" s="184"/>
      <c r="B20" s="184"/>
      <c r="C20" s="184"/>
      <c r="D20" s="184"/>
      <c r="E20" s="184"/>
      <c r="F20" s="184"/>
      <c r="G20" s="185"/>
      <c r="H20" s="184"/>
      <c r="I20" s="184"/>
      <c r="J20" s="184"/>
      <c r="K20" s="184"/>
      <c r="L20" s="184"/>
      <c r="M20" s="184"/>
      <c r="N20" s="184"/>
      <c r="O20" s="184"/>
      <c r="P20" s="184"/>
      <c r="Q20" s="184"/>
      <c r="R20" s="184"/>
      <c r="S20" s="184"/>
      <c r="T20" s="184"/>
      <c r="U20" s="18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c r="BH20" s="184"/>
      <c r="BI20" s="184"/>
      <c r="BJ20" s="184"/>
      <c r="BK20" s="184"/>
      <c r="BL20" s="184"/>
      <c r="BM20" s="184"/>
      <c r="BN20" s="184"/>
      <c r="BO20" s="184"/>
      <c r="BP20" s="184"/>
      <c r="BQ20" s="184"/>
      <c r="BR20" s="184"/>
      <c r="BS20" s="184"/>
      <c r="BT20" s="184"/>
      <c r="BU20" s="184"/>
      <c r="BV20" s="184"/>
      <c r="BW20" s="184"/>
      <c r="BX20" s="187"/>
      <c r="BY20" s="187"/>
      <c r="BZ20" s="187"/>
      <c r="CA20" s="187"/>
      <c r="CB20" s="187"/>
      <c r="CC20" s="187"/>
      <c r="CD20" s="187"/>
      <c r="CE20" s="187"/>
      <c r="CF20" s="187"/>
      <c r="CG20" s="187"/>
      <c r="CH20" s="187"/>
    </row>
    <row r="21" spans="1:86" s="186" customFormat="1" ht="12" customHeight="1">
      <c r="A21" s="184"/>
      <c r="B21" s="184"/>
      <c r="C21" s="184"/>
      <c r="D21" s="184"/>
      <c r="E21" s="184"/>
      <c r="F21" s="184"/>
      <c r="G21" s="185"/>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7"/>
      <c r="BY21" s="187"/>
      <c r="BZ21" s="187"/>
      <c r="CA21" s="187"/>
      <c r="CB21" s="187"/>
      <c r="CC21" s="187"/>
      <c r="CD21" s="187"/>
      <c r="CE21" s="187"/>
      <c r="CF21" s="187"/>
      <c r="CG21" s="187"/>
      <c r="CH21" s="187"/>
    </row>
    <row r="22" spans="1:86" s="186" customFormat="1" ht="12" customHeight="1">
      <c r="A22" s="184"/>
      <c r="B22" s="184"/>
      <c r="C22" s="184"/>
      <c r="D22" s="184"/>
      <c r="E22" s="184"/>
      <c r="F22" s="184"/>
      <c r="G22" s="185"/>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7"/>
      <c r="BY22" s="187"/>
      <c r="BZ22" s="187"/>
      <c r="CA22" s="187"/>
      <c r="CB22" s="187"/>
      <c r="CC22" s="187"/>
      <c r="CD22" s="187"/>
      <c r="CE22" s="187"/>
      <c r="CF22" s="187"/>
      <c r="CG22" s="187"/>
      <c r="CH22" s="187"/>
    </row>
    <row r="23" spans="1:86" s="186" customFormat="1" ht="12" customHeight="1">
      <c r="A23" s="184"/>
      <c r="B23" s="184"/>
      <c r="C23" s="184"/>
      <c r="D23" s="184"/>
      <c r="E23" s="184"/>
      <c r="F23" s="184"/>
      <c r="G23" s="185"/>
      <c r="H23" s="184"/>
      <c r="I23" s="184"/>
      <c r="J23" s="184"/>
      <c r="K23" s="184"/>
      <c r="L23" s="184"/>
      <c r="M23" s="184"/>
      <c r="N23" s="184"/>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7"/>
      <c r="BY23" s="187"/>
      <c r="BZ23" s="187"/>
      <c r="CA23" s="187"/>
      <c r="CB23" s="187"/>
      <c r="CC23" s="187"/>
      <c r="CD23" s="187"/>
      <c r="CE23" s="187"/>
      <c r="CF23" s="187"/>
      <c r="CG23" s="187"/>
      <c r="CH23" s="187"/>
    </row>
    <row r="24" spans="1:86" s="186" customFormat="1" ht="12" customHeight="1">
      <c r="A24" s="184"/>
      <c r="B24" s="184"/>
      <c r="C24" s="184"/>
      <c r="D24" s="184"/>
      <c r="E24" s="184"/>
      <c r="F24" s="184"/>
      <c r="G24" s="185"/>
      <c r="H24" s="184"/>
      <c r="I24" s="184"/>
      <c r="J24" s="184"/>
      <c r="K24" s="184"/>
      <c r="L24" s="184"/>
      <c r="M24" s="184"/>
      <c r="N24" s="184"/>
      <c r="O24" s="184"/>
      <c r="P24" s="184"/>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7"/>
      <c r="BY24" s="187"/>
      <c r="BZ24" s="187"/>
      <c r="CA24" s="187"/>
      <c r="CB24" s="187"/>
      <c r="CC24" s="187"/>
      <c r="CD24" s="187"/>
      <c r="CE24" s="187"/>
      <c r="CF24" s="187"/>
      <c r="CG24" s="187"/>
      <c r="CH24" s="187"/>
    </row>
    <row r="25" spans="1:86" s="186" customFormat="1" ht="12" customHeight="1">
      <c r="A25" s="184"/>
      <c r="B25" s="184"/>
      <c r="C25" s="184"/>
      <c r="D25" s="184"/>
      <c r="E25" s="184"/>
      <c r="F25" s="184"/>
      <c r="G25" s="185"/>
      <c r="H25" s="184"/>
      <c r="I25" s="184"/>
      <c r="J25" s="184"/>
      <c r="K25" s="184"/>
      <c r="L25" s="184"/>
      <c r="M25" s="184"/>
      <c r="N25" s="184"/>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7"/>
      <c r="BY25" s="187"/>
      <c r="BZ25" s="187"/>
      <c r="CA25" s="187"/>
      <c r="CB25" s="187"/>
      <c r="CC25" s="187"/>
      <c r="CD25" s="187"/>
      <c r="CE25" s="187"/>
      <c r="CF25" s="187"/>
      <c r="CG25" s="187"/>
      <c r="CH25" s="187"/>
    </row>
    <row r="26" spans="1:86" s="186" customFormat="1" ht="12" customHeight="1">
      <c r="A26" s="184"/>
      <c r="B26" s="184"/>
      <c r="C26" s="184"/>
      <c r="D26" s="184"/>
      <c r="E26" s="184"/>
      <c r="F26" s="184"/>
      <c r="G26" s="185"/>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7"/>
      <c r="BY26" s="187"/>
      <c r="BZ26" s="187"/>
      <c r="CA26" s="187"/>
      <c r="CB26" s="187"/>
      <c r="CC26" s="187"/>
      <c r="CD26" s="187"/>
      <c r="CE26" s="187"/>
      <c r="CF26" s="187"/>
      <c r="CG26" s="187"/>
      <c r="CH26" s="187"/>
    </row>
    <row r="27" spans="1:86" s="186" customFormat="1" ht="12" customHeight="1">
      <c r="A27" s="184"/>
      <c r="B27" s="184"/>
      <c r="C27" s="184"/>
      <c r="D27" s="184"/>
      <c r="E27" s="184"/>
      <c r="F27" s="184"/>
      <c r="G27" s="185"/>
      <c r="H27" s="184"/>
      <c r="I27" s="184"/>
      <c r="J27" s="184"/>
      <c r="K27" s="184"/>
      <c r="L27" s="184"/>
      <c r="M27" s="184"/>
      <c r="N27" s="184"/>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7"/>
      <c r="BY27" s="187"/>
      <c r="BZ27" s="187"/>
      <c r="CA27" s="187"/>
      <c r="CB27" s="187"/>
      <c r="CC27" s="187"/>
      <c r="CD27" s="187"/>
      <c r="CE27" s="187"/>
      <c r="CF27" s="187"/>
      <c r="CG27" s="187"/>
      <c r="CH27" s="187"/>
    </row>
    <row r="28" spans="1:86" s="186" customFormat="1" ht="12" customHeight="1">
      <c r="A28" s="184"/>
      <c r="B28" s="184"/>
      <c r="C28" s="184"/>
      <c r="D28" s="184"/>
      <c r="E28" s="184"/>
      <c r="F28" s="184"/>
      <c r="G28" s="185"/>
      <c r="H28" s="184"/>
      <c r="I28" s="184"/>
      <c r="J28" s="184"/>
      <c r="K28" s="184"/>
      <c r="L28" s="184"/>
      <c r="M28" s="184"/>
      <c r="N28" s="184"/>
      <c r="O28" s="184"/>
      <c r="P28" s="184"/>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7"/>
      <c r="BY28" s="187"/>
      <c r="BZ28" s="187"/>
      <c r="CA28" s="187"/>
      <c r="CB28" s="187"/>
      <c r="CC28" s="187"/>
      <c r="CD28" s="187"/>
      <c r="CE28" s="187"/>
      <c r="CF28" s="187"/>
      <c r="CG28" s="187"/>
      <c r="CH28" s="187"/>
    </row>
    <row r="29" spans="1:86" s="186" customFormat="1" ht="12" customHeight="1">
      <c r="A29" s="184"/>
      <c r="B29" s="184"/>
      <c r="C29" s="184"/>
      <c r="D29" s="184"/>
      <c r="E29" s="184"/>
      <c r="F29" s="184"/>
      <c r="G29" s="185"/>
      <c r="H29" s="184"/>
      <c r="I29" s="184"/>
      <c r="J29" s="184"/>
      <c r="K29" s="184"/>
      <c r="L29" s="184"/>
      <c r="M29" s="184"/>
      <c r="N29" s="184"/>
      <c r="O29" s="184"/>
      <c r="P29" s="184"/>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7"/>
      <c r="BY29" s="187"/>
      <c r="BZ29" s="187"/>
      <c r="CA29" s="187"/>
      <c r="CB29" s="187"/>
      <c r="CC29" s="187"/>
      <c r="CD29" s="187"/>
      <c r="CE29" s="187"/>
      <c r="CF29" s="187"/>
      <c r="CG29" s="187"/>
      <c r="CH29" s="187"/>
    </row>
    <row r="30" spans="1:86" s="186" customFormat="1" ht="12" customHeight="1">
      <c r="A30" s="184"/>
      <c r="B30" s="184"/>
      <c r="C30" s="184"/>
      <c r="D30" s="184"/>
      <c r="E30" s="184"/>
      <c r="F30" s="184"/>
      <c r="G30" s="185"/>
      <c r="H30" s="184"/>
      <c r="I30" s="184"/>
      <c r="J30" s="184"/>
      <c r="K30" s="184"/>
      <c r="L30" s="184"/>
      <c r="M30" s="184"/>
      <c r="N30" s="184"/>
      <c r="O30" s="184"/>
      <c r="P30" s="184"/>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7"/>
      <c r="BY30" s="187"/>
      <c r="BZ30" s="187"/>
      <c r="CA30" s="187"/>
      <c r="CB30" s="187"/>
      <c r="CC30" s="187"/>
      <c r="CD30" s="187"/>
      <c r="CE30" s="187"/>
      <c r="CF30" s="187"/>
      <c r="CG30" s="187"/>
      <c r="CH30" s="187"/>
    </row>
    <row r="31" spans="1:86" s="186" customFormat="1" ht="12" customHeight="1">
      <c r="A31" s="184"/>
      <c r="B31" s="184"/>
      <c r="C31" s="184"/>
      <c r="D31" s="184"/>
      <c r="E31" s="184"/>
      <c r="F31" s="184"/>
      <c r="G31" s="185"/>
      <c r="H31" s="184"/>
      <c r="I31" s="184"/>
      <c r="J31" s="184"/>
      <c r="K31" s="184"/>
      <c r="L31" s="184"/>
      <c r="M31" s="184"/>
      <c r="N31" s="184"/>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7"/>
      <c r="BY31" s="187"/>
      <c r="BZ31" s="187"/>
      <c r="CA31" s="187"/>
      <c r="CB31" s="187"/>
      <c r="CC31" s="187"/>
      <c r="CD31" s="187"/>
      <c r="CE31" s="187"/>
      <c r="CF31" s="187"/>
      <c r="CG31" s="187"/>
      <c r="CH31" s="187"/>
    </row>
    <row r="32" spans="1:86" s="186" customFormat="1" ht="12" customHeight="1">
      <c r="A32" s="184"/>
      <c r="B32" s="184"/>
      <c r="C32" s="184"/>
      <c r="D32" s="184"/>
      <c r="E32" s="184"/>
      <c r="F32" s="184"/>
      <c r="G32" s="185"/>
      <c r="H32" s="184"/>
      <c r="I32" s="184"/>
      <c r="J32" s="184"/>
      <c r="K32" s="184"/>
      <c r="L32" s="184"/>
      <c r="M32" s="184"/>
      <c r="N32" s="184"/>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7"/>
      <c r="BY32" s="187"/>
      <c r="BZ32" s="187"/>
      <c r="CA32" s="187"/>
      <c r="CB32" s="187"/>
      <c r="CC32" s="187"/>
      <c r="CD32" s="187"/>
      <c r="CE32" s="187"/>
      <c r="CF32" s="187"/>
      <c r="CG32" s="187"/>
      <c r="CH32" s="187"/>
    </row>
    <row r="33" spans="1:86" s="186" customFormat="1" ht="12" customHeight="1">
      <c r="A33" s="184"/>
      <c r="B33" s="184"/>
      <c r="C33" s="184"/>
      <c r="D33" s="184"/>
      <c r="E33" s="184"/>
      <c r="F33" s="184"/>
      <c r="G33" s="185"/>
      <c r="H33" s="184"/>
      <c r="I33" s="184"/>
      <c r="J33" s="184"/>
      <c r="K33" s="184"/>
      <c r="L33" s="184"/>
      <c r="M33" s="184"/>
      <c r="N33" s="184"/>
      <c r="O33" s="184"/>
      <c r="P33" s="18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c r="BC33" s="184"/>
      <c r="BD33" s="184"/>
      <c r="BE33" s="184"/>
      <c r="BF33" s="184"/>
      <c r="BG33" s="184"/>
      <c r="BH33" s="184"/>
      <c r="BI33" s="184"/>
      <c r="BJ33" s="184"/>
      <c r="BK33" s="184"/>
      <c r="BL33" s="184"/>
      <c r="BM33" s="184"/>
      <c r="BN33" s="184"/>
      <c r="BO33" s="184"/>
      <c r="BP33" s="184"/>
      <c r="BQ33" s="184"/>
      <c r="BR33" s="184"/>
      <c r="BS33" s="184"/>
      <c r="BT33" s="184"/>
      <c r="BU33" s="184"/>
      <c r="BV33" s="184"/>
      <c r="BW33" s="184"/>
      <c r="BX33" s="187"/>
      <c r="BY33" s="187"/>
      <c r="BZ33" s="187"/>
      <c r="CA33" s="187"/>
      <c r="CB33" s="187"/>
      <c r="CC33" s="187"/>
      <c r="CD33" s="187"/>
      <c r="CE33" s="187"/>
      <c r="CF33" s="187"/>
      <c r="CG33" s="187"/>
      <c r="CH33" s="187"/>
    </row>
    <row r="34" spans="1:86" s="186" customFormat="1" ht="12" customHeight="1">
      <c r="A34" s="184"/>
      <c r="B34" s="184"/>
      <c r="C34" s="184"/>
      <c r="D34" s="184"/>
      <c r="E34" s="184"/>
      <c r="F34" s="184"/>
      <c r="G34" s="185"/>
      <c r="H34" s="184"/>
      <c r="I34" s="184"/>
      <c r="J34" s="184"/>
      <c r="K34" s="184"/>
      <c r="L34" s="184"/>
      <c r="M34" s="184"/>
      <c r="N34" s="184"/>
      <c r="O34" s="184"/>
      <c r="P34" s="184"/>
      <c r="Q34" s="184"/>
      <c r="R34" s="184"/>
      <c r="S34" s="184"/>
      <c r="T34" s="184"/>
      <c r="U34" s="184"/>
      <c r="V34" s="184"/>
      <c r="W34" s="184"/>
      <c r="X34" s="184"/>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c r="BB34" s="184"/>
      <c r="BC34" s="184"/>
      <c r="BD34" s="184"/>
      <c r="BE34" s="184"/>
      <c r="BF34" s="184"/>
      <c r="BG34" s="184"/>
      <c r="BH34" s="184"/>
      <c r="BI34" s="184"/>
      <c r="BJ34" s="184"/>
      <c r="BK34" s="184"/>
      <c r="BL34" s="184"/>
      <c r="BM34" s="184"/>
      <c r="BN34" s="184"/>
      <c r="BO34" s="184"/>
      <c r="BP34" s="184"/>
      <c r="BQ34" s="184"/>
      <c r="BR34" s="184"/>
      <c r="BS34" s="184"/>
      <c r="BT34" s="184"/>
      <c r="BU34" s="184"/>
      <c r="BV34" s="184"/>
      <c r="BW34" s="184"/>
      <c r="BX34" s="187"/>
      <c r="BY34" s="187"/>
      <c r="BZ34" s="187"/>
      <c r="CA34" s="187"/>
      <c r="CB34" s="187"/>
      <c r="CC34" s="187"/>
      <c r="CD34" s="187"/>
      <c r="CE34" s="187"/>
      <c r="CF34" s="187"/>
      <c r="CG34" s="187"/>
      <c r="CH34" s="187"/>
    </row>
    <row r="35" spans="1:86" s="186" customFormat="1" ht="12" customHeight="1">
      <c r="A35" s="184"/>
      <c r="B35" s="184"/>
      <c r="C35" s="184"/>
      <c r="D35" s="184"/>
      <c r="E35" s="184"/>
      <c r="F35" s="184"/>
      <c r="G35" s="185"/>
      <c r="H35" s="184"/>
      <c r="I35" s="184"/>
      <c r="J35" s="184"/>
      <c r="K35" s="184"/>
      <c r="L35" s="184"/>
      <c r="M35" s="184"/>
      <c r="N35" s="184"/>
      <c r="O35" s="184"/>
      <c r="P35" s="184"/>
      <c r="Q35" s="184"/>
      <c r="R35" s="184"/>
      <c r="S35" s="184"/>
      <c r="T35" s="184"/>
      <c r="U35" s="184"/>
      <c r="V35" s="184"/>
      <c r="W35" s="184"/>
      <c r="X35" s="184"/>
      <c r="Y35" s="184"/>
      <c r="Z35" s="184"/>
      <c r="AA35" s="184"/>
      <c r="AB35" s="184"/>
      <c r="AC35" s="184"/>
      <c r="AD35" s="184"/>
      <c r="AE35" s="184"/>
      <c r="AF35" s="184"/>
      <c r="AG35" s="184"/>
      <c r="AH35" s="184"/>
      <c r="AI35" s="184"/>
      <c r="AJ35" s="184"/>
      <c r="AK35" s="184"/>
      <c r="AL35" s="184"/>
      <c r="AM35" s="184"/>
      <c r="AN35" s="184"/>
      <c r="AO35" s="184"/>
      <c r="AP35" s="184"/>
      <c r="AQ35" s="184"/>
      <c r="AR35" s="184"/>
      <c r="AS35" s="184"/>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84"/>
      <c r="BV35" s="184"/>
      <c r="BW35" s="184"/>
      <c r="BX35" s="187"/>
      <c r="BY35" s="187"/>
      <c r="BZ35" s="187"/>
      <c r="CA35" s="187"/>
      <c r="CB35" s="187"/>
      <c r="CC35" s="187"/>
      <c r="CD35" s="187"/>
      <c r="CE35" s="187"/>
      <c r="CF35" s="187"/>
      <c r="CG35" s="187"/>
      <c r="CH35" s="187"/>
    </row>
    <row r="36" spans="1:86" s="186" customFormat="1" ht="12" customHeight="1">
      <c r="A36" s="184"/>
      <c r="B36" s="184"/>
      <c r="C36" s="184"/>
      <c r="D36" s="184"/>
      <c r="E36" s="184"/>
      <c r="F36" s="184"/>
      <c r="G36" s="185"/>
      <c r="H36" s="184"/>
      <c r="I36" s="184"/>
      <c r="J36" s="184"/>
      <c r="K36" s="184"/>
      <c r="L36" s="184"/>
      <c r="M36" s="184"/>
      <c r="N36" s="184"/>
      <c r="O36" s="184"/>
      <c r="P36" s="184"/>
      <c r="Q36" s="184"/>
      <c r="R36" s="184"/>
      <c r="S36" s="184"/>
      <c r="T36" s="184"/>
      <c r="U36" s="184"/>
      <c r="V36" s="184"/>
      <c r="W36" s="184"/>
      <c r="X36" s="184"/>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84"/>
      <c r="BV36" s="184"/>
      <c r="BW36" s="184"/>
      <c r="BX36" s="187"/>
      <c r="BY36" s="187"/>
      <c r="BZ36" s="187"/>
      <c r="CA36" s="187"/>
      <c r="CB36" s="187"/>
      <c r="CC36" s="187"/>
      <c r="CD36" s="187"/>
      <c r="CE36" s="187"/>
      <c r="CF36" s="187"/>
      <c r="CG36" s="187"/>
      <c r="CH36" s="187"/>
    </row>
    <row r="37" spans="1:86" s="186" customFormat="1" ht="12" customHeight="1">
      <c r="A37" s="184"/>
      <c r="B37" s="184"/>
      <c r="C37" s="184"/>
      <c r="D37" s="184"/>
      <c r="E37" s="184"/>
      <c r="F37" s="184"/>
      <c r="G37" s="185"/>
      <c r="H37" s="184"/>
      <c r="I37" s="184"/>
      <c r="J37" s="184"/>
      <c r="K37" s="184"/>
      <c r="L37" s="184"/>
      <c r="M37" s="184"/>
      <c r="N37" s="184"/>
      <c r="O37" s="184"/>
      <c r="P37" s="184"/>
      <c r="Q37" s="184"/>
      <c r="R37" s="184"/>
      <c r="S37" s="184"/>
      <c r="T37" s="184"/>
      <c r="U37" s="184"/>
      <c r="V37" s="184"/>
      <c r="W37" s="184"/>
      <c r="X37" s="184"/>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c r="BC37" s="184"/>
      <c r="BD37" s="184"/>
      <c r="BE37" s="184"/>
      <c r="BF37" s="184"/>
      <c r="BG37" s="184"/>
      <c r="BH37" s="184"/>
      <c r="BI37" s="184"/>
      <c r="BJ37" s="184"/>
      <c r="BK37" s="184"/>
      <c r="BL37" s="184"/>
      <c r="BM37" s="184"/>
      <c r="BN37" s="184"/>
      <c r="BO37" s="184"/>
      <c r="BP37" s="184"/>
      <c r="BQ37" s="184"/>
      <c r="BR37" s="184"/>
      <c r="BS37" s="184"/>
      <c r="BT37" s="184"/>
      <c r="BU37" s="184"/>
      <c r="BV37" s="184"/>
      <c r="BW37" s="184"/>
      <c r="BX37" s="187"/>
      <c r="BY37" s="187"/>
      <c r="BZ37" s="187"/>
      <c r="CA37" s="187"/>
      <c r="CB37" s="187"/>
      <c r="CC37" s="187"/>
      <c r="CD37" s="187"/>
      <c r="CE37" s="187"/>
      <c r="CF37" s="187"/>
      <c r="CG37" s="187"/>
      <c r="CH37" s="187"/>
    </row>
    <row r="38" spans="1:86" s="186" customFormat="1" ht="12" customHeight="1">
      <c r="A38" s="184"/>
      <c r="B38" s="184"/>
      <c r="C38" s="184"/>
      <c r="D38" s="184"/>
      <c r="E38" s="184"/>
      <c r="F38" s="184"/>
      <c r="G38" s="185"/>
      <c r="H38" s="184"/>
      <c r="I38" s="184"/>
      <c r="J38" s="184"/>
      <c r="K38" s="184"/>
      <c r="L38" s="184"/>
      <c r="M38" s="184"/>
      <c r="N38" s="184"/>
      <c r="O38" s="184"/>
      <c r="P38" s="184"/>
      <c r="Q38" s="184"/>
      <c r="R38" s="184"/>
      <c r="S38" s="184"/>
      <c r="T38" s="184"/>
      <c r="U38" s="184"/>
      <c r="V38" s="184"/>
      <c r="W38" s="184"/>
      <c r="X38" s="184"/>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c r="BP38" s="184"/>
      <c r="BQ38" s="184"/>
      <c r="BR38" s="184"/>
      <c r="BS38" s="184"/>
      <c r="BT38" s="184"/>
      <c r="BU38" s="184"/>
      <c r="BV38" s="184"/>
      <c r="BW38" s="184"/>
      <c r="BX38" s="187"/>
      <c r="BY38" s="187"/>
      <c r="BZ38" s="187"/>
      <c r="CA38" s="187"/>
      <c r="CB38" s="187"/>
      <c r="CC38" s="187"/>
      <c r="CD38" s="187"/>
      <c r="CE38" s="187"/>
      <c r="CF38" s="187"/>
      <c r="CG38" s="187"/>
      <c r="CH38" s="187"/>
    </row>
    <row r="39" spans="1:86" s="186" customFormat="1" ht="12" customHeight="1">
      <c r="A39" s="184"/>
      <c r="B39" s="184"/>
      <c r="C39" s="184"/>
      <c r="D39" s="184"/>
      <c r="E39" s="184"/>
      <c r="F39" s="184"/>
      <c r="G39" s="185"/>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c r="AL39" s="184"/>
      <c r="AM39" s="184"/>
      <c r="AN39" s="184"/>
      <c r="AO39" s="184"/>
      <c r="AP39" s="184"/>
      <c r="AQ39" s="184"/>
      <c r="AR39" s="184"/>
      <c r="AS39" s="184"/>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84"/>
      <c r="BV39" s="184"/>
      <c r="BW39" s="184"/>
      <c r="BX39" s="187"/>
      <c r="BY39" s="187"/>
      <c r="BZ39" s="187"/>
      <c r="CA39" s="187"/>
      <c r="CB39" s="187"/>
      <c r="CC39" s="187"/>
      <c r="CD39" s="187"/>
      <c r="CE39" s="187"/>
      <c r="CF39" s="187"/>
      <c r="CG39" s="187"/>
      <c r="CH39" s="187"/>
    </row>
    <row r="40" spans="1:86" s="186" customFormat="1" ht="12" customHeight="1">
      <c r="A40" s="184"/>
      <c r="B40" s="184"/>
      <c r="C40" s="184"/>
      <c r="D40" s="184"/>
      <c r="E40" s="184"/>
      <c r="F40" s="184"/>
      <c r="G40" s="185"/>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c r="BP40" s="184"/>
      <c r="BQ40" s="184"/>
      <c r="BR40" s="184"/>
      <c r="BS40" s="184"/>
      <c r="BT40" s="184"/>
      <c r="BU40" s="184"/>
      <c r="BV40" s="184"/>
      <c r="BW40" s="184"/>
      <c r="BX40" s="187"/>
      <c r="BY40" s="187"/>
      <c r="BZ40" s="187"/>
      <c r="CA40" s="187"/>
      <c r="CB40" s="187"/>
      <c r="CC40" s="187"/>
      <c r="CD40" s="187"/>
      <c r="CE40" s="187"/>
      <c r="CF40" s="187"/>
      <c r="CG40" s="187"/>
      <c r="CH40" s="187"/>
    </row>
    <row r="41" spans="1:86" s="186" customFormat="1" ht="12" customHeight="1">
      <c r="A41" s="184"/>
      <c r="B41" s="184"/>
      <c r="C41" s="184"/>
      <c r="D41" s="184"/>
      <c r="E41" s="184"/>
      <c r="F41" s="184"/>
      <c r="G41" s="185"/>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c r="AL41" s="184"/>
      <c r="AM41" s="184"/>
      <c r="AN41" s="184"/>
      <c r="AO41" s="184"/>
      <c r="AP41" s="184"/>
      <c r="AQ41" s="184"/>
      <c r="AR41" s="184"/>
      <c r="AS41" s="184"/>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84"/>
      <c r="BV41" s="184"/>
      <c r="BW41" s="184"/>
      <c r="BX41" s="187"/>
      <c r="BY41" s="187"/>
      <c r="BZ41" s="187"/>
      <c r="CA41" s="187"/>
      <c r="CB41" s="187"/>
      <c r="CC41" s="187"/>
      <c r="CD41" s="187"/>
      <c r="CE41" s="187"/>
      <c r="CF41" s="187"/>
      <c r="CG41" s="187"/>
      <c r="CH41" s="187"/>
    </row>
    <row r="42" spans="1:86" s="186" customFormat="1" ht="12" customHeight="1">
      <c r="A42" s="184"/>
      <c r="B42" s="184"/>
      <c r="C42" s="184"/>
      <c r="D42" s="184"/>
      <c r="E42" s="184"/>
      <c r="F42" s="184"/>
      <c r="G42" s="185"/>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c r="AL42" s="184"/>
      <c r="AM42" s="184"/>
      <c r="AN42" s="184"/>
      <c r="AO42" s="184"/>
      <c r="AP42" s="184"/>
      <c r="AQ42" s="184"/>
      <c r="AR42" s="184"/>
      <c r="AS42" s="184"/>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84"/>
      <c r="BV42" s="184"/>
      <c r="BW42" s="184"/>
      <c r="BX42" s="187"/>
      <c r="BY42" s="187"/>
      <c r="BZ42" s="187"/>
      <c r="CA42" s="187"/>
      <c r="CB42" s="187"/>
      <c r="CC42" s="187"/>
      <c r="CD42" s="187"/>
      <c r="CE42" s="187"/>
      <c r="CF42" s="187"/>
      <c r="CG42" s="187"/>
      <c r="CH42" s="187"/>
    </row>
    <row r="43" spans="1:86" s="186" customFormat="1" ht="12" customHeight="1">
      <c r="A43" s="184"/>
      <c r="B43" s="184"/>
      <c r="C43" s="184"/>
      <c r="D43" s="184"/>
      <c r="E43" s="184"/>
      <c r="F43" s="184"/>
      <c r="G43" s="185"/>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c r="BH43" s="184"/>
      <c r="BI43" s="184"/>
      <c r="BJ43" s="184"/>
      <c r="BK43" s="184"/>
      <c r="BL43" s="184"/>
      <c r="BM43" s="184"/>
      <c r="BN43" s="184"/>
      <c r="BO43" s="184"/>
      <c r="BP43" s="184"/>
      <c r="BQ43" s="184"/>
      <c r="BR43" s="184"/>
      <c r="BS43" s="184"/>
      <c r="BT43" s="184"/>
      <c r="BU43" s="184"/>
      <c r="BV43" s="184"/>
      <c r="BW43" s="184"/>
      <c r="BX43" s="187"/>
      <c r="BY43" s="187"/>
      <c r="BZ43" s="187"/>
      <c r="CA43" s="187"/>
      <c r="CB43" s="187"/>
      <c r="CC43" s="187"/>
      <c r="CD43" s="187"/>
      <c r="CE43" s="187"/>
      <c r="CF43" s="187"/>
      <c r="CG43" s="187"/>
      <c r="CH43" s="187"/>
    </row>
    <row r="44" spans="1:86" s="186" customFormat="1" ht="12" customHeight="1">
      <c r="A44" s="184"/>
      <c r="B44" s="184"/>
      <c r="C44" s="184"/>
      <c r="D44" s="184"/>
      <c r="E44" s="184"/>
      <c r="F44" s="184"/>
      <c r="G44" s="185"/>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c r="BA44" s="184"/>
      <c r="BB44" s="184"/>
      <c r="BC44" s="184"/>
      <c r="BD44" s="184"/>
      <c r="BE44" s="184"/>
      <c r="BF44" s="184"/>
      <c r="BG44" s="184"/>
      <c r="BH44" s="184"/>
      <c r="BI44" s="184"/>
      <c r="BJ44" s="184"/>
      <c r="BK44" s="184"/>
      <c r="BL44" s="184"/>
      <c r="BM44" s="184"/>
      <c r="BN44" s="184"/>
      <c r="BO44" s="184"/>
      <c r="BP44" s="184"/>
      <c r="BQ44" s="184"/>
      <c r="BR44" s="184"/>
      <c r="BS44" s="184"/>
      <c r="BT44" s="184"/>
      <c r="BU44" s="184"/>
      <c r="BV44" s="184"/>
      <c r="BW44" s="184"/>
      <c r="BX44" s="187"/>
      <c r="BY44" s="187"/>
      <c r="BZ44" s="187"/>
      <c r="CA44" s="187"/>
      <c r="CB44" s="187"/>
      <c r="CC44" s="187"/>
      <c r="CD44" s="187"/>
      <c r="CE44" s="187"/>
      <c r="CF44" s="187"/>
      <c r="CG44" s="187"/>
      <c r="CH44" s="187"/>
    </row>
    <row r="45" spans="1:86" s="186" customFormat="1" ht="12" customHeight="1">
      <c r="A45" s="184"/>
      <c r="B45" s="184"/>
      <c r="C45" s="184"/>
      <c r="D45" s="184"/>
      <c r="E45" s="184"/>
      <c r="F45" s="184"/>
      <c r="G45" s="185"/>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c r="BH45" s="184"/>
      <c r="BI45" s="184"/>
      <c r="BJ45" s="184"/>
      <c r="BK45" s="184"/>
      <c r="BL45" s="184"/>
      <c r="BM45" s="184"/>
      <c r="BN45" s="184"/>
      <c r="BO45" s="184"/>
      <c r="BP45" s="184"/>
      <c r="BQ45" s="184"/>
      <c r="BR45" s="184"/>
      <c r="BS45" s="184"/>
      <c r="BT45" s="184"/>
      <c r="BU45" s="184"/>
      <c r="BV45" s="184"/>
      <c r="BW45" s="184"/>
      <c r="BX45" s="187"/>
      <c r="BY45" s="187"/>
      <c r="BZ45" s="187"/>
      <c r="CA45" s="187"/>
      <c r="CB45" s="187"/>
      <c r="CC45" s="187"/>
      <c r="CD45" s="187"/>
      <c r="CE45" s="187"/>
      <c r="CF45" s="187"/>
      <c r="CG45" s="187"/>
      <c r="CH45" s="187"/>
    </row>
    <row r="46" spans="1:86" s="186" customFormat="1" ht="12" customHeight="1">
      <c r="A46" s="184"/>
      <c r="B46" s="184"/>
      <c r="C46" s="184"/>
      <c r="D46" s="184"/>
      <c r="E46" s="184"/>
      <c r="F46" s="184"/>
      <c r="G46" s="185"/>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c r="BH46" s="184"/>
      <c r="BI46" s="184"/>
      <c r="BJ46" s="184"/>
      <c r="BK46" s="184"/>
      <c r="BL46" s="184"/>
      <c r="BM46" s="184"/>
      <c r="BN46" s="184"/>
      <c r="BO46" s="184"/>
      <c r="BP46" s="184"/>
      <c r="BQ46" s="184"/>
      <c r="BR46" s="184"/>
      <c r="BS46" s="184"/>
      <c r="BT46" s="184"/>
      <c r="BU46" s="184"/>
      <c r="BV46" s="184"/>
      <c r="BW46" s="184"/>
      <c r="BX46" s="187"/>
      <c r="BY46" s="187"/>
      <c r="BZ46" s="187"/>
      <c r="CA46" s="187"/>
      <c r="CB46" s="187"/>
      <c r="CC46" s="187"/>
      <c r="CD46" s="187"/>
      <c r="CE46" s="187"/>
      <c r="CF46" s="187"/>
      <c r="CG46" s="187"/>
      <c r="CH46" s="187"/>
    </row>
    <row r="47" spans="1:86" s="186" customFormat="1" ht="12" customHeight="1">
      <c r="A47" s="184"/>
      <c r="B47" s="184"/>
      <c r="C47" s="184"/>
      <c r="D47" s="184"/>
      <c r="E47" s="184"/>
      <c r="F47" s="184"/>
      <c r="G47" s="185"/>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c r="BH47" s="184"/>
      <c r="BI47" s="184"/>
      <c r="BJ47" s="184"/>
      <c r="BK47" s="184"/>
      <c r="BL47" s="184"/>
      <c r="BM47" s="184"/>
      <c r="BN47" s="184"/>
      <c r="BO47" s="184"/>
      <c r="BP47" s="184"/>
      <c r="BQ47" s="184"/>
      <c r="BR47" s="184"/>
      <c r="BS47" s="184"/>
      <c r="BT47" s="184"/>
      <c r="BU47" s="184"/>
      <c r="BV47" s="184"/>
      <c r="BW47" s="184"/>
      <c r="BX47" s="187"/>
      <c r="BY47" s="187"/>
      <c r="BZ47" s="187"/>
      <c r="CA47" s="187"/>
      <c r="CB47" s="187"/>
      <c r="CC47" s="187"/>
      <c r="CD47" s="187"/>
      <c r="CE47" s="187"/>
      <c r="CF47" s="187"/>
      <c r="CG47" s="187"/>
      <c r="CH47" s="187"/>
    </row>
    <row r="48" spans="1:86" s="186" customFormat="1" ht="12" customHeight="1">
      <c r="A48" s="184"/>
      <c r="B48" s="184"/>
      <c r="C48" s="184"/>
      <c r="D48" s="184"/>
      <c r="E48" s="184"/>
      <c r="F48" s="184"/>
      <c r="G48" s="185"/>
      <c r="H48" s="184"/>
      <c r="I48" s="184"/>
      <c r="J48" s="184"/>
      <c r="K48" s="184"/>
      <c r="L48" s="184"/>
      <c r="M48" s="184"/>
      <c r="N48" s="184"/>
      <c r="O48" s="184"/>
      <c r="P48" s="184"/>
      <c r="Q48" s="184"/>
      <c r="R48" s="184"/>
      <c r="S48" s="184"/>
      <c r="T48" s="184"/>
      <c r="U48" s="184"/>
      <c r="V48" s="184"/>
      <c r="W48" s="184"/>
      <c r="X48" s="184"/>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c r="BH48" s="184"/>
      <c r="BI48" s="184"/>
      <c r="BJ48" s="184"/>
      <c r="BK48" s="184"/>
      <c r="BL48" s="184"/>
      <c r="BM48" s="184"/>
      <c r="BN48" s="184"/>
      <c r="BO48" s="184"/>
      <c r="BP48" s="184"/>
      <c r="BQ48" s="184"/>
      <c r="BR48" s="184"/>
      <c r="BS48" s="184"/>
      <c r="BT48" s="184"/>
      <c r="BU48" s="184"/>
      <c r="BV48" s="184"/>
      <c r="BW48" s="184"/>
      <c r="BX48" s="187"/>
      <c r="BY48" s="187"/>
      <c r="BZ48" s="187"/>
      <c r="CA48" s="187"/>
      <c r="CB48" s="187"/>
      <c r="CC48" s="187"/>
      <c r="CD48" s="187"/>
      <c r="CE48" s="187"/>
      <c r="CF48" s="187"/>
      <c r="CG48" s="187"/>
      <c r="CH48" s="187"/>
    </row>
    <row r="49" spans="1:86" s="186" customFormat="1" ht="12" customHeight="1">
      <c r="A49" s="184"/>
      <c r="B49" s="184"/>
      <c r="C49" s="184"/>
      <c r="D49" s="184"/>
      <c r="E49" s="184"/>
      <c r="F49" s="184"/>
      <c r="G49" s="185"/>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c r="BH49" s="184"/>
      <c r="BI49" s="184"/>
      <c r="BJ49" s="184"/>
      <c r="BK49" s="184"/>
      <c r="BL49" s="184"/>
      <c r="BM49" s="184"/>
      <c r="BN49" s="184"/>
      <c r="BO49" s="184"/>
      <c r="BP49" s="184"/>
      <c r="BQ49" s="184"/>
      <c r="BR49" s="184"/>
      <c r="BS49" s="184"/>
      <c r="BT49" s="184"/>
      <c r="BU49" s="184"/>
      <c r="BV49" s="184"/>
      <c r="BW49" s="184"/>
      <c r="BX49" s="187"/>
      <c r="BY49" s="187"/>
      <c r="BZ49" s="187"/>
      <c r="CA49" s="187"/>
      <c r="CB49" s="187"/>
      <c r="CC49" s="187"/>
      <c r="CD49" s="187"/>
      <c r="CE49" s="187"/>
      <c r="CF49" s="187"/>
      <c r="CG49" s="187"/>
      <c r="CH49" s="187"/>
    </row>
    <row r="50" spans="1:86" s="186" customFormat="1" ht="12" customHeight="1">
      <c r="A50" s="184"/>
      <c r="B50" s="184"/>
      <c r="C50" s="184"/>
      <c r="D50" s="184"/>
      <c r="E50" s="184"/>
      <c r="F50" s="184"/>
      <c r="G50" s="185"/>
      <c r="H50" s="184"/>
      <c r="I50" s="184"/>
      <c r="J50" s="184"/>
      <c r="K50" s="184"/>
      <c r="L50" s="184"/>
      <c r="M50" s="184"/>
      <c r="N50" s="184"/>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c r="BH50" s="184"/>
      <c r="BI50" s="184"/>
      <c r="BJ50" s="184"/>
      <c r="BK50" s="184"/>
      <c r="BL50" s="184"/>
      <c r="BM50" s="184"/>
      <c r="BN50" s="184"/>
      <c r="BO50" s="184"/>
      <c r="BP50" s="184"/>
      <c r="BQ50" s="184"/>
      <c r="BR50" s="184"/>
      <c r="BS50" s="184"/>
      <c r="BT50" s="184"/>
      <c r="BU50" s="184"/>
      <c r="BV50" s="184"/>
      <c r="BW50" s="184"/>
      <c r="BX50" s="187"/>
      <c r="BY50" s="187"/>
      <c r="BZ50" s="187"/>
      <c r="CA50" s="187"/>
      <c r="CB50" s="187"/>
      <c r="CC50" s="187"/>
      <c r="CD50" s="187"/>
      <c r="CE50" s="187"/>
      <c r="CF50" s="187"/>
      <c r="CG50" s="187"/>
      <c r="CH50" s="187"/>
    </row>
    <row r="51" spans="1:86" s="186" customFormat="1" ht="12" customHeight="1">
      <c r="A51" s="184"/>
      <c r="B51" s="184"/>
      <c r="C51" s="184"/>
      <c r="D51" s="184"/>
      <c r="E51" s="184"/>
      <c r="F51" s="184"/>
      <c r="G51" s="185"/>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c r="BH51" s="184"/>
      <c r="BI51" s="184"/>
      <c r="BJ51" s="184"/>
      <c r="BK51" s="184"/>
      <c r="BL51" s="184"/>
      <c r="BM51" s="184"/>
      <c r="BN51" s="184"/>
      <c r="BO51" s="184"/>
      <c r="BP51" s="184"/>
      <c r="BQ51" s="184"/>
      <c r="BR51" s="184"/>
      <c r="BS51" s="184"/>
      <c r="BT51" s="184"/>
      <c r="BU51" s="184"/>
      <c r="BV51" s="184"/>
      <c r="BW51" s="184"/>
      <c r="BX51" s="187"/>
      <c r="BY51" s="187"/>
      <c r="BZ51" s="187"/>
      <c r="CA51" s="187"/>
      <c r="CB51" s="187"/>
      <c r="CC51" s="187"/>
      <c r="CD51" s="187"/>
      <c r="CE51" s="187"/>
      <c r="CF51" s="187"/>
      <c r="CG51" s="187"/>
      <c r="CH51" s="187"/>
    </row>
    <row r="52" spans="1:86" s="186" customFormat="1" ht="12" customHeight="1">
      <c r="A52" s="184"/>
      <c r="B52" s="184"/>
      <c r="C52" s="184"/>
      <c r="D52" s="184"/>
      <c r="E52" s="184"/>
      <c r="F52" s="184"/>
      <c r="G52" s="185"/>
      <c r="H52" s="184"/>
      <c r="I52" s="184"/>
      <c r="J52" s="184"/>
      <c r="K52" s="184"/>
      <c r="L52" s="184"/>
      <c r="M52" s="184"/>
      <c r="N52" s="184"/>
      <c r="O52" s="184"/>
      <c r="P52" s="184"/>
      <c r="Q52" s="184"/>
      <c r="R52" s="184"/>
      <c r="S52" s="184"/>
      <c r="T52" s="184"/>
      <c r="U52" s="184"/>
      <c r="V52" s="184"/>
      <c r="W52" s="184"/>
      <c r="X52" s="184"/>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c r="BH52" s="184"/>
      <c r="BI52" s="184"/>
      <c r="BJ52" s="184"/>
      <c r="BK52" s="184"/>
      <c r="BL52" s="184"/>
      <c r="BM52" s="184"/>
      <c r="BN52" s="184"/>
      <c r="BO52" s="184"/>
      <c r="BP52" s="184"/>
      <c r="BQ52" s="184"/>
      <c r="BR52" s="184"/>
      <c r="BS52" s="184"/>
      <c r="BT52" s="184"/>
      <c r="BU52" s="184"/>
      <c r="BV52" s="184"/>
      <c r="BW52" s="184"/>
      <c r="BX52" s="187"/>
      <c r="BY52" s="187"/>
      <c r="BZ52" s="187"/>
      <c r="CA52" s="187"/>
      <c r="CB52" s="187"/>
      <c r="CC52" s="187"/>
      <c r="CD52" s="187"/>
      <c r="CE52" s="187"/>
      <c r="CF52" s="187"/>
      <c r="CG52" s="187"/>
      <c r="CH52" s="187"/>
    </row>
    <row r="53" spans="1:86" s="186" customFormat="1" ht="12" customHeight="1">
      <c r="A53" s="184"/>
      <c r="B53" s="184"/>
      <c r="C53" s="184"/>
      <c r="D53" s="184"/>
      <c r="E53" s="184"/>
      <c r="F53" s="184"/>
      <c r="G53" s="185"/>
      <c r="H53" s="184"/>
      <c r="I53" s="184"/>
      <c r="J53" s="184"/>
      <c r="K53" s="184"/>
      <c r="L53" s="184"/>
      <c r="M53" s="184"/>
      <c r="N53" s="184"/>
      <c r="O53" s="184"/>
      <c r="P53" s="184"/>
      <c r="Q53" s="184"/>
      <c r="R53" s="184"/>
      <c r="S53" s="184"/>
      <c r="T53" s="184"/>
      <c r="U53" s="184"/>
      <c r="V53" s="184"/>
      <c r="W53" s="184"/>
      <c r="X53" s="184"/>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c r="BH53" s="184"/>
      <c r="BI53" s="184"/>
      <c r="BJ53" s="184"/>
      <c r="BK53" s="184"/>
      <c r="BL53" s="184"/>
      <c r="BM53" s="184"/>
      <c r="BN53" s="184"/>
      <c r="BO53" s="184"/>
      <c r="BP53" s="184"/>
      <c r="BQ53" s="184"/>
      <c r="BR53" s="184"/>
      <c r="BS53" s="184"/>
      <c r="BT53" s="184"/>
      <c r="BU53" s="184"/>
      <c r="BV53" s="184"/>
      <c r="BW53" s="184"/>
      <c r="BX53" s="187"/>
      <c r="BY53" s="187"/>
      <c r="BZ53" s="187"/>
      <c r="CA53" s="187"/>
      <c r="CB53" s="187"/>
      <c r="CC53" s="187"/>
      <c r="CD53" s="187"/>
      <c r="CE53" s="187"/>
      <c r="CF53" s="187"/>
      <c r="CG53" s="187"/>
      <c r="CH53" s="187"/>
    </row>
    <row r="54" spans="1:86" s="186" customFormat="1" ht="12" customHeight="1">
      <c r="A54" s="184"/>
      <c r="B54" s="184"/>
      <c r="C54" s="184"/>
      <c r="D54" s="184"/>
      <c r="E54" s="184"/>
      <c r="F54" s="184"/>
      <c r="G54" s="185"/>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c r="BH54" s="184"/>
      <c r="BI54" s="184"/>
      <c r="BJ54" s="184"/>
      <c r="BK54" s="184"/>
      <c r="BL54" s="184"/>
      <c r="BM54" s="184"/>
      <c r="BN54" s="184"/>
      <c r="BO54" s="184"/>
      <c r="BP54" s="184"/>
      <c r="BQ54" s="184"/>
      <c r="BR54" s="184"/>
      <c r="BS54" s="184"/>
      <c r="BT54" s="184"/>
      <c r="BU54" s="184"/>
      <c r="BV54" s="184"/>
      <c r="BW54" s="184"/>
      <c r="BX54" s="187"/>
      <c r="BY54" s="187"/>
      <c r="BZ54" s="187"/>
      <c r="CA54" s="187"/>
      <c r="CB54" s="187"/>
      <c r="CC54" s="187"/>
      <c r="CD54" s="187"/>
      <c r="CE54" s="187"/>
      <c r="CF54" s="187"/>
      <c r="CG54" s="187"/>
      <c r="CH54" s="187"/>
    </row>
    <row r="55" spans="1:86" s="186" customFormat="1" ht="12" customHeight="1">
      <c r="A55" s="184"/>
      <c r="B55" s="184"/>
      <c r="C55" s="184"/>
      <c r="D55" s="184"/>
      <c r="E55" s="184"/>
      <c r="F55" s="184"/>
      <c r="G55" s="185"/>
      <c r="H55" s="184"/>
      <c r="I55" s="184"/>
      <c r="J55" s="184"/>
      <c r="K55" s="184"/>
      <c r="L55" s="184"/>
      <c r="M55" s="184"/>
      <c r="N55" s="184"/>
      <c r="O55" s="184"/>
      <c r="P55" s="184"/>
      <c r="Q55" s="184"/>
      <c r="R55" s="184"/>
      <c r="S55" s="184"/>
      <c r="T55" s="184"/>
      <c r="U55" s="184"/>
      <c r="V55" s="184"/>
      <c r="W55" s="184"/>
      <c r="X55" s="184"/>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c r="BH55" s="184"/>
      <c r="BI55" s="184"/>
      <c r="BJ55" s="184"/>
      <c r="BK55" s="184"/>
      <c r="BL55" s="184"/>
      <c r="BM55" s="184"/>
      <c r="BN55" s="184"/>
      <c r="BO55" s="184"/>
      <c r="BP55" s="184"/>
      <c r="BQ55" s="184"/>
      <c r="BR55" s="184"/>
      <c r="BS55" s="184"/>
      <c r="BT55" s="184"/>
      <c r="BU55" s="184"/>
      <c r="BV55" s="184"/>
      <c r="BW55" s="184"/>
      <c r="BX55" s="187"/>
      <c r="BY55" s="187"/>
      <c r="BZ55" s="187"/>
      <c r="CA55" s="187"/>
      <c r="CB55" s="187"/>
      <c r="CC55" s="187"/>
      <c r="CD55" s="187"/>
      <c r="CE55" s="187"/>
      <c r="CF55" s="187"/>
      <c r="CG55" s="187"/>
      <c r="CH55" s="187"/>
    </row>
    <row r="56" spans="1:86" s="186" customFormat="1" ht="12" customHeight="1">
      <c r="A56" s="184"/>
      <c r="B56" s="184"/>
      <c r="C56" s="184"/>
      <c r="D56" s="184"/>
      <c r="E56" s="184"/>
      <c r="F56" s="184"/>
      <c r="G56" s="185"/>
      <c r="H56" s="184"/>
      <c r="I56" s="184"/>
      <c r="J56" s="184"/>
      <c r="K56" s="184"/>
      <c r="L56" s="184"/>
      <c r="M56" s="184"/>
      <c r="N56" s="184"/>
      <c r="O56" s="184"/>
      <c r="P56" s="184"/>
      <c r="Q56" s="184"/>
      <c r="R56" s="184"/>
      <c r="S56" s="184"/>
      <c r="T56" s="184"/>
      <c r="U56" s="184"/>
      <c r="V56" s="184"/>
      <c r="W56" s="184"/>
      <c r="X56" s="184"/>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c r="AV56" s="184"/>
      <c r="AW56" s="184"/>
      <c r="AX56" s="184"/>
      <c r="AY56" s="184"/>
      <c r="AZ56" s="184"/>
      <c r="BA56" s="184"/>
      <c r="BB56" s="184"/>
      <c r="BC56" s="184"/>
      <c r="BD56" s="184"/>
      <c r="BE56" s="184"/>
      <c r="BF56" s="184"/>
      <c r="BG56" s="184"/>
      <c r="BH56" s="184"/>
      <c r="BI56" s="184"/>
      <c r="BJ56" s="184"/>
      <c r="BK56" s="184"/>
      <c r="BL56" s="184"/>
      <c r="BM56" s="184"/>
      <c r="BN56" s="184"/>
      <c r="BO56" s="184"/>
      <c r="BP56" s="184"/>
      <c r="BQ56" s="184"/>
      <c r="BR56" s="184"/>
      <c r="BS56" s="184"/>
      <c r="BT56" s="184"/>
      <c r="BU56" s="184"/>
      <c r="BV56" s="184"/>
      <c r="BW56" s="184"/>
      <c r="BX56" s="187"/>
      <c r="BY56" s="187"/>
      <c r="BZ56" s="187"/>
      <c r="CA56" s="187"/>
      <c r="CB56" s="187"/>
      <c r="CC56" s="187"/>
      <c r="CD56" s="187"/>
      <c r="CE56" s="187"/>
      <c r="CF56" s="187"/>
      <c r="CG56" s="187"/>
      <c r="CH56" s="187"/>
    </row>
    <row r="57" spans="1:86" s="186" customFormat="1" ht="12" customHeight="1">
      <c r="A57" s="184"/>
      <c r="B57" s="184"/>
      <c r="C57" s="184"/>
      <c r="D57" s="184"/>
      <c r="E57" s="184"/>
      <c r="F57" s="184"/>
      <c r="G57" s="185"/>
      <c r="H57" s="184"/>
      <c r="I57" s="184"/>
      <c r="J57" s="184"/>
      <c r="K57" s="184"/>
      <c r="L57" s="184"/>
      <c r="M57" s="184"/>
      <c r="N57" s="184"/>
      <c r="O57" s="184"/>
      <c r="P57" s="184"/>
      <c r="Q57" s="184"/>
      <c r="R57" s="184"/>
      <c r="S57" s="184"/>
      <c r="T57" s="184"/>
      <c r="U57" s="184"/>
      <c r="V57" s="184"/>
      <c r="W57" s="184"/>
      <c r="X57" s="184"/>
      <c r="Y57" s="184"/>
      <c r="Z57" s="184"/>
      <c r="AA57" s="184"/>
      <c r="AB57" s="184"/>
      <c r="AC57" s="184"/>
      <c r="AD57" s="184"/>
      <c r="AE57" s="184"/>
      <c r="AF57" s="184"/>
      <c r="AG57" s="184"/>
      <c r="AH57" s="184"/>
      <c r="AI57" s="184"/>
      <c r="AJ57" s="184"/>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84"/>
      <c r="BV57" s="184"/>
      <c r="BW57" s="184"/>
      <c r="BX57" s="187"/>
      <c r="BY57" s="187"/>
      <c r="BZ57" s="187"/>
      <c r="CA57" s="187"/>
      <c r="CB57" s="187"/>
      <c r="CC57" s="187"/>
      <c r="CD57" s="187"/>
      <c r="CE57" s="187"/>
      <c r="CF57" s="187"/>
      <c r="CG57" s="187"/>
      <c r="CH57" s="187"/>
    </row>
    <row r="58" spans="1:86" s="186" customFormat="1" ht="12" customHeight="1">
      <c r="A58" s="184"/>
      <c r="B58" s="184"/>
      <c r="C58" s="184"/>
      <c r="D58" s="184"/>
      <c r="E58" s="184"/>
      <c r="F58" s="184"/>
      <c r="G58" s="185"/>
      <c r="H58" s="184"/>
      <c r="I58" s="184"/>
      <c r="J58" s="184"/>
      <c r="K58" s="184"/>
      <c r="L58" s="184"/>
      <c r="M58" s="184"/>
      <c r="N58" s="184"/>
      <c r="O58" s="184"/>
      <c r="P58" s="184"/>
      <c r="Q58" s="184"/>
      <c r="R58" s="184"/>
      <c r="S58" s="184"/>
      <c r="T58" s="184"/>
      <c r="U58" s="184"/>
      <c r="V58" s="184"/>
      <c r="W58" s="184"/>
      <c r="X58" s="184"/>
      <c r="Y58" s="184"/>
      <c r="Z58" s="184"/>
      <c r="AA58" s="184"/>
      <c r="AB58" s="184"/>
      <c r="AC58" s="184"/>
      <c r="AD58" s="184"/>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84"/>
      <c r="BV58" s="184"/>
      <c r="BW58" s="184"/>
      <c r="BX58" s="187"/>
      <c r="BY58" s="187"/>
      <c r="BZ58" s="187"/>
      <c r="CA58" s="187"/>
      <c r="CB58" s="187"/>
      <c r="CC58" s="187"/>
      <c r="CD58" s="187"/>
      <c r="CE58" s="187"/>
      <c r="CF58" s="187"/>
      <c r="CG58" s="187"/>
      <c r="CH58" s="187"/>
    </row>
    <row r="59" spans="1:86" s="186" customFormat="1" ht="12" customHeight="1">
      <c r="A59" s="184"/>
      <c r="B59" s="184"/>
      <c r="C59" s="184"/>
      <c r="D59" s="184"/>
      <c r="E59" s="184"/>
      <c r="F59" s="184"/>
      <c r="G59" s="185"/>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c r="BC59" s="184"/>
      <c r="BD59" s="184"/>
      <c r="BE59" s="184"/>
      <c r="BF59" s="184"/>
      <c r="BG59" s="184"/>
      <c r="BH59" s="184"/>
      <c r="BI59" s="184"/>
      <c r="BJ59" s="184"/>
      <c r="BK59" s="184"/>
      <c r="BL59" s="184"/>
      <c r="BM59" s="184"/>
      <c r="BN59" s="184"/>
      <c r="BO59" s="184"/>
      <c r="BP59" s="184"/>
      <c r="BQ59" s="184"/>
      <c r="BR59" s="184"/>
      <c r="BS59" s="184"/>
      <c r="BT59" s="184"/>
      <c r="BU59" s="184"/>
      <c r="BV59" s="184"/>
      <c r="BW59" s="184"/>
      <c r="BX59" s="187"/>
      <c r="BY59" s="187"/>
      <c r="BZ59" s="187"/>
      <c r="CA59" s="187"/>
      <c r="CB59" s="187"/>
      <c r="CC59" s="187"/>
      <c r="CD59" s="187"/>
      <c r="CE59" s="187"/>
      <c r="CF59" s="187"/>
      <c r="CG59" s="187"/>
      <c r="CH59" s="187"/>
    </row>
    <row r="60" spans="1:86" s="186" customFormat="1" ht="12" customHeight="1">
      <c r="A60" s="184"/>
      <c r="B60" s="184"/>
      <c r="C60" s="184"/>
      <c r="D60" s="184"/>
      <c r="E60" s="184"/>
      <c r="F60" s="184"/>
      <c r="G60" s="185"/>
      <c r="H60" s="184"/>
      <c r="I60" s="184"/>
      <c r="J60" s="184"/>
      <c r="K60" s="184"/>
      <c r="L60" s="184"/>
      <c r="M60" s="184"/>
      <c r="N60" s="184"/>
      <c r="O60" s="184"/>
      <c r="P60" s="184"/>
      <c r="Q60" s="184"/>
      <c r="R60" s="184"/>
      <c r="S60" s="184"/>
      <c r="T60" s="184"/>
      <c r="U60" s="184"/>
      <c r="V60" s="184"/>
      <c r="W60" s="184"/>
      <c r="X60" s="184"/>
      <c r="Y60" s="184"/>
      <c r="Z60" s="184"/>
      <c r="AA60" s="184"/>
      <c r="AB60" s="184"/>
      <c r="AC60" s="184"/>
      <c r="AD60" s="184"/>
      <c r="AE60" s="184"/>
      <c r="AF60" s="184"/>
      <c r="AG60" s="184"/>
      <c r="AH60" s="184"/>
      <c r="AI60" s="184"/>
      <c r="AJ60" s="184"/>
      <c r="AK60" s="184"/>
      <c r="AL60" s="184"/>
      <c r="AM60" s="184"/>
      <c r="AN60" s="184"/>
      <c r="AO60" s="184"/>
      <c r="AP60" s="184"/>
      <c r="AQ60" s="184"/>
      <c r="AR60" s="184"/>
      <c r="AS60" s="184"/>
      <c r="AT60" s="184"/>
      <c r="AU60" s="184"/>
      <c r="AV60" s="184"/>
      <c r="AW60" s="184"/>
      <c r="AX60" s="184"/>
      <c r="AY60" s="184"/>
      <c r="AZ60" s="184"/>
      <c r="BA60" s="184"/>
      <c r="BB60" s="184"/>
      <c r="BC60" s="184"/>
      <c r="BD60" s="184"/>
      <c r="BE60" s="184"/>
      <c r="BF60" s="184"/>
      <c r="BG60" s="184"/>
      <c r="BH60" s="184"/>
      <c r="BI60" s="184"/>
      <c r="BJ60" s="184"/>
      <c r="BK60" s="184"/>
      <c r="BL60" s="184"/>
      <c r="BM60" s="184"/>
      <c r="BN60" s="184"/>
      <c r="BO60" s="184"/>
      <c r="BP60" s="184"/>
      <c r="BQ60" s="184"/>
      <c r="BR60" s="184"/>
      <c r="BS60" s="184"/>
      <c r="BT60" s="184"/>
      <c r="BU60" s="184"/>
      <c r="BV60" s="184"/>
      <c r="BW60" s="184"/>
      <c r="BX60" s="187"/>
      <c r="BY60" s="187"/>
      <c r="BZ60" s="187"/>
      <c r="CA60" s="187"/>
      <c r="CB60" s="187"/>
      <c r="CC60" s="187"/>
      <c r="CD60" s="187"/>
      <c r="CE60" s="187"/>
      <c r="CF60" s="187"/>
      <c r="CG60" s="187"/>
      <c r="CH60" s="187"/>
    </row>
    <row r="61" spans="1:86" s="186" customFormat="1" ht="12" customHeight="1">
      <c r="A61" s="184"/>
      <c r="B61" s="184"/>
      <c r="C61" s="184"/>
      <c r="D61" s="184"/>
      <c r="E61" s="184"/>
      <c r="F61" s="184"/>
      <c r="G61" s="185"/>
      <c r="H61" s="184"/>
      <c r="I61" s="184"/>
      <c r="J61" s="184"/>
      <c r="K61" s="184"/>
      <c r="L61" s="184"/>
      <c r="M61" s="184"/>
      <c r="N61" s="184"/>
      <c r="O61" s="184"/>
      <c r="P61" s="184"/>
      <c r="Q61" s="184"/>
      <c r="R61" s="184"/>
      <c r="S61" s="184"/>
      <c r="T61" s="184"/>
      <c r="U61" s="184"/>
      <c r="V61" s="184"/>
      <c r="W61" s="184"/>
      <c r="X61" s="184"/>
      <c r="Y61" s="184"/>
      <c r="Z61" s="184"/>
      <c r="AA61" s="184"/>
      <c r="AB61" s="184"/>
      <c r="AC61" s="184"/>
      <c r="AD61" s="184"/>
      <c r="AE61" s="184"/>
      <c r="AF61" s="184"/>
      <c r="AG61" s="184"/>
      <c r="AH61" s="184"/>
      <c r="AI61" s="184"/>
      <c r="AJ61" s="184"/>
      <c r="AK61" s="184"/>
      <c r="AL61" s="184"/>
      <c r="AM61" s="184"/>
      <c r="AN61" s="184"/>
      <c r="AO61" s="184"/>
      <c r="AP61" s="184"/>
      <c r="AQ61" s="184"/>
      <c r="AR61" s="184"/>
      <c r="AS61" s="184"/>
      <c r="AT61" s="184"/>
      <c r="AU61" s="184"/>
      <c r="AV61" s="184"/>
      <c r="AW61" s="184"/>
      <c r="AX61" s="184"/>
      <c r="AY61" s="184"/>
      <c r="AZ61" s="184"/>
      <c r="BA61" s="184"/>
      <c r="BB61" s="184"/>
      <c r="BC61" s="184"/>
      <c r="BD61" s="184"/>
      <c r="BE61" s="184"/>
      <c r="BF61" s="184"/>
      <c r="BG61" s="184"/>
      <c r="BH61" s="184"/>
      <c r="BI61" s="184"/>
      <c r="BJ61" s="184"/>
      <c r="BK61" s="184"/>
      <c r="BL61" s="184"/>
      <c r="BM61" s="184"/>
      <c r="BN61" s="184"/>
      <c r="BO61" s="184"/>
      <c r="BP61" s="184"/>
      <c r="BQ61" s="184"/>
      <c r="BR61" s="184"/>
      <c r="BS61" s="184"/>
      <c r="BT61" s="184"/>
      <c r="BU61" s="184"/>
      <c r="BV61" s="184"/>
      <c r="BW61" s="184"/>
      <c r="BX61" s="187"/>
      <c r="BY61" s="187"/>
      <c r="BZ61" s="187"/>
      <c r="CA61" s="187"/>
      <c r="CB61" s="187"/>
      <c r="CC61" s="187"/>
      <c r="CD61" s="187"/>
      <c r="CE61" s="187"/>
      <c r="CF61" s="187"/>
      <c r="CG61" s="187"/>
      <c r="CH61" s="187"/>
    </row>
    <row r="62" spans="1:86" s="186" customFormat="1" ht="12" customHeight="1">
      <c r="A62" s="184"/>
      <c r="B62" s="184"/>
      <c r="C62" s="184"/>
      <c r="D62" s="184"/>
      <c r="E62" s="184"/>
      <c r="F62" s="184"/>
      <c r="G62" s="185"/>
      <c r="H62" s="184"/>
      <c r="I62" s="184"/>
      <c r="J62" s="184"/>
      <c r="K62" s="184"/>
      <c r="L62" s="184"/>
      <c r="M62" s="184"/>
      <c r="N62" s="184"/>
      <c r="O62" s="184"/>
      <c r="P62" s="184"/>
      <c r="Q62" s="184"/>
      <c r="R62" s="184"/>
      <c r="S62" s="184"/>
      <c r="T62" s="184"/>
      <c r="U62" s="184"/>
      <c r="V62" s="184"/>
      <c r="W62" s="184"/>
      <c r="X62" s="184"/>
      <c r="Y62" s="184"/>
      <c r="Z62" s="184"/>
      <c r="AA62" s="184"/>
      <c r="AB62" s="184"/>
      <c r="AC62" s="184"/>
      <c r="AD62" s="184"/>
      <c r="AE62" s="184"/>
      <c r="AF62" s="184"/>
      <c r="AG62" s="184"/>
      <c r="AH62" s="184"/>
      <c r="AI62" s="184"/>
      <c r="AJ62" s="184"/>
      <c r="AK62" s="184"/>
      <c r="AL62" s="184"/>
      <c r="AM62" s="184"/>
      <c r="AN62" s="184"/>
      <c r="AO62" s="184"/>
      <c r="AP62" s="184"/>
      <c r="AQ62" s="184"/>
      <c r="AR62" s="184"/>
      <c r="AS62" s="184"/>
      <c r="AT62" s="184"/>
      <c r="AU62" s="184"/>
      <c r="AV62" s="184"/>
      <c r="AW62" s="184"/>
      <c r="AX62" s="184"/>
      <c r="AY62" s="184"/>
      <c r="AZ62" s="184"/>
      <c r="BA62" s="184"/>
      <c r="BB62" s="184"/>
      <c r="BC62" s="184"/>
      <c r="BD62" s="184"/>
      <c r="BE62" s="184"/>
      <c r="BF62" s="184"/>
      <c r="BG62" s="184"/>
      <c r="BH62" s="184"/>
      <c r="BI62" s="184"/>
      <c r="BJ62" s="184"/>
      <c r="BK62" s="184"/>
      <c r="BL62" s="184"/>
      <c r="BM62" s="184"/>
      <c r="BN62" s="184"/>
      <c r="BO62" s="184"/>
      <c r="BP62" s="184"/>
      <c r="BQ62" s="184"/>
      <c r="BR62" s="184"/>
      <c r="BS62" s="184"/>
      <c r="BT62" s="184"/>
      <c r="BU62" s="184"/>
      <c r="BV62" s="184"/>
      <c r="BW62" s="184"/>
      <c r="BX62" s="187"/>
      <c r="BY62" s="187"/>
      <c r="BZ62" s="187"/>
      <c r="CA62" s="187"/>
      <c r="CB62" s="187"/>
      <c r="CC62" s="187"/>
      <c r="CD62" s="187"/>
      <c r="CE62" s="187"/>
      <c r="CF62" s="187"/>
      <c r="CG62" s="187"/>
      <c r="CH62" s="187"/>
    </row>
    <row r="63" spans="1:86" s="186" customFormat="1" ht="12" customHeight="1">
      <c r="A63" s="184"/>
      <c r="B63" s="184"/>
      <c r="C63" s="184"/>
      <c r="D63" s="184"/>
      <c r="E63" s="184"/>
      <c r="F63" s="184"/>
      <c r="G63" s="185"/>
      <c r="H63" s="184"/>
      <c r="I63" s="184"/>
      <c r="J63" s="184"/>
      <c r="K63" s="184"/>
      <c r="L63" s="184"/>
      <c r="M63" s="184"/>
      <c r="N63" s="184"/>
      <c r="O63" s="184"/>
      <c r="P63" s="184"/>
      <c r="Q63" s="184"/>
      <c r="R63" s="184"/>
      <c r="S63" s="184"/>
      <c r="T63" s="184"/>
      <c r="U63" s="184"/>
      <c r="V63" s="184"/>
      <c r="W63" s="184"/>
      <c r="X63" s="184"/>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84"/>
      <c r="BV63" s="184"/>
      <c r="BW63" s="184"/>
      <c r="BX63" s="187"/>
      <c r="BY63" s="187"/>
      <c r="BZ63" s="187"/>
      <c r="CA63" s="187"/>
      <c r="CB63" s="187"/>
      <c r="CC63" s="187"/>
      <c r="CD63" s="187"/>
      <c r="CE63" s="187"/>
      <c r="CF63" s="187"/>
      <c r="CG63" s="187"/>
      <c r="CH63" s="187"/>
    </row>
    <row r="64" spans="1:86" s="186" customFormat="1" ht="12" customHeight="1">
      <c r="A64" s="184"/>
      <c r="B64" s="184"/>
      <c r="C64" s="184"/>
      <c r="D64" s="184"/>
      <c r="E64" s="184"/>
      <c r="F64" s="184"/>
      <c r="G64" s="185"/>
      <c r="H64" s="184"/>
      <c r="I64" s="184"/>
      <c r="J64" s="184"/>
      <c r="K64" s="184"/>
      <c r="L64" s="184"/>
      <c r="M64" s="184"/>
      <c r="N64" s="184"/>
      <c r="O64" s="184"/>
      <c r="P64" s="184"/>
      <c r="Q64" s="184"/>
      <c r="R64" s="184"/>
      <c r="S64" s="184"/>
      <c r="T64" s="184"/>
      <c r="U64" s="184"/>
      <c r="V64" s="184"/>
      <c r="W64" s="184"/>
      <c r="X64" s="184"/>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c r="BA64" s="184"/>
      <c r="BB64" s="184"/>
      <c r="BC64" s="184"/>
      <c r="BD64" s="184"/>
      <c r="BE64" s="184"/>
      <c r="BF64" s="184"/>
      <c r="BG64" s="184"/>
      <c r="BH64" s="184"/>
      <c r="BI64" s="184"/>
      <c r="BJ64" s="184"/>
      <c r="BK64" s="184"/>
      <c r="BL64" s="184"/>
      <c r="BM64" s="184"/>
      <c r="BN64" s="184"/>
      <c r="BO64" s="184"/>
      <c r="BP64" s="184"/>
      <c r="BQ64" s="184"/>
      <c r="BR64" s="184"/>
      <c r="BS64" s="184"/>
      <c r="BT64" s="184"/>
      <c r="BU64" s="184"/>
      <c r="BV64" s="184"/>
      <c r="BW64" s="184"/>
      <c r="BX64" s="187"/>
      <c r="BY64" s="187"/>
      <c r="BZ64" s="187"/>
      <c r="CA64" s="187"/>
      <c r="CB64" s="187"/>
      <c r="CC64" s="187"/>
      <c r="CD64" s="187"/>
      <c r="CE64" s="187"/>
      <c r="CF64" s="187"/>
      <c r="CG64" s="187"/>
      <c r="CH64" s="187"/>
    </row>
    <row r="65" spans="1:86" s="186" customFormat="1" ht="12" customHeight="1">
      <c r="A65" s="184"/>
      <c r="B65" s="184"/>
      <c r="C65" s="184"/>
      <c r="D65" s="184"/>
      <c r="E65" s="184"/>
      <c r="F65" s="184"/>
      <c r="G65" s="185"/>
      <c r="H65" s="184"/>
      <c r="I65" s="184"/>
      <c r="J65" s="184"/>
      <c r="K65" s="184"/>
      <c r="L65" s="184"/>
      <c r="M65" s="184"/>
      <c r="N65" s="184"/>
      <c r="O65" s="184"/>
      <c r="P65" s="184"/>
      <c r="Q65" s="184"/>
      <c r="R65" s="184"/>
      <c r="S65" s="184"/>
      <c r="T65" s="184"/>
      <c r="U65" s="184"/>
      <c r="V65" s="184"/>
      <c r="W65" s="184"/>
      <c r="X65" s="184"/>
      <c r="Y65" s="184"/>
      <c r="Z65" s="184"/>
      <c r="AA65" s="184"/>
      <c r="AB65" s="184"/>
      <c r="AC65" s="184"/>
      <c r="AD65" s="184"/>
      <c r="AE65" s="184"/>
      <c r="AF65" s="184"/>
      <c r="AG65" s="184"/>
      <c r="AH65" s="184"/>
      <c r="AI65" s="184"/>
      <c r="AJ65" s="184"/>
      <c r="AK65" s="184"/>
      <c r="AL65" s="184"/>
      <c r="AM65" s="184"/>
      <c r="AN65" s="184"/>
      <c r="AO65" s="184"/>
      <c r="AP65" s="184"/>
      <c r="AQ65" s="184"/>
      <c r="AR65" s="184"/>
      <c r="AS65" s="184"/>
      <c r="AT65" s="184"/>
      <c r="AU65" s="184"/>
      <c r="AV65" s="184"/>
      <c r="AW65" s="184"/>
      <c r="AX65" s="184"/>
      <c r="AY65" s="184"/>
      <c r="AZ65" s="184"/>
      <c r="BA65" s="184"/>
      <c r="BB65" s="184"/>
      <c r="BC65" s="184"/>
      <c r="BD65" s="184"/>
      <c r="BE65" s="184"/>
      <c r="BF65" s="184"/>
      <c r="BG65" s="184"/>
      <c r="BH65" s="184"/>
      <c r="BI65" s="184"/>
      <c r="BJ65" s="184"/>
      <c r="BK65" s="184"/>
      <c r="BL65" s="184"/>
      <c r="BM65" s="184"/>
      <c r="BN65" s="184"/>
      <c r="BO65" s="184"/>
      <c r="BP65" s="184"/>
      <c r="BQ65" s="184"/>
      <c r="BR65" s="184"/>
      <c r="BS65" s="184"/>
      <c r="BT65" s="184"/>
      <c r="BU65" s="184"/>
      <c r="BV65" s="184"/>
      <c r="BW65" s="184"/>
      <c r="BX65" s="187"/>
      <c r="BY65" s="187"/>
      <c r="BZ65" s="187"/>
      <c r="CA65" s="187"/>
      <c r="CB65" s="187"/>
      <c r="CC65" s="187"/>
      <c r="CD65" s="187"/>
      <c r="CE65" s="187"/>
      <c r="CF65" s="187"/>
      <c r="CG65" s="187"/>
      <c r="CH65" s="187"/>
    </row>
    <row r="66" spans="1:86" s="186" customFormat="1" ht="12" customHeight="1">
      <c r="A66" s="184"/>
      <c r="B66" s="184"/>
      <c r="C66" s="184"/>
      <c r="D66" s="184"/>
      <c r="E66" s="184"/>
      <c r="F66" s="184"/>
      <c r="G66" s="185"/>
      <c r="H66" s="184"/>
      <c r="I66" s="184"/>
      <c r="J66" s="184"/>
      <c r="K66" s="184"/>
      <c r="L66" s="184"/>
      <c r="M66" s="184"/>
      <c r="N66" s="184"/>
      <c r="O66" s="184"/>
      <c r="P66" s="184"/>
      <c r="Q66" s="184"/>
      <c r="R66" s="184"/>
      <c r="S66" s="184"/>
      <c r="T66" s="184"/>
      <c r="U66" s="184"/>
      <c r="V66" s="184"/>
      <c r="W66" s="184"/>
      <c r="X66" s="184"/>
      <c r="Y66" s="184"/>
      <c r="Z66" s="184"/>
      <c r="AA66" s="184"/>
      <c r="AB66" s="184"/>
      <c r="AC66" s="184"/>
      <c r="AD66" s="184"/>
      <c r="AE66" s="184"/>
      <c r="AF66" s="184"/>
      <c r="AG66" s="184"/>
      <c r="AH66" s="184"/>
      <c r="AI66" s="184"/>
      <c r="AJ66" s="184"/>
      <c r="AK66" s="184"/>
      <c r="AL66" s="184"/>
      <c r="AM66" s="184"/>
      <c r="AN66" s="184"/>
      <c r="AO66" s="184"/>
      <c r="AP66" s="184"/>
      <c r="AQ66" s="184"/>
      <c r="AR66" s="184"/>
      <c r="AS66" s="184"/>
      <c r="AT66" s="184"/>
      <c r="AU66" s="184"/>
      <c r="AV66" s="184"/>
      <c r="AW66" s="184"/>
      <c r="AX66" s="184"/>
      <c r="AY66" s="184"/>
      <c r="AZ66" s="184"/>
      <c r="BA66" s="184"/>
      <c r="BB66" s="184"/>
      <c r="BC66" s="184"/>
      <c r="BD66" s="184"/>
      <c r="BE66" s="184"/>
      <c r="BF66" s="184"/>
      <c r="BG66" s="184"/>
      <c r="BH66" s="184"/>
      <c r="BI66" s="184"/>
      <c r="BJ66" s="184"/>
      <c r="BK66" s="184"/>
      <c r="BL66" s="184"/>
      <c r="BM66" s="184"/>
      <c r="BN66" s="184"/>
      <c r="BO66" s="184"/>
      <c r="BP66" s="184"/>
      <c r="BQ66" s="184"/>
      <c r="BR66" s="184"/>
      <c r="BS66" s="184"/>
      <c r="BT66" s="184"/>
      <c r="BU66" s="184"/>
      <c r="BV66" s="184"/>
      <c r="BW66" s="184"/>
      <c r="BX66" s="187"/>
      <c r="BY66" s="187"/>
      <c r="BZ66" s="187"/>
      <c r="CA66" s="187"/>
      <c r="CB66" s="187"/>
      <c r="CC66" s="187"/>
      <c r="CD66" s="187"/>
      <c r="CE66" s="187"/>
      <c r="CF66" s="187"/>
      <c r="CG66" s="187"/>
      <c r="CH66" s="187"/>
    </row>
    <row r="67" spans="1:86" s="186" customFormat="1" ht="12" customHeight="1">
      <c r="A67" s="184"/>
      <c r="B67" s="184"/>
      <c r="C67" s="184"/>
      <c r="D67" s="184"/>
      <c r="E67" s="184"/>
      <c r="F67" s="184"/>
      <c r="G67" s="185"/>
      <c r="H67" s="184"/>
      <c r="I67" s="184"/>
      <c r="J67" s="184"/>
      <c r="K67" s="184"/>
      <c r="L67" s="184"/>
      <c r="M67" s="184"/>
      <c r="N67" s="184"/>
      <c r="O67" s="184"/>
      <c r="P67" s="184"/>
      <c r="Q67" s="184"/>
      <c r="R67" s="184"/>
      <c r="S67" s="184"/>
      <c r="T67" s="184"/>
      <c r="U67" s="184"/>
      <c r="V67" s="184"/>
      <c r="W67" s="184"/>
      <c r="X67" s="184"/>
      <c r="Y67" s="184"/>
      <c r="Z67" s="184"/>
      <c r="AA67" s="184"/>
      <c r="AB67" s="184"/>
      <c r="AC67" s="184"/>
      <c r="AD67" s="184"/>
      <c r="AE67" s="184"/>
      <c r="AF67" s="184"/>
      <c r="AG67" s="184"/>
      <c r="AH67" s="184"/>
      <c r="AI67" s="184"/>
      <c r="AJ67" s="184"/>
      <c r="AK67" s="184"/>
      <c r="AL67" s="184"/>
      <c r="AM67" s="184"/>
      <c r="AN67" s="184"/>
      <c r="AO67" s="184"/>
      <c r="AP67" s="184"/>
      <c r="AQ67" s="184"/>
      <c r="AR67" s="184"/>
      <c r="AS67" s="184"/>
      <c r="AT67" s="184"/>
      <c r="AU67" s="184"/>
      <c r="AV67" s="184"/>
      <c r="AW67" s="184"/>
      <c r="AX67" s="184"/>
      <c r="AY67" s="184"/>
      <c r="AZ67" s="184"/>
      <c r="BA67" s="184"/>
      <c r="BB67" s="184"/>
      <c r="BC67" s="184"/>
      <c r="BD67" s="184"/>
      <c r="BE67" s="184"/>
      <c r="BF67" s="184"/>
      <c r="BG67" s="184"/>
      <c r="BH67" s="184"/>
      <c r="BI67" s="184"/>
      <c r="BJ67" s="184"/>
      <c r="BK67" s="184"/>
      <c r="BL67" s="184"/>
      <c r="BM67" s="184"/>
      <c r="BN67" s="184"/>
      <c r="BO67" s="184"/>
      <c r="BP67" s="184"/>
      <c r="BQ67" s="184"/>
      <c r="BR67" s="184"/>
      <c r="BS67" s="184"/>
      <c r="BT67" s="184"/>
      <c r="BU67" s="184"/>
      <c r="BV67" s="184"/>
      <c r="BW67" s="184"/>
      <c r="BX67" s="187"/>
      <c r="BY67" s="187"/>
      <c r="BZ67" s="187"/>
      <c r="CA67" s="187"/>
      <c r="CB67" s="187"/>
      <c r="CC67" s="187"/>
      <c r="CD67" s="187"/>
      <c r="CE67" s="187"/>
      <c r="CF67" s="187"/>
      <c r="CG67" s="187"/>
      <c r="CH67" s="187"/>
    </row>
    <row r="68" spans="1:86" s="186" customFormat="1" ht="12" customHeight="1">
      <c r="A68" s="184"/>
      <c r="B68" s="184"/>
      <c r="C68" s="184"/>
      <c r="D68" s="184"/>
      <c r="E68" s="184"/>
      <c r="F68" s="184"/>
      <c r="G68" s="185"/>
      <c r="H68" s="184"/>
      <c r="I68" s="184"/>
      <c r="J68" s="184"/>
      <c r="K68" s="184"/>
      <c r="L68" s="184"/>
      <c r="M68" s="184"/>
      <c r="N68" s="184"/>
      <c r="O68" s="184"/>
      <c r="P68" s="184"/>
      <c r="Q68" s="184"/>
      <c r="R68" s="184"/>
      <c r="S68" s="184"/>
      <c r="T68" s="184"/>
      <c r="U68" s="184"/>
      <c r="V68" s="184"/>
      <c r="W68" s="184"/>
      <c r="X68" s="184"/>
      <c r="Y68" s="184"/>
      <c r="Z68" s="184"/>
      <c r="AA68" s="184"/>
      <c r="AB68" s="184"/>
      <c r="AC68" s="184"/>
      <c r="AD68" s="184"/>
      <c r="AE68" s="184"/>
      <c r="AF68" s="184"/>
      <c r="AG68" s="184"/>
      <c r="AH68" s="184"/>
      <c r="AI68" s="184"/>
      <c r="AJ68" s="184"/>
      <c r="AK68" s="184"/>
      <c r="AL68" s="184"/>
      <c r="AM68" s="184"/>
      <c r="AN68" s="184"/>
      <c r="AO68" s="184"/>
      <c r="AP68" s="184"/>
      <c r="AQ68" s="184"/>
      <c r="AR68" s="184"/>
      <c r="AS68" s="184"/>
      <c r="AT68" s="184"/>
      <c r="AU68" s="184"/>
      <c r="AV68" s="184"/>
      <c r="AW68" s="184"/>
      <c r="AX68" s="184"/>
      <c r="AY68" s="184"/>
      <c r="AZ68" s="184"/>
      <c r="BA68" s="184"/>
      <c r="BB68" s="184"/>
      <c r="BC68" s="184"/>
      <c r="BD68" s="184"/>
      <c r="BE68" s="184"/>
      <c r="BF68" s="184"/>
      <c r="BG68" s="184"/>
      <c r="BH68" s="184"/>
      <c r="BI68" s="184"/>
      <c r="BJ68" s="184"/>
      <c r="BK68" s="184"/>
      <c r="BL68" s="184"/>
      <c r="BM68" s="184"/>
      <c r="BN68" s="184"/>
      <c r="BO68" s="184"/>
      <c r="BP68" s="184"/>
      <c r="BQ68" s="184"/>
      <c r="BR68" s="184"/>
      <c r="BS68" s="184"/>
      <c r="BT68" s="184"/>
      <c r="BU68" s="184"/>
      <c r="BV68" s="184"/>
      <c r="BW68" s="184"/>
      <c r="BX68" s="187"/>
      <c r="BY68" s="187"/>
      <c r="BZ68" s="187"/>
      <c r="CA68" s="187"/>
      <c r="CB68" s="187"/>
      <c r="CC68" s="187"/>
      <c r="CD68" s="187"/>
      <c r="CE68" s="187"/>
      <c r="CF68" s="187"/>
      <c r="CG68" s="187"/>
      <c r="CH68" s="187"/>
    </row>
    <row r="69" spans="1:86" s="186" customFormat="1" ht="12" customHeight="1">
      <c r="A69" s="184"/>
      <c r="B69" s="184"/>
      <c r="C69" s="184"/>
      <c r="D69" s="184"/>
      <c r="E69" s="184"/>
      <c r="F69" s="184"/>
      <c r="G69" s="185"/>
      <c r="H69" s="184"/>
      <c r="I69" s="184"/>
      <c r="J69" s="184"/>
      <c r="K69" s="184"/>
      <c r="L69" s="184"/>
      <c r="M69" s="184"/>
      <c r="N69" s="184"/>
      <c r="O69" s="184"/>
      <c r="P69" s="184"/>
      <c r="Q69" s="184"/>
      <c r="R69" s="184"/>
      <c r="S69" s="184"/>
      <c r="T69" s="184"/>
      <c r="U69" s="184"/>
      <c r="V69" s="184"/>
      <c r="W69" s="184"/>
      <c r="X69" s="184"/>
      <c r="Y69" s="184"/>
      <c r="Z69" s="184"/>
      <c r="AA69" s="184"/>
      <c r="AB69" s="184"/>
      <c r="AC69" s="184"/>
      <c r="AD69" s="184"/>
      <c r="AE69" s="184"/>
      <c r="AF69" s="184"/>
      <c r="AG69" s="184"/>
      <c r="AH69" s="184"/>
      <c r="AI69" s="184"/>
      <c r="AJ69" s="184"/>
      <c r="AK69" s="184"/>
      <c r="AL69" s="184"/>
      <c r="AM69" s="184"/>
      <c r="AN69" s="184"/>
      <c r="AO69" s="184"/>
      <c r="AP69" s="184"/>
      <c r="AQ69" s="184"/>
      <c r="AR69" s="184"/>
      <c r="AS69" s="184"/>
      <c r="AT69" s="184"/>
      <c r="AU69" s="184"/>
      <c r="AV69" s="184"/>
      <c r="AW69" s="184"/>
      <c r="AX69" s="184"/>
      <c r="AY69" s="184"/>
      <c r="AZ69" s="184"/>
      <c r="BA69" s="184"/>
      <c r="BB69" s="184"/>
      <c r="BC69" s="184"/>
      <c r="BD69" s="184"/>
      <c r="BE69" s="184"/>
      <c r="BF69" s="184"/>
      <c r="BG69" s="184"/>
      <c r="BH69" s="184"/>
      <c r="BI69" s="184"/>
      <c r="BJ69" s="184"/>
      <c r="BK69" s="184"/>
      <c r="BL69" s="184"/>
      <c r="BM69" s="184"/>
      <c r="BN69" s="184"/>
      <c r="BO69" s="184"/>
      <c r="BP69" s="184"/>
      <c r="BQ69" s="184"/>
      <c r="BR69" s="184"/>
      <c r="BS69" s="184"/>
      <c r="BT69" s="184"/>
      <c r="BU69" s="184"/>
      <c r="BV69" s="184"/>
      <c r="BW69" s="184"/>
      <c r="BX69" s="187"/>
      <c r="BY69" s="187"/>
      <c r="BZ69" s="187"/>
      <c r="CA69" s="187"/>
      <c r="CB69" s="187"/>
      <c r="CC69" s="187"/>
      <c r="CD69" s="187"/>
      <c r="CE69" s="187"/>
      <c r="CF69" s="187"/>
      <c r="CG69" s="187"/>
      <c r="CH69" s="187"/>
    </row>
    <row r="70" spans="1:86" s="186" customFormat="1" ht="12" customHeight="1">
      <c r="A70" s="184"/>
      <c r="B70" s="184"/>
      <c r="C70" s="184"/>
      <c r="D70" s="184"/>
      <c r="E70" s="184"/>
      <c r="F70" s="184"/>
      <c r="G70" s="185"/>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4"/>
      <c r="BN70" s="184"/>
      <c r="BO70" s="184"/>
      <c r="BP70" s="184"/>
      <c r="BQ70" s="184"/>
      <c r="BR70" s="184"/>
      <c r="BS70" s="184"/>
      <c r="BT70" s="184"/>
      <c r="BU70" s="184"/>
      <c r="BV70" s="184"/>
      <c r="BW70" s="184"/>
      <c r="BX70" s="187"/>
      <c r="BY70" s="187"/>
      <c r="BZ70" s="187"/>
      <c r="CA70" s="187"/>
      <c r="CB70" s="187"/>
      <c r="CC70" s="187"/>
      <c r="CD70" s="187"/>
      <c r="CE70" s="187"/>
      <c r="CF70" s="187"/>
      <c r="CG70" s="187"/>
      <c r="CH70" s="187"/>
    </row>
    <row r="71" spans="1:86" s="186" customFormat="1" ht="12" customHeight="1">
      <c r="A71" s="184"/>
      <c r="B71" s="184"/>
      <c r="C71" s="184"/>
      <c r="D71" s="184"/>
      <c r="E71" s="184"/>
      <c r="F71" s="184"/>
      <c r="G71" s="185"/>
      <c r="H71" s="184"/>
      <c r="I71" s="184"/>
      <c r="J71" s="184"/>
      <c r="K71" s="184"/>
      <c r="L71" s="184"/>
      <c r="M71" s="184"/>
      <c r="N71" s="184"/>
      <c r="O71" s="184"/>
      <c r="P71" s="184"/>
      <c r="Q71" s="184"/>
      <c r="R71" s="184"/>
      <c r="S71" s="184"/>
      <c r="T71" s="184"/>
      <c r="U71" s="184"/>
      <c r="V71" s="184"/>
      <c r="W71" s="184"/>
      <c r="X71" s="184"/>
      <c r="Y71" s="184"/>
      <c r="Z71" s="184"/>
      <c r="AA71" s="184"/>
      <c r="AB71" s="184"/>
      <c r="AC71" s="184"/>
      <c r="AD71" s="184"/>
      <c r="AE71" s="184"/>
      <c r="AF71" s="184"/>
      <c r="AG71" s="184"/>
      <c r="AH71" s="184"/>
      <c r="AI71" s="184"/>
      <c r="AJ71" s="184"/>
      <c r="AK71" s="184"/>
      <c r="AL71" s="184"/>
      <c r="AM71" s="184"/>
      <c r="AN71" s="184"/>
      <c r="AO71" s="184"/>
      <c r="AP71" s="184"/>
      <c r="AQ71" s="184"/>
      <c r="AR71" s="184"/>
      <c r="AS71" s="184"/>
      <c r="AT71" s="184"/>
      <c r="AU71" s="184"/>
      <c r="AV71" s="184"/>
      <c r="AW71" s="184"/>
      <c r="AX71" s="184"/>
      <c r="AY71" s="184"/>
      <c r="AZ71" s="184"/>
      <c r="BA71" s="184"/>
      <c r="BB71" s="184"/>
      <c r="BC71" s="184"/>
      <c r="BD71" s="184"/>
      <c r="BE71" s="184"/>
      <c r="BF71" s="184"/>
      <c r="BG71" s="184"/>
      <c r="BH71" s="184"/>
      <c r="BI71" s="184"/>
      <c r="BJ71" s="184"/>
      <c r="BK71" s="184"/>
      <c r="BL71" s="184"/>
      <c r="BM71" s="184"/>
      <c r="BN71" s="184"/>
      <c r="BO71" s="184"/>
      <c r="BP71" s="184"/>
      <c r="BQ71" s="184"/>
      <c r="BR71" s="184"/>
      <c r="BS71" s="184"/>
      <c r="BT71" s="184"/>
      <c r="BU71" s="184"/>
      <c r="BV71" s="184"/>
      <c r="BW71" s="184"/>
      <c r="BX71" s="187"/>
      <c r="BY71" s="187"/>
      <c r="BZ71" s="187"/>
      <c r="CA71" s="187"/>
      <c r="CB71" s="187"/>
      <c r="CC71" s="187"/>
      <c r="CD71" s="187"/>
      <c r="CE71" s="187"/>
      <c r="CF71" s="187"/>
      <c r="CG71" s="187"/>
      <c r="CH71" s="187"/>
    </row>
    <row r="72" spans="1:86" s="186" customFormat="1" ht="12" customHeight="1">
      <c r="A72" s="184"/>
      <c r="B72" s="184"/>
      <c r="C72" s="184"/>
      <c r="D72" s="184"/>
      <c r="E72" s="184"/>
      <c r="F72" s="184"/>
      <c r="G72" s="185"/>
      <c r="H72" s="184"/>
      <c r="I72" s="184"/>
      <c r="J72" s="184"/>
      <c r="K72" s="184"/>
      <c r="L72" s="184"/>
      <c r="M72" s="184"/>
      <c r="N72" s="184"/>
      <c r="O72" s="184"/>
      <c r="P72" s="184"/>
      <c r="Q72" s="184"/>
      <c r="R72" s="184"/>
      <c r="S72" s="184"/>
      <c r="T72" s="184"/>
      <c r="U72" s="184"/>
      <c r="V72" s="184"/>
      <c r="W72" s="184"/>
      <c r="X72" s="184"/>
      <c r="Y72" s="184"/>
      <c r="Z72" s="184"/>
      <c r="AA72" s="184"/>
      <c r="AB72" s="184"/>
      <c r="AC72" s="184"/>
      <c r="AD72" s="184"/>
      <c r="AE72" s="184"/>
      <c r="AF72" s="184"/>
      <c r="AG72" s="184"/>
      <c r="AH72" s="184"/>
      <c r="AI72" s="184"/>
      <c r="AJ72" s="184"/>
      <c r="AK72" s="184"/>
      <c r="AL72" s="184"/>
      <c r="AM72" s="184"/>
      <c r="AN72" s="184"/>
      <c r="AO72" s="184"/>
      <c r="AP72" s="184"/>
      <c r="AQ72" s="184"/>
      <c r="AR72" s="184"/>
      <c r="AS72" s="184"/>
      <c r="AT72" s="184"/>
      <c r="AU72" s="184"/>
      <c r="AV72" s="184"/>
      <c r="AW72" s="184"/>
      <c r="AX72" s="184"/>
      <c r="AY72" s="184"/>
      <c r="AZ72" s="184"/>
      <c r="BA72" s="184"/>
      <c r="BB72" s="184"/>
      <c r="BC72" s="184"/>
      <c r="BD72" s="184"/>
      <c r="BE72" s="184"/>
      <c r="BF72" s="184"/>
      <c r="BG72" s="184"/>
      <c r="BH72" s="184"/>
      <c r="BI72" s="184"/>
      <c r="BJ72" s="184"/>
      <c r="BK72" s="184"/>
      <c r="BL72" s="184"/>
      <c r="BM72" s="184"/>
      <c r="BN72" s="184"/>
      <c r="BO72" s="184"/>
      <c r="BP72" s="184"/>
      <c r="BQ72" s="184"/>
      <c r="BR72" s="184"/>
      <c r="BS72" s="184"/>
      <c r="BT72" s="184"/>
      <c r="BU72" s="184"/>
      <c r="BV72" s="184"/>
      <c r="BW72" s="184"/>
      <c r="BX72" s="187"/>
      <c r="BY72" s="187"/>
      <c r="BZ72" s="187"/>
      <c r="CA72" s="187"/>
      <c r="CB72" s="187"/>
      <c r="CC72" s="187"/>
      <c r="CD72" s="187"/>
      <c r="CE72" s="187"/>
      <c r="CF72" s="187"/>
      <c r="CG72" s="187"/>
      <c r="CH72" s="187"/>
    </row>
    <row r="73" spans="1:86" s="186" customFormat="1" ht="12" customHeight="1">
      <c r="A73" s="184"/>
      <c r="B73" s="184"/>
      <c r="C73" s="184"/>
      <c r="D73" s="184"/>
      <c r="E73" s="184"/>
      <c r="F73" s="184"/>
      <c r="G73" s="185"/>
      <c r="H73" s="184"/>
      <c r="I73" s="184"/>
      <c r="J73" s="184"/>
      <c r="K73" s="184"/>
      <c r="L73" s="184"/>
      <c r="M73" s="184"/>
      <c r="N73" s="184"/>
      <c r="O73" s="184"/>
      <c r="P73" s="184"/>
      <c r="Q73" s="184"/>
      <c r="R73" s="184"/>
      <c r="S73" s="184"/>
      <c r="T73" s="184"/>
      <c r="U73" s="184"/>
      <c r="V73" s="184"/>
      <c r="W73" s="184"/>
      <c r="X73" s="184"/>
      <c r="Y73" s="184"/>
      <c r="Z73" s="184"/>
      <c r="AA73" s="184"/>
      <c r="AB73" s="184"/>
      <c r="AC73" s="184"/>
      <c r="AD73" s="184"/>
      <c r="AE73" s="184"/>
      <c r="AF73" s="184"/>
      <c r="AG73" s="184"/>
      <c r="AH73" s="184"/>
      <c r="AI73" s="184"/>
      <c r="AJ73" s="184"/>
      <c r="AK73" s="184"/>
      <c r="AL73" s="184"/>
      <c r="AM73" s="184"/>
      <c r="AN73" s="184"/>
      <c r="AO73" s="184"/>
      <c r="AP73" s="184"/>
      <c r="AQ73" s="184"/>
      <c r="AR73" s="184"/>
      <c r="AS73" s="184"/>
      <c r="AT73" s="184"/>
      <c r="AU73" s="184"/>
      <c r="AV73" s="184"/>
      <c r="AW73" s="184"/>
      <c r="AX73" s="184"/>
      <c r="AY73" s="184"/>
      <c r="AZ73" s="184"/>
      <c r="BA73" s="184"/>
      <c r="BB73" s="184"/>
      <c r="BC73" s="184"/>
      <c r="BD73" s="184"/>
      <c r="BE73" s="184"/>
      <c r="BF73" s="184"/>
      <c r="BG73" s="184"/>
      <c r="BH73" s="184"/>
      <c r="BI73" s="184"/>
      <c r="BJ73" s="184"/>
      <c r="BK73" s="184"/>
      <c r="BL73" s="184"/>
      <c r="BM73" s="184"/>
      <c r="BN73" s="184"/>
      <c r="BO73" s="184"/>
      <c r="BP73" s="184"/>
      <c r="BQ73" s="184"/>
      <c r="BR73" s="184"/>
      <c r="BS73" s="184"/>
      <c r="BT73" s="184"/>
      <c r="BU73" s="184"/>
      <c r="BV73" s="184"/>
      <c r="BW73" s="184"/>
      <c r="BX73" s="187"/>
      <c r="BY73" s="187"/>
      <c r="BZ73" s="187"/>
      <c r="CA73" s="187"/>
      <c r="CB73" s="187"/>
      <c r="CC73" s="187"/>
      <c r="CD73" s="187"/>
      <c r="CE73" s="187"/>
      <c r="CF73" s="187"/>
      <c r="CG73" s="187"/>
      <c r="CH73" s="187"/>
    </row>
    <row r="74" spans="1:86" s="186" customFormat="1" ht="12" customHeight="1">
      <c r="A74" s="184"/>
      <c r="B74" s="184"/>
      <c r="C74" s="184"/>
      <c r="D74" s="184"/>
      <c r="E74" s="184"/>
      <c r="F74" s="184"/>
      <c r="G74" s="185"/>
      <c r="H74" s="184"/>
      <c r="I74" s="184"/>
      <c r="J74" s="184"/>
      <c r="K74" s="184"/>
      <c r="L74" s="184"/>
      <c r="M74" s="184"/>
      <c r="N74" s="184"/>
      <c r="O74" s="184"/>
      <c r="P74" s="184"/>
      <c r="Q74" s="184"/>
      <c r="R74" s="184"/>
      <c r="S74" s="184"/>
      <c r="T74" s="184"/>
      <c r="U74" s="184"/>
      <c r="V74" s="184"/>
      <c r="W74" s="184"/>
      <c r="X74" s="184"/>
      <c r="Y74" s="184"/>
      <c r="Z74" s="184"/>
      <c r="AA74" s="184"/>
      <c r="AB74" s="184"/>
      <c r="AC74" s="184"/>
      <c r="AD74" s="184"/>
      <c r="AE74" s="184"/>
      <c r="AF74" s="184"/>
      <c r="AG74" s="184"/>
      <c r="AH74" s="184"/>
      <c r="AI74" s="184"/>
      <c r="AJ74" s="184"/>
      <c r="AK74" s="184"/>
      <c r="AL74" s="184"/>
      <c r="AM74" s="184"/>
      <c r="AN74" s="184"/>
      <c r="AO74" s="184"/>
      <c r="AP74" s="184"/>
      <c r="AQ74" s="184"/>
      <c r="AR74" s="184"/>
      <c r="AS74" s="184"/>
      <c r="AT74" s="184"/>
      <c r="AU74" s="184"/>
      <c r="AV74" s="184"/>
      <c r="AW74" s="184"/>
      <c r="AX74" s="184"/>
      <c r="AY74" s="184"/>
      <c r="AZ74" s="184"/>
      <c r="BA74" s="184"/>
      <c r="BB74" s="184"/>
      <c r="BC74" s="184"/>
      <c r="BD74" s="184"/>
      <c r="BE74" s="184"/>
      <c r="BF74" s="184"/>
      <c r="BG74" s="184"/>
      <c r="BH74" s="184"/>
      <c r="BI74" s="184"/>
      <c r="BJ74" s="184"/>
      <c r="BK74" s="184"/>
      <c r="BL74" s="184"/>
      <c r="BM74" s="184"/>
      <c r="BN74" s="184"/>
      <c r="BO74" s="184"/>
      <c r="BP74" s="184"/>
      <c r="BQ74" s="184"/>
      <c r="BR74" s="184"/>
      <c r="BS74" s="184"/>
      <c r="BT74" s="184"/>
      <c r="BU74" s="184"/>
      <c r="BV74" s="184"/>
      <c r="BW74" s="184"/>
      <c r="BX74" s="187"/>
      <c r="BY74" s="187"/>
      <c r="BZ74" s="187"/>
      <c r="CA74" s="187"/>
      <c r="CB74" s="187"/>
      <c r="CC74" s="187"/>
      <c r="CD74" s="187"/>
      <c r="CE74" s="187"/>
      <c r="CF74" s="187"/>
      <c r="CG74" s="187"/>
      <c r="CH74" s="187"/>
    </row>
    <row r="75" spans="1:86" s="186" customFormat="1" ht="12" customHeight="1">
      <c r="A75" s="184"/>
      <c r="B75" s="184"/>
      <c r="C75" s="184"/>
      <c r="D75" s="184"/>
      <c r="E75" s="184"/>
      <c r="F75" s="184"/>
      <c r="G75" s="185"/>
      <c r="H75" s="184"/>
      <c r="I75" s="184"/>
      <c r="J75" s="184"/>
      <c r="K75" s="184"/>
      <c r="L75" s="184"/>
      <c r="M75" s="184"/>
      <c r="N75" s="184"/>
      <c r="O75" s="184"/>
      <c r="P75" s="184"/>
      <c r="Q75" s="184"/>
      <c r="R75" s="184"/>
      <c r="S75" s="184"/>
      <c r="T75" s="184"/>
      <c r="U75" s="184"/>
      <c r="V75" s="184"/>
      <c r="W75" s="184"/>
      <c r="X75" s="184"/>
      <c r="Y75" s="184"/>
      <c r="Z75" s="184"/>
      <c r="AA75" s="184"/>
      <c r="AB75" s="184"/>
      <c r="AC75" s="184"/>
      <c r="AD75" s="184"/>
      <c r="AE75" s="184"/>
      <c r="AF75" s="184"/>
      <c r="AG75" s="184"/>
      <c r="AH75" s="184"/>
      <c r="AI75" s="184"/>
      <c r="AJ75" s="184"/>
      <c r="AK75" s="184"/>
      <c r="AL75" s="184"/>
      <c r="AM75" s="184"/>
      <c r="AN75" s="184"/>
      <c r="AO75" s="184"/>
      <c r="AP75" s="184"/>
      <c r="AQ75" s="184"/>
      <c r="AR75" s="184"/>
      <c r="AS75" s="184"/>
      <c r="AT75" s="184"/>
      <c r="AU75" s="184"/>
      <c r="AV75" s="184"/>
      <c r="AW75" s="184"/>
      <c r="AX75" s="184"/>
      <c r="AY75" s="184"/>
      <c r="AZ75" s="184"/>
      <c r="BA75" s="184"/>
      <c r="BB75" s="184"/>
      <c r="BC75" s="184"/>
      <c r="BD75" s="184"/>
      <c r="BE75" s="184"/>
      <c r="BF75" s="184"/>
      <c r="BG75" s="184"/>
      <c r="BH75" s="184"/>
      <c r="BI75" s="184"/>
      <c r="BJ75" s="184"/>
      <c r="BK75" s="184"/>
      <c r="BL75" s="184"/>
      <c r="BM75" s="184"/>
      <c r="BN75" s="184"/>
      <c r="BO75" s="184"/>
      <c r="BP75" s="184"/>
      <c r="BQ75" s="184"/>
      <c r="BR75" s="184"/>
      <c r="BS75" s="184"/>
      <c r="BT75" s="184"/>
      <c r="BU75" s="184"/>
      <c r="BV75" s="184"/>
      <c r="BW75" s="184"/>
      <c r="BX75" s="187"/>
      <c r="BY75" s="187"/>
      <c r="BZ75" s="187"/>
      <c r="CA75" s="187"/>
      <c r="CB75" s="187"/>
      <c r="CC75" s="187"/>
      <c r="CD75" s="187"/>
      <c r="CE75" s="187"/>
      <c r="CF75" s="187"/>
      <c r="CG75" s="187"/>
      <c r="CH75" s="187"/>
    </row>
    <row r="76" spans="1:86" s="186" customFormat="1" ht="12" customHeight="1">
      <c r="A76" s="184"/>
      <c r="B76" s="184"/>
      <c r="C76" s="184"/>
      <c r="D76" s="184"/>
      <c r="E76" s="184"/>
      <c r="F76" s="184"/>
      <c r="G76" s="185"/>
      <c r="H76" s="184"/>
      <c r="I76" s="184"/>
      <c r="J76" s="184"/>
      <c r="K76" s="184"/>
      <c r="L76" s="184"/>
      <c r="M76" s="184"/>
      <c r="N76" s="184"/>
      <c r="O76" s="184"/>
      <c r="P76" s="184"/>
      <c r="Q76" s="184"/>
      <c r="R76" s="184"/>
      <c r="S76" s="184"/>
      <c r="T76" s="184"/>
      <c r="U76" s="184"/>
      <c r="V76" s="184"/>
      <c r="W76" s="184"/>
      <c r="X76" s="184"/>
      <c r="Y76" s="184"/>
      <c r="Z76" s="184"/>
      <c r="AA76" s="184"/>
      <c r="AB76" s="184"/>
      <c r="AC76" s="184"/>
      <c r="AD76" s="184"/>
      <c r="AE76" s="184"/>
      <c r="AF76" s="184"/>
      <c r="AG76" s="184"/>
      <c r="AH76" s="184"/>
      <c r="AI76" s="184"/>
      <c r="AJ76" s="184"/>
      <c r="AK76" s="184"/>
      <c r="AL76" s="184"/>
      <c r="AM76" s="184"/>
      <c r="AN76" s="184"/>
      <c r="AO76" s="184"/>
      <c r="AP76" s="184"/>
      <c r="AQ76" s="184"/>
      <c r="AR76" s="184"/>
      <c r="AS76" s="184"/>
      <c r="AT76" s="184"/>
      <c r="AU76" s="184"/>
      <c r="AV76" s="184"/>
      <c r="AW76" s="184"/>
      <c r="AX76" s="184"/>
      <c r="AY76" s="184"/>
      <c r="AZ76" s="184"/>
      <c r="BA76" s="184"/>
      <c r="BB76" s="184"/>
      <c r="BC76" s="184"/>
      <c r="BD76" s="184"/>
      <c r="BE76" s="184"/>
      <c r="BF76" s="184"/>
      <c r="BG76" s="184"/>
      <c r="BH76" s="184"/>
      <c r="BI76" s="184"/>
      <c r="BJ76" s="184"/>
      <c r="BK76" s="184"/>
      <c r="BL76" s="184"/>
      <c r="BM76" s="184"/>
      <c r="BN76" s="184"/>
      <c r="BO76" s="184"/>
      <c r="BP76" s="184"/>
      <c r="BQ76" s="184"/>
      <c r="BR76" s="184"/>
      <c r="BS76" s="184"/>
      <c r="BT76" s="184"/>
      <c r="BU76" s="184"/>
      <c r="BV76" s="184"/>
      <c r="BW76" s="184"/>
      <c r="BX76" s="187"/>
      <c r="BY76" s="187"/>
      <c r="BZ76" s="187"/>
      <c r="CA76" s="187"/>
      <c r="CB76" s="187"/>
      <c r="CC76" s="187"/>
      <c r="CD76" s="187"/>
      <c r="CE76" s="187"/>
      <c r="CF76" s="187"/>
      <c r="CG76" s="187"/>
      <c r="CH76" s="187"/>
    </row>
    <row r="77" spans="1:86" s="186" customFormat="1" ht="12" customHeight="1">
      <c r="A77" s="184"/>
      <c r="B77" s="184"/>
      <c r="C77" s="184"/>
      <c r="D77" s="184"/>
      <c r="E77" s="184"/>
      <c r="F77" s="184"/>
      <c r="G77" s="185"/>
      <c r="H77" s="184"/>
      <c r="I77" s="184"/>
      <c r="J77" s="184"/>
      <c r="K77" s="184"/>
      <c r="L77" s="184"/>
      <c r="M77" s="184"/>
      <c r="N77" s="184"/>
      <c r="O77" s="184"/>
      <c r="P77" s="184"/>
      <c r="Q77" s="184"/>
      <c r="R77" s="184"/>
      <c r="S77" s="184"/>
      <c r="T77" s="184"/>
      <c r="U77" s="184"/>
      <c r="V77" s="184"/>
      <c r="W77" s="184"/>
      <c r="X77" s="184"/>
      <c r="Y77" s="184"/>
      <c r="Z77" s="184"/>
      <c r="AA77" s="184"/>
      <c r="AB77" s="184"/>
      <c r="AC77" s="184"/>
      <c r="AD77" s="184"/>
      <c r="AE77" s="184"/>
      <c r="AF77" s="184"/>
      <c r="AG77" s="184"/>
      <c r="AH77" s="184"/>
      <c r="AI77" s="184"/>
      <c r="AJ77" s="184"/>
      <c r="AK77" s="184"/>
      <c r="AL77" s="184"/>
      <c r="AM77" s="184"/>
      <c r="AN77" s="184"/>
      <c r="AO77" s="184"/>
      <c r="AP77" s="184"/>
      <c r="AQ77" s="184"/>
      <c r="AR77" s="184"/>
      <c r="AS77" s="184"/>
      <c r="AT77" s="184"/>
      <c r="AU77" s="184"/>
      <c r="AV77" s="184"/>
      <c r="AW77" s="184"/>
      <c r="AX77" s="184"/>
      <c r="AY77" s="184"/>
      <c r="AZ77" s="184"/>
      <c r="BA77" s="184"/>
      <c r="BB77" s="184"/>
      <c r="BC77" s="184"/>
      <c r="BD77" s="184"/>
      <c r="BE77" s="184"/>
      <c r="BF77" s="184"/>
      <c r="BG77" s="184"/>
      <c r="BH77" s="184"/>
      <c r="BI77" s="184"/>
      <c r="BJ77" s="184"/>
      <c r="BK77" s="184"/>
      <c r="BL77" s="184"/>
      <c r="BM77" s="184"/>
      <c r="BN77" s="184"/>
      <c r="BO77" s="184"/>
      <c r="BP77" s="184"/>
      <c r="BQ77" s="184"/>
      <c r="BR77" s="184"/>
      <c r="BS77" s="184"/>
      <c r="BT77" s="184"/>
      <c r="BU77" s="184"/>
      <c r="BV77" s="184"/>
      <c r="BW77" s="184"/>
      <c r="BX77" s="187"/>
      <c r="BY77" s="187"/>
      <c r="BZ77" s="187"/>
      <c r="CA77" s="187"/>
      <c r="CB77" s="187"/>
      <c r="CC77" s="187"/>
      <c r="CD77" s="187"/>
      <c r="CE77" s="187"/>
      <c r="CF77" s="187"/>
      <c r="CG77" s="187"/>
      <c r="CH77" s="187"/>
    </row>
    <row r="78" spans="1:86" s="186" customFormat="1" ht="12" customHeight="1">
      <c r="A78" s="184"/>
      <c r="B78" s="184"/>
      <c r="C78" s="184"/>
      <c r="D78" s="184"/>
      <c r="E78" s="184"/>
      <c r="F78" s="184"/>
      <c r="G78" s="185"/>
      <c r="H78" s="184"/>
      <c r="I78" s="184"/>
      <c r="J78" s="184"/>
      <c r="K78" s="184"/>
      <c r="L78" s="184"/>
      <c r="M78" s="184"/>
      <c r="N78" s="184"/>
      <c r="O78" s="184"/>
      <c r="P78" s="184"/>
      <c r="Q78" s="184"/>
      <c r="R78" s="184"/>
      <c r="S78" s="184"/>
      <c r="T78" s="184"/>
      <c r="U78" s="184"/>
      <c r="V78" s="184"/>
      <c r="W78" s="184"/>
      <c r="X78" s="184"/>
      <c r="Y78" s="184"/>
      <c r="Z78" s="184"/>
      <c r="AA78" s="184"/>
      <c r="AB78" s="184"/>
      <c r="AC78" s="184"/>
      <c r="AD78" s="184"/>
      <c r="AE78" s="184"/>
      <c r="AF78" s="184"/>
      <c r="AG78" s="184"/>
      <c r="AH78" s="184"/>
      <c r="AI78" s="184"/>
      <c r="AJ78" s="184"/>
      <c r="AK78" s="184"/>
      <c r="AL78" s="184"/>
      <c r="AM78" s="184"/>
      <c r="AN78" s="184"/>
      <c r="AO78" s="184"/>
      <c r="AP78" s="184"/>
      <c r="AQ78" s="184"/>
      <c r="AR78" s="184"/>
      <c r="AS78" s="184"/>
      <c r="AT78" s="184"/>
      <c r="AU78" s="184"/>
      <c r="AV78" s="184"/>
      <c r="AW78" s="184"/>
      <c r="AX78" s="184"/>
      <c r="AY78" s="184"/>
      <c r="AZ78" s="184"/>
      <c r="BA78" s="184"/>
      <c r="BB78" s="184"/>
      <c r="BC78" s="184"/>
      <c r="BD78" s="184"/>
      <c r="BE78" s="184"/>
      <c r="BF78" s="184"/>
      <c r="BG78" s="184"/>
      <c r="BH78" s="184"/>
      <c r="BI78" s="184"/>
      <c r="BJ78" s="184"/>
      <c r="BK78" s="184"/>
      <c r="BL78" s="184"/>
      <c r="BM78" s="184"/>
      <c r="BN78" s="184"/>
      <c r="BO78" s="184"/>
      <c r="BP78" s="184"/>
      <c r="BQ78" s="184"/>
      <c r="BR78" s="184"/>
      <c r="BS78" s="184"/>
      <c r="BT78" s="184"/>
      <c r="BU78" s="184"/>
      <c r="BV78" s="184"/>
      <c r="BW78" s="184"/>
      <c r="BX78" s="187"/>
      <c r="BY78" s="187"/>
      <c r="BZ78" s="187"/>
      <c r="CA78" s="187"/>
      <c r="CB78" s="187"/>
      <c r="CC78" s="187"/>
      <c r="CD78" s="187"/>
      <c r="CE78" s="187"/>
      <c r="CF78" s="187"/>
      <c r="CG78" s="187"/>
      <c r="CH78" s="187"/>
    </row>
    <row r="79" spans="1:86" s="186" customFormat="1" ht="12" customHeight="1">
      <c r="A79" s="184"/>
      <c r="B79" s="184"/>
      <c r="C79" s="184"/>
      <c r="D79" s="184"/>
      <c r="E79" s="184"/>
      <c r="F79" s="184"/>
      <c r="G79" s="185"/>
      <c r="H79" s="184"/>
      <c r="I79" s="184"/>
      <c r="J79" s="184"/>
      <c r="K79" s="184"/>
      <c r="L79" s="184"/>
      <c r="M79" s="184"/>
      <c r="N79" s="184"/>
      <c r="O79" s="184"/>
      <c r="P79" s="184"/>
      <c r="Q79" s="184"/>
      <c r="R79" s="184"/>
      <c r="S79" s="184"/>
      <c r="T79" s="184"/>
      <c r="U79" s="184"/>
      <c r="V79" s="184"/>
      <c r="W79" s="184"/>
      <c r="X79" s="184"/>
      <c r="Y79" s="184"/>
      <c r="Z79" s="184"/>
      <c r="AA79" s="184"/>
      <c r="AB79" s="184"/>
      <c r="AC79" s="184"/>
      <c r="AD79" s="184"/>
      <c r="AE79" s="184"/>
      <c r="AF79" s="184"/>
      <c r="AG79" s="184"/>
      <c r="AH79" s="184"/>
      <c r="AI79" s="184"/>
      <c r="AJ79" s="184"/>
      <c r="AK79" s="184"/>
      <c r="AL79" s="184"/>
      <c r="AM79" s="184"/>
      <c r="AN79" s="184"/>
      <c r="AO79" s="184"/>
      <c r="AP79" s="184"/>
      <c r="AQ79" s="184"/>
      <c r="AR79" s="184"/>
      <c r="AS79" s="184"/>
      <c r="AT79" s="184"/>
      <c r="AU79" s="184"/>
      <c r="AV79" s="184"/>
      <c r="AW79" s="184"/>
      <c r="AX79" s="184"/>
      <c r="AY79" s="184"/>
      <c r="AZ79" s="184"/>
      <c r="BA79" s="184"/>
      <c r="BB79" s="184"/>
      <c r="BC79" s="184"/>
      <c r="BD79" s="184"/>
      <c r="BE79" s="184"/>
      <c r="BF79" s="184"/>
      <c r="BG79" s="184"/>
      <c r="BH79" s="184"/>
      <c r="BI79" s="184"/>
      <c r="BJ79" s="184"/>
      <c r="BK79" s="184"/>
      <c r="BL79" s="184"/>
      <c r="BM79" s="184"/>
      <c r="BN79" s="184"/>
      <c r="BO79" s="184"/>
      <c r="BP79" s="184"/>
      <c r="BQ79" s="184"/>
      <c r="BR79" s="184"/>
      <c r="BS79" s="184"/>
      <c r="BT79" s="184"/>
      <c r="BU79" s="184"/>
      <c r="BV79" s="184"/>
      <c r="BW79" s="184"/>
      <c r="BX79" s="187"/>
      <c r="BY79" s="187"/>
      <c r="BZ79" s="187"/>
      <c r="CA79" s="187"/>
      <c r="CB79" s="187"/>
      <c r="CC79" s="187"/>
      <c r="CD79" s="187"/>
      <c r="CE79" s="187"/>
      <c r="CF79" s="187"/>
      <c r="CG79" s="187"/>
      <c r="CH79" s="187"/>
    </row>
    <row r="80" spans="1:86" s="186" customFormat="1" ht="12" customHeight="1">
      <c r="A80" s="184"/>
      <c r="B80" s="184"/>
      <c r="C80" s="184"/>
      <c r="D80" s="184"/>
      <c r="E80" s="184"/>
      <c r="F80" s="184"/>
      <c r="G80" s="185"/>
      <c r="H80" s="184"/>
      <c r="I80" s="184"/>
      <c r="J80" s="184"/>
      <c r="K80" s="184"/>
      <c r="L80" s="184"/>
      <c r="M80" s="184"/>
      <c r="N80" s="184"/>
      <c r="O80" s="184"/>
      <c r="P80" s="184"/>
      <c r="Q80" s="184"/>
      <c r="R80" s="184"/>
      <c r="S80" s="184"/>
      <c r="T80" s="184"/>
      <c r="U80" s="184"/>
      <c r="V80" s="184"/>
      <c r="W80" s="184"/>
      <c r="X80" s="184"/>
      <c r="Y80" s="184"/>
      <c r="Z80" s="184"/>
      <c r="AA80" s="184"/>
      <c r="AB80" s="184"/>
      <c r="AC80" s="184"/>
      <c r="AD80" s="184"/>
      <c r="AE80" s="184"/>
      <c r="AF80" s="184"/>
      <c r="AG80" s="184"/>
      <c r="AH80" s="184"/>
      <c r="AI80" s="184"/>
      <c r="AJ80" s="184"/>
      <c r="AK80" s="184"/>
      <c r="AL80" s="184"/>
      <c r="AM80" s="184"/>
      <c r="AN80" s="184"/>
      <c r="AO80" s="184"/>
      <c r="AP80" s="184"/>
      <c r="AQ80" s="184"/>
      <c r="AR80" s="184"/>
      <c r="AS80" s="184"/>
      <c r="AT80" s="184"/>
      <c r="AU80" s="184"/>
      <c r="AV80" s="184"/>
      <c r="AW80" s="184"/>
      <c r="AX80" s="184"/>
      <c r="AY80" s="184"/>
      <c r="AZ80" s="184"/>
      <c r="BA80" s="184"/>
      <c r="BB80" s="184"/>
      <c r="BC80" s="184"/>
      <c r="BD80" s="184"/>
      <c r="BE80" s="184"/>
      <c r="BF80" s="184"/>
      <c r="BG80" s="184"/>
      <c r="BH80" s="184"/>
      <c r="BI80" s="184"/>
      <c r="BJ80" s="184"/>
      <c r="BK80" s="184"/>
      <c r="BL80" s="184"/>
      <c r="BM80" s="184"/>
      <c r="BN80" s="184"/>
      <c r="BO80" s="184"/>
      <c r="BP80" s="184"/>
      <c r="BQ80" s="184"/>
      <c r="BR80" s="184"/>
      <c r="BS80" s="184"/>
      <c r="BT80" s="184"/>
      <c r="BU80" s="184"/>
      <c r="BV80" s="184"/>
      <c r="BW80" s="184"/>
      <c r="BX80" s="187"/>
      <c r="BY80" s="187"/>
      <c r="BZ80" s="187"/>
      <c r="CA80" s="187"/>
      <c r="CB80" s="187"/>
      <c r="CC80" s="187"/>
      <c r="CD80" s="187"/>
      <c r="CE80" s="187"/>
      <c r="CF80" s="187"/>
      <c r="CG80" s="187"/>
      <c r="CH80" s="187"/>
    </row>
    <row r="81" spans="1:86" s="186" customFormat="1" ht="12" customHeight="1">
      <c r="A81" s="184"/>
      <c r="B81" s="184"/>
      <c r="C81" s="184"/>
      <c r="D81" s="184"/>
      <c r="E81" s="184"/>
      <c r="F81" s="184"/>
      <c r="G81" s="185"/>
      <c r="H81" s="184"/>
      <c r="I81" s="184"/>
      <c r="J81" s="184"/>
      <c r="K81" s="184"/>
      <c r="L81" s="184"/>
      <c r="M81" s="184"/>
      <c r="N81" s="184"/>
      <c r="O81" s="184"/>
      <c r="P81" s="184"/>
      <c r="Q81" s="184"/>
      <c r="R81" s="184"/>
      <c r="S81" s="184"/>
      <c r="T81" s="184"/>
      <c r="U81" s="184"/>
      <c r="V81" s="184"/>
      <c r="W81" s="184"/>
      <c r="X81" s="184"/>
      <c r="Y81" s="184"/>
      <c r="Z81" s="184"/>
      <c r="AA81" s="184"/>
      <c r="AB81" s="184"/>
      <c r="AC81" s="184"/>
      <c r="AD81" s="184"/>
      <c r="AE81" s="184"/>
      <c r="AF81" s="184"/>
      <c r="AG81" s="184"/>
      <c r="AH81" s="184"/>
      <c r="AI81" s="184"/>
      <c r="AJ81" s="184"/>
      <c r="AK81" s="184"/>
      <c r="AL81" s="184"/>
      <c r="AM81" s="184"/>
      <c r="AN81" s="184"/>
      <c r="AO81" s="184"/>
      <c r="AP81" s="184"/>
      <c r="AQ81" s="184"/>
      <c r="AR81" s="184"/>
      <c r="AS81" s="184"/>
      <c r="AT81" s="184"/>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184"/>
      <c r="BQ81" s="184"/>
      <c r="BR81" s="184"/>
      <c r="BS81" s="184"/>
      <c r="BT81" s="184"/>
      <c r="BU81" s="184"/>
      <c r="BV81" s="184"/>
      <c r="BW81" s="184"/>
      <c r="BX81" s="187"/>
      <c r="BY81" s="187"/>
      <c r="BZ81" s="187"/>
      <c r="CA81" s="187"/>
      <c r="CB81" s="187"/>
      <c r="CC81" s="187"/>
      <c r="CD81" s="187"/>
      <c r="CE81" s="187"/>
      <c r="CF81" s="187"/>
      <c r="CG81" s="187"/>
      <c r="CH81" s="187"/>
    </row>
    <row r="82" spans="1:86" s="186" customFormat="1" ht="12" customHeight="1">
      <c r="A82" s="184"/>
      <c r="B82" s="184"/>
      <c r="C82" s="184"/>
      <c r="D82" s="184"/>
      <c r="E82" s="184"/>
      <c r="F82" s="184"/>
      <c r="G82" s="185"/>
      <c r="H82" s="184"/>
      <c r="I82" s="184"/>
      <c r="J82" s="184"/>
      <c r="K82" s="184"/>
      <c r="L82" s="184"/>
      <c r="M82" s="184"/>
      <c r="N82" s="184"/>
      <c r="O82" s="184"/>
      <c r="P82" s="184"/>
      <c r="Q82" s="184"/>
      <c r="R82" s="184"/>
      <c r="S82" s="184"/>
      <c r="T82" s="184"/>
      <c r="U82" s="184"/>
      <c r="V82" s="184"/>
      <c r="W82" s="184"/>
      <c r="X82" s="184"/>
      <c r="Y82" s="184"/>
      <c r="Z82" s="184"/>
      <c r="AA82" s="184"/>
      <c r="AB82" s="184"/>
      <c r="AC82" s="184"/>
      <c r="AD82" s="184"/>
      <c r="AE82" s="184"/>
      <c r="AF82" s="184"/>
      <c r="AG82" s="184"/>
      <c r="AH82" s="184"/>
      <c r="AI82" s="184"/>
      <c r="AJ82" s="184"/>
      <c r="AK82" s="184"/>
      <c r="AL82" s="184"/>
      <c r="AM82" s="184"/>
      <c r="AN82" s="184"/>
      <c r="AO82" s="184"/>
      <c r="AP82" s="184"/>
      <c r="AQ82" s="184"/>
      <c r="AR82" s="184"/>
      <c r="AS82" s="184"/>
      <c r="AT82" s="184"/>
      <c r="AU82" s="184"/>
      <c r="AV82" s="184"/>
      <c r="AW82" s="184"/>
      <c r="AX82" s="184"/>
      <c r="AY82" s="184"/>
      <c r="AZ82" s="184"/>
      <c r="BA82" s="184"/>
      <c r="BB82" s="184"/>
      <c r="BC82" s="184"/>
      <c r="BD82" s="184"/>
      <c r="BE82" s="184"/>
      <c r="BF82" s="184"/>
      <c r="BG82" s="184"/>
      <c r="BH82" s="184"/>
      <c r="BI82" s="184"/>
      <c r="BJ82" s="184"/>
      <c r="BK82" s="184"/>
      <c r="BL82" s="184"/>
      <c r="BM82" s="184"/>
      <c r="BN82" s="184"/>
      <c r="BO82" s="184"/>
      <c r="BP82" s="184"/>
      <c r="BQ82" s="184"/>
      <c r="BR82" s="184"/>
      <c r="BS82" s="184"/>
      <c r="BT82" s="184"/>
      <c r="BU82" s="184"/>
      <c r="BV82" s="184"/>
      <c r="BW82" s="184"/>
      <c r="BX82" s="187"/>
      <c r="BY82" s="187"/>
      <c r="BZ82" s="187"/>
      <c r="CA82" s="187"/>
      <c r="CB82" s="187"/>
      <c r="CC82" s="187"/>
      <c r="CD82" s="187"/>
      <c r="CE82" s="187"/>
      <c r="CF82" s="187"/>
      <c r="CG82" s="187"/>
      <c r="CH82" s="187"/>
    </row>
    <row r="83" spans="1:86" s="186" customFormat="1" ht="12" customHeight="1">
      <c r="A83" s="184"/>
      <c r="B83" s="184"/>
      <c r="C83" s="184"/>
      <c r="D83" s="184"/>
      <c r="E83" s="184"/>
      <c r="F83" s="184"/>
      <c r="G83" s="185"/>
      <c r="H83" s="184"/>
      <c r="I83" s="184"/>
      <c r="J83" s="184"/>
      <c r="K83" s="184"/>
      <c r="L83" s="184"/>
      <c r="M83" s="184"/>
      <c r="N83" s="184"/>
      <c r="O83" s="184"/>
      <c r="P83" s="184"/>
      <c r="Q83" s="184"/>
      <c r="R83" s="184"/>
      <c r="S83" s="184"/>
      <c r="T83" s="184"/>
      <c r="U83" s="184"/>
      <c r="V83" s="184"/>
      <c r="W83" s="184"/>
      <c r="X83" s="184"/>
      <c r="Y83" s="184"/>
      <c r="Z83" s="184"/>
      <c r="AA83" s="184"/>
      <c r="AB83" s="184"/>
      <c r="AC83" s="184"/>
      <c r="AD83" s="184"/>
      <c r="AE83" s="184"/>
      <c r="AF83" s="184"/>
      <c r="AG83" s="184"/>
      <c r="AH83" s="184"/>
      <c r="AI83" s="184"/>
      <c r="AJ83" s="184"/>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84"/>
      <c r="BV83" s="184"/>
      <c r="BW83" s="184"/>
      <c r="BX83" s="187"/>
      <c r="BY83" s="187"/>
      <c r="BZ83" s="187"/>
      <c r="CA83" s="187"/>
      <c r="CB83" s="187"/>
      <c r="CC83" s="187"/>
      <c r="CD83" s="187"/>
      <c r="CE83" s="187"/>
      <c r="CF83" s="187"/>
      <c r="CG83" s="187"/>
      <c r="CH83" s="187"/>
    </row>
    <row r="84" spans="1:86" s="186" customFormat="1" ht="12" customHeight="1">
      <c r="A84" s="184"/>
      <c r="B84" s="184"/>
      <c r="C84" s="184"/>
      <c r="D84" s="184"/>
      <c r="E84" s="184"/>
      <c r="F84" s="184"/>
      <c r="G84" s="185"/>
      <c r="H84" s="184"/>
      <c r="I84" s="184"/>
      <c r="J84" s="184"/>
      <c r="K84" s="184"/>
      <c r="L84" s="184"/>
      <c r="M84" s="184"/>
      <c r="N84" s="184"/>
      <c r="O84" s="184"/>
      <c r="P84" s="184"/>
      <c r="Q84" s="184"/>
      <c r="R84" s="184"/>
      <c r="S84" s="184"/>
      <c r="T84" s="184"/>
      <c r="U84" s="184"/>
      <c r="V84" s="184"/>
      <c r="W84" s="184"/>
      <c r="X84" s="184"/>
      <c r="Y84" s="184"/>
      <c r="Z84" s="184"/>
      <c r="AA84" s="184"/>
      <c r="AB84" s="184"/>
      <c r="AC84" s="184"/>
      <c r="AD84" s="184"/>
      <c r="AE84" s="184"/>
      <c r="AF84" s="184"/>
      <c r="AG84" s="184"/>
      <c r="AH84" s="184"/>
      <c r="AI84" s="184"/>
      <c r="AJ84" s="184"/>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84"/>
      <c r="BV84" s="184"/>
      <c r="BW84" s="184"/>
      <c r="BX84" s="187"/>
      <c r="BY84" s="187"/>
      <c r="BZ84" s="187"/>
      <c r="CA84" s="187"/>
      <c r="CB84" s="187"/>
      <c r="CC84" s="187"/>
      <c r="CD84" s="187"/>
      <c r="CE84" s="187"/>
      <c r="CF84" s="187"/>
      <c r="CG84" s="187"/>
      <c r="CH84" s="187"/>
    </row>
    <row r="85" spans="1:86" s="186" customFormat="1" ht="12" customHeight="1">
      <c r="A85" s="184"/>
      <c r="B85" s="184"/>
      <c r="C85" s="184"/>
      <c r="D85" s="184"/>
      <c r="E85" s="184"/>
      <c r="F85" s="184"/>
      <c r="G85" s="185"/>
      <c r="H85" s="184"/>
      <c r="I85" s="184"/>
      <c r="J85" s="184"/>
      <c r="K85" s="184"/>
      <c r="L85" s="184"/>
      <c r="M85" s="184"/>
      <c r="N85" s="184"/>
      <c r="O85" s="184"/>
      <c r="P85" s="184"/>
      <c r="Q85" s="184"/>
      <c r="R85" s="184"/>
      <c r="S85" s="184"/>
      <c r="T85" s="184"/>
      <c r="U85" s="184"/>
      <c r="V85" s="184"/>
      <c r="W85" s="184"/>
      <c r="X85" s="184"/>
      <c r="Y85" s="184"/>
      <c r="Z85" s="184"/>
      <c r="AA85" s="184"/>
      <c r="AB85" s="184"/>
      <c r="AC85" s="184"/>
      <c r="AD85" s="184"/>
      <c r="AE85" s="184"/>
      <c r="AF85" s="184"/>
      <c r="AG85" s="184"/>
      <c r="AH85" s="184"/>
      <c r="AI85" s="184"/>
      <c r="AJ85" s="184"/>
      <c r="AK85" s="184"/>
      <c r="AL85" s="184"/>
      <c r="AM85" s="184"/>
      <c r="AN85" s="184"/>
      <c r="AO85" s="184"/>
      <c r="AP85" s="184"/>
      <c r="AQ85" s="184"/>
      <c r="AR85" s="184"/>
      <c r="AS85" s="184"/>
      <c r="AT85" s="184"/>
      <c r="AU85" s="184"/>
      <c r="AV85" s="184"/>
      <c r="AW85" s="184"/>
      <c r="AX85" s="184"/>
      <c r="AY85" s="184"/>
      <c r="AZ85" s="184"/>
      <c r="BA85" s="184"/>
      <c r="BB85" s="184"/>
      <c r="BC85" s="184"/>
      <c r="BD85" s="184"/>
      <c r="BE85" s="184"/>
      <c r="BF85" s="184"/>
      <c r="BG85" s="184"/>
      <c r="BH85" s="184"/>
      <c r="BI85" s="184"/>
      <c r="BJ85" s="184"/>
      <c r="BK85" s="184"/>
      <c r="BL85" s="184"/>
      <c r="BM85" s="184"/>
      <c r="BN85" s="184"/>
      <c r="BO85" s="184"/>
      <c r="BP85" s="184"/>
      <c r="BQ85" s="184"/>
      <c r="BR85" s="184"/>
      <c r="BS85" s="184"/>
      <c r="BT85" s="184"/>
      <c r="BU85" s="184"/>
      <c r="BV85" s="184"/>
      <c r="BW85" s="184"/>
      <c r="BX85" s="187"/>
      <c r="BY85" s="187"/>
      <c r="BZ85" s="187"/>
      <c r="CA85" s="187"/>
      <c r="CB85" s="187"/>
      <c r="CC85" s="187"/>
      <c r="CD85" s="187"/>
      <c r="CE85" s="187"/>
      <c r="CF85" s="187"/>
      <c r="CG85" s="187"/>
      <c r="CH85" s="187"/>
    </row>
    <row r="86" spans="1:86" s="186" customFormat="1" ht="12" customHeight="1">
      <c r="A86" s="184"/>
      <c r="B86" s="184"/>
      <c r="C86" s="184"/>
      <c r="D86" s="184"/>
      <c r="E86" s="184"/>
      <c r="F86" s="184"/>
      <c r="G86" s="185"/>
      <c r="H86" s="184"/>
      <c r="I86" s="184"/>
      <c r="J86" s="184"/>
      <c r="K86" s="184"/>
      <c r="L86" s="184"/>
      <c r="M86" s="184"/>
      <c r="N86" s="184"/>
      <c r="O86" s="184"/>
      <c r="P86" s="184"/>
      <c r="Q86" s="184"/>
      <c r="R86" s="184"/>
      <c r="S86" s="184"/>
      <c r="T86" s="184"/>
      <c r="U86" s="184"/>
      <c r="V86" s="184"/>
      <c r="W86" s="184"/>
      <c r="X86" s="184"/>
      <c r="Y86" s="184"/>
      <c r="Z86" s="184"/>
      <c r="AA86" s="184"/>
      <c r="AB86" s="184"/>
      <c r="AC86" s="184"/>
      <c r="AD86" s="184"/>
      <c r="AE86" s="184"/>
      <c r="AF86" s="184"/>
      <c r="AG86" s="184"/>
      <c r="AH86" s="184"/>
      <c r="AI86" s="184"/>
      <c r="AJ86" s="184"/>
      <c r="AK86" s="184"/>
      <c r="AL86" s="184"/>
      <c r="AM86" s="184"/>
      <c r="AN86" s="184"/>
      <c r="AO86" s="184"/>
      <c r="AP86" s="184"/>
      <c r="AQ86" s="184"/>
      <c r="AR86" s="184"/>
      <c r="AS86" s="184"/>
      <c r="AT86" s="184"/>
      <c r="AU86" s="184"/>
      <c r="AV86" s="184"/>
      <c r="AW86" s="184"/>
      <c r="AX86" s="184"/>
      <c r="AY86" s="184"/>
      <c r="AZ86" s="184"/>
      <c r="BA86" s="184"/>
      <c r="BB86" s="184"/>
      <c r="BC86" s="184"/>
      <c r="BD86" s="184"/>
      <c r="BE86" s="184"/>
      <c r="BF86" s="184"/>
      <c r="BG86" s="184"/>
      <c r="BH86" s="184"/>
      <c r="BI86" s="184"/>
      <c r="BJ86" s="184"/>
      <c r="BK86" s="184"/>
      <c r="BL86" s="184"/>
      <c r="BM86" s="184"/>
      <c r="BN86" s="184"/>
      <c r="BO86" s="184"/>
      <c r="BP86" s="184"/>
      <c r="BQ86" s="184"/>
      <c r="BR86" s="184"/>
      <c r="BS86" s="184"/>
      <c r="BT86" s="184"/>
      <c r="BU86" s="184"/>
      <c r="BV86" s="184"/>
      <c r="BW86" s="184"/>
      <c r="BX86" s="187"/>
      <c r="BY86" s="187"/>
      <c r="BZ86" s="187"/>
      <c r="CA86" s="187"/>
      <c r="CB86" s="187"/>
      <c r="CC86" s="187"/>
      <c r="CD86" s="187"/>
      <c r="CE86" s="187"/>
      <c r="CF86" s="187"/>
      <c r="CG86" s="187"/>
      <c r="CH86" s="187"/>
    </row>
    <row r="87" spans="1:86" s="186" customFormat="1" ht="12" customHeight="1">
      <c r="A87" s="184"/>
      <c r="B87" s="184"/>
      <c r="C87" s="184"/>
      <c r="D87" s="184"/>
      <c r="E87" s="184"/>
      <c r="F87" s="184"/>
      <c r="G87" s="185"/>
      <c r="H87" s="184"/>
      <c r="I87" s="184"/>
      <c r="J87" s="184"/>
      <c r="K87" s="184"/>
      <c r="L87" s="184"/>
      <c r="M87" s="184"/>
      <c r="N87" s="184"/>
      <c r="O87" s="184"/>
      <c r="P87" s="184"/>
      <c r="Q87" s="184"/>
      <c r="R87" s="184"/>
      <c r="S87" s="184"/>
      <c r="T87" s="184"/>
      <c r="U87" s="184"/>
      <c r="V87" s="184"/>
      <c r="W87" s="184"/>
      <c r="X87" s="184"/>
      <c r="Y87" s="184"/>
      <c r="Z87" s="184"/>
      <c r="AA87" s="184"/>
      <c r="AB87" s="184"/>
      <c r="AC87" s="184"/>
      <c r="AD87" s="184"/>
      <c r="AE87" s="184"/>
      <c r="AF87" s="184"/>
      <c r="AG87" s="184"/>
      <c r="AH87" s="184"/>
      <c r="AI87" s="184"/>
      <c r="AJ87" s="184"/>
      <c r="AK87" s="184"/>
      <c r="AL87" s="184"/>
      <c r="AM87" s="184"/>
      <c r="AN87" s="184"/>
      <c r="AO87" s="184"/>
      <c r="AP87" s="184"/>
      <c r="AQ87" s="184"/>
      <c r="AR87" s="184"/>
      <c r="AS87" s="184"/>
      <c r="AT87" s="184"/>
      <c r="AU87" s="184"/>
      <c r="AV87" s="184"/>
      <c r="AW87" s="184"/>
      <c r="AX87" s="184"/>
      <c r="AY87" s="184"/>
      <c r="AZ87" s="184"/>
      <c r="BA87" s="184"/>
      <c r="BB87" s="184"/>
      <c r="BC87" s="184"/>
      <c r="BD87" s="184"/>
      <c r="BE87" s="184"/>
      <c r="BF87" s="184"/>
      <c r="BG87" s="184"/>
      <c r="BH87" s="184"/>
      <c r="BI87" s="184"/>
      <c r="BJ87" s="184"/>
      <c r="BK87" s="184"/>
      <c r="BL87" s="184"/>
      <c r="BM87" s="184"/>
      <c r="BN87" s="184"/>
      <c r="BO87" s="184"/>
      <c r="BP87" s="184"/>
      <c r="BQ87" s="184"/>
      <c r="BR87" s="184"/>
      <c r="BS87" s="184"/>
      <c r="BT87" s="184"/>
      <c r="BU87" s="184"/>
      <c r="BV87" s="184"/>
      <c r="BW87" s="184"/>
      <c r="BX87" s="187"/>
      <c r="BY87" s="187"/>
      <c r="BZ87" s="187"/>
      <c r="CA87" s="187"/>
      <c r="CB87" s="187"/>
      <c r="CC87" s="187"/>
      <c r="CD87" s="187"/>
      <c r="CE87" s="187"/>
      <c r="CF87" s="187"/>
      <c r="CG87" s="187"/>
      <c r="CH87" s="187"/>
    </row>
    <row r="88" spans="1:86" s="186" customFormat="1" ht="12" customHeight="1">
      <c r="A88" s="184"/>
      <c r="B88" s="184"/>
      <c r="C88" s="184"/>
      <c r="D88" s="184"/>
      <c r="E88" s="184"/>
      <c r="F88" s="184"/>
      <c r="G88" s="185"/>
      <c r="H88" s="184"/>
      <c r="I88" s="184"/>
      <c r="J88" s="184"/>
      <c r="K88" s="184"/>
      <c r="L88" s="184"/>
      <c r="M88" s="184"/>
      <c r="N88" s="184"/>
      <c r="O88" s="184"/>
      <c r="P88" s="184"/>
      <c r="Q88" s="184"/>
      <c r="R88" s="184"/>
      <c r="S88" s="184"/>
      <c r="T88" s="184"/>
      <c r="U88" s="184"/>
      <c r="V88" s="184"/>
      <c r="W88" s="184"/>
      <c r="X88" s="184"/>
      <c r="Y88" s="184"/>
      <c r="Z88" s="184"/>
      <c r="AA88" s="184"/>
      <c r="AB88" s="184"/>
      <c r="AC88" s="184"/>
      <c r="AD88" s="184"/>
      <c r="AE88" s="184"/>
      <c r="AF88" s="184"/>
      <c r="AG88" s="184"/>
      <c r="AH88" s="184"/>
      <c r="AI88" s="184"/>
      <c r="AJ88" s="184"/>
      <c r="AK88" s="184"/>
      <c r="AL88" s="184"/>
      <c r="AM88" s="184"/>
      <c r="AN88" s="184"/>
      <c r="AO88" s="184"/>
      <c r="AP88" s="184"/>
      <c r="AQ88" s="184"/>
      <c r="AR88" s="184"/>
      <c r="AS88" s="184"/>
      <c r="AT88" s="184"/>
      <c r="AU88" s="184"/>
      <c r="AV88" s="184"/>
      <c r="AW88" s="184"/>
      <c r="AX88" s="184"/>
      <c r="AY88" s="184"/>
      <c r="AZ88" s="184"/>
      <c r="BA88" s="184"/>
      <c r="BB88" s="184"/>
      <c r="BC88" s="184"/>
      <c r="BD88" s="184"/>
      <c r="BE88" s="184"/>
      <c r="BF88" s="184"/>
      <c r="BG88" s="184"/>
      <c r="BH88" s="184"/>
      <c r="BI88" s="184"/>
      <c r="BJ88" s="184"/>
      <c r="BK88" s="184"/>
      <c r="BL88" s="184"/>
      <c r="BM88" s="184"/>
      <c r="BN88" s="184"/>
      <c r="BO88" s="184"/>
      <c r="BP88" s="184"/>
      <c r="BQ88" s="184"/>
      <c r="BR88" s="184"/>
      <c r="BS88" s="184"/>
      <c r="BT88" s="184"/>
      <c r="BU88" s="184"/>
      <c r="BV88" s="184"/>
      <c r="BW88" s="184"/>
      <c r="BX88" s="187"/>
      <c r="BY88" s="187"/>
      <c r="BZ88" s="187"/>
      <c r="CA88" s="187"/>
      <c r="CB88" s="187"/>
      <c r="CC88" s="187"/>
      <c r="CD88" s="187"/>
      <c r="CE88" s="187"/>
      <c r="CF88" s="187"/>
      <c r="CG88" s="187"/>
      <c r="CH88" s="187"/>
    </row>
    <row r="89" spans="1:86" s="186" customFormat="1" ht="12" customHeight="1">
      <c r="A89" s="184"/>
      <c r="B89" s="184"/>
      <c r="C89" s="184"/>
      <c r="D89" s="184"/>
      <c r="E89" s="184"/>
      <c r="F89" s="184"/>
      <c r="G89" s="185"/>
      <c r="H89" s="184"/>
      <c r="I89" s="184"/>
      <c r="J89" s="184"/>
      <c r="K89" s="184"/>
      <c r="L89" s="184"/>
      <c r="M89" s="184"/>
      <c r="N89" s="184"/>
      <c r="O89" s="184"/>
      <c r="P89" s="184"/>
      <c r="Q89" s="184"/>
      <c r="R89" s="184"/>
      <c r="S89" s="184"/>
      <c r="T89" s="184"/>
      <c r="U89" s="184"/>
      <c r="V89" s="184"/>
      <c r="W89" s="184"/>
      <c r="X89" s="184"/>
      <c r="Y89" s="184"/>
      <c r="Z89" s="184"/>
      <c r="AA89" s="184"/>
      <c r="AB89" s="184"/>
      <c r="AC89" s="184"/>
      <c r="AD89" s="184"/>
      <c r="AE89" s="184"/>
      <c r="AF89" s="184"/>
      <c r="AG89" s="184"/>
      <c r="AH89" s="184"/>
      <c r="AI89" s="184"/>
      <c r="AJ89" s="184"/>
      <c r="AK89" s="184"/>
      <c r="AL89" s="184"/>
      <c r="AM89" s="184"/>
      <c r="AN89" s="184"/>
      <c r="AO89" s="184"/>
      <c r="AP89" s="184"/>
      <c r="AQ89" s="184"/>
      <c r="AR89" s="184"/>
      <c r="AS89" s="184"/>
      <c r="AT89" s="184"/>
      <c r="AU89" s="184"/>
      <c r="AV89" s="184"/>
      <c r="AW89" s="184"/>
      <c r="AX89" s="184"/>
      <c r="AY89" s="184"/>
      <c r="AZ89" s="184"/>
      <c r="BA89" s="184"/>
      <c r="BB89" s="184"/>
      <c r="BC89" s="184"/>
      <c r="BD89" s="184"/>
      <c r="BE89" s="184"/>
      <c r="BF89" s="184"/>
      <c r="BG89" s="184"/>
      <c r="BH89" s="184"/>
      <c r="BI89" s="184"/>
      <c r="BJ89" s="184"/>
      <c r="BK89" s="184"/>
      <c r="BL89" s="184"/>
      <c r="BM89" s="184"/>
      <c r="BN89" s="184"/>
      <c r="BO89" s="184"/>
      <c r="BP89" s="184"/>
      <c r="BQ89" s="184"/>
      <c r="BR89" s="184"/>
      <c r="BS89" s="184"/>
      <c r="BT89" s="184"/>
      <c r="BU89" s="184"/>
      <c r="BV89" s="184"/>
      <c r="BW89" s="184"/>
      <c r="BX89" s="187"/>
      <c r="BY89" s="187"/>
      <c r="BZ89" s="187"/>
      <c r="CA89" s="187"/>
      <c r="CB89" s="187"/>
      <c r="CC89" s="187"/>
      <c r="CD89" s="187"/>
      <c r="CE89" s="187"/>
      <c r="CF89" s="187"/>
      <c r="CG89" s="187"/>
      <c r="CH89" s="187"/>
    </row>
    <row r="90" spans="1:86" s="186" customFormat="1" ht="12" customHeight="1">
      <c r="A90" s="184"/>
      <c r="B90" s="184"/>
      <c r="C90" s="184"/>
      <c r="D90" s="184"/>
      <c r="E90" s="184"/>
      <c r="F90" s="184"/>
      <c r="G90" s="185"/>
      <c r="H90" s="184"/>
      <c r="I90" s="184"/>
      <c r="J90" s="184"/>
      <c r="K90" s="184"/>
      <c r="L90" s="184"/>
      <c r="M90" s="184"/>
      <c r="N90" s="184"/>
      <c r="O90" s="184"/>
      <c r="P90" s="184"/>
      <c r="Q90" s="184"/>
      <c r="R90" s="184"/>
      <c r="S90" s="184"/>
      <c r="T90" s="184"/>
      <c r="U90" s="184"/>
      <c r="V90" s="184"/>
      <c r="W90" s="184"/>
      <c r="X90" s="184"/>
      <c r="Y90" s="184"/>
      <c r="Z90" s="184"/>
      <c r="AA90" s="184"/>
      <c r="AB90" s="184"/>
      <c r="AC90" s="184"/>
      <c r="AD90" s="184"/>
      <c r="AE90" s="184"/>
      <c r="AF90" s="184"/>
      <c r="AG90" s="184"/>
      <c r="AH90" s="184"/>
      <c r="AI90" s="184"/>
      <c r="AJ90" s="184"/>
      <c r="AK90" s="184"/>
      <c r="AL90" s="184"/>
      <c r="AM90" s="184"/>
      <c r="AN90" s="184"/>
      <c r="AO90" s="184"/>
      <c r="AP90" s="184"/>
      <c r="AQ90" s="184"/>
      <c r="AR90" s="184"/>
      <c r="AS90" s="184"/>
      <c r="AT90" s="184"/>
      <c r="AU90" s="184"/>
      <c r="AV90" s="184"/>
      <c r="AW90" s="184"/>
      <c r="AX90" s="184"/>
      <c r="AY90" s="184"/>
      <c r="AZ90" s="184"/>
      <c r="BA90" s="184"/>
      <c r="BB90" s="184"/>
      <c r="BC90" s="184"/>
      <c r="BD90" s="184"/>
      <c r="BE90" s="184"/>
      <c r="BF90" s="184"/>
      <c r="BG90" s="184"/>
      <c r="BH90" s="184"/>
      <c r="BI90" s="184"/>
      <c r="BJ90" s="184"/>
      <c r="BK90" s="184"/>
      <c r="BL90" s="184"/>
      <c r="BM90" s="184"/>
      <c r="BN90" s="184"/>
      <c r="BO90" s="184"/>
      <c r="BP90" s="184"/>
      <c r="BQ90" s="184"/>
      <c r="BR90" s="184"/>
      <c r="BS90" s="184"/>
      <c r="BT90" s="184"/>
      <c r="BU90" s="184"/>
      <c r="BV90" s="184"/>
      <c r="BW90" s="184"/>
      <c r="BX90" s="187"/>
      <c r="BY90" s="187"/>
      <c r="BZ90" s="187"/>
      <c r="CA90" s="187"/>
      <c r="CB90" s="187"/>
      <c r="CC90" s="187"/>
      <c r="CD90" s="187"/>
      <c r="CE90" s="187"/>
      <c r="CF90" s="187"/>
      <c r="CG90" s="187"/>
      <c r="CH90" s="187"/>
    </row>
    <row r="91" spans="1:86" s="186" customFormat="1" ht="12" customHeight="1">
      <c r="A91" s="184"/>
      <c r="B91" s="184"/>
      <c r="C91" s="184"/>
      <c r="D91" s="184"/>
      <c r="E91" s="184"/>
      <c r="F91" s="184"/>
      <c r="G91" s="185"/>
      <c r="H91" s="184"/>
      <c r="I91" s="184"/>
      <c r="J91" s="184"/>
      <c r="K91" s="184"/>
      <c r="L91" s="184"/>
      <c r="M91" s="184"/>
      <c r="N91" s="184"/>
      <c r="O91" s="184"/>
      <c r="P91" s="184"/>
      <c r="Q91" s="184"/>
      <c r="R91" s="184"/>
      <c r="S91" s="184"/>
      <c r="T91" s="184"/>
      <c r="U91" s="184"/>
      <c r="V91" s="184"/>
      <c r="W91" s="184"/>
      <c r="X91" s="184"/>
      <c r="Y91" s="184"/>
      <c r="Z91" s="184"/>
      <c r="AA91" s="184"/>
      <c r="AB91" s="184"/>
      <c r="AC91" s="184"/>
      <c r="AD91" s="184"/>
      <c r="AE91" s="184"/>
      <c r="AF91" s="184"/>
      <c r="AG91" s="184"/>
      <c r="AH91" s="184"/>
      <c r="AI91" s="184"/>
      <c r="AJ91" s="184"/>
      <c r="AK91" s="184"/>
      <c r="AL91" s="184"/>
      <c r="AM91" s="184"/>
      <c r="AN91" s="184"/>
      <c r="AO91" s="184"/>
      <c r="AP91" s="184"/>
      <c r="AQ91" s="184"/>
      <c r="AR91" s="184"/>
      <c r="AS91" s="184"/>
      <c r="AT91" s="184"/>
      <c r="AU91" s="184"/>
      <c r="AV91" s="184"/>
      <c r="AW91" s="184"/>
      <c r="AX91" s="184"/>
      <c r="AY91" s="184"/>
      <c r="AZ91" s="184"/>
      <c r="BA91" s="184"/>
      <c r="BB91" s="184"/>
      <c r="BC91" s="184"/>
      <c r="BD91" s="184"/>
      <c r="BE91" s="184"/>
      <c r="BF91" s="184"/>
      <c r="BG91" s="184"/>
      <c r="BH91" s="184"/>
      <c r="BI91" s="184"/>
      <c r="BJ91" s="184"/>
      <c r="BK91" s="184"/>
      <c r="BL91" s="184"/>
      <c r="BM91" s="184"/>
      <c r="BN91" s="184"/>
      <c r="BO91" s="184"/>
      <c r="BP91" s="184"/>
      <c r="BQ91" s="184"/>
      <c r="BR91" s="184"/>
      <c r="BS91" s="184"/>
      <c r="BT91" s="184"/>
      <c r="BU91" s="184"/>
      <c r="BV91" s="184"/>
      <c r="BW91" s="184"/>
      <c r="BX91" s="187"/>
      <c r="BY91" s="187"/>
      <c r="BZ91" s="187"/>
      <c r="CA91" s="187"/>
      <c r="CB91" s="187"/>
      <c r="CC91" s="187"/>
      <c r="CD91" s="187"/>
      <c r="CE91" s="187"/>
      <c r="CF91" s="187"/>
      <c r="CG91" s="187"/>
      <c r="CH91" s="187"/>
    </row>
    <row r="92" spans="1:86" s="186" customFormat="1" ht="12" customHeight="1">
      <c r="A92" s="184"/>
      <c r="B92" s="184"/>
      <c r="C92" s="184"/>
      <c r="D92" s="184"/>
      <c r="E92" s="184"/>
      <c r="F92" s="184"/>
      <c r="G92" s="185"/>
      <c r="H92" s="184"/>
      <c r="I92" s="184"/>
      <c r="J92" s="184"/>
      <c r="K92" s="184"/>
      <c r="L92" s="184"/>
      <c r="M92" s="184"/>
      <c r="N92" s="184"/>
      <c r="O92" s="184"/>
      <c r="P92" s="184"/>
      <c r="Q92" s="184"/>
      <c r="R92" s="184"/>
      <c r="S92" s="184"/>
      <c r="T92" s="184"/>
      <c r="U92" s="184"/>
      <c r="V92" s="184"/>
      <c r="W92" s="184"/>
      <c r="X92" s="184"/>
      <c r="Y92" s="184"/>
      <c r="Z92" s="184"/>
      <c r="AA92" s="184"/>
      <c r="AB92" s="184"/>
      <c r="AC92" s="184"/>
      <c r="AD92" s="184"/>
      <c r="AE92" s="184"/>
      <c r="AF92" s="184"/>
      <c r="AG92" s="184"/>
      <c r="AH92" s="184"/>
      <c r="AI92" s="184"/>
      <c r="AJ92" s="184"/>
      <c r="AK92" s="184"/>
      <c r="AL92" s="184"/>
      <c r="AM92" s="184"/>
      <c r="AN92" s="184"/>
      <c r="AO92" s="184"/>
      <c r="AP92" s="184"/>
      <c r="AQ92" s="184"/>
      <c r="AR92" s="184"/>
      <c r="AS92" s="184"/>
      <c r="AT92" s="184"/>
      <c r="AU92" s="184"/>
      <c r="AV92" s="184"/>
      <c r="AW92" s="184"/>
      <c r="AX92" s="184"/>
      <c r="AY92" s="184"/>
      <c r="AZ92" s="184"/>
      <c r="BA92" s="184"/>
      <c r="BB92" s="184"/>
      <c r="BC92" s="184"/>
      <c r="BD92" s="184"/>
      <c r="BE92" s="184"/>
      <c r="BF92" s="184"/>
      <c r="BG92" s="184"/>
      <c r="BH92" s="184"/>
      <c r="BI92" s="184"/>
      <c r="BJ92" s="184"/>
      <c r="BK92" s="184"/>
      <c r="BL92" s="184"/>
      <c r="BM92" s="184"/>
      <c r="BN92" s="184"/>
      <c r="BO92" s="184"/>
      <c r="BP92" s="184"/>
      <c r="BQ92" s="184"/>
      <c r="BR92" s="184"/>
      <c r="BS92" s="184"/>
      <c r="BT92" s="184"/>
      <c r="BU92" s="184"/>
      <c r="BV92" s="184"/>
      <c r="BW92" s="184"/>
      <c r="BX92" s="187"/>
      <c r="BY92" s="187"/>
      <c r="BZ92" s="187"/>
      <c r="CA92" s="187"/>
      <c r="CB92" s="187"/>
      <c r="CC92" s="187"/>
      <c r="CD92" s="187"/>
      <c r="CE92" s="187"/>
      <c r="CF92" s="187"/>
      <c r="CG92" s="187"/>
      <c r="CH92" s="187"/>
    </row>
    <row r="93" spans="1:86" s="186" customFormat="1" ht="12" customHeight="1">
      <c r="A93" s="184"/>
      <c r="B93" s="184"/>
      <c r="C93" s="184"/>
      <c r="D93" s="184"/>
      <c r="E93" s="184"/>
      <c r="F93" s="184"/>
      <c r="G93" s="185"/>
      <c r="H93" s="184"/>
      <c r="I93" s="184"/>
      <c r="J93" s="184"/>
      <c r="K93" s="184"/>
      <c r="L93" s="184"/>
      <c r="M93" s="184"/>
      <c r="N93" s="184"/>
      <c r="O93" s="184"/>
      <c r="P93" s="184"/>
      <c r="Q93" s="184"/>
      <c r="R93" s="184"/>
      <c r="S93" s="184"/>
      <c r="T93" s="184"/>
      <c r="U93" s="184"/>
      <c r="V93" s="184"/>
      <c r="W93" s="184"/>
      <c r="X93" s="184"/>
      <c r="Y93" s="184"/>
      <c r="Z93" s="184"/>
      <c r="AA93" s="184"/>
      <c r="AB93" s="184"/>
      <c r="AC93" s="184"/>
      <c r="AD93" s="184"/>
      <c r="AE93" s="184"/>
      <c r="AF93" s="184"/>
      <c r="AG93" s="184"/>
      <c r="AH93" s="184"/>
      <c r="AI93" s="184"/>
      <c r="AJ93" s="184"/>
      <c r="AK93" s="184"/>
      <c r="AL93" s="184"/>
      <c r="AM93" s="184"/>
      <c r="AN93" s="184"/>
      <c r="AO93" s="184"/>
      <c r="AP93" s="184"/>
      <c r="AQ93" s="184"/>
      <c r="AR93" s="184"/>
      <c r="AS93" s="184"/>
      <c r="AT93" s="184"/>
      <c r="AU93" s="184"/>
      <c r="AV93" s="184"/>
      <c r="AW93" s="184"/>
      <c r="AX93" s="184"/>
      <c r="AY93" s="184"/>
      <c r="AZ93" s="184"/>
      <c r="BA93" s="184"/>
      <c r="BB93" s="184"/>
      <c r="BC93" s="184"/>
      <c r="BD93" s="184"/>
      <c r="BE93" s="184"/>
      <c r="BF93" s="184"/>
      <c r="BG93" s="184"/>
      <c r="BH93" s="184"/>
      <c r="BI93" s="184"/>
      <c r="BJ93" s="184"/>
      <c r="BK93" s="184"/>
      <c r="BL93" s="184"/>
      <c r="BM93" s="184"/>
      <c r="BN93" s="184"/>
      <c r="BO93" s="184"/>
      <c r="BP93" s="184"/>
      <c r="BQ93" s="184"/>
      <c r="BR93" s="184"/>
      <c r="BS93" s="184"/>
      <c r="BT93" s="184"/>
      <c r="BU93" s="184"/>
      <c r="BV93" s="184"/>
      <c r="BW93" s="184"/>
      <c r="BX93" s="187"/>
      <c r="BY93" s="187"/>
      <c r="BZ93" s="187"/>
      <c r="CA93" s="187"/>
      <c r="CB93" s="187"/>
      <c r="CC93" s="187"/>
      <c r="CD93" s="187"/>
      <c r="CE93" s="187"/>
      <c r="CF93" s="187"/>
      <c r="CG93" s="187"/>
      <c r="CH93" s="187"/>
    </row>
    <row r="94" spans="1:86" s="186" customFormat="1" ht="12" customHeight="1">
      <c r="A94" s="184"/>
      <c r="B94" s="184"/>
      <c r="C94" s="184"/>
      <c r="D94" s="184"/>
      <c r="E94" s="184"/>
      <c r="F94" s="184"/>
      <c r="G94" s="185"/>
      <c r="H94" s="184"/>
      <c r="I94" s="184"/>
      <c r="J94" s="184"/>
      <c r="K94" s="184"/>
      <c r="L94" s="184"/>
      <c r="M94" s="184"/>
      <c r="N94" s="184"/>
      <c r="O94" s="184"/>
      <c r="P94" s="184"/>
      <c r="Q94" s="184"/>
      <c r="R94" s="184"/>
      <c r="S94" s="184"/>
      <c r="T94" s="184"/>
      <c r="U94" s="184"/>
      <c r="V94" s="184"/>
      <c r="W94" s="184"/>
      <c r="X94" s="184"/>
      <c r="Y94" s="184"/>
      <c r="Z94" s="184"/>
      <c r="AA94" s="184"/>
      <c r="AB94" s="184"/>
      <c r="AC94" s="184"/>
      <c r="AD94" s="184"/>
      <c r="AE94" s="184"/>
      <c r="AF94" s="184"/>
      <c r="AG94" s="184"/>
      <c r="AH94" s="184"/>
      <c r="AI94" s="184"/>
      <c r="AJ94" s="184"/>
      <c r="AK94" s="184"/>
      <c r="AL94" s="184"/>
      <c r="AM94" s="184"/>
      <c r="AN94" s="184"/>
      <c r="AO94" s="184"/>
      <c r="AP94" s="184"/>
      <c r="AQ94" s="184"/>
      <c r="AR94" s="184"/>
      <c r="AS94" s="184"/>
      <c r="AT94" s="184"/>
      <c r="AU94" s="184"/>
      <c r="AV94" s="184"/>
      <c r="AW94" s="184"/>
      <c r="AX94" s="184"/>
      <c r="AY94" s="184"/>
      <c r="AZ94" s="184"/>
      <c r="BA94" s="184"/>
      <c r="BB94" s="184"/>
      <c r="BC94" s="184"/>
      <c r="BD94" s="184"/>
      <c r="BE94" s="184"/>
      <c r="BF94" s="184"/>
      <c r="BG94" s="184"/>
      <c r="BH94" s="184"/>
      <c r="BI94" s="184"/>
      <c r="BJ94" s="184"/>
      <c r="BK94" s="184"/>
      <c r="BL94" s="184"/>
      <c r="BM94" s="184"/>
      <c r="BN94" s="184"/>
      <c r="BO94" s="184"/>
      <c r="BP94" s="184"/>
      <c r="BQ94" s="184"/>
      <c r="BR94" s="184"/>
      <c r="BS94" s="184"/>
      <c r="BT94" s="184"/>
      <c r="BU94" s="184"/>
      <c r="BV94" s="184"/>
      <c r="BW94" s="184"/>
      <c r="BX94" s="187"/>
      <c r="BY94" s="187"/>
      <c r="BZ94" s="187"/>
      <c r="CA94" s="187"/>
      <c r="CB94" s="187"/>
      <c r="CC94" s="187"/>
      <c r="CD94" s="187"/>
      <c r="CE94" s="187"/>
      <c r="CF94" s="187"/>
      <c r="CG94" s="187"/>
      <c r="CH94" s="187"/>
    </row>
    <row r="95" spans="1:86" s="186" customFormat="1" ht="12" customHeight="1">
      <c r="A95" s="184"/>
      <c r="B95" s="184"/>
      <c r="C95" s="184"/>
      <c r="D95" s="184"/>
      <c r="E95" s="184"/>
      <c r="F95" s="184"/>
      <c r="G95" s="185"/>
      <c r="H95" s="184"/>
      <c r="I95" s="184"/>
      <c r="J95" s="184"/>
      <c r="K95" s="184"/>
      <c r="L95" s="184"/>
      <c r="M95" s="184"/>
      <c r="N95" s="184"/>
      <c r="O95" s="184"/>
      <c r="P95" s="184"/>
      <c r="Q95" s="184"/>
      <c r="R95" s="184"/>
      <c r="S95" s="184"/>
      <c r="T95" s="184"/>
      <c r="U95" s="184"/>
      <c r="V95" s="184"/>
      <c r="W95" s="184"/>
      <c r="X95" s="184"/>
      <c r="Y95" s="184"/>
      <c r="Z95" s="184"/>
      <c r="AA95" s="184"/>
      <c r="AB95" s="184"/>
      <c r="AC95" s="184"/>
      <c r="AD95" s="184"/>
      <c r="AE95" s="184"/>
      <c r="AF95" s="184"/>
      <c r="AG95" s="184"/>
      <c r="AH95" s="184"/>
      <c r="AI95" s="184"/>
      <c r="AJ95" s="184"/>
      <c r="AK95" s="184"/>
      <c r="AL95" s="184"/>
      <c r="AM95" s="184"/>
      <c r="AN95" s="184"/>
      <c r="AO95" s="184"/>
      <c r="AP95" s="184"/>
      <c r="AQ95" s="184"/>
      <c r="AR95" s="184"/>
      <c r="AS95" s="184"/>
      <c r="AT95" s="184"/>
      <c r="AU95" s="184"/>
      <c r="AV95" s="184"/>
      <c r="AW95" s="184"/>
      <c r="AX95" s="184"/>
      <c r="AY95" s="184"/>
      <c r="AZ95" s="184"/>
      <c r="BA95" s="184"/>
      <c r="BB95" s="184"/>
      <c r="BC95" s="184"/>
      <c r="BD95" s="184"/>
      <c r="BE95" s="184"/>
      <c r="BF95" s="184"/>
      <c r="BG95" s="184"/>
      <c r="BH95" s="184"/>
      <c r="BI95" s="184"/>
      <c r="BJ95" s="184"/>
      <c r="BK95" s="184"/>
      <c r="BL95" s="184"/>
      <c r="BM95" s="184"/>
      <c r="BN95" s="184"/>
      <c r="BO95" s="184"/>
      <c r="BP95" s="184"/>
      <c r="BQ95" s="184"/>
      <c r="BR95" s="184"/>
      <c r="BS95" s="184"/>
      <c r="BT95" s="184"/>
      <c r="BU95" s="184"/>
      <c r="BV95" s="184"/>
      <c r="BW95" s="184"/>
      <c r="BX95" s="187"/>
      <c r="BY95" s="187"/>
      <c r="BZ95" s="187"/>
      <c r="CA95" s="187"/>
      <c r="CB95" s="187"/>
      <c r="CC95" s="187"/>
      <c r="CD95" s="187"/>
      <c r="CE95" s="187"/>
      <c r="CF95" s="187"/>
      <c r="CG95" s="187"/>
      <c r="CH95" s="187"/>
    </row>
    <row r="96" spans="1:86" s="186" customFormat="1" ht="12" customHeight="1">
      <c r="A96" s="184"/>
      <c r="B96" s="184"/>
      <c r="C96" s="184"/>
      <c r="D96" s="184"/>
      <c r="E96" s="184"/>
      <c r="F96" s="184"/>
      <c r="G96" s="185"/>
      <c r="H96" s="184"/>
      <c r="I96" s="184"/>
      <c r="J96" s="184"/>
      <c r="K96" s="184"/>
      <c r="L96" s="184"/>
      <c r="M96" s="184"/>
      <c r="N96" s="184"/>
      <c r="O96" s="184"/>
      <c r="P96" s="184"/>
      <c r="Q96" s="184"/>
      <c r="R96" s="184"/>
      <c r="S96" s="184"/>
      <c r="T96" s="184"/>
      <c r="U96" s="184"/>
      <c r="V96" s="184"/>
      <c r="W96" s="184"/>
      <c r="X96" s="184"/>
      <c r="Y96" s="184"/>
      <c r="Z96" s="184"/>
      <c r="AA96" s="184"/>
      <c r="AB96" s="184"/>
      <c r="AC96" s="184"/>
      <c r="AD96" s="184"/>
      <c r="AE96" s="184"/>
      <c r="AF96" s="184"/>
      <c r="AG96" s="184"/>
      <c r="AH96" s="184"/>
      <c r="AI96" s="184"/>
      <c r="AJ96" s="184"/>
      <c r="AK96" s="184"/>
      <c r="AL96" s="184"/>
      <c r="AM96" s="184"/>
      <c r="AN96" s="184"/>
      <c r="AO96" s="184"/>
      <c r="AP96" s="184"/>
      <c r="AQ96" s="184"/>
      <c r="AR96" s="184"/>
      <c r="AS96" s="184"/>
      <c r="AT96" s="184"/>
      <c r="AU96" s="184"/>
      <c r="AV96" s="184"/>
      <c r="AW96" s="184"/>
      <c r="AX96" s="184"/>
      <c r="AY96" s="184"/>
      <c r="AZ96" s="184"/>
      <c r="BA96" s="184"/>
      <c r="BB96" s="184"/>
      <c r="BC96" s="184"/>
      <c r="BD96" s="184"/>
      <c r="BE96" s="184"/>
      <c r="BF96" s="184"/>
      <c r="BG96" s="184"/>
      <c r="BH96" s="184"/>
      <c r="BI96" s="184"/>
      <c r="BJ96" s="184"/>
      <c r="BK96" s="184"/>
      <c r="BL96" s="184"/>
      <c r="BM96" s="184"/>
      <c r="BN96" s="184"/>
      <c r="BO96" s="184"/>
      <c r="BP96" s="184"/>
      <c r="BQ96" s="184"/>
      <c r="BR96" s="184"/>
      <c r="BS96" s="184"/>
      <c r="BT96" s="184"/>
      <c r="BU96" s="184"/>
      <c r="BV96" s="184"/>
      <c r="BW96" s="184"/>
      <c r="BX96" s="187"/>
      <c r="BY96" s="187"/>
      <c r="BZ96" s="187"/>
      <c r="CA96" s="187"/>
      <c r="CB96" s="187"/>
      <c r="CC96" s="187"/>
      <c r="CD96" s="187"/>
      <c r="CE96" s="187"/>
      <c r="CF96" s="187"/>
      <c r="CG96" s="187"/>
      <c r="CH96" s="187"/>
    </row>
    <row r="97" spans="1:86" s="186" customFormat="1" ht="12" customHeight="1">
      <c r="A97" s="184"/>
      <c r="B97" s="184"/>
      <c r="C97" s="184"/>
      <c r="D97" s="184"/>
      <c r="E97" s="184"/>
      <c r="F97" s="184"/>
      <c r="G97" s="185"/>
      <c r="H97" s="184"/>
      <c r="I97" s="184"/>
      <c r="J97" s="184"/>
      <c r="K97" s="184"/>
      <c r="L97" s="184"/>
      <c r="M97" s="184"/>
      <c r="N97" s="184"/>
      <c r="O97" s="184"/>
      <c r="P97" s="184"/>
      <c r="Q97" s="184"/>
      <c r="R97" s="184"/>
      <c r="S97" s="184"/>
      <c r="T97" s="184"/>
      <c r="U97" s="184"/>
      <c r="V97" s="184"/>
      <c r="W97" s="184"/>
      <c r="X97" s="184"/>
      <c r="Y97" s="184"/>
      <c r="Z97" s="184"/>
      <c r="AA97" s="184"/>
      <c r="AB97" s="184"/>
      <c r="AC97" s="184"/>
      <c r="AD97" s="184"/>
      <c r="AE97" s="184"/>
      <c r="AF97" s="184"/>
      <c r="AG97" s="184"/>
      <c r="AH97" s="184"/>
      <c r="AI97" s="184"/>
      <c r="AJ97" s="184"/>
      <c r="AK97" s="184"/>
      <c r="AL97" s="184"/>
      <c r="AM97" s="184"/>
      <c r="AN97" s="184"/>
      <c r="AO97" s="184"/>
      <c r="AP97" s="184"/>
      <c r="AQ97" s="184"/>
      <c r="AR97" s="184"/>
      <c r="AS97" s="184"/>
      <c r="AT97" s="184"/>
      <c r="AU97" s="184"/>
      <c r="AV97" s="184"/>
      <c r="AW97" s="184"/>
      <c r="AX97" s="184"/>
      <c r="AY97" s="184"/>
      <c r="AZ97" s="184"/>
      <c r="BA97" s="184"/>
      <c r="BB97" s="184"/>
      <c r="BC97" s="184"/>
      <c r="BD97" s="184"/>
      <c r="BE97" s="184"/>
      <c r="BF97" s="184"/>
      <c r="BG97" s="184"/>
      <c r="BH97" s="184"/>
      <c r="BI97" s="184"/>
      <c r="BJ97" s="184"/>
      <c r="BK97" s="184"/>
      <c r="BL97" s="184"/>
      <c r="BM97" s="184"/>
      <c r="BN97" s="184"/>
      <c r="BO97" s="184"/>
      <c r="BP97" s="184"/>
      <c r="BQ97" s="184"/>
      <c r="BR97" s="184"/>
      <c r="BS97" s="184"/>
      <c r="BT97" s="184"/>
      <c r="BU97" s="184"/>
      <c r="BV97" s="184"/>
      <c r="BW97" s="184"/>
      <c r="BX97" s="187"/>
      <c r="BY97" s="187"/>
      <c r="BZ97" s="187"/>
      <c r="CA97" s="187"/>
      <c r="CB97" s="187"/>
      <c r="CC97" s="187"/>
      <c r="CD97" s="187"/>
      <c r="CE97" s="187"/>
      <c r="CF97" s="187"/>
      <c r="CG97" s="187"/>
      <c r="CH97" s="187"/>
    </row>
    <row r="98" spans="1:86" s="186" customFormat="1" ht="12" customHeight="1">
      <c r="A98" s="184"/>
      <c r="B98" s="184"/>
      <c r="C98" s="184"/>
      <c r="D98" s="184"/>
      <c r="E98" s="184"/>
      <c r="F98" s="184"/>
      <c r="G98" s="185"/>
      <c r="H98" s="184"/>
      <c r="I98" s="184"/>
      <c r="J98" s="184"/>
      <c r="K98" s="184"/>
      <c r="L98" s="184"/>
      <c r="M98" s="184"/>
      <c r="N98" s="184"/>
      <c r="O98" s="184"/>
      <c r="P98" s="184"/>
      <c r="Q98" s="184"/>
      <c r="R98" s="184"/>
      <c r="S98" s="184"/>
      <c r="T98" s="184"/>
      <c r="U98" s="184"/>
      <c r="V98" s="184"/>
      <c r="W98" s="184"/>
      <c r="X98" s="184"/>
      <c r="Y98" s="184"/>
      <c r="Z98" s="184"/>
      <c r="AA98" s="184"/>
      <c r="AB98" s="184"/>
      <c r="AC98" s="184"/>
      <c r="AD98" s="184"/>
      <c r="AE98" s="184"/>
      <c r="AF98" s="184"/>
      <c r="AG98" s="184"/>
      <c r="AH98" s="184"/>
      <c r="AI98" s="184"/>
      <c r="AJ98" s="184"/>
      <c r="AK98" s="184"/>
      <c r="AL98" s="184"/>
      <c r="AM98" s="184"/>
      <c r="AN98" s="184"/>
      <c r="AO98" s="184"/>
      <c r="AP98" s="184"/>
      <c r="AQ98" s="184"/>
      <c r="AR98" s="184"/>
      <c r="AS98" s="184"/>
      <c r="AT98" s="184"/>
      <c r="AU98" s="184"/>
      <c r="AV98" s="184"/>
      <c r="AW98" s="184"/>
      <c r="AX98" s="184"/>
      <c r="AY98" s="184"/>
      <c r="AZ98" s="184"/>
      <c r="BA98" s="184"/>
      <c r="BB98" s="184"/>
      <c r="BC98" s="184"/>
      <c r="BD98" s="184"/>
      <c r="BE98" s="184"/>
      <c r="BF98" s="184"/>
      <c r="BG98" s="184"/>
      <c r="BH98" s="184"/>
      <c r="BI98" s="184"/>
      <c r="BJ98" s="184"/>
      <c r="BK98" s="184"/>
      <c r="BL98" s="184"/>
      <c r="BM98" s="184"/>
      <c r="BN98" s="184"/>
      <c r="BO98" s="184"/>
      <c r="BP98" s="184"/>
      <c r="BQ98" s="184"/>
      <c r="BR98" s="184"/>
      <c r="BS98" s="184"/>
      <c r="BT98" s="184"/>
      <c r="BU98" s="184"/>
      <c r="BV98" s="184"/>
      <c r="BW98" s="184"/>
      <c r="BX98" s="187"/>
      <c r="BY98" s="187"/>
      <c r="BZ98" s="187"/>
      <c r="CA98" s="187"/>
      <c r="CB98" s="187"/>
      <c r="CC98" s="187"/>
      <c r="CD98" s="187"/>
      <c r="CE98" s="187"/>
      <c r="CF98" s="187"/>
      <c r="CG98" s="187"/>
      <c r="CH98" s="187"/>
    </row>
    <row r="99" spans="1:86" s="186" customFormat="1" ht="12" customHeight="1">
      <c r="A99" s="184"/>
      <c r="B99" s="184"/>
      <c r="C99" s="184"/>
      <c r="D99" s="184"/>
      <c r="E99" s="184"/>
      <c r="F99" s="184"/>
      <c r="G99" s="185"/>
      <c r="H99" s="184"/>
      <c r="I99" s="184"/>
      <c r="J99" s="184"/>
      <c r="K99" s="184"/>
      <c r="L99" s="184"/>
      <c r="M99" s="184"/>
      <c r="N99" s="184"/>
      <c r="O99" s="184"/>
      <c r="P99" s="184"/>
      <c r="Q99" s="184"/>
      <c r="R99" s="184"/>
      <c r="S99" s="184"/>
      <c r="T99" s="184"/>
      <c r="U99" s="184"/>
      <c r="V99" s="184"/>
      <c r="W99" s="184"/>
      <c r="X99" s="184"/>
      <c r="Y99" s="184"/>
      <c r="Z99" s="184"/>
      <c r="AA99" s="184"/>
      <c r="AB99" s="184"/>
      <c r="AC99" s="184"/>
      <c r="AD99" s="184"/>
      <c r="AE99" s="184"/>
      <c r="AF99" s="184"/>
      <c r="AG99" s="184"/>
      <c r="AH99" s="184"/>
      <c r="AI99" s="184"/>
      <c r="AJ99" s="184"/>
      <c r="AK99" s="184"/>
      <c r="AL99" s="184"/>
      <c r="AM99" s="184"/>
      <c r="AN99" s="184"/>
      <c r="AO99" s="184"/>
      <c r="AP99" s="184"/>
      <c r="AQ99" s="184"/>
      <c r="AR99" s="184"/>
      <c r="AS99" s="184"/>
      <c r="AT99" s="184"/>
      <c r="AU99" s="184"/>
      <c r="AV99" s="184"/>
      <c r="AW99" s="184"/>
      <c r="AX99" s="184"/>
      <c r="AY99" s="184"/>
      <c r="AZ99" s="184"/>
      <c r="BA99" s="184"/>
      <c r="BB99" s="184"/>
      <c r="BC99" s="184"/>
      <c r="BD99" s="184"/>
      <c r="BE99" s="184"/>
      <c r="BF99" s="184"/>
      <c r="BG99" s="184"/>
      <c r="BH99" s="184"/>
      <c r="BI99" s="184"/>
      <c r="BJ99" s="184"/>
      <c r="BK99" s="184"/>
      <c r="BL99" s="184"/>
      <c r="BM99" s="184"/>
      <c r="BN99" s="184"/>
      <c r="BO99" s="184"/>
      <c r="BP99" s="184"/>
      <c r="BQ99" s="184"/>
      <c r="BR99" s="184"/>
      <c r="BS99" s="184"/>
      <c r="BT99" s="184"/>
      <c r="BU99" s="184"/>
      <c r="BV99" s="184"/>
      <c r="BW99" s="184"/>
      <c r="BX99" s="187"/>
      <c r="BY99" s="187"/>
      <c r="BZ99" s="187"/>
      <c r="CA99" s="187"/>
      <c r="CB99" s="187"/>
      <c r="CC99" s="187"/>
      <c r="CD99" s="187"/>
      <c r="CE99" s="187"/>
      <c r="CF99" s="187"/>
      <c r="CG99" s="187"/>
      <c r="CH99" s="187"/>
    </row>
    <row r="100" spans="1:86" s="186" customFormat="1" ht="12" customHeight="1">
      <c r="A100" s="184"/>
      <c r="B100" s="184"/>
      <c r="C100" s="184"/>
      <c r="D100" s="184"/>
      <c r="E100" s="184"/>
      <c r="F100" s="184"/>
      <c r="G100" s="185"/>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84"/>
      <c r="AU100" s="184"/>
      <c r="AV100" s="184"/>
      <c r="AW100" s="184"/>
      <c r="AX100" s="184"/>
      <c r="AY100" s="184"/>
      <c r="AZ100" s="184"/>
      <c r="BA100" s="184"/>
      <c r="BB100" s="184"/>
      <c r="BC100" s="184"/>
      <c r="BD100" s="184"/>
      <c r="BE100" s="184"/>
      <c r="BF100" s="184"/>
      <c r="BG100" s="184"/>
      <c r="BH100" s="184"/>
      <c r="BI100" s="184"/>
      <c r="BJ100" s="184"/>
      <c r="BK100" s="184"/>
      <c r="BL100" s="184"/>
      <c r="BM100" s="184"/>
      <c r="BN100" s="184"/>
      <c r="BO100" s="184"/>
      <c r="BP100" s="184"/>
      <c r="BQ100" s="184"/>
      <c r="BR100" s="184"/>
      <c r="BS100" s="184"/>
      <c r="BT100" s="184"/>
      <c r="BU100" s="184"/>
      <c r="BV100" s="184"/>
      <c r="BW100" s="184"/>
      <c r="BX100" s="187"/>
      <c r="BY100" s="187"/>
      <c r="BZ100" s="187"/>
      <c r="CA100" s="187"/>
      <c r="CB100" s="187"/>
      <c r="CC100" s="187"/>
      <c r="CD100" s="187"/>
      <c r="CE100" s="187"/>
      <c r="CF100" s="187"/>
      <c r="CG100" s="187"/>
      <c r="CH100" s="187"/>
    </row>
    <row r="101" spans="1:86" s="186" customFormat="1" ht="12" customHeight="1">
      <c r="A101" s="184"/>
      <c r="B101" s="184"/>
      <c r="C101" s="184"/>
      <c r="D101" s="184"/>
      <c r="E101" s="184"/>
      <c r="F101" s="184"/>
      <c r="G101" s="185"/>
      <c r="H101" s="184"/>
      <c r="I101" s="184"/>
      <c r="J101" s="184"/>
      <c r="K101" s="184"/>
      <c r="L101" s="184"/>
      <c r="M101" s="184"/>
      <c r="N101" s="184"/>
      <c r="O101" s="184"/>
      <c r="P101" s="184"/>
      <c r="Q101" s="184"/>
      <c r="R101" s="184"/>
      <c r="S101" s="184"/>
      <c r="T101" s="184"/>
      <c r="U101" s="184"/>
      <c r="V101" s="184"/>
      <c r="W101" s="184"/>
      <c r="X101" s="184"/>
      <c r="Y101" s="184"/>
      <c r="Z101" s="184"/>
      <c r="AA101" s="184"/>
      <c r="AB101" s="184"/>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184"/>
      <c r="BA101" s="184"/>
      <c r="BB101" s="184"/>
      <c r="BC101" s="184"/>
      <c r="BD101" s="184"/>
      <c r="BE101" s="184"/>
      <c r="BF101" s="184"/>
      <c r="BG101" s="184"/>
      <c r="BH101" s="184"/>
      <c r="BI101" s="184"/>
      <c r="BJ101" s="184"/>
      <c r="BK101" s="184"/>
      <c r="BL101" s="184"/>
      <c r="BM101" s="184"/>
      <c r="BN101" s="184"/>
      <c r="BO101" s="184"/>
      <c r="BP101" s="184"/>
      <c r="BQ101" s="184"/>
      <c r="BR101" s="184"/>
      <c r="BS101" s="184"/>
      <c r="BT101" s="184"/>
      <c r="BU101" s="184"/>
      <c r="BV101" s="184"/>
      <c r="BW101" s="184"/>
      <c r="BX101" s="187"/>
      <c r="BY101" s="187"/>
      <c r="BZ101" s="187"/>
      <c r="CA101" s="187"/>
      <c r="CB101" s="187"/>
      <c r="CC101" s="187"/>
      <c r="CD101" s="187"/>
      <c r="CE101" s="187"/>
      <c r="CF101" s="187"/>
      <c r="CG101" s="187"/>
      <c r="CH101" s="187"/>
    </row>
    <row r="102" spans="1:86" s="186" customFormat="1" ht="12" customHeight="1">
      <c r="A102" s="184"/>
      <c r="B102" s="184"/>
      <c r="C102" s="184"/>
      <c r="D102" s="184"/>
      <c r="E102" s="184"/>
      <c r="F102" s="184"/>
      <c r="G102" s="185"/>
      <c r="H102" s="184"/>
      <c r="I102" s="184"/>
      <c r="J102" s="184"/>
      <c r="K102" s="184"/>
      <c r="L102" s="184"/>
      <c r="M102" s="184"/>
      <c r="N102" s="184"/>
      <c r="O102" s="184"/>
      <c r="P102" s="184"/>
      <c r="Q102" s="184"/>
      <c r="R102" s="184"/>
      <c r="S102" s="184"/>
      <c r="T102" s="184"/>
      <c r="U102" s="184"/>
      <c r="V102" s="184"/>
      <c r="W102" s="184"/>
      <c r="X102" s="184"/>
      <c r="Y102" s="184"/>
      <c r="Z102" s="184"/>
      <c r="AA102" s="184"/>
      <c r="AB102" s="184"/>
      <c r="AC102" s="184"/>
      <c r="AD102" s="184"/>
      <c r="AE102" s="184"/>
      <c r="AF102" s="184"/>
      <c r="AG102" s="184"/>
      <c r="AH102" s="184"/>
      <c r="AI102" s="184"/>
      <c r="AJ102" s="184"/>
      <c r="AK102" s="184"/>
      <c r="AL102" s="184"/>
      <c r="AM102" s="184"/>
      <c r="AN102" s="184"/>
      <c r="AO102" s="184"/>
      <c r="AP102" s="184"/>
      <c r="AQ102" s="184"/>
      <c r="AR102" s="184"/>
      <c r="AS102" s="184"/>
      <c r="AT102" s="184"/>
      <c r="AU102" s="184"/>
      <c r="AV102" s="184"/>
      <c r="AW102" s="184"/>
      <c r="AX102" s="184"/>
      <c r="AY102" s="184"/>
      <c r="AZ102" s="184"/>
      <c r="BA102" s="184"/>
      <c r="BB102" s="184"/>
      <c r="BC102" s="184"/>
      <c r="BD102" s="184"/>
      <c r="BE102" s="184"/>
      <c r="BF102" s="184"/>
      <c r="BG102" s="184"/>
      <c r="BH102" s="184"/>
      <c r="BI102" s="184"/>
      <c r="BJ102" s="184"/>
      <c r="BK102" s="184"/>
      <c r="BL102" s="184"/>
      <c r="BM102" s="184"/>
      <c r="BN102" s="184"/>
      <c r="BO102" s="184"/>
      <c r="BP102" s="184"/>
      <c r="BQ102" s="184"/>
      <c r="BR102" s="184"/>
      <c r="BS102" s="184"/>
      <c r="BT102" s="184"/>
      <c r="BU102" s="184"/>
      <c r="BV102" s="184"/>
      <c r="BW102" s="184"/>
      <c r="BX102" s="187"/>
      <c r="BY102" s="187"/>
      <c r="BZ102" s="187"/>
      <c r="CA102" s="187"/>
      <c r="CB102" s="187"/>
      <c r="CC102" s="187"/>
      <c r="CD102" s="187"/>
      <c r="CE102" s="187"/>
      <c r="CF102" s="187"/>
      <c r="CG102" s="187"/>
      <c r="CH102" s="187"/>
    </row>
    <row r="103" spans="1:86" s="186" customFormat="1" ht="12" customHeight="1">
      <c r="A103" s="184"/>
      <c r="B103" s="184"/>
      <c r="C103" s="184"/>
      <c r="D103" s="184"/>
      <c r="E103" s="184"/>
      <c r="F103" s="184"/>
      <c r="G103" s="185"/>
      <c r="H103" s="184"/>
      <c r="I103" s="184"/>
      <c r="J103" s="184"/>
      <c r="K103" s="184"/>
      <c r="L103" s="184"/>
      <c r="M103" s="184"/>
      <c r="N103" s="184"/>
      <c r="O103" s="184"/>
      <c r="P103" s="184"/>
      <c r="Q103" s="184"/>
      <c r="R103" s="184"/>
      <c r="S103" s="184"/>
      <c r="T103" s="184"/>
      <c r="U103" s="184"/>
      <c r="V103" s="184"/>
      <c r="W103" s="184"/>
      <c r="X103" s="184"/>
      <c r="Y103" s="184"/>
      <c r="Z103" s="184"/>
      <c r="AA103" s="184"/>
      <c r="AB103" s="184"/>
      <c r="AC103" s="184"/>
      <c r="AD103" s="184"/>
      <c r="AE103" s="184"/>
      <c r="AF103" s="184"/>
      <c r="AG103" s="184"/>
      <c r="AH103" s="184"/>
      <c r="AI103" s="184"/>
      <c r="AJ103" s="184"/>
      <c r="AK103" s="184"/>
      <c r="AL103" s="184"/>
      <c r="AM103" s="184"/>
      <c r="AN103" s="184"/>
      <c r="AO103" s="184"/>
      <c r="AP103" s="184"/>
      <c r="AQ103" s="184"/>
      <c r="AR103" s="184"/>
      <c r="AS103" s="184"/>
      <c r="AT103" s="184"/>
      <c r="AU103" s="184"/>
      <c r="AV103" s="184"/>
      <c r="AW103" s="184"/>
      <c r="AX103" s="184"/>
      <c r="AY103" s="184"/>
      <c r="AZ103" s="184"/>
      <c r="BA103" s="184"/>
      <c r="BB103" s="184"/>
      <c r="BC103" s="184"/>
      <c r="BD103" s="184"/>
      <c r="BE103" s="184"/>
      <c r="BF103" s="184"/>
      <c r="BG103" s="184"/>
      <c r="BH103" s="184"/>
      <c r="BI103" s="184"/>
      <c r="BJ103" s="184"/>
      <c r="BK103" s="184"/>
      <c r="BL103" s="184"/>
      <c r="BM103" s="184"/>
      <c r="BN103" s="184"/>
      <c r="BO103" s="184"/>
      <c r="BP103" s="184"/>
      <c r="BQ103" s="184"/>
      <c r="BR103" s="184"/>
      <c r="BS103" s="184"/>
      <c r="BT103" s="184"/>
      <c r="BU103" s="184"/>
      <c r="BV103" s="184"/>
      <c r="BW103" s="184"/>
      <c r="BX103" s="187"/>
      <c r="BY103" s="187"/>
      <c r="BZ103" s="187"/>
      <c r="CA103" s="187"/>
      <c r="CB103" s="187"/>
      <c r="CC103" s="187"/>
      <c r="CD103" s="187"/>
      <c r="CE103" s="187"/>
      <c r="CF103" s="187"/>
      <c r="CG103" s="187"/>
      <c r="CH103" s="187"/>
    </row>
    <row r="104" spans="1:86" s="186" customFormat="1" ht="12" customHeight="1">
      <c r="A104" s="184"/>
      <c r="B104" s="184"/>
      <c r="C104" s="184"/>
      <c r="D104" s="184"/>
      <c r="E104" s="184"/>
      <c r="F104" s="184"/>
      <c r="G104" s="185"/>
      <c r="H104" s="184"/>
      <c r="I104" s="184"/>
      <c r="J104" s="184"/>
      <c r="K104" s="184"/>
      <c r="L104" s="184"/>
      <c r="M104" s="184"/>
      <c r="N104" s="184"/>
      <c r="O104" s="184"/>
      <c r="P104" s="184"/>
      <c r="Q104" s="184"/>
      <c r="R104" s="184"/>
      <c r="S104" s="184"/>
      <c r="T104" s="184"/>
      <c r="U104" s="184"/>
      <c r="V104" s="184"/>
      <c r="W104" s="184"/>
      <c r="X104" s="184"/>
      <c r="Y104" s="184"/>
      <c r="Z104" s="184"/>
      <c r="AA104" s="184"/>
      <c r="AB104" s="184"/>
      <c r="AC104" s="184"/>
      <c r="AD104" s="184"/>
      <c r="AE104" s="184"/>
      <c r="AF104" s="184"/>
      <c r="AG104" s="184"/>
      <c r="AH104" s="184"/>
      <c r="AI104" s="184"/>
      <c r="AJ104" s="184"/>
      <c r="AK104" s="184"/>
      <c r="AL104" s="184"/>
      <c r="AM104" s="184"/>
      <c r="AN104" s="184"/>
      <c r="AO104" s="184"/>
      <c r="AP104" s="184"/>
      <c r="AQ104" s="184"/>
      <c r="AR104" s="184"/>
      <c r="AS104" s="184"/>
      <c r="AT104" s="184"/>
      <c r="AU104" s="184"/>
      <c r="AV104" s="184"/>
      <c r="AW104" s="184"/>
      <c r="AX104" s="184"/>
      <c r="AY104" s="184"/>
      <c r="AZ104" s="184"/>
      <c r="BA104" s="184"/>
      <c r="BB104" s="184"/>
      <c r="BC104" s="184"/>
      <c r="BD104" s="184"/>
      <c r="BE104" s="184"/>
      <c r="BF104" s="184"/>
      <c r="BG104" s="184"/>
      <c r="BH104" s="184"/>
      <c r="BI104" s="184"/>
      <c r="BJ104" s="184"/>
      <c r="BK104" s="184"/>
      <c r="BL104" s="184"/>
      <c r="BM104" s="184"/>
      <c r="BN104" s="184"/>
      <c r="BO104" s="184"/>
      <c r="BP104" s="184"/>
      <c r="BQ104" s="184"/>
      <c r="BR104" s="184"/>
      <c r="BS104" s="184"/>
      <c r="BT104" s="184"/>
      <c r="BU104" s="184"/>
      <c r="BV104" s="184"/>
      <c r="BW104" s="184"/>
      <c r="BX104" s="187"/>
      <c r="BY104" s="187"/>
      <c r="BZ104" s="187"/>
      <c r="CA104" s="187"/>
      <c r="CB104" s="187"/>
      <c r="CC104" s="187"/>
      <c r="CD104" s="187"/>
      <c r="CE104" s="187"/>
      <c r="CF104" s="187"/>
      <c r="CG104" s="187"/>
      <c r="CH104" s="187"/>
    </row>
    <row r="105" spans="1:86" s="186" customFormat="1" ht="12" customHeight="1">
      <c r="A105" s="184"/>
      <c r="B105" s="184"/>
      <c r="C105" s="184"/>
      <c r="D105" s="184"/>
      <c r="E105" s="184"/>
      <c r="F105" s="184"/>
      <c r="G105" s="185"/>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4"/>
      <c r="BM105" s="184"/>
      <c r="BN105" s="184"/>
      <c r="BO105" s="184"/>
      <c r="BP105" s="184"/>
      <c r="BQ105" s="184"/>
      <c r="BR105" s="184"/>
      <c r="BS105" s="184"/>
      <c r="BT105" s="184"/>
      <c r="BU105" s="184"/>
      <c r="BV105" s="184"/>
      <c r="BW105" s="184"/>
      <c r="BX105" s="187"/>
      <c r="BY105" s="187"/>
      <c r="BZ105" s="187"/>
      <c r="CA105" s="187"/>
      <c r="CB105" s="187"/>
      <c r="CC105" s="187"/>
      <c r="CD105" s="187"/>
      <c r="CE105" s="187"/>
      <c r="CF105" s="187"/>
      <c r="CG105" s="187"/>
      <c r="CH105" s="187"/>
    </row>
    <row r="106" spans="1:86" s="186" customFormat="1" ht="12" customHeight="1">
      <c r="A106" s="184"/>
      <c r="B106" s="184"/>
      <c r="C106" s="184"/>
      <c r="D106" s="184"/>
      <c r="E106" s="184"/>
      <c r="F106" s="184"/>
      <c r="G106" s="185"/>
      <c r="H106" s="184"/>
      <c r="I106" s="184"/>
      <c r="J106" s="184"/>
      <c r="K106" s="184"/>
      <c r="L106" s="184"/>
      <c r="M106" s="184"/>
      <c r="N106" s="184"/>
      <c r="O106" s="184"/>
      <c r="P106" s="184"/>
      <c r="Q106" s="184"/>
      <c r="R106" s="184"/>
      <c r="S106" s="184"/>
      <c r="T106" s="184"/>
      <c r="U106" s="184"/>
      <c r="V106" s="184"/>
      <c r="W106" s="184"/>
      <c r="X106" s="184"/>
      <c r="Y106" s="184"/>
      <c r="Z106" s="184"/>
      <c r="AA106" s="184"/>
      <c r="AB106" s="184"/>
      <c r="AC106" s="184"/>
      <c r="AD106" s="184"/>
      <c r="AE106" s="184"/>
      <c r="AF106" s="184"/>
      <c r="AG106" s="184"/>
      <c r="AH106" s="184"/>
      <c r="AI106" s="184"/>
      <c r="AJ106" s="184"/>
      <c r="AK106" s="184"/>
      <c r="AL106" s="184"/>
      <c r="AM106" s="184"/>
      <c r="AN106" s="184"/>
      <c r="AO106" s="184"/>
      <c r="AP106" s="184"/>
      <c r="AQ106" s="184"/>
      <c r="AR106" s="184"/>
      <c r="AS106" s="184"/>
      <c r="AT106" s="184"/>
      <c r="AU106" s="184"/>
      <c r="AV106" s="184"/>
      <c r="AW106" s="184"/>
      <c r="AX106" s="184"/>
      <c r="AY106" s="184"/>
      <c r="AZ106" s="184"/>
      <c r="BA106" s="184"/>
      <c r="BB106" s="184"/>
      <c r="BC106" s="184"/>
      <c r="BD106" s="184"/>
      <c r="BE106" s="184"/>
      <c r="BF106" s="184"/>
      <c r="BG106" s="184"/>
      <c r="BH106" s="184"/>
      <c r="BI106" s="184"/>
      <c r="BJ106" s="184"/>
      <c r="BK106" s="184"/>
      <c r="BL106" s="184"/>
      <c r="BM106" s="184"/>
      <c r="BN106" s="184"/>
      <c r="BO106" s="184"/>
      <c r="BP106" s="184"/>
      <c r="BQ106" s="184"/>
      <c r="BR106" s="184"/>
      <c r="BS106" s="184"/>
      <c r="BT106" s="184"/>
      <c r="BU106" s="184"/>
      <c r="BV106" s="184"/>
      <c r="BW106" s="184"/>
      <c r="BX106" s="187"/>
      <c r="BY106" s="187"/>
      <c r="BZ106" s="187"/>
      <c r="CA106" s="187"/>
      <c r="CB106" s="187"/>
      <c r="CC106" s="187"/>
      <c r="CD106" s="187"/>
      <c r="CE106" s="187"/>
      <c r="CF106" s="187"/>
      <c r="CG106" s="187"/>
      <c r="CH106" s="187"/>
    </row>
    <row r="107" spans="1:86" s="186" customFormat="1" ht="12" customHeight="1">
      <c r="A107" s="184"/>
      <c r="B107" s="184"/>
      <c r="C107" s="184"/>
      <c r="D107" s="184"/>
      <c r="E107" s="184"/>
      <c r="F107" s="184"/>
      <c r="G107" s="185"/>
      <c r="H107" s="184"/>
      <c r="I107" s="184"/>
      <c r="J107" s="184"/>
      <c r="K107" s="184"/>
      <c r="L107" s="184"/>
      <c r="M107" s="184"/>
      <c r="N107" s="184"/>
      <c r="O107" s="184"/>
      <c r="P107" s="184"/>
      <c r="Q107" s="184"/>
      <c r="R107" s="184"/>
      <c r="S107" s="184"/>
      <c r="T107" s="184"/>
      <c r="U107" s="184"/>
      <c r="V107" s="184"/>
      <c r="W107" s="184"/>
      <c r="X107" s="184"/>
      <c r="Y107" s="184"/>
      <c r="Z107" s="184"/>
      <c r="AA107" s="184"/>
      <c r="AB107" s="184"/>
      <c r="AC107" s="184"/>
      <c r="AD107" s="184"/>
      <c r="AE107" s="184"/>
      <c r="AF107" s="184"/>
      <c r="AG107" s="184"/>
      <c r="AH107" s="184"/>
      <c r="AI107" s="184"/>
      <c r="AJ107" s="184"/>
      <c r="AK107" s="184"/>
      <c r="AL107" s="184"/>
      <c r="AM107" s="184"/>
      <c r="AN107" s="184"/>
      <c r="AO107" s="184"/>
      <c r="AP107" s="184"/>
      <c r="AQ107" s="184"/>
      <c r="AR107" s="184"/>
      <c r="AS107" s="184"/>
      <c r="AT107" s="184"/>
      <c r="AU107" s="184"/>
      <c r="AV107" s="184"/>
      <c r="AW107" s="184"/>
      <c r="AX107" s="184"/>
      <c r="AY107" s="184"/>
      <c r="AZ107" s="184"/>
      <c r="BA107" s="184"/>
      <c r="BB107" s="184"/>
      <c r="BC107" s="184"/>
      <c r="BD107" s="184"/>
      <c r="BE107" s="184"/>
      <c r="BF107" s="184"/>
      <c r="BG107" s="184"/>
      <c r="BH107" s="184"/>
      <c r="BI107" s="184"/>
      <c r="BJ107" s="184"/>
      <c r="BK107" s="184"/>
      <c r="BL107" s="184"/>
      <c r="BM107" s="184"/>
      <c r="BN107" s="184"/>
      <c r="BO107" s="184"/>
      <c r="BP107" s="184"/>
      <c r="BQ107" s="184"/>
      <c r="BR107" s="184"/>
      <c r="BS107" s="184"/>
      <c r="BT107" s="184"/>
      <c r="BU107" s="184"/>
      <c r="BV107" s="184"/>
      <c r="BW107" s="184"/>
      <c r="BX107" s="187"/>
      <c r="BY107" s="187"/>
      <c r="BZ107" s="187"/>
      <c r="CA107" s="187"/>
      <c r="CB107" s="187"/>
      <c r="CC107" s="187"/>
      <c r="CD107" s="187"/>
      <c r="CE107" s="187"/>
      <c r="CF107" s="187"/>
      <c r="CG107" s="187"/>
      <c r="CH107" s="187"/>
    </row>
    <row r="108" spans="1:86" s="186" customFormat="1" ht="12" customHeight="1">
      <c r="A108" s="184"/>
      <c r="B108" s="184"/>
      <c r="C108" s="184"/>
      <c r="D108" s="184"/>
      <c r="E108" s="184"/>
      <c r="F108" s="184"/>
      <c r="G108" s="185"/>
      <c r="H108" s="184"/>
      <c r="I108" s="184"/>
      <c r="J108" s="184"/>
      <c r="K108" s="184"/>
      <c r="L108" s="184"/>
      <c r="M108" s="184"/>
      <c r="N108" s="184"/>
      <c r="O108" s="184"/>
      <c r="P108" s="184"/>
      <c r="Q108" s="184"/>
      <c r="R108" s="184"/>
      <c r="S108" s="184"/>
      <c r="T108" s="184"/>
      <c r="U108" s="184"/>
      <c r="V108" s="184"/>
      <c r="W108" s="184"/>
      <c r="X108" s="184"/>
      <c r="Y108" s="184"/>
      <c r="Z108" s="184"/>
      <c r="AA108" s="184"/>
      <c r="AB108" s="184"/>
      <c r="AC108" s="184"/>
      <c r="AD108" s="184"/>
      <c r="AE108" s="184"/>
      <c r="AF108" s="184"/>
      <c r="AG108" s="184"/>
      <c r="AH108" s="184"/>
      <c r="AI108" s="184"/>
      <c r="AJ108" s="184"/>
      <c r="AK108" s="184"/>
      <c r="AL108" s="184"/>
      <c r="AM108" s="184"/>
      <c r="AN108" s="184"/>
      <c r="AO108" s="184"/>
      <c r="AP108" s="184"/>
      <c r="AQ108" s="184"/>
      <c r="AR108" s="184"/>
      <c r="AS108" s="184"/>
      <c r="AT108" s="184"/>
      <c r="AU108" s="184"/>
      <c r="AV108" s="184"/>
      <c r="AW108" s="184"/>
      <c r="AX108" s="184"/>
      <c r="AY108" s="184"/>
      <c r="AZ108" s="184"/>
      <c r="BA108" s="184"/>
      <c r="BB108" s="184"/>
      <c r="BC108" s="184"/>
      <c r="BD108" s="184"/>
      <c r="BE108" s="184"/>
      <c r="BF108" s="184"/>
      <c r="BG108" s="184"/>
      <c r="BH108" s="184"/>
      <c r="BI108" s="184"/>
      <c r="BJ108" s="184"/>
      <c r="BK108" s="184"/>
      <c r="BL108" s="184"/>
      <c r="BM108" s="184"/>
      <c r="BN108" s="184"/>
      <c r="BO108" s="184"/>
      <c r="BP108" s="184"/>
      <c r="BQ108" s="184"/>
      <c r="BR108" s="184"/>
      <c r="BS108" s="184"/>
      <c r="BT108" s="184"/>
      <c r="BU108" s="184"/>
      <c r="BV108" s="184"/>
      <c r="BW108" s="184"/>
      <c r="BX108" s="187"/>
      <c r="BY108" s="187"/>
      <c r="BZ108" s="187"/>
      <c r="CA108" s="187"/>
      <c r="CB108" s="187"/>
      <c r="CC108" s="187"/>
      <c r="CD108" s="187"/>
      <c r="CE108" s="187"/>
      <c r="CF108" s="187"/>
      <c r="CG108" s="187"/>
      <c r="CH108" s="187"/>
    </row>
    <row r="109" spans="1:86" s="186" customFormat="1" ht="12" customHeight="1">
      <c r="A109" s="184"/>
      <c r="B109" s="184"/>
      <c r="C109" s="184"/>
      <c r="D109" s="184"/>
      <c r="E109" s="184"/>
      <c r="F109" s="184"/>
      <c r="G109" s="185"/>
      <c r="H109" s="184"/>
      <c r="I109" s="184"/>
      <c r="J109" s="184"/>
      <c r="K109" s="184"/>
      <c r="L109" s="184"/>
      <c r="M109" s="184"/>
      <c r="N109" s="184"/>
      <c r="O109" s="184"/>
      <c r="P109" s="184"/>
      <c r="Q109" s="184"/>
      <c r="R109" s="184"/>
      <c r="S109" s="184"/>
      <c r="T109" s="184"/>
      <c r="U109" s="184"/>
      <c r="V109" s="184"/>
      <c r="W109" s="184"/>
      <c r="X109" s="184"/>
      <c r="Y109" s="184"/>
      <c r="Z109" s="184"/>
      <c r="AA109" s="184"/>
      <c r="AB109" s="184"/>
      <c r="AC109" s="184"/>
      <c r="AD109" s="184"/>
      <c r="AE109" s="184"/>
      <c r="AF109" s="184"/>
      <c r="AG109" s="184"/>
      <c r="AH109" s="184"/>
      <c r="AI109" s="184"/>
      <c r="AJ109" s="184"/>
      <c r="AK109" s="184"/>
      <c r="AL109" s="184"/>
      <c r="AM109" s="184"/>
      <c r="AN109" s="184"/>
      <c r="AO109" s="184"/>
      <c r="AP109" s="184"/>
      <c r="AQ109" s="184"/>
      <c r="AR109" s="184"/>
      <c r="AS109" s="184"/>
      <c r="AT109" s="184"/>
      <c r="AU109" s="184"/>
      <c r="AV109" s="184"/>
      <c r="AW109" s="184"/>
      <c r="AX109" s="184"/>
      <c r="AY109" s="184"/>
      <c r="AZ109" s="184"/>
      <c r="BA109" s="184"/>
      <c r="BB109" s="184"/>
      <c r="BC109" s="184"/>
      <c r="BD109" s="184"/>
      <c r="BE109" s="184"/>
      <c r="BF109" s="184"/>
      <c r="BG109" s="184"/>
      <c r="BH109" s="184"/>
      <c r="BI109" s="184"/>
      <c r="BJ109" s="184"/>
      <c r="BK109" s="184"/>
      <c r="BL109" s="184"/>
      <c r="BM109" s="184"/>
      <c r="BN109" s="184"/>
      <c r="BO109" s="184"/>
      <c r="BP109" s="184"/>
      <c r="BQ109" s="184"/>
      <c r="BR109" s="184"/>
      <c r="BS109" s="184"/>
      <c r="BT109" s="184"/>
      <c r="BU109" s="184"/>
      <c r="BV109" s="184"/>
      <c r="BW109" s="184"/>
      <c r="BX109" s="187"/>
      <c r="BY109" s="187"/>
      <c r="BZ109" s="187"/>
      <c r="CA109" s="187"/>
      <c r="CB109" s="187"/>
      <c r="CC109" s="187"/>
      <c r="CD109" s="187"/>
      <c r="CE109" s="187"/>
      <c r="CF109" s="187"/>
      <c r="CG109" s="187"/>
      <c r="CH109" s="187"/>
    </row>
    <row r="110" spans="1:86" s="186" customFormat="1" ht="12" customHeight="1">
      <c r="A110" s="184"/>
      <c r="B110" s="184"/>
      <c r="C110" s="184"/>
      <c r="D110" s="184"/>
      <c r="E110" s="184"/>
      <c r="F110" s="184"/>
      <c r="G110" s="185"/>
      <c r="H110" s="184"/>
      <c r="I110" s="184"/>
      <c r="J110" s="184"/>
      <c r="K110" s="184"/>
      <c r="L110" s="184"/>
      <c r="M110" s="184"/>
      <c r="N110" s="184"/>
      <c r="O110" s="184"/>
      <c r="P110" s="184"/>
      <c r="Q110" s="184"/>
      <c r="R110" s="184"/>
      <c r="S110" s="184"/>
      <c r="T110" s="184"/>
      <c r="U110" s="184"/>
      <c r="V110" s="184"/>
      <c r="W110" s="184"/>
      <c r="X110" s="184"/>
      <c r="Y110" s="184"/>
      <c r="Z110" s="184"/>
      <c r="AA110" s="184"/>
      <c r="AB110" s="184"/>
      <c r="AC110" s="184"/>
      <c r="AD110" s="184"/>
      <c r="AE110" s="184"/>
      <c r="AF110" s="184"/>
      <c r="AG110" s="184"/>
      <c r="AH110" s="184"/>
      <c r="AI110" s="184"/>
      <c r="AJ110" s="184"/>
      <c r="AK110" s="184"/>
      <c r="AL110" s="184"/>
      <c r="AM110" s="184"/>
      <c r="AN110" s="184"/>
      <c r="AO110" s="184"/>
      <c r="AP110" s="184"/>
      <c r="AQ110" s="184"/>
      <c r="AR110" s="184"/>
      <c r="AS110" s="184"/>
      <c r="AT110" s="184"/>
      <c r="AU110" s="184"/>
      <c r="AV110" s="184"/>
      <c r="AW110" s="184"/>
      <c r="AX110" s="184"/>
      <c r="AY110" s="184"/>
      <c r="AZ110" s="184"/>
      <c r="BA110" s="184"/>
      <c r="BB110" s="184"/>
      <c r="BC110" s="184"/>
      <c r="BD110" s="184"/>
      <c r="BE110" s="184"/>
      <c r="BF110" s="184"/>
      <c r="BG110" s="184"/>
      <c r="BH110" s="184"/>
      <c r="BI110" s="184"/>
      <c r="BJ110" s="184"/>
      <c r="BK110" s="184"/>
      <c r="BL110" s="184"/>
      <c r="BM110" s="184"/>
      <c r="BN110" s="184"/>
      <c r="BO110" s="184"/>
      <c r="BP110" s="184"/>
      <c r="BQ110" s="184"/>
      <c r="BR110" s="184"/>
      <c r="BS110" s="184"/>
      <c r="BT110" s="184"/>
      <c r="BU110" s="184"/>
      <c r="BV110" s="184"/>
      <c r="BW110" s="184"/>
      <c r="BX110" s="187"/>
      <c r="BY110" s="187"/>
      <c r="BZ110" s="187"/>
      <c r="CA110" s="187"/>
      <c r="CB110" s="187"/>
      <c r="CC110" s="187"/>
      <c r="CD110" s="187"/>
      <c r="CE110" s="187"/>
      <c r="CF110" s="187"/>
      <c r="CG110" s="187"/>
      <c r="CH110" s="187"/>
    </row>
    <row r="111" spans="1:86" s="186" customFormat="1" ht="12" customHeight="1">
      <c r="A111" s="184"/>
      <c r="B111" s="184"/>
      <c r="C111" s="184"/>
      <c r="D111" s="184"/>
      <c r="E111" s="184"/>
      <c r="F111" s="184"/>
      <c r="G111" s="185"/>
      <c r="H111" s="184"/>
      <c r="I111" s="184"/>
      <c r="J111" s="184"/>
      <c r="K111" s="184"/>
      <c r="L111" s="184"/>
      <c r="M111" s="184"/>
      <c r="N111" s="184"/>
      <c r="O111" s="184"/>
      <c r="P111" s="184"/>
      <c r="Q111" s="184"/>
      <c r="R111" s="184"/>
      <c r="S111" s="184"/>
      <c r="T111" s="184"/>
      <c r="U111" s="184"/>
      <c r="V111" s="184"/>
      <c r="W111" s="184"/>
      <c r="X111" s="184"/>
      <c r="Y111" s="184"/>
      <c r="Z111" s="184"/>
      <c r="AA111" s="184"/>
      <c r="AB111" s="184"/>
      <c r="AC111" s="184"/>
      <c r="AD111" s="184"/>
      <c r="AE111" s="184"/>
      <c r="AF111" s="184"/>
      <c r="AG111" s="184"/>
      <c r="AH111" s="184"/>
      <c r="AI111" s="184"/>
      <c r="AJ111" s="184"/>
      <c r="AK111" s="184"/>
      <c r="AL111" s="184"/>
      <c r="AM111" s="184"/>
      <c r="AN111" s="184"/>
      <c r="AO111" s="184"/>
      <c r="AP111" s="184"/>
      <c r="AQ111" s="184"/>
      <c r="AR111" s="184"/>
      <c r="AS111" s="184"/>
      <c r="AT111" s="184"/>
      <c r="AU111" s="184"/>
      <c r="AV111" s="184"/>
      <c r="AW111" s="184"/>
      <c r="AX111" s="184"/>
      <c r="AY111" s="184"/>
      <c r="AZ111" s="184"/>
      <c r="BA111" s="184"/>
      <c r="BB111" s="184"/>
      <c r="BC111" s="184"/>
      <c r="BD111" s="184"/>
      <c r="BE111" s="184"/>
      <c r="BF111" s="184"/>
      <c r="BG111" s="184"/>
      <c r="BH111" s="184"/>
      <c r="BI111" s="184"/>
      <c r="BJ111" s="184"/>
      <c r="BK111" s="184"/>
      <c r="BL111" s="184"/>
      <c r="BM111" s="184"/>
      <c r="BN111" s="184"/>
      <c r="BO111" s="184"/>
      <c r="BP111" s="184"/>
      <c r="BQ111" s="184"/>
      <c r="BR111" s="184"/>
      <c r="BS111" s="184"/>
      <c r="BT111" s="184"/>
      <c r="BU111" s="184"/>
      <c r="BV111" s="184"/>
      <c r="BW111" s="184"/>
      <c r="BX111" s="187"/>
      <c r="BY111" s="187"/>
      <c r="BZ111" s="187"/>
      <c r="CA111" s="187"/>
      <c r="CB111" s="187"/>
      <c r="CC111" s="187"/>
      <c r="CD111" s="187"/>
      <c r="CE111" s="187"/>
      <c r="CF111" s="187"/>
      <c r="CG111" s="187"/>
      <c r="CH111" s="187"/>
    </row>
    <row r="112" spans="1:86" s="186" customFormat="1" ht="12" customHeight="1">
      <c r="A112" s="184"/>
      <c r="B112" s="184"/>
      <c r="C112" s="184"/>
      <c r="D112" s="184"/>
      <c r="E112" s="184"/>
      <c r="F112" s="184"/>
      <c r="G112" s="185"/>
      <c r="H112" s="184"/>
      <c r="I112" s="184"/>
      <c r="J112" s="184"/>
      <c r="K112" s="184"/>
      <c r="L112" s="184"/>
      <c r="M112" s="184"/>
      <c r="N112" s="184"/>
      <c r="O112" s="184"/>
      <c r="P112" s="184"/>
      <c r="Q112" s="184"/>
      <c r="R112" s="184"/>
      <c r="S112" s="184"/>
      <c r="T112" s="184"/>
      <c r="U112" s="184"/>
      <c r="V112" s="184"/>
      <c r="W112" s="184"/>
      <c r="X112" s="184"/>
      <c r="Y112" s="184"/>
      <c r="Z112" s="184"/>
      <c r="AA112" s="184"/>
      <c r="AB112" s="184"/>
      <c r="AC112" s="184"/>
      <c r="AD112" s="184"/>
      <c r="AE112" s="184"/>
      <c r="AF112" s="184"/>
      <c r="AG112" s="184"/>
      <c r="AH112" s="184"/>
      <c r="AI112" s="184"/>
      <c r="AJ112" s="184"/>
      <c r="AK112" s="184"/>
      <c r="AL112" s="184"/>
      <c r="AM112" s="184"/>
      <c r="AN112" s="184"/>
      <c r="AO112" s="184"/>
      <c r="AP112" s="184"/>
      <c r="AQ112" s="184"/>
      <c r="AR112" s="184"/>
      <c r="AS112" s="184"/>
      <c r="AT112" s="184"/>
      <c r="AU112" s="184"/>
      <c r="AV112" s="184"/>
      <c r="AW112" s="184"/>
      <c r="AX112" s="184"/>
      <c r="AY112" s="184"/>
      <c r="AZ112" s="184"/>
      <c r="BA112" s="184"/>
      <c r="BB112" s="184"/>
      <c r="BC112" s="184"/>
      <c r="BD112" s="184"/>
      <c r="BE112" s="184"/>
      <c r="BF112" s="184"/>
      <c r="BG112" s="184"/>
      <c r="BH112" s="184"/>
      <c r="BI112" s="184"/>
      <c r="BJ112" s="184"/>
      <c r="BK112" s="184"/>
      <c r="BL112" s="184"/>
      <c r="BM112" s="184"/>
      <c r="BN112" s="184"/>
      <c r="BO112" s="184"/>
      <c r="BP112" s="184"/>
      <c r="BQ112" s="184"/>
      <c r="BR112" s="184"/>
      <c r="BS112" s="184"/>
      <c r="BT112" s="184"/>
      <c r="BU112" s="184"/>
      <c r="BV112" s="184"/>
      <c r="BW112" s="184"/>
      <c r="BX112" s="187"/>
      <c r="BY112" s="187"/>
      <c r="BZ112" s="187"/>
      <c r="CA112" s="187"/>
      <c r="CB112" s="187"/>
      <c r="CC112" s="187"/>
      <c r="CD112" s="187"/>
      <c r="CE112" s="187"/>
      <c r="CF112" s="187"/>
      <c r="CG112" s="187"/>
      <c r="CH112" s="187"/>
    </row>
    <row r="113" spans="1:86" s="186" customFormat="1" ht="12" customHeight="1">
      <c r="A113" s="184"/>
      <c r="B113" s="184"/>
      <c r="C113" s="184"/>
      <c r="D113" s="184"/>
      <c r="E113" s="184"/>
      <c r="F113" s="184"/>
      <c r="G113" s="185"/>
      <c r="H113" s="184"/>
      <c r="I113" s="184"/>
      <c r="J113" s="184"/>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c r="AQ113" s="184"/>
      <c r="AR113" s="184"/>
      <c r="AS113" s="184"/>
      <c r="AT113" s="184"/>
      <c r="AU113" s="184"/>
      <c r="AV113" s="184"/>
      <c r="AW113" s="184"/>
      <c r="AX113" s="184"/>
      <c r="AY113" s="184"/>
      <c r="AZ113" s="184"/>
      <c r="BA113" s="184"/>
      <c r="BB113" s="184"/>
      <c r="BC113" s="184"/>
      <c r="BD113" s="184"/>
      <c r="BE113" s="184"/>
      <c r="BF113" s="184"/>
      <c r="BG113" s="184"/>
      <c r="BH113" s="184"/>
      <c r="BI113" s="184"/>
      <c r="BJ113" s="184"/>
      <c r="BK113" s="184"/>
      <c r="BL113" s="184"/>
      <c r="BM113" s="184"/>
      <c r="BN113" s="184"/>
      <c r="BO113" s="184"/>
      <c r="BP113" s="184"/>
      <c r="BQ113" s="184"/>
      <c r="BR113" s="184"/>
      <c r="BS113" s="184"/>
      <c r="BT113" s="184"/>
      <c r="BU113" s="184"/>
      <c r="BV113" s="184"/>
      <c r="BW113" s="184"/>
      <c r="BX113" s="187"/>
      <c r="BY113" s="187"/>
      <c r="BZ113" s="187"/>
      <c r="CA113" s="187"/>
      <c r="CB113" s="187"/>
      <c r="CC113" s="187"/>
      <c r="CD113" s="187"/>
      <c r="CE113" s="187"/>
      <c r="CF113" s="187"/>
      <c r="CG113" s="187"/>
      <c r="CH113" s="187"/>
    </row>
    <row r="114" spans="1:86" s="186" customFormat="1" ht="12" customHeight="1">
      <c r="A114" s="184"/>
      <c r="B114" s="184"/>
      <c r="C114" s="184"/>
      <c r="D114" s="184"/>
      <c r="E114" s="184"/>
      <c r="F114" s="184"/>
      <c r="G114" s="185"/>
      <c r="H114" s="184"/>
      <c r="I114" s="184"/>
      <c r="J114" s="184"/>
      <c r="K114" s="184"/>
      <c r="L114" s="184"/>
      <c r="M114" s="184"/>
      <c r="N114" s="184"/>
      <c r="O114" s="184"/>
      <c r="P114" s="184"/>
      <c r="Q114" s="184"/>
      <c r="R114" s="184"/>
      <c r="S114" s="184"/>
      <c r="T114" s="184"/>
      <c r="U114" s="184"/>
      <c r="V114" s="184"/>
      <c r="W114" s="184"/>
      <c r="X114" s="184"/>
      <c r="Y114" s="184"/>
      <c r="Z114" s="184"/>
      <c r="AA114" s="184"/>
      <c r="AB114" s="184"/>
      <c r="AC114" s="184"/>
      <c r="AD114" s="184"/>
      <c r="AE114" s="184"/>
      <c r="AF114" s="184"/>
      <c r="AG114" s="184"/>
      <c r="AH114" s="184"/>
      <c r="AI114" s="184"/>
      <c r="AJ114" s="184"/>
      <c r="AK114" s="184"/>
      <c r="AL114" s="184"/>
      <c r="AM114" s="184"/>
      <c r="AN114" s="184"/>
      <c r="AO114" s="184"/>
      <c r="AP114" s="184"/>
      <c r="AQ114" s="184"/>
      <c r="AR114" s="184"/>
      <c r="AS114" s="184"/>
      <c r="AT114" s="184"/>
      <c r="AU114" s="184"/>
      <c r="AV114" s="184"/>
      <c r="AW114" s="184"/>
      <c r="AX114" s="184"/>
      <c r="AY114" s="184"/>
      <c r="AZ114" s="184"/>
      <c r="BA114" s="184"/>
      <c r="BB114" s="184"/>
      <c r="BC114" s="184"/>
      <c r="BD114" s="184"/>
      <c r="BE114" s="184"/>
      <c r="BF114" s="184"/>
      <c r="BG114" s="184"/>
      <c r="BH114" s="184"/>
      <c r="BI114" s="184"/>
      <c r="BJ114" s="184"/>
      <c r="BK114" s="184"/>
      <c r="BL114" s="184"/>
      <c r="BM114" s="184"/>
      <c r="BN114" s="184"/>
      <c r="BO114" s="184"/>
      <c r="BP114" s="184"/>
      <c r="BQ114" s="184"/>
      <c r="BR114" s="184"/>
      <c r="BS114" s="184"/>
      <c r="BT114" s="184"/>
      <c r="BU114" s="184"/>
      <c r="BV114" s="184"/>
      <c r="BW114" s="184"/>
      <c r="BX114" s="187"/>
      <c r="BY114" s="187"/>
      <c r="BZ114" s="187"/>
      <c r="CA114" s="187"/>
      <c r="CB114" s="187"/>
      <c r="CC114" s="187"/>
      <c r="CD114" s="187"/>
      <c r="CE114" s="187"/>
      <c r="CF114" s="187"/>
      <c r="CG114" s="187"/>
      <c r="CH114" s="187"/>
    </row>
    <row r="115" spans="1:86" s="186" customFormat="1" ht="12" customHeight="1">
      <c r="A115" s="184"/>
      <c r="B115" s="184"/>
      <c r="C115" s="184"/>
      <c r="D115" s="184"/>
      <c r="E115" s="184"/>
      <c r="F115" s="184"/>
      <c r="G115" s="185"/>
      <c r="H115" s="184"/>
      <c r="I115" s="184"/>
      <c r="J115" s="184"/>
      <c r="K115" s="184"/>
      <c r="L115" s="184"/>
      <c r="M115" s="184"/>
      <c r="N115" s="184"/>
      <c r="O115" s="184"/>
      <c r="P115" s="184"/>
      <c r="Q115" s="184"/>
      <c r="R115" s="184"/>
      <c r="S115" s="184"/>
      <c r="T115" s="184"/>
      <c r="U115" s="184"/>
      <c r="V115" s="184"/>
      <c r="W115" s="184"/>
      <c r="X115" s="184"/>
      <c r="Y115" s="184"/>
      <c r="Z115" s="184"/>
      <c r="AA115" s="184"/>
      <c r="AB115" s="184"/>
      <c r="AC115" s="184"/>
      <c r="AD115" s="184"/>
      <c r="AE115" s="184"/>
      <c r="AF115" s="184"/>
      <c r="AG115" s="184"/>
      <c r="AH115" s="184"/>
      <c r="AI115" s="184"/>
      <c r="AJ115" s="184"/>
      <c r="AK115" s="184"/>
      <c r="AL115" s="184"/>
      <c r="AM115" s="184"/>
      <c r="AN115" s="184"/>
      <c r="AO115" s="184"/>
      <c r="AP115" s="184"/>
      <c r="AQ115" s="184"/>
      <c r="AR115" s="184"/>
      <c r="AS115" s="184"/>
      <c r="AT115" s="184"/>
      <c r="AU115" s="184"/>
      <c r="AV115" s="184"/>
      <c r="AW115" s="184"/>
      <c r="AX115" s="184"/>
      <c r="AY115" s="184"/>
      <c r="AZ115" s="184"/>
      <c r="BA115" s="184"/>
      <c r="BB115" s="184"/>
      <c r="BC115" s="184"/>
      <c r="BD115" s="184"/>
      <c r="BE115" s="184"/>
      <c r="BF115" s="184"/>
      <c r="BG115" s="184"/>
      <c r="BH115" s="184"/>
      <c r="BI115" s="184"/>
      <c r="BJ115" s="184"/>
      <c r="BK115" s="184"/>
      <c r="BL115" s="184"/>
      <c r="BM115" s="184"/>
      <c r="BN115" s="184"/>
      <c r="BO115" s="184"/>
      <c r="BP115" s="184"/>
      <c r="BQ115" s="184"/>
      <c r="BR115" s="184"/>
      <c r="BS115" s="184"/>
      <c r="BT115" s="184"/>
      <c r="BU115" s="184"/>
      <c r="BV115" s="184"/>
      <c r="BW115" s="184"/>
      <c r="BX115" s="187"/>
      <c r="BY115" s="187"/>
      <c r="BZ115" s="187"/>
      <c r="CA115" s="187"/>
      <c r="CB115" s="187"/>
      <c r="CC115" s="187"/>
      <c r="CD115" s="187"/>
      <c r="CE115" s="187"/>
      <c r="CF115" s="187"/>
      <c r="CG115" s="187"/>
      <c r="CH115" s="187"/>
    </row>
    <row r="116" spans="1:86" s="186" customFormat="1" ht="12" customHeight="1">
      <c r="A116" s="184"/>
      <c r="B116" s="184"/>
      <c r="C116" s="184"/>
      <c r="D116" s="184"/>
      <c r="E116" s="184"/>
      <c r="F116" s="184"/>
      <c r="G116" s="185"/>
      <c r="H116" s="184"/>
      <c r="I116" s="184"/>
      <c r="J116" s="184"/>
      <c r="K116" s="184"/>
      <c r="L116" s="184"/>
      <c r="M116" s="184"/>
      <c r="N116" s="184"/>
      <c r="O116" s="184"/>
      <c r="P116" s="184"/>
      <c r="Q116" s="184"/>
      <c r="R116" s="184"/>
      <c r="S116" s="184"/>
      <c r="T116" s="184"/>
      <c r="U116" s="184"/>
      <c r="V116" s="184"/>
      <c r="W116" s="184"/>
      <c r="X116" s="184"/>
      <c r="Y116" s="184"/>
      <c r="Z116" s="184"/>
      <c r="AA116" s="184"/>
      <c r="AB116" s="184"/>
      <c r="AC116" s="184"/>
      <c r="AD116" s="184"/>
      <c r="AE116" s="184"/>
      <c r="AF116" s="184"/>
      <c r="AG116" s="184"/>
      <c r="AH116" s="184"/>
      <c r="AI116" s="184"/>
      <c r="AJ116" s="184"/>
      <c r="AK116" s="184"/>
      <c r="AL116" s="184"/>
      <c r="AM116" s="184"/>
      <c r="AN116" s="184"/>
      <c r="AO116" s="184"/>
      <c r="AP116" s="184"/>
      <c r="AQ116" s="184"/>
      <c r="AR116" s="184"/>
      <c r="AS116" s="184"/>
      <c r="AT116" s="184"/>
      <c r="AU116" s="184"/>
      <c r="AV116" s="184"/>
      <c r="AW116" s="184"/>
      <c r="AX116" s="184"/>
      <c r="AY116" s="184"/>
      <c r="AZ116" s="184"/>
      <c r="BA116" s="184"/>
      <c r="BB116" s="184"/>
      <c r="BC116" s="184"/>
      <c r="BD116" s="184"/>
      <c r="BE116" s="184"/>
      <c r="BF116" s="184"/>
      <c r="BG116" s="184"/>
      <c r="BH116" s="184"/>
      <c r="BI116" s="184"/>
      <c r="BJ116" s="184"/>
      <c r="BK116" s="184"/>
      <c r="BL116" s="184"/>
      <c r="BM116" s="184"/>
      <c r="BN116" s="184"/>
      <c r="BO116" s="184"/>
      <c r="BP116" s="184"/>
      <c r="BQ116" s="184"/>
      <c r="BR116" s="184"/>
      <c r="BS116" s="184"/>
      <c r="BT116" s="184"/>
      <c r="BU116" s="184"/>
      <c r="BV116" s="184"/>
      <c r="BW116" s="184"/>
      <c r="BX116" s="187"/>
      <c r="BY116" s="187"/>
      <c r="BZ116" s="187"/>
      <c r="CA116" s="187"/>
      <c r="CB116" s="187"/>
      <c r="CC116" s="187"/>
      <c r="CD116" s="187"/>
      <c r="CE116" s="187"/>
      <c r="CF116" s="187"/>
      <c r="CG116" s="187"/>
      <c r="CH116" s="187"/>
    </row>
    <row r="117" spans="1:86" s="186" customFormat="1" ht="12" customHeight="1">
      <c r="A117" s="184"/>
      <c r="B117" s="184"/>
      <c r="C117" s="184"/>
      <c r="D117" s="184"/>
      <c r="E117" s="184"/>
      <c r="F117" s="184"/>
      <c r="G117" s="185"/>
      <c r="H117" s="184"/>
      <c r="I117" s="184"/>
      <c r="J117" s="184"/>
      <c r="K117" s="184"/>
      <c r="L117" s="184"/>
      <c r="M117" s="184"/>
      <c r="N117" s="184"/>
      <c r="O117" s="184"/>
      <c r="P117" s="184"/>
      <c r="Q117" s="184"/>
      <c r="R117" s="184"/>
      <c r="S117" s="184"/>
      <c r="T117" s="184"/>
      <c r="U117" s="184"/>
      <c r="V117" s="184"/>
      <c r="W117" s="184"/>
      <c r="X117" s="184"/>
      <c r="Y117" s="184"/>
      <c r="Z117" s="184"/>
      <c r="AA117" s="184"/>
      <c r="AB117" s="184"/>
      <c r="AC117" s="184"/>
      <c r="AD117" s="184"/>
      <c r="AE117" s="184"/>
      <c r="AF117" s="184"/>
      <c r="AG117" s="184"/>
      <c r="AH117" s="184"/>
      <c r="AI117" s="184"/>
      <c r="AJ117" s="184"/>
      <c r="AK117" s="184"/>
      <c r="AL117" s="184"/>
      <c r="AM117" s="184"/>
      <c r="AN117" s="184"/>
      <c r="AO117" s="184"/>
      <c r="AP117" s="184"/>
      <c r="AQ117" s="184"/>
      <c r="AR117" s="184"/>
      <c r="AS117" s="184"/>
      <c r="AT117" s="184"/>
      <c r="AU117" s="184"/>
      <c r="AV117" s="184"/>
      <c r="AW117" s="184"/>
      <c r="AX117" s="184"/>
      <c r="AY117" s="184"/>
      <c r="AZ117" s="184"/>
      <c r="BA117" s="184"/>
      <c r="BB117" s="184"/>
      <c r="BC117" s="184"/>
      <c r="BD117" s="184"/>
      <c r="BE117" s="184"/>
      <c r="BF117" s="184"/>
      <c r="BG117" s="184"/>
      <c r="BH117" s="184"/>
      <c r="BI117" s="184"/>
      <c r="BJ117" s="184"/>
      <c r="BK117" s="184"/>
      <c r="BL117" s="184"/>
      <c r="BM117" s="184"/>
      <c r="BN117" s="184"/>
      <c r="BO117" s="184"/>
      <c r="BP117" s="184"/>
      <c r="BQ117" s="184"/>
      <c r="BR117" s="184"/>
      <c r="BS117" s="184"/>
      <c r="BT117" s="184"/>
      <c r="BU117" s="184"/>
      <c r="BV117" s="184"/>
      <c r="BW117" s="184"/>
      <c r="BX117" s="187"/>
      <c r="BY117" s="187"/>
      <c r="BZ117" s="187"/>
      <c r="CA117" s="187"/>
      <c r="CB117" s="187"/>
      <c r="CC117" s="187"/>
      <c r="CD117" s="187"/>
      <c r="CE117" s="187"/>
      <c r="CF117" s="187"/>
      <c r="CG117" s="187"/>
      <c r="CH117" s="187"/>
    </row>
    <row r="118" spans="1:86" s="186" customFormat="1" ht="12" customHeight="1">
      <c r="A118" s="184"/>
      <c r="B118" s="184"/>
      <c r="C118" s="184"/>
      <c r="D118" s="184"/>
      <c r="E118" s="184"/>
      <c r="F118" s="184"/>
      <c r="G118" s="185"/>
      <c r="H118" s="184"/>
      <c r="I118" s="184"/>
      <c r="J118" s="184"/>
      <c r="K118" s="184"/>
      <c r="L118" s="184"/>
      <c r="M118" s="184"/>
      <c r="N118" s="184"/>
      <c r="O118" s="184"/>
      <c r="P118" s="184"/>
      <c r="Q118" s="184"/>
      <c r="R118" s="184"/>
      <c r="S118" s="184"/>
      <c r="T118" s="184"/>
      <c r="U118" s="184"/>
      <c r="V118" s="184"/>
      <c r="W118" s="184"/>
      <c r="X118" s="184"/>
      <c r="Y118" s="184"/>
      <c r="Z118" s="184"/>
      <c r="AA118" s="184"/>
      <c r="AB118" s="184"/>
      <c r="AC118" s="184"/>
      <c r="AD118" s="184"/>
      <c r="AE118" s="184"/>
      <c r="AF118" s="184"/>
      <c r="AG118" s="184"/>
      <c r="AH118" s="184"/>
      <c r="AI118" s="184"/>
      <c r="AJ118" s="184"/>
      <c r="AK118" s="184"/>
      <c r="AL118" s="184"/>
      <c r="AM118" s="184"/>
      <c r="AN118" s="184"/>
      <c r="AO118" s="184"/>
      <c r="AP118" s="184"/>
      <c r="AQ118" s="184"/>
      <c r="AR118" s="184"/>
      <c r="AS118" s="184"/>
      <c r="AT118" s="184"/>
      <c r="AU118" s="184"/>
      <c r="AV118" s="184"/>
      <c r="AW118" s="184"/>
      <c r="AX118" s="184"/>
      <c r="AY118" s="184"/>
      <c r="AZ118" s="184"/>
      <c r="BA118" s="184"/>
      <c r="BB118" s="184"/>
      <c r="BC118" s="184"/>
      <c r="BD118" s="184"/>
      <c r="BE118" s="184"/>
      <c r="BF118" s="184"/>
      <c r="BG118" s="184"/>
      <c r="BH118" s="184"/>
      <c r="BI118" s="184"/>
      <c r="BJ118" s="184"/>
      <c r="BK118" s="184"/>
      <c r="BL118" s="184"/>
      <c r="BM118" s="184"/>
      <c r="BN118" s="184"/>
      <c r="BO118" s="184"/>
      <c r="BP118" s="184"/>
      <c r="BQ118" s="184"/>
      <c r="BR118" s="184"/>
      <c r="BS118" s="184"/>
      <c r="BT118" s="184"/>
      <c r="BU118" s="184"/>
      <c r="BV118" s="184"/>
      <c r="BW118" s="184"/>
      <c r="BX118" s="187"/>
      <c r="BY118" s="187"/>
      <c r="BZ118" s="187"/>
      <c r="CA118" s="187"/>
      <c r="CB118" s="187"/>
      <c r="CC118" s="187"/>
      <c r="CD118" s="187"/>
      <c r="CE118" s="187"/>
      <c r="CF118" s="187"/>
      <c r="CG118" s="187"/>
      <c r="CH118" s="187"/>
    </row>
    <row r="119" spans="1:86" s="186" customFormat="1" ht="12" customHeight="1">
      <c r="A119" s="184"/>
      <c r="B119" s="184"/>
      <c r="C119" s="184"/>
      <c r="D119" s="184"/>
      <c r="E119" s="184"/>
      <c r="F119" s="184"/>
      <c r="G119" s="185"/>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c r="AD119" s="184"/>
      <c r="AE119" s="184"/>
      <c r="AF119" s="184"/>
      <c r="AG119" s="184"/>
      <c r="AH119" s="184"/>
      <c r="AI119" s="184"/>
      <c r="AJ119" s="184"/>
      <c r="AK119" s="184"/>
      <c r="AL119" s="184"/>
      <c r="AM119" s="184"/>
      <c r="AN119" s="184"/>
      <c r="AO119" s="184"/>
      <c r="AP119" s="184"/>
      <c r="AQ119" s="184"/>
      <c r="AR119" s="184"/>
      <c r="AS119" s="184"/>
      <c r="AT119" s="184"/>
      <c r="AU119" s="184"/>
      <c r="AV119" s="184"/>
      <c r="AW119" s="184"/>
      <c r="AX119" s="184"/>
      <c r="AY119" s="184"/>
      <c r="AZ119" s="184"/>
      <c r="BA119" s="184"/>
      <c r="BB119" s="184"/>
      <c r="BC119" s="184"/>
      <c r="BD119" s="184"/>
      <c r="BE119" s="184"/>
      <c r="BF119" s="184"/>
      <c r="BG119" s="184"/>
      <c r="BH119" s="184"/>
      <c r="BI119" s="184"/>
      <c r="BJ119" s="184"/>
      <c r="BK119" s="184"/>
      <c r="BL119" s="184"/>
      <c r="BM119" s="184"/>
      <c r="BN119" s="184"/>
      <c r="BO119" s="184"/>
      <c r="BP119" s="184"/>
      <c r="BQ119" s="184"/>
      <c r="BR119" s="184"/>
      <c r="BS119" s="184"/>
      <c r="BT119" s="184"/>
      <c r="BU119" s="184"/>
      <c r="BV119" s="184"/>
      <c r="BW119" s="184"/>
      <c r="BX119" s="187"/>
      <c r="BY119" s="187"/>
      <c r="BZ119" s="187"/>
      <c r="CA119" s="187"/>
      <c r="CB119" s="187"/>
      <c r="CC119" s="187"/>
      <c r="CD119" s="187"/>
      <c r="CE119" s="187"/>
      <c r="CF119" s="187"/>
      <c r="CG119" s="187"/>
      <c r="CH119" s="187"/>
    </row>
    <row r="120" spans="1:86" s="186" customFormat="1" ht="12" customHeight="1">
      <c r="A120" s="184"/>
      <c r="B120" s="184"/>
      <c r="C120" s="184"/>
      <c r="D120" s="184"/>
      <c r="E120" s="184"/>
      <c r="F120" s="184"/>
      <c r="G120" s="185"/>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c r="AD120" s="184"/>
      <c r="AE120" s="184"/>
      <c r="AF120" s="184"/>
      <c r="AG120" s="184"/>
      <c r="AH120" s="184"/>
      <c r="AI120" s="184"/>
      <c r="AJ120" s="184"/>
      <c r="AK120" s="184"/>
      <c r="AL120" s="184"/>
      <c r="AM120" s="184"/>
      <c r="AN120" s="184"/>
      <c r="AO120" s="184"/>
      <c r="AP120" s="184"/>
      <c r="AQ120" s="184"/>
      <c r="AR120" s="184"/>
      <c r="AS120" s="184"/>
      <c r="AT120" s="184"/>
      <c r="AU120" s="184"/>
      <c r="AV120" s="184"/>
      <c r="AW120" s="184"/>
      <c r="AX120" s="184"/>
      <c r="AY120" s="184"/>
      <c r="AZ120" s="184"/>
      <c r="BA120" s="184"/>
      <c r="BB120" s="184"/>
      <c r="BC120" s="184"/>
      <c r="BD120" s="184"/>
      <c r="BE120" s="184"/>
      <c r="BF120" s="184"/>
      <c r="BG120" s="184"/>
      <c r="BH120" s="184"/>
      <c r="BI120" s="184"/>
      <c r="BJ120" s="184"/>
      <c r="BK120" s="184"/>
      <c r="BL120" s="184"/>
      <c r="BM120" s="184"/>
      <c r="BN120" s="184"/>
      <c r="BO120" s="184"/>
      <c r="BP120" s="184"/>
      <c r="BQ120" s="184"/>
      <c r="BR120" s="184"/>
      <c r="BS120" s="184"/>
      <c r="BT120" s="184"/>
      <c r="BU120" s="184"/>
      <c r="BV120" s="184"/>
      <c r="BW120" s="184"/>
      <c r="BX120" s="187"/>
      <c r="BY120" s="187"/>
      <c r="BZ120" s="187"/>
      <c r="CA120" s="187"/>
      <c r="CB120" s="187"/>
      <c r="CC120" s="187"/>
      <c r="CD120" s="187"/>
      <c r="CE120" s="187"/>
      <c r="CF120" s="187"/>
      <c r="CG120" s="187"/>
      <c r="CH120" s="187"/>
    </row>
    <row r="121" spans="1:86" s="186" customFormat="1" ht="12" customHeight="1">
      <c r="A121" s="184"/>
      <c r="B121" s="184"/>
      <c r="C121" s="184"/>
      <c r="D121" s="184"/>
      <c r="E121" s="184"/>
      <c r="F121" s="184"/>
      <c r="G121" s="185"/>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c r="AD121" s="184"/>
      <c r="AE121" s="184"/>
      <c r="AF121" s="184"/>
      <c r="AG121" s="184"/>
      <c r="AH121" s="184"/>
      <c r="AI121" s="184"/>
      <c r="AJ121" s="184"/>
      <c r="AK121" s="184"/>
      <c r="AL121" s="184"/>
      <c r="AM121" s="184"/>
      <c r="AN121" s="184"/>
      <c r="AO121" s="184"/>
      <c r="AP121" s="184"/>
      <c r="AQ121" s="184"/>
      <c r="AR121" s="184"/>
      <c r="AS121" s="184"/>
      <c r="AT121" s="184"/>
      <c r="AU121" s="184"/>
      <c r="AV121" s="184"/>
      <c r="AW121" s="184"/>
      <c r="AX121" s="184"/>
      <c r="AY121" s="184"/>
      <c r="AZ121" s="184"/>
      <c r="BA121" s="184"/>
      <c r="BB121" s="184"/>
      <c r="BC121" s="184"/>
      <c r="BD121" s="184"/>
      <c r="BE121" s="184"/>
      <c r="BF121" s="184"/>
      <c r="BG121" s="184"/>
      <c r="BH121" s="184"/>
      <c r="BI121" s="184"/>
      <c r="BJ121" s="184"/>
      <c r="BK121" s="184"/>
      <c r="BL121" s="184"/>
      <c r="BM121" s="184"/>
      <c r="BN121" s="184"/>
      <c r="BO121" s="184"/>
      <c r="BP121" s="184"/>
      <c r="BQ121" s="184"/>
      <c r="BR121" s="184"/>
      <c r="BS121" s="184"/>
      <c r="BT121" s="184"/>
      <c r="BU121" s="184"/>
      <c r="BV121" s="184"/>
      <c r="BW121" s="184"/>
      <c r="BX121" s="187"/>
      <c r="BY121" s="187"/>
      <c r="BZ121" s="187"/>
      <c r="CA121" s="187"/>
      <c r="CB121" s="187"/>
      <c r="CC121" s="187"/>
      <c r="CD121" s="187"/>
      <c r="CE121" s="187"/>
      <c r="CF121" s="187"/>
      <c r="CG121" s="187"/>
      <c r="CH121" s="187"/>
    </row>
    <row r="122" spans="1:86" s="186" customFormat="1" ht="12" customHeight="1">
      <c r="A122" s="184"/>
      <c r="B122" s="184"/>
      <c r="C122" s="184"/>
      <c r="D122" s="184"/>
      <c r="E122" s="184"/>
      <c r="F122" s="184"/>
      <c r="G122" s="185"/>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c r="AD122" s="184"/>
      <c r="AE122" s="184"/>
      <c r="AF122" s="184"/>
      <c r="AG122" s="184"/>
      <c r="AH122" s="184"/>
      <c r="AI122" s="184"/>
      <c r="AJ122" s="184"/>
      <c r="AK122" s="184"/>
      <c r="AL122" s="184"/>
      <c r="AM122" s="184"/>
      <c r="AN122" s="184"/>
      <c r="AO122" s="184"/>
      <c r="AP122" s="184"/>
      <c r="AQ122" s="184"/>
      <c r="AR122" s="184"/>
      <c r="AS122" s="184"/>
      <c r="AT122" s="184"/>
      <c r="AU122" s="184"/>
      <c r="AV122" s="184"/>
      <c r="AW122" s="184"/>
      <c r="AX122" s="184"/>
      <c r="AY122" s="184"/>
      <c r="AZ122" s="184"/>
      <c r="BA122" s="184"/>
      <c r="BB122" s="184"/>
      <c r="BC122" s="184"/>
      <c r="BD122" s="184"/>
      <c r="BE122" s="184"/>
      <c r="BF122" s="184"/>
      <c r="BG122" s="184"/>
      <c r="BH122" s="184"/>
      <c r="BI122" s="184"/>
      <c r="BJ122" s="184"/>
      <c r="BK122" s="184"/>
      <c r="BL122" s="184"/>
      <c r="BM122" s="184"/>
      <c r="BN122" s="184"/>
      <c r="BO122" s="184"/>
      <c r="BP122" s="184"/>
      <c r="BQ122" s="184"/>
      <c r="BR122" s="184"/>
      <c r="BS122" s="184"/>
      <c r="BT122" s="184"/>
      <c r="BU122" s="184"/>
      <c r="BV122" s="184"/>
      <c r="BW122" s="184"/>
      <c r="BX122" s="187"/>
      <c r="BY122" s="187"/>
      <c r="BZ122" s="187"/>
      <c r="CA122" s="187"/>
      <c r="CB122" s="187"/>
      <c r="CC122" s="187"/>
      <c r="CD122" s="187"/>
      <c r="CE122" s="187"/>
      <c r="CF122" s="187"/>
      <c r="CG122" s="187"/>
      <c r="CH122" s="187"/>
    </row>
    <row r="123" spans="1:86" s="186" customFormat="1" ht="12" customHeight="1">
      <c r="A123" s="184"/>
      <c r="B123" s="184"/>
      <c r="C123" s="184"/>
      <c r="D123" s="184"/>
      <c r="E123" s="184"/>
      <c r="F123" s="184"/>
      <c r="G123" s="185"/>
      <c r="H123" s="184"/>
      <c r="I123" s="184"/>
      <c r="J123" s="184"/>
      <c r="K123" s="184"/>
      <c r="L123" s="184"/>
      <c r="M123" s="184"/>
      <c r="N123" s="184"/>
      <c r="O123" s="184"/>
      <c r="P123" s="184"/>
      <c r="Q123" s="184"/>
      <c r="R123" s="184"/>
      <c r="S123" s="184"/>
      <c r="T123" s="184"/>
      <c r="U123" s="184"/>
      <c r="V123" s="184"/>
      <c r="W123" s="184"/>
      <c r="X123" s="184"/>
      <c r="Y123" s="184"/>
      <c r="Z123" s="184"/>
      <c r="AA123" s="184"/>
      <c r="AB123" s="184"/>
      <c r="AC123" s="184"/>
      <c r="AD123" s="184"/>
      <c r="AE123" s="184"/>
      <c r="AF123" s="184"/>
      <c r="AG123" s="184"/>
      <c r="AH123" s="184"/>
      <c r="AI123" s="184"/>
      <c r="AJ123" s="184"/>
      <c r="AK123" s="184"/>
      <c r="AL123" s="184"/>
      <c r="AM123" s="184"/>
      <c r="AN123" s="184"/>
      <c r="AO123" s="184"/>
      <c r="AP123" s="184"/>
      <c r="AQ123" s="184"/>
      <c r="AR123" s="184"/>
      <c r="AS123" s="184"/>
      <c r="AT123" s="184"/>
      <c r="AU123" s="184"/>
      <c r="AV123" s="184"/>
      <c r="AW123" s="184"/>
      <c r="AX123" s="184"/>
      <c r="AY123" s="184"/>
      <c r="AZ123" s="184"/>
      <c r="BA123" s="184"/>
      <c r="BB123" s="184"/>
      <c r="BC123" s="184"/>
      <c r="BD123" s="184"/>
      <c r="BE123" s="184"/>
      <c r="BF123" s="184"/>
      <c r="BG123" s="184"/>
      <c r="BH123" s="184"/>
      <c r="BI123" s="184"/>
      <c r="BJ123" s="184"/>
      <c r="BK123" s="184"/>
      <c r="BL123" s="184"/>
      <c r="BM123" s="184"/>
      <c r="BN123" s="184"/>
      <c r="BO123" s="184"/>
      <c r="BP123" s="184"/>
      <c r="BQ123" s="184"/>
      <c r="BR123" s="184"/>
      <c r="BS123" s="184"/>
      <c r="BT123" s="184"/>
      <c r="BU123" s="184"/>
      <c r="BV123" s="184"/>
      <c r="BW123" s="184"/>
      <c r="BX123" s="187"/>
      <c r="BY123" s="187"/>
      <c r="BZ123" s="187"/>
      <c r="CA123" s="187"/>
      <c r="CB123" s="187"/>
      <c r="CC123" s="187"/>
      <c r="CD123" s="187"/>
      <c r="CE123" s="187"/>
      <c r="CF123" s="187"/>
      <c r="CG123" s="187"/>
      <c r="CH123" s="187"/>
    </row>
    <row r="124" spans="1:86" s="186" customFormat="1" ht="12" customHeight="1">
      <c r="A124" s="184"/>
      <c r="B124" s="184"/>
      <c r="C124" s="184"/>
      <c r="D124" s="184"/>
      <c r="E124" s="184"/>
      <c r="F124" s="184"/>
      <c r="G124" s="185"/>
      <c r="H124" s="184"/>
      <c r="I124" s="184"/>
      <c r="J124" s="184"/>
      <c r="K124" s="184"/>
      <c r="L124" s="184"/>
      <c r="M124" s="184"/>
      <c r="N124" s="184"/>
      <c r="O124" s="184"/>
      <c r="P124" s="184"/>
      <c r="Q124" s="184"/>
      <c r="R124" s="184"/>
      <c r="S124" s="184"/>
      <c r="T124" s="184"/>
      <c r="U124" s="184"/>
      <c r="V124" s="184"/>
      <c r="W124" s="184"/>
      <c r="X124" s="184"/>
      <c r="Y124" s="184"/>
      <c r="Z124" s="184"/>
      <c r="AA124" s="184"/>
      <c r="AB124" s="184"/>
      <c r="AC124" s="184"/>
      <c r="AD124" s="184"/>
      <c r="AE124" s="184"/>
      <c r="AF124" s="184"/>
      <c r="AG124" s="184"/>
      <c r="AH124" s="184"/>
      <c r="AI124" s="184"/>
      <c r="AJ124" s="184"/>
      <c r="AK124" s="184"/>
      <c r="AL124" s="184"/>
      <c r="AM124" s="184"/>
      <c r="AN124" s="184"/>
      <c r="AO124" s="184"/>
      <c r="AP124" s="184"/>
      <c r="AQ124" s="184"/>
      <c r="AR124" s="184"/>
      <c r="AS124" s="184"/>
      <c r="AT124" s="184"/>
      <c r="AU124" s="184"/>
      <c r="AV124" s="184"/>
      <c r="AW124" s="184"/>
      <c r="AX124" s="184"/>
      <c r="AY124" s="184"/>
      <c r="AZ124" s="184"/>
      <c r="BA124" s="184"/>
      <c r="BB124" s="184"/>
      <c r="BC124" s="184"/>
      <c r="BD124" s="184"/>
      <c r="BE124" s="184"/>
      <c r="BF124" s="184"/>
      <c r="BG124" s="184"/>
      <c r="BH124" s="184"/>
      <c r="BI124" s="184"/>
      <c r="BJ124" s="184"/>
      <c r="BK124" s="184"/>
      <c r="BL124" s="184"/>
      <c r="BM124" s="184"/>
      <c r="BN124" s="184"/>
      <c r="BO124" s="184"/>
      <c r="BP124" s="184"/>
      <c r="BQ124" s="184"/>
      <c r="BR124" s="184"/>
      <c r="BS124" s="184"/>
      <c r="BT124" s="184"/>
      <c r="BU124" s="184"/>
      <c r="BV124" s="184"/>
      <c r="BW124" s="184"/>
      <c r="BX124" s="187"/>
      <c r="BY124" s="187"/>
      <c r="BZ124" s="187"/>
      <c r="CA124" s="187"/>
      <c r="CB124" s="187"/>
      <c r="CC124" s="187"/>
      <c r="CD124" s="187"/>
      <c r="CE124" s="187"/>
      <c r="CF124" s="187"/>
      <c r="CG124" s="187"/>
      <c r="CH124" s="187"/>
    </row>
    <row r="125" spans="1:86" s="186" customFormat="1" ht="12" customHeight="1">
      <c r="A125" s="184"/>
      <c r="B125" s="184"/>
      <c r="C125" s="184"/>
      <c r="D125" s="184"/>
      <c r="E125" s="184"/>
      <c r="F125" s="184"/>
      <c r="G125" s="185"/>
      <c r="H125" s="184"/>
      <c r="I125" s="184"/>
      <c r="J125" s="184"/>
      <c r="K125" s="184"/>
      <c r="L125" s="184"/>
      <c r="M125" s="184"/>
      <c r="N125" s="184"/>
      <c r="O125" s="184"/>
      <c r="P125" s="184"/>
      <c r="Q125" s="184"/>
      <c r="R125" s="184"/>
      <c r="S125" s="184"/>
      <c r="T125" s="184"/>
      <c r="U125" s="184"/>
      <c r="V125" s="184"/>
      <c r="W125" s="184"/>
      <c r="X125" s="184"/>
      <c r="Y125" s="184"/>
      <c r="Z125" s="184"/>
      <c r="AA125" s="184"/>
      <c r="AB125" s="184"/>
      <c r="AC125" s="184"/>
      <c r="AD125" s="184"/>
      <c r="AE125" s="184"/>
      <c r="AF125" s="184"/>
      <c r="AG125" s="184"/>
      <c r="AH125" s="184"/>
      <c r="AI125" s="184"/>
      <c r="AJ125" s="184"/>
      <c r="AK125" s="184"/>
      <c r="AL125" s="184"/>
      <c r="AM125" s="184"/>
      <c r="AN125" s="184"/>
      <c r="AO125" s="184"/>
      <c r="AP125" s="184"/>
      <c r="AQ125" s="184"/>
      <c r="AR125" s="184"/>
      <c r="AS125" s="184"/>
      <c r="AT125" s="184"/>
      <c r="AU125" s="184"/>
      <c r="AV125" s="184"/>
      <c r="AW125" s="184"/>
      <c r="AX125" s="184"/>
      <c r="AY125" s="184"/>
      <c r="AZ125" s="184"/>
      <c r="BA125" s="184"/>
      <c r="BB125" s="184"/>
      <c r="BC125" s="184"/>
      <c r="BD125" s="184"/>
      <c r="BE125" s="184"/>
      <c r="BF125" s="184"/>
      <c r="BG125" s="184"/>
      <c r="BH125" s="184"/>
      <c r="BI125" s="184"/>
      <c r="BJ125" s="184"/>
      <c r="BK125" s="184"/>
      <c r="BL125" s="184"/>
      <c r="BM125" s="184"/>
      <c r="BN125" s="184"/>
      <c r="BO125" s="184"/>
      <c r="BP125" s="184"/>
      <c r="BQ125" s="184"/>
      <c r="BR125" s="184"/>
      <c r="BS125" s="184"/>
      <c r="BT125" s="184"/>
      <c r="BU125" s="184"/>
      <c r="BV125" s="184"/>
      <c r="BW125" s="184"/>
      <c r="BX125" s="187"/>
      <c r="BY125" s="187"/>
      <c r="BZ125" s="187"/>
      <c r="CA125" s="187"/>
      <c r="CB125" s="187"/>
      <c r="CC125" s="187"/>
      <c r="CD125" s="187"/>
      <c r="CE125" s="187"/>
      <c r="CF125" s="187"/>
      <c r="CG125" s="187"/>
      <c r="CH125" s="187"/>
    </row>
    <row r="126" spans="1:86" s="186" customFormat="1" ht="12" customHeight="1">
      <c r="A126" s="184"/>
      <c r="B126" s="184"/>
      <c r="C126" s="184"/>
      <c r="D126" s="184"/>
      <c r="E126" s="184"/>
      <c r="F126" s="184"/>
      <c r="G126" s="185"/>
      <c r="H126" s="184"/>
      <c r="I126" s="184"/>
      <c r="J126" s="184"/>
      <c r="K126" s="184"/>
      <c r="L126" s="184"/>
      <c r="M126" s="184"/>
      <c r="N126" s="184"/>
      <c r="O126" s="184"/>
      <c r="P126" s="184"/>
      <c r="Q126" s="184"/>
      <c r="R126" s="184"/>
      <c r="S126" s="184"/>
      <c r="T126" s="184"/>
      <c r="U126" s="184"/>
      <c r="V126" s="184"/>
      <c r="W126" s="184"/>
      <c r="X126" s="184"/>
      <c r="Y126" s="184"/>
      <c r="Z126" s="184"/>
      <c r="AA126" s="184"/>
      <c r="AB126" s="184"/>
      <c r="AC126" s="184"/>
      <c r="AD126" s="184"/>
      <c r="AE126" s="184"/>
      <c r="AF126" s="184"/>
      <c r="AG126" s="184"/>
      <c r="AH126" s="184"/>
      <c r="AI126" s="184"/>
      <c r="AJ126" s="184"/>
      <c r="AK126" s="184"/>
      <c r="AL126" s="184"/>
      <c r="AM126" s="184"/>
      <c r="AN126" s="184"/>
      <c r="AO126" s="184"/>
      <c r="AP126" s="184"/>
      <c r="AQ126" s="184"/>
      <c r="AR126" s="184"/>
      <c r="AS126" s="184"/>
      <c r="AT126" s="184"/>
      <c r="AU126" s="184"/>
      <c r="AV126" s="184"/>
      <c r="AW126" s="184"/>
      <c r="AX126" s="184"/>
      <c r="AY126" s="184"/>
      <c r="AZ126" s="184"/>
      <c r="BA126" s="184"/>
      <c r="BB126" s="184"/>
      <c r="BC126" s="184"/>
      <c r="BD126" s="184"/>
      <c r="BE126" s="184"/>
      <c r="BF126" s="184"/>
      <c r="BG126" s="184"/>
      <c r="BH126" s="184"/>
      <c r="BI126" s="184"/>
      <c r="BJ126" s="184"/>
      <c r="BK126" s="184"/>
      <c r="BL126" s="184"/>
      <c r="BM126" s="184"/>
      <c r="BN126" s="184"/>
      <c r="BO126" s="184"/>
      <c r="BP126" s="184"/>
      <c r="BQ126" s="184"/>
      <c r="BR126" s="184"/>
      <c r="BS126" s="184"/>
      <c r="BT126" s="184"/>
      <c r="BU126" s="184"/>
      <c r="BV126" s="184"/>
      <c r="BW126" s="184"/>
      <c r="BX126" s="187"/>
      <c r="BY126" s="187"/>
      <c r="BZ126" s="187"/>
      <c r="CA126" s="187"/>
      <c r="CB126" s="187"/>
      <c r="CC126" s="187"/>
      <c r="CD126" s="187"/>
      <c r="CE126" s="187"/>
      <c r="CF126" s="187"/>
      <c r="CG126" s="187"/>
      <c r="CH126" s="187"/>
    </row>
    <row r="127" spans="1:86" s="186" customFormat="1" ht="12" customHeight="1">
      <c r="A127" s="184"/>
      <c r="B127" s="184"/>
      <c r="C127" s="184"/>
      <c r="D127" s="184"/>
      <c r="E127" s="184"/>
      <c r="F127" s="184"/>
      <c r="G127" s="185"/>
      <c r="H127" s="184"/>
      <c r="I127" s="184"/>
      <c r="J127" s="184"/>
      <c r="K127" s="184"/>
      <c r="L127" s="184"/>
      <c r="M127" s="184"/>
      <c r="N127" s="184"/>
      <c r="O127" s="184"/>
      <c r="P127" s="184"/>
      <c r="Q127" s="184"/>
      <c r="R127" s="184"/>
      <c r="S127" s="184"/>
      <c r="T127" s="184"/>
      <c r="U127" s="184"/>
      <c r="V127" s="184"/>
      <c r="W127" s="184"/>
      <c r="X127" s="184"/>
      <c r="Y127" s="184"/>
      <c r="Z127" s="184"/>
      <c r="AA127" s="184"/>
      <c r="AB127" s="184"/>
      <c r="AC127" s="184"/>
      <c r="AD127" s="184"/>
      <c r="AE127" s="184"/>
      <c r="AF127" s="184"/>
      <c r="AG127" s="184"/>
      <c r="AH127" s="184"/>
      <c r="AI127" s="184"/>
      <c r="AJ127" s="184"/>
      <c r="AK127" s="184"/>
      <c r="AL127" s="184"/>
      <c r="AM127" s="184"/>
      <c r="AN127" s="184"/>
      <c r="AO127" s="184"/>
      <c r="AP127" s="184"/>
      <c r="AQ127" s="184"/>
      <c r="AR127" s="184"/>
      <c r="AS127" s="184"/>
      <c r="AT127" s="184"/>
      <c r="AU127" s="184"/>
      <c r="AV127" s="184"/>
      <c r="AW127" s="184"/>
      <c r="AX127" s="184"/>
      <c r="AY127" s="184"/>
      <c r="AZ127" s="184"/>
      <c r="BA127" s="184"/>
      <c r="BB127" s="184"/>
      <c r="BC127" s="184"/>
      <c r="BD127" s="184"/>
      <c r="BE127" s="184"/>
      <c r="BF127" s="184"/>
      <c r="BG127" s="184"/>
      <c r="BH127" s="184"/>
      <c r="BI127" s="184"/>
      <c r="BJ127" s="184"/>
      <c r="BK127" s="184"/>
      <c r="BL127" s="184"/>
      <c r="BM127" s="184"/>
      <c r="BN127" s="184"/>
      <c r="BO127" s="184"/>
      <c r="BP127" s="184"/>
      <c r="BQ127" s="184"/>
      <c r="BR127" s="184"/>
      <c r="BS127" s="184"/>
      <c r="BT127" s="184"/>
      <c r="BU127" s="184"/>
      <c r="BV127" s="184"/>
      <c r="BW127" s="184"/>
      <c r="BX127" s="187"/>
      <c r="BY127" s="187"/>
      <c r="BZ127" s="187"/>
      <c r="CA127" s="187"/>
      <c r="CB127" s="187"/>
      <c r="CC127" s="187"/>
      <c r="CD127" s="187"/>
      <c r="CE127" s="187"/>
      <c r="CF127" s="187"/>
      <c r="CG127" s="187"/>
      <c r="CH127" s="187"/>
    </row>
    <row r="128" spans="1:86" s="186" customFormat="1" ht="12" customHeight="1">
      <c r="A128" s="184"/>
      <c r="B128" s="184"/>
      <c r="C128" s="184"/>
      <c r="D128" s="184"/>
      <c r="E128" s="184"/>
      <c r="F128" s="184"/>
      <c r="G128" s="185"/>
      <c r="H128" s="184"/>
      <c r="I128" s="184"/>
      <c r="J128" s="184"/>
      <c r="K128" s="184"/>
      <c r="L128" s="184"/>
      <c r="M128" s="184"/>
      <c r="N128" s="184"/>
      <c r="O128" s="184"/>
      <c r="P128" s="184"/>
      <c r="Q128" s="184"/>
      <c r="R128" s="184"/>
      <c r="S128" s="184"/>
      <c r="T128" s="184"/>
      <c r="U128" s="184"/>
      <c r="V128" s="184"/>
      <c r="W128" s="184"/>
      <c r="X128" s="184"/>
      <c r="Y128" s="184"/>
      <c r="Z128" s="184"/>
      <c r="AA128" s="184"/>
      <c r="AB128" s="184"/>
      <c r="AC128" s="184"/>
      <c r="AD128" s="184"/>
      <c r="AE128" s="184"/>
      <c r="AF128" s="184"/>
      <c r="AG128" s="184"/>
      <c r="AH128" s="184"/>
      <c r="AI128" s="184"/>
      <c r="AJ128" s="184"/>
      <c r="AK128" s="184"/>
      <c r="AL128" s="184"/>
      <c r="AM128" s="184"/>
      <c r="AN128" s="184"/>
      <c r="AO128" s="184"/>
      <c r="AP128" s="184"/>
      <c r="AQ128" s="184"/>
      <c r="AR128" s="184"/>
      <c r="AS128" s="184"/>
      <c r="AT128" s="184"/>
      <c r="AU128" s="184"/>
      <c r="AV128" s="184"/>
      <c r="AW128" s="184"/>
      <c r="AX128" s="184"/>
      <c r="AY128" s="184"/>
      <c r="AZ128" s="184"/>
      <c r="BA128" s="184"/>
      <c r="BB128" s="184"/>
      <c r="BC128" s="184"/>
      <c r="BD128" s="184"/>
      <c r="BE128" s="184"/>
      <c r="BF128" s="184"/>
      <c r="BG128" s="184"/>
      <c r="BH128" s="184"/>
      <c r="BI128" s="184"/>
      <c r="BJ128" s="184"/>
      <c r="BK128" s="184"/>
      <c r="BL128" s="184"/>
      <c r="BM128" s="184"/>
      <c r="BN128" s="184"/>
      <c r="BO128" s="184"/>
      <c r="BP128" s="184"/>
      <c r="BQ128" s="184"/>
      <c r="BR128" s="184"/>
      <c r="BS128" s="184"/>
      <c r="BT128" s="184"/>
      <c r="BU128" s="184"/>
      <c r="BV128" s="184"/>
      <c r="BW128" s="184"/>
      <c r="BX128" s="187"/>
      <c r="BY128" s="187"/>
      <c r="BZ128" s="187"/>
      <c r="CA128" s="187"/>
      <c r="CB128" s="187"/>
      <c r="CC128" s="187"/>
      <c r="CD128" s="187"/>
      <c r="CE128" s="187"/>
      <c r="CF128" s="187"/>
      <c r="CG128" s="187"/>
      <c r="CH128" s="187"/>
    </row>
    <row r="129" spans="1:86" s="186" customFormat="1" ht="12" customHeight="1">
      <c r="A129" s="184"/>
      <c r="B129" s="184"/>
      <c r="C129" s="184"/>
      <c r="D129" s="184"/>
      <c r="E129" s="184"/>
      <c r="F129" s="184"/>
      <c r="G129" s="185"/>
      <c r="H129" s="184"/>
      <c r="I129" s="184"/>
      <c r="J129" s="184"/>
      <c r="K129" s="184"/>
      <c r="L129" s="184"/>
      <c r="M129" s="184"/>
      <c r="N129" s="184"/>
      <c r="O129" s="184"/>
      <c r="P129" s="184"/>
      <c r="Q129" s="184"/>
      <c r="R129" s="184"/>
      <c r="S129" s="184"/>
      <c r="T129" s="184"/>
      <c r="U129" s="184"/>
      <c r="V129" s="184"/>
      <c r="W129" s="184"/>
      <c r="X129" s="184"/>
      <c r="Y129" s="184"/>
      <c r="Z129" s="184"/>
      <c r="AA129" s="184"/>
      <c r="AB129" s="184"/>
      <c r="AC129" s="184"/>
      <c r="AD129" s="184"/>
      <c r="AE129" s="184"/>
      <c r="AF129" s="184"/>
      <c r="AG129" s="184"/>
      <c r="AH129" s="184"/>
      <c r="AI129" s="184"/>
      <c r="AJ129" s="184"/>
      <c r="AK129" s="184"/>
      <c r="AL129" s="184"/>
      <c r="AM129" s="184"/>
      <c r="AN129" s="184"/>
      <c r="AO129" s="184"/>
      <c r="AP129" s="184"/>
      <c r="AQ129" s="184"/>
      <c r="AR129" s="184"/>
      <c r="AS129" s="184"/>
      <c r="AT129" s="184"/>
      <c r="AU129" s="184"/>
      <c r="AV129" s="184"/>
      <c r="AW129" s="184"/>
      <c r="AX129" s="184"/>
      <c r="AY129" s="184"/>
      <c r="AZ129" s="184"/>
      <c r="BA129" s="184"/>
      <c r="BB129" s="184"/>
      <c r="BC129" s="184"/>
      <c r="BD129" s="184"/>
      <c r="BE129" s="184"/>
      <c r="BF129" s="184"/>
      <c r="BG129" s="184"/>
      <c r="BH129" s="184"/>
      <c r="BI129" s="184"/>
      <c r="BJ129" s="184"/>
      <c r="BK129" s="184"/>
      <c r="BL129" s="184"/>
      <c r="BM129" s="184"/>
      <c r="BN129" s="184"/>
      <c r="BO129" s="184"/>
      <c r="BP129" s="184"/>
      <c r="BQ129" s="184"/>
      <c r="BR129" s="184"/>
      <c r="BS129" s="184"/>
      <c r="BT129" s="184"/>
      <c r="BU129" s="184"/>
      <c r="BV129" s="184"/>
      <c r="BW129" s="184"/>
      <c r="BX129" s="187"/>
      <c r="BY129" s="187"/>
      <c r="BZ129" s="187"/>
      <c r="CA129" s="187"/>
      <c r="CB129" s="187"/>
      <c r="CC129" s="187"/>
      <c r="CD129" s="187"/>
      <c r="CE129" s="187"/>
      <c r="CF129" s="187"/>
      <c r="CG129" s="187"/>
      <c r="CH129" s="187"/>
    </row>
    <row r="130" spans="1:86" s="186" customFormat="1" ht="12" customHeight="1">
      <c r="A130" s="184"/>
      <c r="B130" s="184"/>
      <c r="C130" s="184"/>
      <c r="D130" s="184"/>
      <c r="E130" s="184"/>
      <c r="F130" s="184"/>
      <c r="G130" s="185"/>
      <c r="H130" s="184"/>
      <c r="I130" s="184"/>
      <c r="J130" s="184"/>
      <c r="K130" s="184"/>
      <c r="L130" s="184"/>
      <c r="M130" s="184"/>
      <c r="N130" s="184"/>
      <c r="O130" s="184"/>
      <c r="P130" s="184"/>
      <c r="Q130" s="184"/>
      <c r="R130" s="184"/>
      <c r="S130" s="184"/>
      <c r="T130" s="184"/>
      <c r="U130" s="184"/>
      <c r="V130" s="184"/>
      <c r="W130" s="184"/>
      <c r="X130" s="184"/>
      <c r="Y130" s="184"/>
      <c r="Z130" s="184"/>
      <c r="AA130" s="184"/>
      <c r="AB130" s="184"/>
      <c r="AC130" s="184"/>
      <c r="AD130" s="184"/>
      <c r="AE130" s="184"/>
      <c r="AF130" s="184"/>
      <c r="AG130" s="184"/>
      <c r="AH130" s="184"/>
      <c r="AI130" s="184"/>
      <c r="AJ130" s="184"/>
      <c r="AK130" s="184"/>
      <c r="AL130" s="184"/>
      <c r="AM130" s="184"/>
      <c r="AN130" s="184"/>
      <c r="AO130" s="184"/>
      <c r="AP130" s="184"/>
      <c r="AQ130" s="184"/>
      <c r="AR130" s="184"/>
      <c r="AS130" s="184"/>
      <c r="AT130" s="184"/>
      <c r="AU130" s="184"/>
      <c r="AV130" s="184"/>
      <c r="AW130" s="184"/>
      <c r="AX130" s="184"/>
      <c r="AY130" s="184"/>
      <c r="AZ130" s="184"/>
      <c r="BA130" s="184"/>
      <c r="BB130" s="184"/>
      <c r="BC130" s="184"/>
      <c r="BD130" s="184"/>
      <c r="BE130" s="184"/>
      <c r="BF130" s="184"/>
      <c r="BG130" s="184"/>
      <c r="BH130" s="184"/>
      <c r="BI130" s="184"/>
      <c r="BJ130" s="184"/>
      <c r="BK130" s="184"/>
      <c r="BL130" s="184"/>
      <c r="BM130" s="184"/>
      <c r="BN130" s="184"/>
      <c r="BO130" s="184"/>
      <c r="BP130" s="184"/>
      <c r="BQ130" s="184"/>
      <c r="BR130" s="184"/>
      <c r="BS130" s="184"/>
      <c r="BT130" s="184"/>
      <c r="BU130" s="184"/>
      <c r="BV130" s="184"/>
      <c r="BW130" s="184"/>
      <c r="BX130" s="187"/>
      <c r="BY130" s="187"/>
      <c r="BZ130" s="187"/>
      <c r="CA130" s="187"/>
      <c r="CB130" s="187"/>
      <c r="CC130" s="187"/>
      <c r="CD130" s="187"/>
      <c r="CE130" s="187"/>
      <c r="CF130" s="187"/>
      <c r="CG130" s="187"/>
      <c r="CH130" s="187"/>
    </row>
    <row r="131" spans="1:86" s="186" customFormat="1" ht="12" customHeight="1">
      <c r="A131" s="184"/>
      <c r="B131" s="184"/>
      <c r="C131" s="184"/>
      <c r="D131" s="184"/>
      <c r="E131" s="184"/>
      <c r="F131" s="184"/>
      <c r="G131" s="185"/>
      <c r="H131" s="184"/>
      <c r="I131" s="184"/>
      <c r="J131" s="184"/>
      <c r="K131" s="184"/>
      <c r="L131" s="184"/>
      <c r="M131" s="184"/>
      <c r="N131" s="184"/>
      <c r="O131" s="184"/>
      <c r="P131" s="184"/>
      <c r="Q131" s="184"/>
      <c r="R131" s="184"/>
      <c r="S131" s="184"/>
      <c r="T131" s="184"/>
      <c r="U131" s="184"/>
      <c r="V131" s="184"/>
      <c r="W131" s="184"/>
      <c r="X131" s="184"/>
      <c r="Y131" s="184"/>
      <c r="Z131" s="184"/>
      <c r="AA131" s="184"/>
      <c r="AB131" s="184"/>
      <c r="AC131" s="184"/>
      <c r="AD131" s="184"/>
      <c r="AE131" s="184"/>
      <c r="AF131" s="184"/>
      <c r="AG131" s="184"/>
      <c r="AH131" s="184"/>
      <c r="AI131" s="184"/>
      <c r="AJ131" s="184"/>
      <c r="AK131" s="184"/>
      <c r="AL131" s="184"/>
      <c r="AM131" s="184"/>
      <c r="AN131" s="184"/>
      <c r="AO131" s="184"/>
      <c r="AP131" s="184"/>
      <c r="AQ131" s="184"/>
      <c r="AR131" s="184"/>
      <c r="AS131" s="184"/>
      <c r="AT131" s="184"/>
      <c r="AU131" s="184"/>
      <c r="AV131" s="184"/>
      <c r="AW131" s="184"/>
      <c r="AX131" s="184"/>
      <c r="AY131" s="184"/>
      <c r="AZ131" s="184"/>
      <c r="BA131" s="184"/>
      <c r="BB131" s="184"/>
      <c r="BC131" s="184"/>
      <c r="BD131" s="184"/>
      <c r="BE131" s="184"/>
      <c r="BF131" s="184"/>
      <c r="BG131" s="184"/>
      <c r="BH131" s="184"/>
      <c r="BI131" s="184"/>
      <c r="BJ131" s="184"/>
      <c r="BK131" s="184"/>
      <c r="BL131" s="184"/>
      <c r="BM131" s="184"/>
      <c r="BN131" s="184"/>
      <c r="BO131" s="184"/>
      <c r="BP131" s="184"/>
      <c r="BQ131" s="184"/>
      <c r="BR131" s="184"/>
      <c r="BS131" s="184"/>
      <c r="BT131" s="184"/>
      <c r="BU131" s="184"/>
      <c r="BV131" s="184"/>
      <c r="BW131" s="184"/>
      <c r="BX131" s="187"/>
      <c r="BY131" s="187"/>
      <c r="BZ131" s="187"/>
      <c r="CA131" s="187"/>
      <c r="CB131" s="187"/>
      <c r="CC131" s="187"/>
      <c r="CD131" s="187"/>
      <c r="CE131" s="187"/>
      <c r="CF131" s="187"/>
      <c r="CG131" s="187"/>
      <c r="CH131" s="187"/>
    </row>
    <row r="132" spans="1:86" s="186" customFormat="1" ht="12" customHeight="1">
      <c r="A132" s="184"/>
      <c r="B132" s="184"/>
      <c r="C132" s="184"/>
      <c r="D132" s="184"/>
      <c r="E132" s="184"/>
      <c r="F132" s="184"/>
      <c r="G132" s="185"/>
      <c r="H132" s="184"/>
      <c r="I132" s="184"/>
      <c r="J132" s="184"/>
      <c r="K132" s="184"/>
      <c r="L132" s="184"/>
      <c r="M132" s="184"/>
      <c r="N132" s="184"/>
      <c r="O132" s="184"/>
      <c r="P132" s="184"/>
      <c r="Q132" s="184"/>
      <c r="R132" s="184"/>
      <c r="S132" s="184"/>
      <c r="T132" s="184"/>
      <c r="U132" s="184"/>
      <c r="V132" s="184"/>
      <c r="W132" s="184"/>
      <c r="X132" s="184"/>
      <c r="Y132" s="184"/>
      <c r="Z132" s="184"/>
      <c r="AA132" s="184"/>
      <c r="AB132" s="184"/>
      <c r="AC132" s="184"/>
      <c r="AD132" s="184"/>
      <c r="AE132" s="184"/>
      <c r="AF132" s="184"/>
      <c r="AG132" s="184"/>
      <c r="AH132" s="184"/>
      <c r="AI132" s="184"/>
      <c r="AJ132" s="184"/>
      <c r="AK132" s="184"/>
      <c r="AL132" s="184"/>
      <c r="AM132" s="184"/>
      <c r="AN132" s="184"/>
      <c r="AO132" s="184"/>
      <c r="AP132" s="184"/>
      <c r="AQ132" s="184"/>
      <c r="AR132" s="184"/>
      <c r="AS132" s="184"/>
      <c r="AT132" s="184"/>
      <c r="AU132" s="184"/>
      <c r="AV132" s="184"/>
      <c r="AW132" s="184"/>
      <c r="AX132" s="184"/>
      <c r="AY132" s="184"/>
      <c r="AZ132" s="184"/>
      <c r="BA132" s="184"/>
      <c r="BB132" s="184"/>
      <c r="BC132" s="184"/>
      <c r="BD132" s="184"/>
      <c r="BE132" s="184"/>
      <c r="BF132" s="184"/>
      <c r="BG132" s="184"/>
      <c r="BH132" s="184"/>
      <c r="BI132" s="184"/>
      <c r="BJ132" s="184"/>
      <c r="BK132" s="184"/>
      <c r="BL132" s="184"/>
      <c r="BM132" s="184"/>
      <c r="BN132" s="184"/>
      <c r="BO132" s="184"/>
      <c r="BP132" s="184"/>
      <c r="BQ132" s="184"/>
      <c r="BR132" s="184"/>
      <c r="BS132" s="184"/>
      <c r="BT132" s="184"/>
      <c r="BU132" s="184"/>
      <c r="BV132" s="184"/>
      <c r="BW132" s="184"/>
      <c r="BX132" s="187"/>
      <c r="BY132" s="187"/>
      <c r="BZ132" s="187"/>
      <c r="CA132" s="187"/>
      <c r="CB132" s="187"/>
      <c r="CC132" s="187"/>
      <c r="CD132" s="187"/>
      <c r="CE132" s="187"/>
      <c r="CF132" s="187"/>
      <c r="CG132" s="187"/>
      <c r="CH132" s="187"/>
    </row>
    <row r="133" spans="1:86" s="186" customFormat="1" ht="12" customHeight="1">
      <c r="A133" s="184"/>
      <c r="B133" s="184"/>
      <c r="C133" s="184"/>
      <c r="D133" s="184"/>
      <c r="E133" s="184"/>
      <c r="F133" s="184"/>
      <c r="G133" s="185"/>
      <c r="H133" s="184"/>
      <c r="I133" s="184"/>
      <c r="J133" s="184"/>
      <c r="K133" s="184"/>
      <c r="L133" s="184"/>
      <c r="M133" s="184"/>
      <c r="N133" s="184"/>
      <c r="O133" s="184"/>
      <c r="P133" s="184"/>
      <c r="Q133" s="184"/>
      <c r="R133" s="184"/>
      <c r="S133" s="184"/>
      <c r="T133" s="184"/>
      <c r="U133" s="184"/>
      <c r="V133" s="184"/>
      <c r="W133" s="184"/>
      <c r="X133" s="184"/>
      <c r="Y133" s="184"/>
      <c r="Z133" s="184"/>
      <c r="AA133" s="184"/>
      <c r="AB133" s="184"/>
      <c r="AC133" s="184"/>
      <c r="AD133" s="184"/>
      <c r="AE133" s="184"/>
      <c r="AF133" s="184"/>
      <c r="AG133" s="184"/>
      <c r="AH133" s="184"/>
      <c r="AI133" s="184"/>
      <c r="AJ133" s="184"/>
      <c r="AK133" s="184"/>
      <c r="AL133" s="184"/>
      <c r="AM133" s="184"/>
      <c r="AN133" s="184"/>
      <c r="AO133" s="184"/>
      <c r="AP133" s="184"/>
      <c r="AQ133" s="184"/>
      <c r="AR133" s="184"/>
      <c r="AS133" s="184"/>
      <c r="AT133" s="184"/>
      <c r="AU133" s="184"/>
      <c r="AV133" s="184"/>
      <c r="AW133" s="184"/>
      <c r="AX133" s="184"/>
      <c r="AY133" s="184"/>
      <c r="AZ133" s="184"/>
      <c r="BA133" s="184"/>
      <c r="BB133" s="184"/>
      <c r="BC133" s="184"/>
      <c r="BD133" s="184"/>
      <c r="BE133" s="184"/>
      <c r="BF133" s="184"/>
      <c r="BG133" s="184"/>
      <c r="BH133" s="184"/>
      <c r="BI133" s="184"/>
      <c r="BJ133" s="184"/>
      <c r="BK133" s="184"/>
      <c r="BL133" s="184"/>
      <c r="BM133" s="184"/>
      <c r="BN133" s="184"/>
      <c r="BO133" s="184"/>
      <c r="BP133" s="184"/>
      <c r="BQ133" s="184"/>
      <c r="BR133" s="184"/>
      <c r="BS133" s="184"/>
      <c r="BT133" s="184"/>
      <c r="BU133" s="184"/>
      <c r="BV133" s="184"/>
      <c r="BW133" s="184"/>
      <c r="BX133" s="187"/>
      <c r="BY133" s="187"/>
      <c r="BZ133" s="187"/>
      <c r="CA133" s="187"/>
      <c r="CB133" s="187"/>
      <c r="CC133" s="187"/>
      <c r="CD133" s="187"/>
      <c r="CE133" s="187"/>
      <c r="CF133" s="187"/>
      <c r="CG133" s="187"/>
      <c r="CH133" s="187"/>
    </row>
    <row r="134" spans="1:86" s="186" customFormat="1" ht="12" customHeight="1">
      <c r="A134" s="184"/>
      <c r="B134" s="184"/>
      <c r="C134" s="184"/>
      <c r="D134" s="184"/>
      <c r="E134" s="184"/>
      <c r="F134" s="184"/>
      <c r="G134" s="185"/>
      <c r="H134" s="184"/>
      <c r="I134" s="184"/>
      <c r="J134" s="184"/>
      <c r="K134" s="184"/>
      <c r="L134" s="184"/>
      <c r="M134" s="184"/>
      <c r="N134" s="184"/>
      <c r="O134" s="184"/>
      <c r="P134" s="184"/>
      <c r="Q134" s="184"/>
      <c r="R134" s="184"/>
      <c r="S134" s="184"/>
      <c r="T134" s="184"/>
      <c r="U134" s="184"/>
      <c r="V134" s="184"/>
      <c r="W134" s="184"/>
      <c r="X134" s="184"/>
      <c r="Y134" s="184"/>
      <c r="Z134" s="184"/>
      <c r="AA134" s="184"/>
      <c r="AB134" s="184"/>
      <c r="AC134" s="184"/>
      <c r="AD134" s="184"/>
      <c r="AE134" s="184"/>
      <c r="AF134" s="184"/>
      <c r="AG134" s="184"/>
      <c r="AH134" s="184"/>
      <c r="AI134" s="184"/>
      <c r="AJ134" s="184"/>
      <c r="AK134" s="184"/>
      <c r="AL134" s="184"/>
      <c r="AM134" s="184"/>
      <c r="AN134" s="184"/>
      <c r="AO134" s="184"/>
      <c r="AP134" s="184"/>
      <c r="AQ134" s="184"/>
      <c r="AR134" s="184"/>
      <c r="AS134" s="184"/>
      <c r="AT134" s="184"/>
      <c r="AU134" s="184"/>
      <c r="AV134" s="184"/>
      <c r="AW134" s="184"/>
      <c r="AX134" s="184"/>
      <c r="AY134" s="184"/>
      <c r="AZ134" s="184"/>
      <c r="BA134" s="184"/>
      <c r="BB134" s="184"/>
      <c r="BC134" s="184"/>
      <c r="BD134" s="184"/>
      <c r="BE134" s="184"/>
      <c r="BF134" s="184"/>
      <c r="BG134" s="184"/>
      <c r="BH134" s="184"/>
      <c r="BI134" s="184"/>
      <c r="BJ134" s="184"/>
      <c r="BK134" s="184"/>
      <c r="BL134" s="184"/>
      <c r="BM134" s="184"/>
      <c r="BN134" s="184"/>
      <c r="BO134" s="184"/>
      <c r="BP134" s="184"/>
      <c r="BQ134" s="184"/>
      <c r="BR134" s="184"/>
      <c r="BS134" s="184"/>
      <c r="BT134" s="184"/>
      <c r="BU134" s="184"/>
      <c r="BV134" s="184"/>
      <c r="BW134" s="184"/>
      <c r="BX134" s="187"/>
      <c r="BY134" s="187"/>
      <c r="BZ134" s="187"/>
      <c r="CA134" s="187"/>
      <c r="CB134" s="187"/>
      <c r="CC134" s="187"/>
      <c r="CD134" s="187"/>
      <c r="CE134" s="187"/>
      <c r="CF134" s="187"/>
      <c r="CG134" s="187"/>
      <c r="CH134" s="187"/>
    </row>
    <row r="135" spans="1:86" s="186" customFormat="1" ht="12" customHeight="1">
      <c r="A135" s="184"/>
      <c r="B135" s="184"/>
      <c r="C135" s="184"/>
      <c r="D135" s="184"/>
      <c r="E135" s="184"/>
      <c r="F135" s="184"/>
      <c r="G135" s="185"/>
      <c r="H135" s="184"/>
      <c r="I135" s="184"/>
      <c r="J135" s="184"/>
      <c r="K135" s="184"/>
      <c r="L135" s="184"/>
      <c r="M135" s="184"/>
      <c r="N135" s="184"/>
      <c r="O135" s="184"/>
      <c r="P135" s="184"/>
      <c r="Q135" s="184"/>
      <c r="R135" s="184"/>
      <c r="S135" s="184"/>
      <c r="T135" s="184"/>
      <c r="U135" s="184"/>
      <c r="V135" s="184"/>
      <c r="W135" s="184"/>
      <c r="X135" s="184"/>
      <c r="Y135" s="184"/>
      <c r="Z135" s="184"/>
      <c r="AA135" s="184"/>
      <c r="AB135" s="184"/>
      <c r="AC135" s="184"/>
      <c r="AD135" s="184"/>
      <c r="AE135" s="184"/>
      <c r="AF135" s="184"/>
      <c r="AG135" s="184"/>
      <c r="AH135" s="184"/>
      <c r="AI135" s="184"/>
      <c r="AJ135" s="184"/>
      <c r="AK135" s="184"/>
      <c r="AL135" s="184"/>
      <c r="AM135" s="184"/>
      <c r="AN135" s="184"/>
      <c r="AO135" s="184"/>
      <c r="AP135" s="184"/>
      <c r="AQ135" s="184"/>
      <c r="AR135" s="184"/>
      <c r="AS135" s="184"/>
      <c r="AT135" s="184"/>
      <c r="AU135" s="184"/>
      <c r="AV135" s="184"/>
      <c r="AW135" s="184"/>
      <c r="AX135" s="184"/>
      <c r="AY135" s="184"/>
      <c r="AZ135" s="184"/>
      <c r="BA135" s="184"/>
      <c r="BB135" s="184"/>
      <c r="BC135" s="184"/>
      <c r="BD135" s="184"/>
      <c r="BE135" s="184"/>
      <c r="BF135" s="184"/>
      <c r="BG135" s="184"/>
      <c r="BH135" s="184"/>
      <c r="BI135" s="184"/>
      <c r="BJ135" s="184"/>
      <c r="BK135" s="184"/>
      <c r="BL135" s="184"/>
      <c r="BM135" s="184"/>
      <c r="BN135" s="184"/>
      <c r="BO135" s="184"/>
      <c r="BP135" s="184"/>
      <c r="BQ135" s="184"/>
      <c r="BR135" s="184"/>
      <c r="BS135" s="184"/>
      <c r="BT135" s="184"/>
      <c r="BU135" s="184"/>
      <c r="BV135" s="184"/>
      <c r="BW135" s="184"/>
      <c r="BX135" s="187"/>
      <c r="BY135" s="187"/>
      <c r="BZ135" s="187"/>
      <c r="CA135" s="187"/>
      <c r="CB135" s="187"/>
      <c r="CC135" s="187"/>
      <c r="CD135" s="187"/>
      <c r="CE135" s="187"/>
      <c r="CF135" s="187"/>
      <c r="CG135" s="187"/>
      <c r="CH135" s="187"/>
    </row>
    <row r="136" spans="1:86" s="186" customFormat="1" ht="12" customHeight="1">
      <c r="A136" s="184"/>
      <c r="B136" s="184"/>
      <c r="C136" s="184"/>
      <c r="D136" s="184"/>
      <c r="E136" s="184"/>
      <c r="F136" s="184"/>
      <c r="G136" s="185"/>
      <c r="H136" s="184"/>
      <c r="I136" s="184"/>
      <c r="J136" s="184"/>
      <c r="K136" s="184"/>
      <c r="L136" s="184"/>
      <c r="M136" s="184"/>
      <c r="N136" s="184"/>
      <c r="O136" s="184"/>
      <c r="P136" s="184"/>
      <c r="Q136" s="184"/>
      <c r="R136" s="184"/>
      <c r="S136" s="184"/>
      <c r="T136" s="184"/>
      <c r="U136" s="184"/>
      <c r="V136" s="184"/>
      <c r="W136" s="184"/>
      <c r="X136" s="184"/>
      <c r="Y136" s="184"/>
      <c r="Z136" s="184"/>
      <c r="AA136" s="184"/>
      <c r="AB136" s="184"/>
      <c r="AC136" s="184"/>
      <c r="AD136" s="184"/>
      <c r="AE136" s="184"/>
      <c r="AF136" s="184"/>
      <c r="AG136" s="184"/>
      <c r="AH136" s="184"/>
      <c r="AI136" s="184"/>
      <c r="AJ136" s="184"/>
      <c r="AK136" s="184"/>
      <c r="AL136" s="184"/>
      <c r="AM136" s="184"/>
      <c r="AN136" s="184"/>
      <c r="AO136" s="184"/>
      <c r="AP136" s="184"/>
      <c r="AQ136" s="184"/>
      <c r="AR136" s="184"/>
      <c r="AS136" s="184"/>
      <c r="AT136" s="184"/>
      <c r="AU136" s="184"/>
      <c r="AV136" s="184"/>
      <c r="AW136" s="184"/>
      <c r="AX136" s="184"/>
      <c r="AY136" s="184"/>
      <c r="AZ136" s="184"/>
      <c r="BA136" s="184"/>
      <c r="BB136" s="184"/>
      <c r="BC136" s="184"/>
      <c r="BD136" s="184"/>
      <c r="BE136" s="184"/>
      <c r="BF136" s="184"/>
      <c r="BG136" s="184"/>
      <c r="BH136" s="184"/>
      <c r="BI136" s="184"/>
      <c r="BJ136" s="184"/>
      <c r="BK136" s="184"/>
      <c r="BL136" s="184"/>
      <c r="BM136" s="184"/>
      <c r="BN136" s="184"/>
      <c r="BO136" s="184"/>
      <c r="BP136" s="184"/>
      <c r="BQ136" s="184"/>
      <c r="BR136" s="184"/>
      <c r="BS136" s="184"/>
      <c r="BT136" s="184"/>
      <c r="BU136" s="184"/>
      <c r="BV136" s="184"/>
      <c r="BW136" s="184"/>
      <c r="BX136" s="187"/>
      <c r="BY136" s="187"/>
      <c r="BZ136" s="187"/>
      <c r="CA136" s="187"/>
      <c r="CB136" s="187"/>
      <c r="CC136" s="187"/>
      <c r="CD136" s="187"/>
      <c r="CE136" s="187"/>
      <c r="CF136" s="187"/>
      <c r="CG136" s="187"/>
      <c r="CH136" s="187"/>
    </row>
    <row r="137" spans="1:86" s="186" customFormat="1" ht="12" customHeight="1">
      <c r="A137" s="184"/>
      <c r="B137" s="184"/>
      <c r="C137" s="184"/>
      <c r="D137" s="184"/>
      <c r="E137" s="184"/>
      <c r="F137" s="184"/>
      <c r="G137" s="185"/>
      <c r="H137" s="184"/>
      <c r="I137" s="184"/>
      <c r="J137" s="184"/>
      <c r="K137" s="184"/>
      <c r="L137" s="184"/>
      <c r="M137" s="184"/>
      <c r="N137" s="184"/>
      <c r="O137" s="184"/>
      <c r="P137" s="184"/>
      <c r="Q137" s="184"/>
      <c r="R137" s="184"/>
      <c r="S137" s="184"/>
      <c r="T137" s="184"/>
      <c r="U137" s="184"/>
      <c r="V137" s="184"/>
      <c r="W137" s="184"/>
      <c r="X137" s="184"/>
      <c r="Y137" s="184"/>
      <c r="Z137" s="184"/>
      <c r="AA137" s="184"/>
      <c r="AB137" s="184"/>
      <c r="AC137" s="184"/>
      <c r="AD137" s="184"/>
      <c r="AE137" s="184"/>
      <c r="AF137" s="184"/>
      <c r="AG137" s="184"/>
      <c r="AH137" s="184"/>
      <c r="AI137" s="184"/>
      <c r="AJ137" s="184"/>
      <c r="AK137" s="184"/>
      <c r="AL137" s="184"/>
      <c r="AM137" s="184"/>
      <c r="AN137" s="184"/>
      <c r="AO137" s="184"/>
      <c r="AP137" s="184"/>
      <c r="AQ137" s="184"/>
      <c r="AR137" s="184"/>
      <c r="AS137" s="184"/>
      <c r="AT137" s="184"/>
      <c r="AU137" s="184"/>
      <c r="AV137" s="184"/>
      <c r="AW137" s="184"/>
      <c r="AX137" s="184"/>
      <c r="AY137" s="184"/>
      <c r="AZ137" s="184"/>
      <c r="BA137" s="184"/>
      <c r="BB137" s="184"/>
      <c r="BC137" s="184"/>
      <c r="BD137" s="184"/>
      <c r="BE137" s="184"/>
      <c r="BF137" s="184"/>
      <c r="BG137" s="184"/>
      <c r="BH137" s="184"/>
      <c r="BI137" s="184"/>
      <c r="BJ137" s="184"/>
      <c r="BK137" s="184"/>
      <c r="BL137" s="184"/>
      <c r="BM137" s="184"/>
      <c r="BN137" s="184"/>
      <c r="BO137" s="184"/>
      <c r="BP137" s="184"/>
      <c r="BQ137" s="184"/>
      <c r="BR137" s="184"/>
      <c r="BS137" s="184"/>
      <c r="BT137" s="184"/>
      <c r="BU137" s="184"/>
      <c r="BV137" s="184"/>
      <c r="BW137" s="184"/>
      <c r="BX137" s="187"/>
      <c r="BY137" s="187"/>
      <c r="BZ137" s="187"/>
      <c r="CA137" s="187"/>
      <c r="CB137" s="187"/>
      <c r="CC137" s="187"/>
      <c r="CD137" s="187"/>
      <c r="CE137" s="187"/>
      <c r="CF137" s="187"/>
      <c r="CG137" s="187"/>
      <c r="CH137" s="187"/>
    </row>
    <row r="138" spans="1:86" s="186" customFormat="1" ht="12" customHeight="1">
      <c r="A138" s="184"/>
      <c r="B138" s="184"/>
      <c r="C138" s="184"/>
      <c r="D138" s="184"/>
      <c r="E138" s="184"/>
      <c r="F138" s="184"/>
      <c r="G138" s="185"/>
      <c r="H138" s="184"/>
      <c r="I138" s="184"/>
      <c r="J138" s="184"/>
      <c r="K138" s="184"/>
      <c r="L138" s="184"/>
      <c r="M138" s="184"/>
      <c r="N138" s="184"/>
      <c r="O138" s="184"/>
      <c r="P138" s="184"/>
      <c r="Q138" s="184"/>
      <c r="R138" s="184"/>
      <c r="S138" s="184"/>
      <c r="T138" s="184"/>
      <c r="U138" s="184"/>
      <c r="V138" s="184"/>
      <c r="W138" s="184"/>
      <c r="X138" s="184"/>
      <c r="Y138" s="184"/>
      <c r="Z138" s="184"/>
      <c r="AA138" s="184"/>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84"/>
      <c r="BV138" s="184"/>
      <c r="BW138" s="184"/>
      <c r="BX138" s="187"/>
      <c r="BY138" s="187"/>
      <c r="BZ138" s="187"/>
      <c r="CA138" s="187"/>
      <c r="CB138" s="187"/>
      <c r="CC138" s="187"/>
      <c r="CD138" s="187"/>
      <c r="CE138" s="187"/>
      <c r="CF138" s="187"/>
      <c r="CG138" s="187"/>
      <c r="CH138" s="187"/>
    </row>
    <row r="139" spans="1:86" s="186" customFormat="1" ht="12" customHeight="1">
      <c r="A139" s="184"/>
      <c r="B139" s="184"/>
      <c r="C139" s="184"/>
      <c r="D139" s="184"/>
      <c r="E139" s="184"/>
      <c r="F139" s="184"/>
      <c r="G139" s="185"/>
      <c r="H139" s="184"/>
      <c r="I139" s="184"/>
      <c r="J139" s="184"/>
      <c r="K139" s="184"/>
      <c r="L139" s="184"/>
      <c r="M139" s="184"/>
      <c r="N139" s="184"/>
      <c r="O139" s="184"/>
      <c r="P139" s="184"/>
      <c r="Q139" s="184"/>
      <c r="R139" s="184"/>
      <c r="S139" s="184"/>
      <c r="T139" s="184"/>
      <c r="U139" s="184"/>
      <c r="V139" s="184"/>
      <c r="W139" s="184"/>
      <c r="X139" s="184"/>
      <c r="Y139" s="184"/>
      <c r="Z139" s="184"/>
      <c r="AA139" s="184"/>
      <c r="AB139" s="184"/>
      <c r="AC139" s="184"/>
      <c r="AD139" s="184"/>
      <c r="AE139" s="184"/>
      <c r="AF139" s="184"/>
      <c r="AG139" s="184"/>
      <c r="AH139" s="184"/>
      <c r="AI139" s="184"/>
      <c r="AJ139" s="184"/>
      <c r="AK139" s="184"/>
      <c r="AL139" s="184"/>
      <c r="AM139" s="184"/>
      <c r="AN139" s="184"/>
      <c r="AO139" s="184"/>
      <c r="AP139" s="184"/>
      <c r="AQ139" s="184"/>
      <c r="AR139" s="184"/>
      <c r="AS139" s="184"/>
      <c r="AT139" s="184"/>
      <c r="AU139" s="184"/>
      <c r="AV139" s="184"/>
      <c r="AW139" s="184"/>
      <c r="AX139" s="184"/>
      <c r="AY139" s="184"/>
      <c r="AZ139" s="184"/>
      <c r="BA139" s="184"/>
      <c r="BB139" s="184"/>
      <c r="BC139" s="184"/>
      <c r="BD139" s="184"/>
      <c r="BE139" s="184"/>
      <c r="BF139" s="184"/>
      <c r="BG139" s="184"/>
      <c r="BH139" s="184"/>
      <c r="BI139" s="184"/>
      <c r="BJ139" s="184"/>
      <c r="BK139" s="184"/>
      <c r="BL139" s="184"/>
      <c r="BM139" s="184"/>
      <c r="BN139" s="184"/>
      <c r="BO139" s="184"/>
      <c r="BP139" s="184"/>
      <c r="BQ139" s="184"/>
      <c r="BR139" s="184"/>
      <c r="BS139" s="184"/>
      <c r="BT139" s="184"/>
      <c r="BU139" s="184"/>
      <c r="BV139" s="184"/>
      <c r="BW139" s="184"/>
      <c r="BX139" s="187"/>
      <c r="BY139" s="187"/>
      <c r="BZ139" s="187"/>
      <c r="CA139" s="187"/>
      <c r="CB139" s="187"/>
      <c r="CC139" s="187"/>
      <c r="CD139" s="187"/>
      <c r="CE139" s="187"/>
      <c r="CF139" s="187"/>
      <c r="CG139" s="187"/>
      <c r="CH139" s="187"/>
    </row>
    <row r="140" spans="1:86" s="186" customFormat="1" ht="12" customHeight="1">
      <c r="A140" s="184"/>
      <c r="B140" s="184"/>
      <c r="C140" s="184"/>
      <c r="D140" s="184"/>
      <c r="E140" s="184"/>
      <c r="F140" s="184"/>
      <c r="G140" s="185"/>
      <c r="H140" s="184"/>
      <c r="I140" s="184"/>
      <c r="J140" s="184"/>
      <c r="K140" s="184"/>
      <c r="L140" s="184"/>
      <c r="M140" s="184"/>
      <c r="N140" s="184"/>
      <c r="O140" s="184"/>
      <c r="P140" s="184"/>
      <c r="Q140" s="184"/>
      <c r="R140" s="184"/>
      <c r="S140" s="184"/>
      <c r="T140" s="184"/>
      <c r="U140" s="184"/>
      <c r="V140" s="184"/>
      <c r="W140" s="184"/>
      <c r="X140" s="184"/>
      <c r="Y140" s="184"/>
      <c r="Z140" s="184"/>
      <c r="AA140" s="184"/>
      <c r="AB140" s="184"/>
      <c r="AC140" s="184"/>
      <c r="AD140" s="184"/>
      <c r="AE140" s="184"/>
      <c r="AF140" s="184"/>
      <c r="AG140" s="184"/>
      <c r="AH140" s="184"/>
      <c r="AI140" s="184"/>
      <c r="AJ140" s="184"/>
      <c r="AK140" s="184"/>
      <c r="AL140" s="184"/>
      <c r="AM140" s="184"/>
      <c r="AN140" s="184"/>
      <c r="AO140" s="184"/>
      <c r="AP140" s="184"/>
      <c r="AQ140" s="184"/>
      <c r="AR140" s="184"/>
      <c r="AS140" s="184"/>
      <c r="AT140" s="184"/>
      <c r="AU140" s="184"/>
      <c r="AV140" s="184"/>
      <c r="AW140" s="184"/>
      <c r="AX140" s="184"/>
      <c r="AY140" s="184"/>
      <c r="AZ140" s="184"/>
      <c r="BA140" s="184"/>
      <c r="BB140" s="184"/>
      <c r="BC140" s="184"/>
      <c r="BD140" s="184"/>
      <c r="BE140" s="184"/>
      <c r="BF140" s="184"/>
      <c r="BG140" s="184"/>
      <c r="BH140" s="184"/>
      <c r="BI140" s="184"/>
      <c r="BJ140" s="184"/>
      <c r="BK140" s="184"/>
      <c r="BL140" s="184"/>
      <c r="BM140" s="184"/>
      <c r="BN140" s="184"/>
      <c r="BO140" s="184"/>
      <c r="BP140" s="184"/>
      <c r="BQ140" s="184"/>
      <c r="BR140" s="184"/>
      <c r="BS140" s="184"/>
      <c r="BT140" s="184"/>
      <c r="BU140" s="184"/>
      <c r="BV140" s="184"/>
      <c r="BW140" s="184"/>
      <c r="BX140" s="187"/>
      <c r="BY140" s="187"/>
      <c r="BZ140" s="187"/>
      <c r="CA140" s="187"/>
      <c r="CB140" s="187"/>
      <c r="CC140" s="187"/>
      <c r="CD140" s="187"/>
      <c r="CE140" s="187"/>
      <c r="CF140" s="187"/>
      <c r="CG140" s="187"/>
      <c r="CH140" s="187"/>
    </row>
    <row r="141" spans="1:86" s="186" customFormat="1" ht="12" customHeight="1">
      <c r="A141" s="184"/>
      <c r="B141" s="184"/>
      <c r="C141" s="184"/>
      <c r="D141" s="184"/>
      <c r="E141" s="184"/>
      <c r="F141" s="184"/>
      <c r="G141" s="185"/>
      <c r="H141" s="184"/>
      <c r="I141" s="184"/>
      <c r="J141" s="184"/>
      <c r="K141" s="184"/>
      <c r="L141" s="184"/>
      <c r="M141" s="184"/>
      <c r="N141" s="184"/>
      <c r="O141" s="184"/>
      <c r="P141" s="184"/>
      <c r="Q141" s="184"/>
      <c r="R141" s="184"/>
      <c r="S141" s="184"/>
      <c r="T141" s="184"/>
      <c r="U141" s="184"/>
      <c r="V141" s="184"/>
      <c r="W141" s="184"/>
      <c r="X141" s="184"/>
      <c r="Y141" s="184"/>
      <c r="Z141" s="184"/>
      <c r="AA141" s="184"/>
      <c r="AB141" s="184"/>
      <c r="AC141" s="184"/>
      <c r="AD141" s="184"/>
      <c r="AE141" s="184"/>
      <c r="AF141" s="184"/>
      <c r="AG141" s="184"/>
      <c r="AH141" s="184"/>
      <c r="AI141" s="184"/>
      <c r="AJ141" s="184"/>
      <c r="AK141" s="184"/>
      <c r="AL141" s="184"/>
      <c r="AM141" s="184"/>
      <c r="AN141" s="184"/>
      <c r="AO141" s="184"/>
      <c r="AP141" s="184"/>
      <c r="AQ141" s="184"/>
      <c r="AR141" s="184"/>
      <c r="AS141" s="184"/>
      <c r="AT141" s="184"/>
      <c r="AU141" s="184"/>
      <c r="AV141" s="184"/>
      <c r="AW141" s="184"/>
      <c r="AX141" s="184"/>
      <c r="AY141" s="184"/>
      <c r="AZ141" s="184"/>
      <c r="BA141" s="184"/>
      <c r="BB141" s="184"/>
      <c r="BC141" s="184"/>
      <c r="BD141" s="184"/>
      <c r="BE141" s="184"/>
      <c r="BF141" s="184"/>
      <c r="BG141" s="184"/>
      <c r="BH141" s="184"/>
      <c r="BI141" s="184"/>
      <c r="BJ141" s="184"/>
      <c r="BK141" s="184"/>
      <c r="BL141" s="184"/>
      <c r="BM141" s="184"/>
      <c r="BN141" s="184"/>
      <c r="BO141" s="184"/>
      <c r="BP141" s="184"/>
      <c r="BQ141" s="184"/>
      <c r="BR141" s="184"/>
      <c r="BS141" s="184"/>
      <c r="BT141" s="184"/>
      <c r="BU141" s="184"/>
      <c r="BV141" s="184"/>
      <c r="BW141" s="184"/>
      <c r="BX141" s="187"/>
      <c r="BY141" s="187"/>
      <c r="BZ141" s="187"/>
      <c r="CA141" s="187"/>
      <c r="CB141" s="187"/>
      <c r="CC141" s="187"/>
      <c r="CD141" s="187"/>
      <c r="CE141" s="187"/>
      <c r="CF141" s="187"/>
      <c r="CG141" s="187"/>
      <c r="CH141" s="187"/>
    </row>
    <row r="142" spans="1:86" s="186" customFormat="1" ht="12" customHeight="1">
      <c r="A142" s="184"/>
      <c r="B142" s="184"/>
      <c r="C142" s="184"/>
      <c r="D142" s="184"/>
      <c r="E142" s="184"/>
      <c r="F142" s="184"/>
      <c r="G142" s="185"/>
      <c r="H142" s="184"/>
      <c r="I142" s="184"/>
      <c r="J142" s="184"/>
      <c r="K142" s="184"/>
      <c r="L142" s="184"/>
      <c r="M142" s="184"/>
      <c r="N142" s="184"/>
      <c r="O142" s="184"/>
      <c r="P142" s="184"/>
      <c r="Q142" s="184"/>
      <c r="R142" s="184"/>
      <c r="S142" s="184"/>
      <c r="T142" s="184"/>
      <c r="U142" s="184"/>
      <c r="V142" s="184"/>
      <c r="W142" s="184"/>
      <c r="X142" s="184"/>
      <c r="Y142" s="184"/>
      <c r="Z142" s="184"/>
      <c r="AA142" s="184"/>
      <c r="AB142" s="184"/>
      <c r="AC142" s="184"/>
      <c r="AD142" s="184"/>
      <c r="AE142" s="184"/>
      <c r="AF142" s="184"/>
      <c r="AG142" s="184"/>
      <c r="AH142" s="184"/>
      <c r="AI142" s="184"/>
      <c r="AJ142" s="184"/>
      <c r="AK142" s="184"/>
      <c r="AL142" s="184"/>
      <c r="AM142" s="184"/>
      <c r="AN142" s="184"/>
      <c r="AO142" s="184"/>
      <c r="AP142" s="184"/>
      <c r="AQ142" s="184"/>
      <c r="AR142" s="184"/>
      <c r="AS142" s="184"/>
      <c r="AT142" s="184"/>
      <c r="AU142" s="184"/>
      <c r="AV142" s="184"/>
      <c r="AW142" s="184"/>
      <c r="AX142" s="184"/>
      <c r="AY142" s="184"/>
      <c r="AZ142" s="184"/>
      <c r="BA142" s="184"/>
      <c r="BB142" s="184"/>
      <c r="BC142" s="184"/>
      <c r="BD142" s="184"/>
      <c r="BE142" s="184"/>
      <c r="BF142" s="184"/>
      <c r="BG142" s="184"/>
      <c r="BH142" s="184"/>
      <c r="BI142" s="184"/>
      <c r="BJ142" s="184"/>
      <c r="BK142" s="184"/>
      <c r="BL142" s="184"/>
      <c r="BM142" s="184"/>
      <c r="BN142" s="184"/>
      <c r="BO142" s="184"/>
      <c r="BP142" s="184"/>
      <c r="BQ142" s="184"/>
      <c r="BR142" s="184"/>
      <c r="BS142" s="184"/>
      <c r="BT142" s="184"/>
      <c r="BU142" s="184"/>
      <c r="BV142" s="184"/>
      <c r="BW142" s="184"/>
      <c r="BX142" s="187"/>
      <c r="BY142" s="187"/>
      <c r="BZ142" s="187"/>
      <c r="CA142" s="187"/>
      <c r="CB142" s="187"/>
      <c r="CC142" s="187"/>
      <c r="CD142" s="187"/>
      <c r="CE142" s="187"/>
      <c r="CF142" s="187"/>
      <c r="CG142" s="187"/>
      <c r="CH142" s="187"/>
    </row>
    <row r="143" spans="1:86" s="186" customFormat="1" ht="12" customHeight="1">
      <c r="A143" s="184"/>
      <c r="B143" s="184"/>
      <c r="C143" s="184"/>
      <c r="D143" s="184"/>
      <c r="E143" s="184"/>
      <c r="F143" s="184"/>
      <c r="G143" s="185"/>
      <c r="H143" s="184"/>
      <c r="I143" s="184"/>
      <c r="J143" s="184"/>
      <c r="K143" s="184"/>
      <c r="L143" s="184"/>
      <c r="M143" s="184"/>
      <c r="N143" s="184"/>
      <c r="O143" s="184"/>
      <c r="P143" s="184"/>
      <c r="Q143" s="184"/>
      <c r="R143" s="184"/>
      <c r="S143" s="184"/>
      <c r="T143" s="184"/>
      <c r="U143" s="184"/>
      <c r="V143" s="184"/>
      <c r="W143" s="184"/>
      <c r="X143" s="184"/>
      <c r="Y143" s="184"/>
      <c r="Z143" s="184"/>
      <c r="AA143" s="184"/>
      <c r="AB143" s="184"/>
      <c r="AC143" s="184"/>
      <c r="AD143" s="184"/>
      <c r="AE143" s="184"/>
      <c r="AF143" s="184"/>
      <c r="AG143" s="184"/>
      <c r="AH143" s="184"/>
      <c r="AI143" s="184"/>
      <c r="AJ143" s="184"/>
      <c r="AK143" s="184"/>
      <c r="AL143" s="184"/>
      <c r="AM143" s="184"/>
      <c r="AN143" s="184"/>
      <c r="AO143" s="184"/>
      <c r="AP143" s="184"/>
      <c r="AQ143" s="184"/>
      <c r="AR143" s="184"/>
      <c r="AS143" s="184"/>
      <c r="AT143" s="184"/>
      <c r="AU143" s="184"/>
      <c r="AV143" s="184"/>
      <c r="AW143" s="184"/>
      <c r="AX143" s="184"/>
      <c r="AY143" s="184"/>
      <c r="AZ143" s="184"/>
      <c r="BA143" s="184"/>
      <c r="BB143" s="184"/>
      <c r="BC143" s="184"/>
      <c r="BD143" s="184"/>
      <c r="BE143" s="184"/>
      <c r="BF143" s="184"/>
      <c r="BG143" s="184"/>
      <c r="BH143" s="184"/>
      <c r="BI143" s="184"/>
      <c r="BJ143" s="184"/>
      <c r="BK143" s="184"/>
      <c r="BL143" s="184"/>
      <c r="BM143" s="184"/>
      <c r="BN143" s="184"/>
      <c r="BO143" s="184"/>
      <c r="BP143" s="184"/>
      <c r="BQ143" s="184"/>
      <c r="BR143" s="184"/>
      <c r="BS143" s="184"/>
      <c r="BT143" s="184"/>
      <c r="BU143" s="184"/>
      <c r="BV143" s="184"/>
      <c r="BW143" s="184"/>
      <c r="BX143" s="187"/>
      <c r="BY143" s="187"/>
      <c r="BZ143" s="187"/>
      <c r="CA143" s="187"/>
      <c r="CB143" s="187"/>
      <c r="CC143" s="187"/>
      <c r="CD143" s="187"/>
      <c r="CE143" s="187"/>
      <c r="CF143" s="187"/>
      <c r="CG143" s="187"/>
      <c r="CH143" s="187"/>
    </row>
    <row r="144" spans="1:86" s="186" customFormat="1" ht="12" customHeight="1">
      <c r="A144" s="184"/>
      <c r="B144" s="184"/>
      <c r="C144" s="184"/>
      <c r="D144" s="184"/>
      <c r="E144" s="184"/>
      <c r="F144" s="184"/>
      <c r="G144" s="185"/>
      <c r="H144" s="184"/>
      <c r="I144" s="184"/>
      <c r="J144" s="184"/>
      <c r="K144" s="184"/>
      <c r="L144" s="184"/>
      <c r="M144" s="184"/>
      <c r="N144" s="184"/>
      <c r="O144" s="184"/>
      <c r="P144" s="184"/>
      <c r="Q144" s="184"/>
      <c r="R144" s="184"/>
      <c r="S144" s="184"/>
      <c r="T144" s="184"/>
      <c r="U144" s="184"/>
      <c r="V144" s="184"/>
      <c r="W144" s="184"/>
      <c r="X144" s="184"/>
      <c r="Y144" s="184"/>
      <c r="Z144" s="184"/>
      <c r="AA144" s="184"/>
      <c r="AB144" s="184"/>
      <c r="AC144" s="184"/>
      <c r="AD144" s="184"/>
      <c r="AE144" s="184"/>
      <c r="AF144" s="184"/>
      <c r="AG144" s="184"/>
      <c r="AH144" s="184"/>
      <c r="AI144" s="184"/>
      <c r="AJ144" s="184"/>
      <c r="AK144" s="184"/>
      <c r="AL144" s="184"/>
      <c r="AM144" s="184"/>
      <c r="AN144" s="184"/>
      <c r="AO144" s="184"/>
      <c r="AP144" s="184"/>
      <c r="AQ144" s="184"/>
      <c r="AR144" s="184"/>
      <c r="AS144" s="184"/>
      <c r="AT144" s="184"/>
      <c r="AU144" s="184"/>
      <c r="AV144" s="184"/>
      <c r="AW144" s="184"/>
      <c r="AX144" s="184"/>
      <c r="AY144" s="184"/>
      <c r="AZ144" s="184"/>
      <c r="BA144" s="184"/>
      <c r="BB144" s="184"/>
      <c r="BC144" s="184"/>
      <c r="BD144" s="184"/>
      <c r="BE144" s="184"/>
      <c r="BF144" s="184"/>
      <c r="BG144" s="184"/>
      <c r="BH144" s="184"/>
      <c r="BI144" s="184"/>
      <c r="BJ144" s="184"/>
      <c r="BK144" s="184"/>
      <c r="BL144" s="184"/>
      <c r="BM144" s="184"/>
      <c r="BN144" s="184"/>
      <c r="BO144" s="184"/>
      <c r="BP144" s="184"/>
      <c r="BQ144" s="184"/>
      <c r="BR144" s="184"/>
      <c r="BS144" s="184"/>
      <c r="BT144" s="184"/>
      <c r="BU144" s="184"/>
      <c r="BV144" s="184"/>
      <c r="BW144" s="184"/>
      <c r="BX144" s="187"/>
      <c r="BY144" s="187"/>
      <c r="BZ144" s="187"/>
      <c r="CA144" s="187"/>
      <c r="CB144" s="187"/>
      <c r="CC144" s="187"/>
      <c r="CD144" s="187"/>
      <c r="CE144" s="187"/>
      <c r="CF144" s="187"/>
      <c r="CG144" s="187"/>
      <c r="CH144" s="187"/>
    </row>
    <row r="145" spans="1:86" s="186" customFormat="1" ht="12" customHeight="1">
      <c r="A145" s="184"/>
      <c r="B145" s="184"/>
      <c r="C145" s="184"/>
      <c r="D145" s="184"/>
      <c r="E145" s="184"/>
      <c r="F145" s="184"/>
      <c r="G145" s="185"/>
      <c r="H145" s="184"/>
      <c r="I145" s="184"/>
      <c r="J145" s="184"/>
      <c r="K145" s="184"/>
      <c r="L145" s="184"/>
      <c r="M145" s="184"/>
      <c r="N145" s="184"/>
      <c r="O145" s="184"/>
      <c r="P145" s="184"/>
      <c r="Q145" s="184"/>
      <c r="R145" s="184"/>
      <c r="S145" s="184"/>
      <c r="T145" s="184"/>
      <c r="U145" s="184"/>
      <c r="V145" s="184"/>
      <c r="W145" s="184"/>
      <c r="X145" s="184"/>
      <c r="Y145" s="184"/>
      <c r="Z145" s="184"/>
      <c r="AA145" s="184"/>
      <c r="AB145" s="184"/>
      <c r="AC145" s="184"/>
      <c r="AD145" s="184"/>
      <c r="AE145" s="184"/>
      <c r="AF145" s="184"/>
      <c r="AG145" s="184"/>
      <c r="AH145" s="184"/>
      <c r="AI145" s="184"/>
      <c r="AJ145" s="184"/>
      <c r="AK145" s="184"/>
      <c r="AL145" s="184"/>
      <c r="AM145" s="184"/>
      <c r="AN145" s="184"/>
      <c r="AO145" s="184"/>
      <c r="AP145" s="184"/>
      <c r="AQ145" s="184"/>
      <c r="AR145" s="184"/>
      <c r="AS145" s="184"/>
      <c r="AT145" s="184"/>
      <c r="AU145" s="184"/>
      <c r="AV145" s="184"/>
      <c r="AW145" s="184"/>
      <c r="AX145" s="184"/>
      <c r="AY145" s="184"/>
      <c r="AZ145" s="184"/>
      <c r="BA145" s="184"/>
      <c r="BB145" s="184"/>
      <c r="BC145" s="184"/>
      <c r="BD145" s="184"/>
      <c r="BE145" s="184"/>
      <c r="BF145" s="184"/>
      <c r="BG145" s="184"/>
      <c r="BH145" s="184"/>
      <c r="BI145" s="184"/>
      <c r="BJ145" s="184"/>
      <c r="BK145" s="184"/>
      <c r="BL145" s="184"/>
      <c r="BM145" s="184"/>
      <c r="BN145" s="184"/>
      <c r="BO145" s="184"/>
      <c r="BP145" s="184"/>
      <c r="BQ145" s="184"/>
      <c r="BR145" s="184"/>
      <c r="BS145" s="184"/>
      <c r="BT145" s="184"/>
      <c r="BU145" s="184"/>
      <c r="BV145" s="184"/>
      <c r="BW145" s="184"/>
      <c r="BX145" s="187"/>
      <c r="BY145" s="187"/>
      <c r="BZ145" s="187"/>
      <c r="CA145" s="187"/>
      <c r="CB145" s="187"/>
      <c r="CC145" s="187"/>
      <c r="CD145" s="187"/>
      <c r="CE145" s="187"/>
      <c r="CF145" s="187"/>
      <c r="CG145" s="187"/>
      <c r="CH145" s="187"/>
    </row>
    <row r="146" spans="1:86" s="186" customFormat="1" ht="12" customHeight="1">
      <c r="A146" s="184"/>
      <c r="B146" s="184"/>
      <c r="C146" s="184"/>
      <c r="D146" s="184"/>
      <c r="E146" s="184"/>
      <c r="F146" s="184"/>
      <c r="G146" s="185"/>
      <c r="H146" s="184"/>
      <c r="I146" s="184"/>
      <c r="J146" s="184"/>
      <c r="K146" s="184"/>
      <c r="L146" s="184"/>
      <c r="M146" s="184"/>
      <c r="N146" s="184"/>
      <c r="O146" s="184"/>
      <c r="P146" s="184"/>
      <c r="Q146" s="184"/>
      <c r="R146" s="184"/>
      <c r="S146" s="184"/>
      <c r="T146" s="184"/>
      <c r="U146" s="184"/>
      <c r="V146" s="184"/>
      <c r="W146" s="184"/>
      <c r="X146" s="184"/>
      <c r="Y146" s="184"/>
      <c r="Z146" s="184"/>
      <c r="AA146" s="184"/>
      <c r="AB146" s="184"/>
      <c r="AC146" s="184"/>
      <c r="AD146" s="184"/>
      <c r="AE146" s="184"/>
      <c r="AF146" s="184"/>
      <c r="AG146" s="184"/>
      <c r="AH146" s="184"/>
      <c r="AI146" s="184"/>
      <c r="AJ146" s="184"/>
      <c r="AK146" s="184"/>
      <c r="AL146" s="184"/>
      <c r="AM146" s="184"/>
      <c r="AN146" s="184"/>
      <c r="AO146" s="184"/>
      <c r="AP146" s="184"/>
      <c r="AQ146" s="184"/>
      <c r="AR146" s="184"/>
      <c r="AS146" s="184"/>
      <c r="AT146" s="184"/>
      <c r="AU146" s="184"/>
      <c r="AV146" s="184"/>
      <c r="AW146" s="184"/>
      <c r="AX146" s="184"/>
      <c r="AY146" s="184"/>
      <c r="AZ146" s="184"/>
      <c r="BA146" s="184"/>
      <c r="BB146" s="184"/>
      <c r="BC146" s="184"/>
      <c r="BD146" s="184"/>
      <c r="BE146" s="184"/>
      <c r="BF146" s="184"/>
      <c r="BG146" s="184"/>
      <c r="BH146" s="184"/>
      <c r="BI146" s="184"/>
      <c r="BJ146" s="184"/>
      <c r="BK146" s="184"/>
      <c r="BL146" s="184"/>
      <c r="BM146" s="184"/>
      <c r="BN146" s="184"/>
      <c r="BO146" s="184"/>
      <c r="BP146" s="184"/>
      <c r="BQ146" s="184"/>
      <c r="BR146" s="184"/>
      <c r="BS146" s="184"/>
      <c r="BT146" s="184"/>
      <c r="BU146" s="184"/>
      <c r="BV146" s="184"/>
      <c r="BW146" s="184"/>
      <c r="BX146" s="187"/>
      <c r="BY146" s="187"/>
      <c r="BZ146" s="187"/>
      <c r="CA146" s="187"/>
      <c r="CB146" s="187"/>
      <c r="CC146" s="187"/>
      <c r="CD146" s="187"/>
      <c r="CE146" s="187"/>
      <c r="CF146" s="187"/>
      <c r="CG146" s="187"/>
      <c r="CH146" s="187"/>
    </row>
    <row r="147" spans="1:86" s="186" customFormat="1" ht="12" customHeight="1">
      <c r="A147" s="184"/>
      <c r="B147" s="184"/>
      <c r="C147" s="184"/>
      <c r="D147" s="184"/>
      <c r="E147" s="184"/>
      <c r="F147" s="184"/>
      <c r="G147" s="185"/>
      <c r="H147" s="184"/>
      <c r="I147" s="184"/>
      <c r="J147" s="184"/>
      <c r="K147" s="184"/>
      <c r="L147" s="184"/>
      <c r="M147" s="184"/>
      <c r="N147" s="184"/>
      <c r="O147" s="184"/>
      <c r="P147" s="184"/>
      <c r="Q147" s="184"/>
      <c r="R147" s="184"/>
      <c r="S147" s="184"/>
      <c r="T147" s="184"/>
      <c r="U147" s="184"/>
      <c r="V147" s="184"/>
      <c r="W147" s="184"/>
      <c r="X147" s="184"/>
      <c r="Y147" s="184"/>
      <c r="Z147" s="184"/>
      <c r="AA147" s="184"/>
      <c r="AB147" s="184"/>
      <c r="AC147" s="184"/>
      <c r="AD147" s="184"/>
      <c r="AE147" s="184"/>
      <c r="AF147" s="184"/>
      <c r="AG147" s="184"/>
      <c r="AH147" s="184"/>
      <c r="AI147" s="184"/>
      <c r="AJ147" s="184"/>
      <c r="AK147" s="184"/>
      <c r="AL147" s="184"/>
      <c r="AM147" s="184"/>
      <c r="AN147" s="184"/>
      <c r="AO147" s="184"/>
      <c r="AP147" s="184"/>
      <c r="AQ147" s="184"/>
      <c r="AR147" s="184"/>
      <c r="AS147" s="184"/>
      <c r="AT147" s="184"/>
      <c r="AU147" s="184"/>
      <c r="AV147" s="184"/>
      <c r="AW147" s="184"/>
      <c r="AX147" s="184"/>
      <c r="AY147" s="184"/>
      <c r="AZ147" s="184"/>
      <c r="BA147" s="184"/>
      <c r="BB147" s="184"/>
      <c r="BC147" s="184"/>
      <c r="BD147" s="184"/>
      <c r="BE147" s="184"/>
      <c r="BF147" s="184"/>
      <c r="BG147" s="184"/>
      <c r="BH147" s="184"/>
      <c r="BI147" s="184"/>
      <c r="BJ147" s="184"/>
      <c r="BK147" s="184"/>
      <c r="BL147" s="184"/>
      <c r="BM147" s="184"/>
      <c r="BN147" s="184"/>
      <c r="BO147" s="184"/>
      <c r="BP147" s="184"/>
      <c r="BQ147" s="184"/>
      <c r="BR147" s="184"/>
      <c r="BS147" s="184"/>
      <c r="BT147" s="184"/>
      <c r="BU147" s="184"/>
      <c r="BV147" s="184"/>
      <c r="BW147" s="184"/>
      <c r="BX147" s="187"/>
      <c r="BY147" s="187"/>
      <c r="BZ147" s="187"/>
      <c r="CA147" s="187"/>
      <c r="CB147" s="187"/>
      <c r="CC147" s="187"/>
      <c r="CD147" s="187"/>
      <c r="CE147" s="187"/>
      <c r="CF147" s="187"/>
      <c r="CG147" s="187"/>
      <c r="CH147" s="187"/>
    </row>
    <row r="148" spans="1:86" s="186" customFormat="1" ht="12" customHeight="1">
      <c r="A148" s="184"/>
      <c r="B148" s="184"/>
      <c r="C148" s="184"/>
      <c r="D148" s="184"/>
      <c r="E148" s="184"/>
      <c r="F148" s="184"/>
      <c r="G148" s="185"/>
      <c r="H148" s="184"/>
      <c r="I148" s="184"/>
      <c r="J148" s="184"/>
      <c r="K148" s="184"/>
      <c r="L148" s="184"/>
      <c r="M148" s="184"/>
      <c r="N148" s="184"/>
      <c r="O148" s="184"/>
      <c r="P148" s="184"/>
      <c r="Q148" s="184"/>
      <c r="R148" s="184"/>
      <c r="S148" s="184"/>
      <c r="T148" s="184"/>
      <c r="U148" s="184"/>
      <c r="V148" s="184"/>
      <c r="W148" s="184"/>
      <c r="X148" s="184"/>
      <c r="Y148" s="184"/>
      <c r="Z148" s="184"/>
      <c r="AA148" s="184"/>
      <c r="AB148" s="184"/>
      <c r="AC148" s="184"/>
      <c r="AD148" s="184"/>
      <c r="AE148" s="184"/>
      <c r="AF148" s="184"/>
      <c r="AG148" s="184"/>
      <c r="AH148" s="184"/>
      <c r="AI148" s="184"/>
      <c r="AJ148" s="184"/>
      <c r="AK148" s="184"/>
      <c r="AL148" s="184"/>
      <c r="AM148" s="184"/>
      <c r="AN148" s="184"/>
      <c r="AO148" s="184"/>
      <c r="AP148" s="184"/>
      <c r="AQ148" s="184"/>
      <c r="AR148" s="184"/>
      <c r="AS148" s="184"/>
      <c r="AT148" s="184"/>
      <c r="AU148" s="184"/>
      <c r="AV148" s="184"/>
      <c r="AW148" s="184"/>
      <c r="AX148" s="184"/>
      <c r="AY148" s="184"/>
      <c r="AZ148" s="184"/>
      <c r="BA148" s="184"/>
      <c r="BB148" s="184"/>
      <c r="BC148" s="184"/>
      <c r="BD148" s="184"/>
      <c r="BE148" s="184"/>
      <c r="BF148" s="184"/>
      <c r="BG148" s="184"/>
      <c r="BH148" s="184"/>
      <c r="BI148" s="184"/>
      <c r="BJ148" s="184"/>
      <c r="BK148" s="184"/>
      <c r="BL148" s="184"/>
      <c r="BM148" s="184"/>
      <c r="BN148" s="184"/>
      <c r="BO148" s="184"/>
      <c r="BP148" s="184"/>
      <c r="BQ148" s="184"/>
      <c r="BR148" s="184"/>
      <c r="BS148" s="184"/>
      <c r="BT148" s="184"/>
      <c r="BU148" s="184"/>
      <c r="BV148" s="184"/>
      <c r="BW148" s="184"/>
      <c r="BX148" s="187"/>
      <c r="BY148" s="187"/>
      <c r="BZ148" s="187"/>
      <c r="CA148" s="187"/>
      <c r="CB148" s="187"/>
      <c r="CC148" s="187"/>
      <c r="CD148" s="187"/>
      <c r="CE148" s="187"/>
      <c r="CF148" s="187"/>
      <c r="CG148" s="187"/>
      <c r="CH148" s="187"/>
    </row>
    <row r="149" spans="1:86" s="186" customFormat="1" ht="12" customHeight="1">
      <c r="A149" s="184"/>
      <c r="B149" s="184"/>
      <c r="C149" s="184"/>
      <c r="D149" s="184"/>
      <c r="E149" s="184"/>
      <c r="F149" s="184"/>
      <c r="G149" s="185"/>
      <c r="H149" s="184"/>
      <c r="I149" s="184"/>
      <c r="J149" s="184"/>
      <c r="K149" s="184"/>
      <c r="L149" s="184"/>
      <c r="M149" s="184"/>
      <c r="N149" s="184"/>
      <c r="O149" s="184"/>
      <c r="P149" s="184"/>
      <c r="Q149" s="184"/>
      <c r="R149" s="184"/>
      <c r="S149" s="184"/>
      <c r="T149" s="184"/>
      <c r="U149" s="184"/>
      <c r="V149" s="184"/>
      <c r="W149" s="184"/>
      <c r="X149" s="184"/>
      <c r="Y149" s="184"/>
      <c r="Z149" s="184"/>
      <c r="AA149" s="184"/>
      <c r="AB149" s="184"/>
      <c r="AC149" s="184"/>
      <c r="AD149" s="184"/>
      <c r="AE149" s="184"/>
      <c r="AF149" s="184"/>
      <c r="AG149" s="184"/>
      <c r="AH149" s="184"/>
      <c r="AI149" s="184"/>
      <c r="AJ149" s="184"/>
      <c r="AK149" s="184"/>
      <c r="AL149" s="184"/>
      <c r="AM149" s="184"/>
      <c r="AN149" s="184"/>
      <c r="AO149" s="184"/>
      <c r="AP149" s="184"/>
      <c r="AQ149" s="184"/>
      <c r="AR149" s="184"/>
      <c r="AS149" s="184"/>
      <c r="AT149" s="184"/>
      <c r="AU149" s="184"/>
      <c r="AV149" s="184"/>
      <c r="AW149" s="184"/>
      <c r="AX149" s="184"/>
      <c r="AY149" s="184"/>
      <c r="AZ149" s="184"/>
      <c r="BA149" s="184"/>
      <c r="BB149" s="184"/>
      <c r="BC149" s="184"/>
      <c r="BD149" s="184"/>
      <c r="BE149" s="184"/>
      <c r="BF149" s="184"/>
      <c r="BG149" s="184"/>
      <c r="BH149" s="184"/>
      <c r="BI149" s="184"/>
      <c r="BJ149" s="184"/>
      <c r="BK149" s="184"/>
      <c r="BL149" s="184"/>
      <c r="BM149" s="184"/>
      <c r="BN149" s="184"/>
      <c r="BO149" s="184"/>
      <c r="BP149" s="184"/>
      <c r="BQ149" s="184"/>
      <c r="BR149" s="184"/>
      <c r="BS149" s="184"/>
      <c r="BT149" s="184"/>
      <c r="BU149" s="184"/>
      <c r="BV149" s="184"/>
      <c r="BW149" s="184"/>
      <c r="BX149" s="187"/>
      <c r="BY149" s="187"/>
      <c r="BZ149" s="187"/>
      <c r="CA149" s="187"/>
      <c r="CB149" s="187"/>
      <c r="CC149" s="187"/>
      <c r="CD149" s="187"/>
      <c r="CE149" s="187"/>
      <c r="CF149" s="187"/>
      <c r="CG149" s="187"/>
      <c r="CH149" s="187"/>
    </row>
    <row r="150" spans="1:86" s="186" customFormat="1" ht="12" customHeight="1">
      <c r="A150" s="184"/>
      <c r="B150" s="184"/>
      <c r="C150" s="184"/>
      <c r="D150" s="184"/>
      <c r="E150" s="184"/>
      <c r="F150" s="184"/>
      <c r="G150" s="185"/>
      <c r="H150" s="184"/>
      <c r="I150" s="184"/>
      <c r="J150" s="184"/>
      <c r="K150" s="184"/>
      <c r="L150" s="184"/>
      <c r="M150" s="184"/>
      <c r="N150" s="184"/>
      <c r="O150" s="184"/>
      <c r="P150" s="184"/>
      <c r="Q150" s="184"/>
      <c r="R150" s="184"/>
      <c r="S150" s="184"/>
      <c r="T150" s="184"/>
      <c r="U150" s="184"/>
      <c r="V150" s="184"/>
      <c r="W150" s="184"/>
      <c r="X150" s="184"/>
      <c r="Y150" s="184"/>
      <c r="Z150" s="184"/>
      <c r="AA150" s="184"/>
      <c r="AB150" s="184"/>
      <c r="AC150" s="184"/>
      <c r="AD150" s="184"/>
      <c r="AE150" s="184"/>
      <c r="AF150" s="184"/>
      <c r="AG150" s="184"/>
      <c r="AH150" s="184"/>
      <c r="AI150" s="184"/>
      <c r="AJ150" s="184"/>
      <c r="AK150" s="184"/>
      <c r="AL150" s="184"/>
      <c r="AM150" s="184"/>
      <c r="AN150" s="184"/>
      <c r="AO150" s="184"/>
      <c r="AP150" s="184"/>
      <c r="AQ150" s="184"/>
      <c r="AR150" s="184"/>
      <c r="AS150" s="184"/>
      <c r="AT150" s="184"/>
      <c r="AU150" s="184"/>
      <c r="AV150" s="184"/>
      <c r="AW150" s="184"/>
      <c r="AX150" s="184"/>
      <c r="AY150" s="184"/>
      <c r="AZ150" s="184"/>
      <c r="BA150" s="184"/>
      <c r="BB150" s="184"/>
      <c r="BC150" s="184"/>
      <c r="BD150" s="184"/>
      <c r="BE150" s="184"/>
      <c r="BF150" s="184"/>
      <c r="BG150" s="184"/>
      <c r="BH150" s="184"/>
      <c r="BI150" s="184"/>
      <c r="BJ150" s="184"/>
      <c r="BK150" s="184"/>
      <c r="BL150" s="184"/>
      <c r="BM150" s="184"/>
      <c r="BN150" s="184"/>
      <c r="BO150" s="184"/>
      <c r="BP150" s="184"/>
      <c r="BQ150" s="184"/>
      <c r="BR150" s="184"/>
      <c r="BS150" s="184"/>
      <c r="BT150" s="184"/>
      <c r="BU150" s="184"/>
      <c r="BV150" s="184"/>
      <c r="BW150" s="184"/>
      <c r="BX150" s="187"/>
      <c r="BY150" s="187"/>
      <c r="BZ150" s="187"/>
      <c r="CA150" s="187"/>
      <c r="CB150" s="187"/>
      <c r="CC150" s="187"/>
      <c r="CD150" s="187"/>
      <c r="CE150" s="187"/>
      <c r="CF150" s="187"/>
      <c r="CG150" s="187"/>
      <c r="CH150" s="187"/>
    </row>
    <row r="151" spans="1:86" s="186" customFormat="1" ht="12" customHeight="1">
      <c r="A151" s="184"/>
      <c r="B151" s="184"/>
      <c r="C151" s="184"/>
      <c r="D151" s="184"/>
      <c r="E151" s="184"/>
      <c r="F151" s="184"/>
      <c r="G151" s="185"/>
      <c r="H151" s="184"/>
      <c r="I151" s="184"/>
      <c r="J151" s="184"/>
      <c r="K151" s="184"/>
      <c r="L151" s="184"/>
      <c r="M151" s="184"/>
      <c r="N151" s="184"/>
      <c r="O151" s="184"/>
      <c r="P151" s="184"/>
      <c r="Q151" s="184"/>
      <c r="R151" s="184"/>
      <c r="S151" s="184"/>
      <c r="T151" s="184"/>
      <c r="U151" s="184"/>
      <c r="V151" s="184"/>
      <c r="W151" s="184"/>
      <c r="X151" s="184"/>
      <c r="Y151" s="184"/>
      <c r="Z151" s="184"/>
      <c r="AA151" s="184"/>
      <c r="AB151" s="184"/>
      <c r="AC151" s="184"/>
      <c r="AD151" s="184"/>
      <c r="AE151" s="184"/>
      <c r="AF151" s="184"/>
      <c r="AG151" s="184"/>
      <c r="AH151" s="184"/>
      <c r="AI151" s="184"/>
      <c r="AJ151" s="184"/>
      <c r="AK151" s="184"/>
      <c r="AL151" s="184"/>
      <c r="AM151" s="184"/>
      <c r="AN151" s="184"/>
      <c r="AO151" s="184"/>
      <c r="AP151" s="184"/>
      <c r="AQ151" s="184"/>
      <c r="AR151" s="184"/>
      <c r="AS151" s="184"/>
      <c r="AT151" s="184"/>
      <c r="AU151" s="184"/>
      <c r="AV151" s="184"/>
      <c r="AW151" s="184"/>
      <c r="AX151" s="184"/>
      <c r="AY151" s="184"/>
      <c r="AZ151" s="184"/>
      <c r="BA151" s="184"/>
      <c r="BB151" s="184"/>
      <c r="BC151" s="184"/>
      <c r="BD151" s="184"/>
      <c r="BE151" s="184"/>
      <c r="BF151" s="184"/>
      <c r="BG151" s="184"/>
      <c r="BH151" s="184"/>
      <c r="BI151" s="184"/>
      <c r="BJ151" s="184"/>
      <c r="BK151" s="184"/>
      <c r="BL151" s="184"/>
      <c r="BM151" s="184"/>
      <c r="BN151" s="184"/>
      <c r="BO151" s="184"/>
      <c r="BP151" s="184"/>
      <c r="BQ151" s="184"/>
      <c r="BR151" s="184"/>
      <c r="BS151" s="184"/>
      <c r="BT151" s="184"/>
      <c r="BU151" s="184"/>
      <c r="BV151" s="184"/>
      <c r="BW151" s="184"/>
      <c r="BX151" s="187"/>
      <c r="BY151" s="187"/>
      <c r="BZ151" s="187"/>
      <c r="CA151" s="187"/>
      <c r="CB151" s="187"/>
      <c r="CC151" s="187"/>
      <c r="CD151" s="187"/>
      <c r="CE151" s="187"/>
      <c r="CF151" s="187"/>
      <c r="CG151" s="187"/>
      <c r="CH151" s="187"/>
    </row>
    <row r="152" spans="1:86" s="186" customFormat="1" ht="12" customHeight="1">
      <c r="A152" s="184"/>
      <c r="B152" s="184"/>
      <c r="C152" s="184"/>
      <c r="D152" s="184"/>
      <c r="E152" s="184"/>
      <c r="F152" s="184"/>
      <c r="G152" s="185"/>
      <c r="H152" s="184"/>
      <c r="I152" s="184"/>
      <c r="J152" s="184"/>
      <c r="K152" s="184"/>
      <c r="L152" s="184"/>
      <c r="M152" s="184"/>
      <c r="N152" s="184"/>
      <c r="O152" s="184"/>
      <c r="P152" s="184"/>
      <c r="Q152" s="184"/>
      <c r="R152" s="184"/>
      <c r="S152" s="184"/>
      <c r="T152" s="184"/>
      <c r="U152" s="184"/>
      <c r="V152" s="184"/>
      <c r="W152" s="184"/>
      <c r="X152" s="184"/>
      <c r="Y152" s="184"/>
      <c r="Z152" s="184"/>
      <c r="AA152" s="184"/>
      <c r="AB152" s="184"/>
      <c r="AC152" s="184"/>
      <c r="AD152" s="184"/>
      <c r="AE152" s="184"/>
      <c r="AF152" s="184"/>
      <c r="AG152" s="184"/>
      <c r="AH152" s="184"/>
      <c r="AI152" s="184"/>
      <c r="AJ152" s="184"/>
      <c r="AK152" s="184"/>
      <c r="AL152" s="184"/>
      <c r="AM152" s="184"/>
      <c r="AN152" s="184"/>
      <c r="AO152" s="184"/>
      <c r="AP152" s="184"/>
      <c r="AQ152" s="184"/>
      <c r="AR152" s="184"/>
      <c r="AS152" s="184"/>
      <c r="AT152" s="184"/>
      <c r="AU152" s="184"/>
      <c r="AV152" s="184"/>
      <c r="AW152" s="184"/>
      <c r="AX152" s="184"/>
      <c r="AY152" s="184"/>
      <c r="AZ152" s="184"/>
      <c r="BA152" s="184"/>
      <c r="BB152" s="184"/>
      <c r="BC152" s="184"/>
      <c r="BD152" s="184"/>
      <c r="BE152" s="184"/>
      <c r="BF152" s="184"/>
      <c r="BG152" s="184"/>
      <c r="BH152" s="184"/>
      <c r="BI152" s="184"/>
      <c r="BJ152" s="184"/>
      <c r="BK152" s="184"/>
      <c r="BL152" s="184"/>
      <c r="BM152" s="184"/>
      <c r="BN152" s="184"/>
      <c r="BO152" s="184"/>
      <c r="BP152" s="184"/>
      <c r="BQ152" s="184"/>
      <c r="BR152" s="184"/>
      <c r="BS152" s="184"/>
      <c r="BT152" s="184"/>
      <c r="BU152" s="184"/>
      <c r="BV152" s="184"/>
      <c r="BW152" s="184"/>
      <c r="BX152" s="187"/>
      <c r="BY152" s="187"/>
      <c r="BZ152" s="187"/>
      <c r="CA152" s="187"/>
      <c r="CB152" s="187"/>
      <c r="CC152" s="187"/>
      <c r="CD152" s="187"/>
      <c r="CE152" s="187"/>
      <c r="CF152" s="187"/>
      <c r="CG152" s="187"/>
      <c r="CH152" s="187"/>
    </row>
    <row r="153" spans="1:86" s="186" customFormat="1" ht="12" customHeight="1">
      <c r="A153" s="184"/>
      <c r="B153" s="184"/>
      <c r="C153" s="184"/>
      <c r="D153" s="184"/>
      <c r="E153" s="184"/>
      <c r="F153" s="184"/>
      <c r="G153" s="185"/>
      <c r="H153" s="184"/>
      <c r="I153" s="184"/>
      <c r="J153" s="184"/>
      <c r="K153" s="184"/>
      <c r="L153" s="184"/>
      <c r="M153" s="184"/>
      <c r="N153" s="184"/>
      <c r="O153" s="184"/>
      <c r="P153" s="184"/>
      <c r="Q153" s="184"/>
      <c r="R153" s="184"/>
      <c r="S153" s="184"/>
      <c r="T153" s="184"/>
      <c r="U153" s="184"/>
      <c r="V153" s="184"/>
      <c r="W153" s="184"/>
      <c r="X153" s="184"/>
      <c r="Y153" s="184"/>
      <c r="Z153" s="184"/>
      <c r="AA153" s="184"/>
      <c r="AB153" s="184"/>
      <c r="AC153" s="184"/>
      <c r="AD153" s="184"/>
      <c r="AE153" s="184"/>
      <c r="AF153" s="184"/>
      <c r="AG153" s="184"/>
      <c r="AH153" s="184"/>
      <c r="AI153" s="184"/>
      <c r="AJ153" s="184"/>
      <c r="AK153" s="184"/>
      <c r="AL153" s="184"/>
      <c r="AM153" s="184"/>
      <c r="AN153" s="184"/>
      <c r="AO153" s="184"/>
      <c r="AP153" s="184"/>
      <c r="AQ153" s="184"/>
      <c r="AR153" s="184"/>
      <c r="AS153" s="184"/>
      <c r="AT153" s="184"/>
      <c r="AU153" s="184"/>
      <c r="AV153" s="184"/>
      <c r="AW153" s="184"/>
      <c r="AX153" s="184"/>
      <c r="AY153" s="184"/>
      <c r="AZ153" s="184"/>
      <c r="BA153" s="184"/>
      <c r="BB153" s="184"/>
      <c r="BC153" s="184"/>
      <c r="BD153" s="184"/>
      <c r="BE153" s="184"/>
      <c r="BF153" s="184"/>
      <c r="BG153" s="184"/>
      <c r="BH153" s="184"/>
      <c r="BI153" s="184"/>
      <c r="BJ153" s="184"/>
      <c r="BK153" s="184"/>
      <c r="BL153" s="184"/>
      <c r="BM153" s="184"/>
      <c r="BN153" s="184"/>
      <c r="BO153" s="184"/>
      <c r="BP153" s="184"/>
      <c r="BQ153" s="184"/>
      <c r="BR153" s="184"/>
      <c r="BS153" s="184"/>
      <c r="BT153" s="184"/>
      <c r="BU153" s="184"/>
      <c r="BV153" s="184"/>
      <c r="BW153" s="184"/>
      <c r="BX153" s="187"/>
      <c r="BY153" s="187"/>
      <c r="BZ153" s="187"/>
      <c r="CA153" s="187"/>
      <c r="CB153" s="187"/>
      <c r="CC153" s="187"/>
      <c r="CD153" s="187"/>
      <c r="CE153" s="187"/>
      <c r="CF153" s="187"/>
      <c r="CG153" s="187"/>
      <c r="CH153" s="187"/>
    </row>
    <row r="154" spans="1:86" s="186" customFormat="1" ht="12" customHeight="1">
      <c r="A154" s="184"/>
      <c r="B154" s="184"/>
      <c r="C154" s="184"/>
      <c r="D154" s="184"/>
      <c r="E154" s="184"/>
      <c r="F154" s="184"/>
      <c r="G154" s="185"/>
      <c r="H154" s="184"/>
      <c r="I154" s="184"/>
      <c r="J154" s="184"/>
      <c r="K154" s="184"/>
      <c r="L154" s="184"/>
      <c r="M154" s="184"/>
      <c r="N154" s="184"/>
      <c r="O154" s="184"/>
      <c r="P154" s="184"/>
      <c r="Q154" s="184"/>
      <c r="R154" s="184"/>
      <c r="S154" s="184"/>
      <c r="T154" s="184"/>
      <c r="U154" s="184"/>
      <c r="V154" s="184"/>
      <c r="W154" s="184"/>
      <c r="X154" s="184"/>
      <c r="Y154" s="184"/>
      <c r="Z154" s="184"/>
      <c r="AA154" s="184"/>
      <c r="AB154" s="184"/>
      <c r="AC154" s="184"/>
      <c r="AD154" s="184"/>
      <c r="AE154" s="184"/>
      <c r="AF154" s="184"/>
      <c r="AG154" s="184"/>
      <c r="AH154" s="184"/>
      <c r="AI154" s="184"/>
      <c r="AJ154" s="184"/>
      <c r="AK154" s="184"/>
      <c r="AL154" s="184"/>
      <c r="AM154" s="184"/>
      <c r="AN154" s="184"/>
      <c r="AO154" s="184"/>
      <c r="AP154" s="184"/>
      <c r="AQ154" s="184"/>
      <c r="AR154" s="184"/>
      <c r="AS154" s="184"/>
      <c r="AT154" s="184"/>
      <c r="AU154" s="184"/>
      <c r="AV154" s="184"/>
      <c r="AW154" s="184"/>
      <c r="AX154" s="184"/>
      <c r="AY154" s="184"/>
      <c r="AZ154" s="184"/>
      <c r="BA154" s="184"/>
      <c r="BB154" s="184"/>
      <c r="BC154" s="184"/>
      <c r="BD154" s="184"/>
      <c r="BE154" s="184"/>
      <c r="BF154" s="184"/>
      <c r="BG154" s="184"/>
      <c r="BH154" s="184"/>
      <c r="BI154" s="184"/>
      <c r="BJ154" s="184"/>
      <c r="BK154" s="184"/>
      <c r="BL154" s="184"/>
      <c r="BM154" s="184"/>
      <c r="BN154" s="184"/>
      <c r="BO154" s="184"/>
      <c r="BP154" s="184"/>
      <c r="BQ154" s="184"/>
      <c r="BR154" s="184"/>
      <c r="BS154" s="184"/>
      <c r="BT154" s="184"/>
      <c r="BU154" s="184"/>
      <c r="BV154" s="184"/>
      <c r="BW154" s="184"/>
      <c r="BX154" s="187"/>
      <c r="BY154" s="187"/>
      <c r="BZ154" s="187"/>
      <c r="CA154" s="187"/>
      <c r="CB154" s="187"/>
      <c r="CC154" s="187"/>
      <c r="CD154" s="187"/>
      <c r="CE154" s="187"/>
      <c r="CF154" s="187"/>
      <c r="CG154" s="187"/>
      <c r="CH154" s="187"/>
    </row>
    <row r="155" spans="1:86" s="186" customFormat="1" ht="12" customHeight="1">
      <c r="A155" s="184"/>
      <c r="B155" s="184"/>
      <c r="C155" s="184"/>
      <c r="D155" s="184"/>
      <c r="E155" s="184"/>
      <c r="F155" s="184"/>
      <c r="G155" s="185"/>
      <c r="H155" s="184"/>
      <c r="I155" s="184"/>
      <c r="J155" s="184"/>
      <c r="K155" s="184"/>
      <c r="L155" s="184"/>
      <c r="M155" s="184"/>
      <c r="N155" s="184"/>
      <c r="O155" s="184"/>
      <c r="P155" s="184"/>
      <c r="Q155" s="184"/>
      <c r="R155" s="184"/>
      <c r="S155" s="184"/>
      <c r="T155" s="184"/>
      <c r="U155" s="184"/>
      <c r="V155" s="184"/>
      <c r="W155" s="184"/>
      <c r="X155" s="184"/>
      <c r="Y155" s="184"/>
      <c r="Z155" s="184"/>
      <c r="AA155" s="184"/>
      <c r="AB155" s="184"/>
      <c r="AC155" s="184"/>
      <c r="AD155" s="184"/>
      <c r="AE155" s="184"/>
      <c r="AF155" s="184"/>
      <c r="AG155" s="184"/>
      <c r="AH155" s="184"/>
      <c r="AI155" s="184"/>
      <c r="AJ155" s="184"/>
      <c r="AK155" s="184"/>
      <c r="AL155" s="184"/>
      <c r="AM155" s="184"/>
      <c r="AN155" s="184"/>
      <c r="AO155" s="184"/>
      <c r="AP155" s="184"/>
      <c r="AQ155" s="184"/>
      <c r="AR155" s="184"/>
      <c r="AS155" s="184"/>
      <c r="AT155" s="184"/>
      <c r="AU155" s="184"/>
      <c r="AV155" s="184"/>
      <c r="AW155" s="184"/>
      <c r="AX155" s="184"/>
      <c r="AY155" s="184"/>
      <c r="AZ155" s="184"/>
      <c r="BA155" s="184"/>
      <c r="BB155" s="184"/>
      <c r="BC155" s="184"/>
      <c r="BD155" s="184"/>
      <c r="BE155" s="184"/>
      <c r="BF155" s="184"/>
      <c r="BG155" s="184"/>
      <c r="BH155" s="184"/>
      <c r="BI155" s="184"/>
      <c r="BJ155" s="184"/>
      <c r="BK155" s="184"/>
      <c r="BL155" s="184"/>
      <c r="BM155" s="184"/>
      <c r="BN155" s="184"/>
      <c r="BO155" s="184"/>
      <c r="BP155" s="184"/>
      <c r="BQ155" s="184"/>
      <c r="BR155" s="184"/>
      <c r="BS155" s="184"/>
      <c r="BT155" s="184"/>
      <c r="BU155" s="184"/>
      <c r="BV155" s="184"/>
      <c r="BW155" s="184"/>
      <c r="BX155" s="187"/>
      <c r="BY155" s="187"/>
      <c r="BZ155" s="187"/>
      <c r="CA155" s="187"/>
      <c r="CB155" s="187"/>
      <c r="CC155" s="187"/>
      <c r="CD155" s="187"/>
      <c r="CE155" s="187"/>
      <c r="CF155" s="187"/>
      <c r="CG155" s="187"/>
      <c r="CH155" s="187"/>
    </row>
    <row r="156" spans="1:86" s="186" customFormat="1" ht="12" customHeight="1">
      <c r="A156" s="184"/>
      <c r="B156" s="184"/>
      <c r="C156" s="184"/>
      <c r="D156" s="184"/>
      <c r="E156" s="184"/>
      <c r="F156" s="184"/>
      <c r="G156" s="185"/>
      <c r="H156" s="184"/>
      <c r="I156" s="184"/>
      <c r="J156" s="184"/>
      <c r="K156" s="184"/>
      <c r="L156" s="184"/>
      <c r="M156" s="184"/>
      <c r="N156" s="184"/>
      <c r="O156" s="184"/>
      <c r="P156" s="184"/>
      <c r="Q156" s="184"/>
      <c r="R156" s="184"/>
      <c r="S156" s="184"/>
      <c r="T156" s="184"/>
      <c r="U156" s="184"/>
      <c r="V156" s="184"/>
      <c r="W156" s="184"/>
      <c r="X156" s="184"/>
      <c r="Y156" s="184"/>
      <c r="Z156" s="184"/>
      <c r="AA156" s="184"/>
      <c r="AB156" s="184"/>
      <c r="AC156" s="184"/>
      <c r="AD156" s="184"/>
      <c r="AE156" s="184"/>
      <c r="AF156" s="184"/>
      <c r="AG156" s="184"/>
      <c r="AH156" s="184"/>
      <c r="AI156" s="184"/>
      <c r="AJ156" s="184"/>
      <c r="AK156" s="184"/>
      <c r="AL156" s="184"/>
      <c r="AM156" s="184"/>
      <c r="AN156" s="184"/>
      <c r="AO156" s="184"/>
      <c r="AP156" s="184"/>
      <c r="AQ156" s="184"/>
      <c r="AR156" s="184"/>
      <c r="AS156" s="184"/>
      <c r="AT156" s="184"/>
      <c r="AU156" s="184"/>
      <c r="AV156" s="184"/>
      <c r="AW156" s="184"/>
      <c r="AX156" s="184"/>
      <c r="AY156" s="184"/>
      <c r="AZ156" s="184"/>
      <c r="BA156" s="184"/>
      <c r="BB156" s="184"/>
      <c r="BC156" s="184"/>
      <c r="BD156" s="184"/>
      <c r="BE156" s="184"/>
      <c r="BF156" s="184"/>
      <c r="BG156" s="184"/>
      <c r="BH156" s="184"/>
      <c r="BI156" s="184"/>
      <c r="BJ156" s="184"/>
      <c r="BK156" s="184"/>
      <c r="BL156" s="184"/>
      <c r="BM156" s="184"/>
      <c r="BN156" s="184"/>
      <c r="BO156" s="184"/>
      <c r="BP156" s="184"/>
      <c r="BQ156" s="184"/>
      <c r="BR156" s="184"/>
      <c r="BS156" s="184"/>
      <c r="BT156" s="184"/>
      <c r="BU156" s="184"/>
      <c r="BV156" s="184"/>
      <c r="BW156" s="184"/>
      <c r="BX156" s="187"/>
      <c r="BY156" s="187"/>
      <c r="BZ156" s="187"/>
      <c r="CA156" s="187"/>
      <c r="CB156" s="187"/>
      <c r="CC156" s="187"/>
      <c r="CD156" s="187"/>
      <c r="CE156" s="187"/>
      <c r="CF156" s="187"/>
      <c r="CG156" s="187"/>
      <c r="CH156" s="187"/>
    </row>
    <row r="157" spans="1:86" s="186" customFormat="1" ht="12" customHeight="1">
      <c r="A157" s="184"/>
      <c r="B157" s="184"/>
      <c r="C157" s="184"/>
      <c r="D157" s="184"/>
      <c r="E157" s="184"/>
      <c r="F157" s="184"/>
      <c r="G157" s="185"/>
      <c r="H157" s="184"/>
      <c r="I157" s="184"/>
      <c r="J157" s="184"/>
      <c r="K157" s="184"/>
      <c r="L157" s="184"/>
      <c r="M157" s="184"/>
      <c r="N157" s="184"/>
      <c r="O157" s="184"/>
      <c r="P157" s="184"/>
      <c r="Q157" s="184"/>
      <c r="R157" s="184"/>
      <c r="S157" s="184"/>
      <c r="T157" s="184"/>
      <c r="U157" s="184"/>
      <c r="V157" s="184"/>
      <c r="W157" s="184"/>
      <c r="X157" s="184"/>
      <c r="Y157" s="184"/>
      <c r="Z157" s="184"/>
      <c r="AA157" s="184"/>
      <c r="AB157" s="184"/>
      <c r="AC157" s="184"/>
      <c r="AD157" s="184"/>
      <c r="AE157" s="184"/>
      <c r="AF157" s="184"/>
      <c r="AG157" s="184"/>
      <c r="AH157" s="184"/>
      <c r="AI157" s="184"/>
      <c r="AJ157" s="184"/>
      <c r="AK157" s="184"/>
      <c r="AL157" s="184"/>
      <c r="AM157" s="184"/>
      <c r="AN157" s="184"/>
      <c r="AO157" s="184"/>
      <c r="AP157" s="184"/>
      <c r="AQ157" s="184"/>
      <c r="AR157" s="184"/>
      <c r="AS157" s="184"/>
      <c r="AT157" s="184"/>
      <c r="AU157" s="184"/>
      <c r="AV157" s="184"/>
      <c r="AW157" s="184"/>
      <c r="AX157" s="184"/>
      <c r="AY157" s="184"/>
      <c r="AZ157" s="184"/>
      <c r="BA157" s="184"/>
      <c r="BB157" s="184"/>
      <c r="BC157" s="184"/>
      <c r="BD157" s="184"/>
      <c r="BE157" s="184"/>
      <c r="BF157" s="184"/>
      <c r="BG157" s="184"/>
      <c r="BH157" s="184"/>
      <c r="BI157" s="184"/>
      <c r="BJ157" s="184"/>
      <c r="BK157" s="184"/>
      <c r="BL157" s="184"/>
      <c r="BM157" s="184"/>
      <c r="BN157" s="184"/>
      <c r="BO157" s="184"/>
      <c r="BP157" s="184"/>
      <c r="BQ157" s="184"/>
      <c r="BR157" s="184"/>
      <c r="BS157" s="184"/>
      <c r="BT157" s="184"/>
      <c r="BU157" s="184"/>
      <c r="BV157" s="184"/>
      <c r="BW157" s="184"/>
      <c r="BX157" s="187"/>
      <c r="BY157" s="187"/>
      <c r="BZ157" s="187"/>
      <c r="CA157" s="187"/>
      <c r="CB157" s="187"/>
      <c r="CC157" s="187"/>
      <c r="CD157" s="187"/>
      <c r="CE157" s="187"/>
      <c r="CF157" s="187"/>
      <c r="CG157" s="187"/>
      <c r="CH157" s="187"/>
    </row>
    <row r="158" spans="1:86" s="186" customFormat="1" ht="12" customHeight="1">
      <c r="A158" s="184"/>
      <c r="B158" s="184"/>
      <c r="C158" s="184"/>
      <c r="D158" s="184"/>
      <c r="E158" s="184"/>
      <c r="F158" s="184"/>
      <c r="G158" s="185"/>
      <c r="H158" s="184"/>
      <c r="I158" s="184"/>
      <c r="J158" s="184"/>
      <c r="K158" s="184"/>
      <c r="L158" s="184"/>
      <c r="M158" s="184"/>
      <c r="N158" s="184"/>
      <c r="O158" s="184"/>
      <c r="P158" s="184"/>
      <c r="Q158" s="184"/>
      <c r="R158" s="184"/>
      <c r="S158" s="184"/>
      <c r="T158" s="184"/>
      <c r="U158" s="184"/>
      <c r="V158" s="184"/>
      <c r="W158" s="184"/>
      <c r="X158" s="184"/>
      <c r="Y158" s="184"/>
      <c r="Z158" s="184"/>
      <c r="AA158" s="184"/>
      <c r="AB158" s="184"/>
      <c r="AC158" s="184"/>
      <c r="AD158" s="184"/>
      <c r="AE158" s="184"/>
      <c r="AF158" s="184"/>
      <c r="AG158" s="184"/>
      <c r="AH158" s="184"/>
      <c r="AI158" s="184"/>
      <c r="AJ158" s="184"/>
      <c r="AK158" s="184"/>
      <c r="AL158" s="184"/>
      <c r="AM158" s="184"/>
      <c r="AN158" s="184"/>
      <c r="AO158" s="184"/>
      <c r="AP158" s="184"/>
      <c r="AQ158" s="184"/>
      <c r="AR158" s="184"/>
      <c r="AS158" s="184"/>
      <c r="AT158" s="184"/>
      <c r="AU158" s="184"/>
      <c r="AV158" s="184"/>
      <c r="AW158" s="184"/>
      <c r="AX158" s="184"/>
      <c r="AY158" s="184"/>
      <c r="AZ158" s="184"/>
      <c r="BA158" s="184"/>
      <c r="BB158" s="184"/>
      <c r="BC158" s="184"/>
      <c r="BD158" s="184"/>
      <c r="BE158" s="184"/>
      <c r="BF158" s="184"/>
      <c r="BG158" s="184"/>
      <c r="BH158" s="184"/>
      <c r="BI158" s="184"/>
      <c r="BJ158" s="184"/>
      <c r="BK158" s="184"/>
      <c r="BL158" s="184"/>
      <c r="BM158" s="184"/>
      <c r="BN158" s="184"/>
      <c r="BO158" s="184"/>
      <c r="BP158" s="184"/>
      <c r="BQ158" s="184"/>
      <c r="BR158" s="184"/>
      <c r="BS158" s="184"/>
      <c r="BT158" s="184"/>
      <c r="BU158" s="184"/>
      <c r="BV158" s="184"/>
      <c r="BW158" s="184"/>
      <c r="BX158" s="187"/>
      <c r="BY158" s="187"/>
      <c r="BZ158" s="187"/>
      <c r="CA158" s="187"/>
      <c r="CB158" s="187"/>
      <c r="CC158" s="187"/>
      <c r="CD158" s="187"/>
      <c r="CE158" s="187"/>
      <c r="CF158" s="187"/>
      <c r="CG158" s="187"/>
      <c r="CH158" s="187"/>
    </row>
    <row r="159" spans="1:86" s="186" customFormat="1" ht="12" customHeight="1">
      <c r="A159" s="184"/>
      <c r="B159" s="184"/>
      <c r="C159" s="184"/>
      <c r="D159" s="184"/>
      <c r="E159" s="184"/>
      <c r="F159" s="184"/>
      <c r="G159" s="185"/>
      <c r="H159" s="184"/>
      <c r="I159" s="184"/>
      <c r="J159" s="184"/>
      <c r="K159" s="184"/>
      <c r="L159" s="184"/>
      <c r="M159" s="184"/>
      <c r="N159" s="184"/>
      <c r="O159" s="184"/>
      <c r="P159" s="184"/>
      <c r="Q159" s="184"/>
      <c r="R159" s="184"/>
      <c r="S159" s="184"/>
      <c r="T159" s="184"/>
      <c r="U159" s="184"/>
      <c r="V159" s="184"/>
      <c r="W159" s="184"/>
      <c r="X159" s="184"/>
      <c r="Y159" s="184"/>
      <c r="Z159" s="184"/>
      <c r="AA159" s="184"/>
      <c r="AB159" s="184"/>
      <c r="AC159" s="184"/>
      <c r="AD159" s="184"/>
      <c r="AE159" s="184"/>
      <c r="AF159" s="184"/>
      <c r="AG159" s="184"/>
      <c r="AH159" s="184"/>
      <c r="AI159" s="184"/>
      <c r="AJ159" s="184"/>
      <c r="AK159" s="184"/>
      <c r="AL159" s="184"/>
      <c r="AM159" s="184"/>
      <c r="AN159" s="184"/>
      <c r="AO159" s="184"/>
      <c r="AP159" s="184"/>
      <c r="AQ159" s="184"/>
      <c r="AR159" s="184"/>
      <c r="AS159" s="184"/>
      <c r="AT159" s="184"/>
      <c r="AU159" s="184"/>
      <c r="AV159" s="184"/>
      <c r="AW159" s="184"/>
      <c r="AX159" s="184"/>
      <c r="AY159" s="184"/>
      <c r="AZ159" s="184"/>
      <c r="BA159" s="184"/>
      <c r="BB159" s="184"/>
      <c r="BC159" s="184"/>
      <c r="BD159" s="184"/>
      <c r="BE159" s="184"/>
      <c r="BF159" s="184"/>
      <c r="BG159" s="184"/>
      <c r="BH159" s="184"/>
      <c r="BI159" s="184"/>
      <c r="BJ159" s="184"/>
      <c r="BK159" s="184"/>
      <c r="BL159" s="184"/>
      <c r="BM159" s="184"/>
      <c r="BN159" s="184"/>
      <c r="BO159" s="184"/>
      <c r="BP159" s="184"/>
      <c r="BQ159" s="184"/>
      <c r="BR159" s="184"/>
      <c r="BS159" s="184"/>
      <c r="BT159" s="184"/>
      <c r="BU159" s="184"/>
      <c r="BV159" s="184"/>
      <c r="BW159" s="184"/>
      <c r="BX159" s="187"/>
      <c r="BY159" s="187"/>
      <c r="BZ159" s="187"/>
      <c r="CA159" s="187"/>
      <c r="CB159" s="187"/>
      <c r="CC159" s="187"/>
      <c r="CD159" s="187"/>
      <c r="CE159" s="187"/>
      <c r="CF159" s="187"/>
      <c r="CG159" s="187"/>
      <c r="CH159" s="187"/>
    </row>
    <row r="160" spans="1:86" s="186" customFormat="1" ht="12" customHeight="1">
      <c r="A160" s="184"/>
      <c r="B160" s="184"/>
      <c r="C160" s="184"/>
      <c r="D160" s="184"/>
      <c r="E160" s="184"/>
      <c r="F160" s="184"/>
      <c r="G160" s="185"/>
      <c r="H160" s="184"/>
      <c r="I160" s="184"/>
      <c r="J160" s="184"/>
      <c r="K160" s="184"/>
      <c r="L160" s="184"/>
      <c r="M160" s="184"/>
      <c r="N160" s="184"/>
      <c r="O160" s="184"/>
      <c r="P160" s="184"/>
      <c r="Q160" s="184"/>
      <c r="R160" s="184"/>
      <c r="S160" s="184"/>
      <c r="T160" s="184"/>
      <c r="U160" s="184"/>
      <c r="V160" s="184"/>
      <c r="W160" s="184"/>
      <c r="X160" s="184"/>
      <c r="Y160" s="184"/>
      <c r="Z160" s="184"/>
      <c r="AA160" s="184"/>
      <c r="AB160" s="184"/>
      <c r="AC160" s="184"/>
      <c r="AD160" s="184"/>
      <c r="AE160" s="184"/>
      <c r="AF160" s="184"/>
      <c r="AG160" s="184"/>
      <c r="AH160" s="184"/>
      <c r="AI160" s="184"/>
      <c r="AJ160" s="184"/>
      <c r="AK160" s="184"/>
      <c r="AL160" s="184"/>
      <c r="AM160" s="184"/>
      <c r="AN160" s="184"/>
      <c r="AO160" s="184"/>
      <c r="AP160" s="184"/>
      <c r="AQ160" s="184"/>
      <c r="AR160" s="184"/>
      <c r="AS160" s="184"/>
      <c r="AT160" s="184"/>
      <c r="AU160" s="184"/>
      <c r="AV160" s="184"/>
      <c r="AW160" s="184"/>
      <c r="AX160" s="184"/>
      <c r="AY160" s="184"/>
      <c r="AZ160" s="184"/>
      <c r="BA160" s="184"/>
      <c r="BB160" s="184"/>
      <c r="BC160" s="184"/>
      <c r="BD160" s="184"/>
      <c r="BE160" s="184"/>
      <c r="BF160" s="184"/>
      <c r="BG160" s="184"/>
      <c r="BH160" s="184"/>
      <c r="BI160" s="184"/>
      <c r="BJ160" s="184"/>
      <c r="BK160" s="184"/>
      <c r="BL160" s="184"/>
      <c r="BM160" s="184"/>
      <c r="BN160" s="184"/>
      <c r="BO160" s="184"/>
      <c r="BP160" s="184"/>
      <c r="BQ160" s="184"/>
      <c r="BR160" s="184"/>
      <c r="BS160" s="184"/>
      <c r="BT160" s="184"/>
      <c r="BU160" s="184"/>
      <c r="BV160" s="184"/>
      <c r="BW160" s="184"/>
      <c r="BX160" s="187"/>
      <c r="BY160" s="187"/>
      <c r="BZ160" s="187"/>
      <c r="CA160" s="187"/>
      <c r="CB160" s="187"/>
      <c r="CC160" s="187"/>
      <c r="CD160" s="187"/>
      <c r="CE160" s="187"/>
      <c r="CF160" s="187"/>
      <c r="CG160" s="187"/>
      <c r="CH160" s="187"/>
    </row>
    <row r="161" spans="1:86" s="186" customFormat="1" ht="12" customHeight="1">
      <c r="A161" s="184"/>
      <c r="B161" s="184"/>
      <c r="C161" s="184"/>
      <c r="D161" s="184"/>
      <c r="E161" s="184"/>
      <c r="F161" s="184"/>
      <c r="G161" s="185"/>
      <c r="H161" s="184"/>
      <c r="I161" s="184"/>
      <c r="J161" s="184"/>
      <c r="K161" s="184"/>
      <c r="L161" s="184"/>
      <c r="M161" s="184"/>
      <c r="N161" s="184"/>
      <c r="O161" s="184"/>
      <c r="P161" s="184"/>
      <c r="Q161" s="184"/>
      <c r="R161" s="184"/>
      <c r="S161" s="184"/>
      <c r="T161" s="184"/>
      <c r="U161" s="184"/>
      <c r="V161" s="184"/>
      <c r="W161" s="184"/>
      <c r="X161" s="184"/>
      <c r="Y161" s="184"/>
      <c r="Z161" s="184"/>
      <c r="AA161" s="184"/>
      <c r="AB161" s="184"/>
      <c r="AC161" s="184"/>
      <c r="AD161" s="184"/>
      <c r="AE161" s="184"/>
      <c r="AF161" s="184"/>
      <c r="AG161" s="184"/>
      <c r="AH161" s="184"/>
      <c r="AI161" s="184"/>
      <c r="AJ161" s="184"/>
      <c r="AK161" s="184"/>
      <c r="AL161" s="184"/>
      <c r="AM161" s="184"/>
      <c r="AN161" s="184"/>
      <c r="AO161" s="184"/>
      <c r="AP161" s="184"/>
      <c r="AQ161" s="184"/>
      <c r="AR161" s="184"/>
      <c r="AS161" s="184"/>
      <c r="AT161" s="184"/>
      <c r="AU161" s="184"/>
      <c r="AV161" s="184"/>
      <c r="AW161" s="184"/>
      <c r="AX161" s="184"/>
      <c r="AY161" s="184"/>
      <c r="AZ161" s="184"/>
      <c r="BA161" s="184"/>
      <c r="BB161" s="184"/>
      <c r="BC161" s="184"/>
      <c r="BD161" s="184"/>
      <c r="BE161" s="184"/>
      <c r="BF161" s="184"/>
      <c r="BG161" s="184"/>
      <c r="BH161" s="184"/>
      <c r="BI161" s="184"/>
      <c r="BJ161" s="184"/>
      <c r="BK161" s="184"/>
      <c r="BL161" s="184"/>
      <c r="BM161" s="184"/>
      <c r="BN161" s="184"/>
      <c r="BO161" s="184"/>
      <c r="BP161" s="184"/>
      <c r="BQ161" s="184"/>
      <c r="BR161" s="184"/>
      <c r="BS161" s="184"/>
      <c r="BT161" s="184"/>
      <c r="BU161" s="184"/>
      <c r="BV161" s="184"/>
      <c r="BW161" s="184"/>
      <c r="BX161" s="187"/>
      <c r="BY161" s="187"/>
      <c r="BZ161" s="187"/>
      <c r="CA161" s="187"/>
      <c r="CB161" s="187"/>
      <c r="CC161" s="187"/>
      <c r="CD161" s="187"/>
      <c r="CE161" s="187"/>
      <c r="CF161" s="187"/>
      <c r="CG161" s="187"/>
      <c r="CH161" s="187"/>
    </row>
    <row r="162" spans="1:86" s="186" customFormat="1" ht="12" customHeight="1">
      <c r="A162" s="184"/>
      <c r="B162" s="184"/>
      <c r="C162" s="184"/>
      <c r="D162" s="184"/>
      <c r="E162" s="184"/>
      <c r="F162" s="184"/>
      <c r="G162" s="185"/>
      <c r="H162" s="184"/>
      <c r="I162" s="184"/>
      <c r="J162" s="184"/>
      <c r="K162" s="184"/>
      <c r="L162" s="184"/>
      <c r="M162" s="184"/>
      <c r="N162" s="184"/>
      <c r="O162" s="184"/>
      <c r="P162" s="184"/>
      <c r="Q162" s="184"/>
      <c r="R162" s="184"/>
      <c r="S162" s="184"/>
      <c r="T162" s="184"/>
      <c r="U162" s="184"/>
      <c r="V162" s="184"/>
      <c r="W162" s="184"/>
      <c r="X162" s="184"/>
      <c r="Y162" s="184"/>
      <c r="Z162" s="184"/>
      <c r="AA162" s="184"/>
      <c r="AB162" s="184"/>
      <c r="AC162" s="184"/>
      <c r="AD162" s="184"/>
      <c r="AE162" s="184"/>
      <c r="AF162" s="184"/>
      <c r="AG162" s="184"/>
      <c r="AH162" s="184"/>
      <c r="AI162" s="184"/>
      <c r="AJ162" s="184"/>
      <c r="AK162" s="184"/>
      <c r="AL162" s="184"/>
      <c r="AM162" s="184"/>
      <c r="AN162" s="184"/>
      <c r="AO162" s="184"/>
      <c r="AP162" s="184"/>
      <c r="AQ162" s="184"/>
      <c r="AR162" s="184"/>
      <c r="AS162" s="184"/>
      <c r="AT162" s="184"/>
      <c r="AU162" s="184"/>
      <c r="AV162" s="184"/>
      <c r="AW162" s="184"/>
      <c r="AX162" s="184"/>
      <c r="AY162" s="184"/>
      <c r="AZ162" s="184"/>
      <c r="BA162" s="184"/>
      <c r="BB162" s="184"/>
      <c r="BC162" s="184"/>
      <c r="BD162" s="184"/>
      <c r="BE162" s="184"/>
      <c r="BF162" s="184"/>
      <c r="BG162" s="184"/>
      <c r="BH162" s="184"/>
      <c r="BI162" s="184"/>
      <c r="BJ162" s="184"/>
      <c r="BK162" s="184"/>
      <c r="BL162" s="184"/>
      <c r="BM162" s="184"/>
      <c r="BN162" s="184"/>
      <c r="BO162" s="184"/>
      <c r="BP162" s="184"/>
      <c r="BQ162" s="184"/>
      <c r="BR162" s="184"/>
      <c r="BS162" s="184"/>
      <c r="BT162" s="184"/>
      <c r="BU162" s="184"/>
      <c r="BV162" s="184"/>
      <c r="BW162" s="184"/>
      <c r="BX162" s="187"/>
      <c r="BY162" s="187"/>
      <c r="BZ162" s="187"/>
      <c r="CA162" s="187"/>
      <c r="CB162" s="187"/>
      <c r="CC162" s="187"/>
      <c r="CD162" s="187"/>
      <c r="CE162" s="187"/>
      <c r="CF162" s="187"/>
      <c r="CG162" s="187"/>
      <c r="CH162" s="187"/>
    </row>
    <row r="163" spans="1:86" s="186" customFormat="1" ht="12" customHeight="1">
      <c r="A163" s="184"/>
      <c r="B163" s="184"/>
      <c r="C163" s="184"/>
      <c r="D163" s="184"/>
      <c r="E163" s="184"/>
      <c r="F163" s="184"/>
      <c r="G163" s="185"/>
      <c r="H163" s="184"/>
      <c r="I163" s="184"/>
      <c r="J163" s="184"/>
      <c r="K163" s="184"/>
      <c r="L163" s="184"/>
      <c r="M163" s="184"/>
      <c r="N163" s="184"/>
      <c r="O163" s="184"/>
      <c r="P163" s="184"/>
      <c r="Q163" s="184"/>
      <c r="R163" s="184"/>
      <c r="S163" s="184"/>
      <c r="T163" s="184"/>
      <c r="U163" s="184"/>
      <c r="V163" s="184"/>
      <c r="W163" s="184"/>
      <c r="X163" s="184"/>
      <c r="Y163" s="184"/>
      <c r="Z163" s="184"/>
      <c r="AA163" s="184"/>
      <c r="AB163" s="184"/>
      <c r="AC163" s="184"/>
      <c r="AD163" s="184"/>
      <c r="AE163" s="184"/>
      <c r="AF163" s="184"/>
      <c r="AG163" s="184"/>
      <c r="AH163" s="184"/>
      <c r="AI163" s="184"/>
      <c r="AJ163" s="184"/>
      <c r="AK163" s="184"/>
      <c r="AL163" s="184"/>
      <c r="AM163" s="184"/>
      <c r="AN163" s="184"/>
      <c r="AO163" s="184"/>
      <c r="AP163" s="184"/>
      <c r="AQ163" s="184"/>
      <c r="AR163" s="184"/>
      <c r="AS163" s="184"/>
      <c r="AT163" s="184"/>
      <c r="AU163" s="184"/>
      <c r="AV163" s="184"/>
      <c r="AW163" s="184"/>
      <c r="AX163" s="184"/>
      <c r="AY163" s="184"/>
      <c r="AZ163" s="184"/>
      <c r="BA163" s="184"/>
      <c r="BB163" s="184"/>
      <c r="BC163" s="184"/>
      <c r="BD163" s="184"/>
      <c r="BE163" s="184"/>
      <c r="BF163" s="184"/>
      <c r="BG163" s="184"/>
      <c r="BH163" s="184"/>
      <c r="BI163" s="184"/>
      <c r="BJ163" s="184"/>
      <c r="BK163" s="184"/>
      <c r="BL163" s="184"/>
      <c r="BM163" s="184"/>
      <c r="BN163" s="184"/>
      <c r="BO163" s="184"/>
      <c r="BP163" s="184"/>
      <c r="BQ163" s="184"/>
      <c r="BR163" s="184"/>
      <c r="BS163" s="184"/>
      <c r="BT163" s="184"/>
      <c r="BU163" s="184"/>
      <c r="BV163" s="184"/>
      <c r="BW163" s="184"/>
      <c r="BX163" s="187"/>
      <c r="BY163" s="187"/>
      <c r="BZ163" s="187"/>
      <c r="CA163" s="187"/>
      <c r="CB163" s="187"/>
      <c r="CC163" s="187"/>
      <c r="CD163" s="187"/>
      <c r="CE163" s="187"/>
      <c r="CF163" s="187"/>
      <c r="CG163" s="187"/>
      <c r="CH163" s="187"/>
    </row>
    <row r="164" spans="1:86" s="186" customFormat="1" ht="12" customHeight="1">
      <c r="A164" s="184"/>
      <c r="B164" s="184"/>
      <c r="C164" s="184"/>
      <c r="D164" s="184"/>
      <c r="E164" s="184"/>
      <c r="F164" s="184"/>
      <c r="G164" s="185"/>
      <c r="H164" s="184"/>
      <c r="I164" s="184"/>
      <c r="J164" s="184"/>
      <c r="K164" s="184"/>
      <c r="L164" s="184"/>
      <c r="M164" s="184"/>
      <c r="N164" s="184"/>
      <c r="O164" s="184"/>
      <c r="P164" s="184"/>
      <c r="Q164" s="184"/>
      <c r="R164" s="184"/>
      <c r="S164" s="184"/>
      <c r="T164" s="184"/>
      <c r="U164" s="184"/>
      <c r="V164" s="184"/>
      <c r="W164" s="184"/>
      <c r="X164" s="184"/>
      <c r="Y164" s="184"/>
      <c r="Z164" s="184"/>
      <c r="AA164" s="184"/>
      <c r="AB164" s="184"/>
      <c r="AC164" s="184"/>
      <c r="AD164" s="184"/>
      <c r="AE164" s="184"/>
      <c r="AF164" s="184"/>
      <c r="AG164" s="184"/>
      <c r="AH164" s="184"/>
      <c r="AI164" s="184"/>
      <c r="AJ164" s="184"/>
      <c r="AK164" s="184"/>
      <c r="AL164" s="184"/>
      <c r="AM164" s="184"/>
      <c r="AN164" s="184"/>
      <c r="AO164" s="184"/>
      <c r="AP164" s="184"/>
      <c r="AQ164" s="184"/>
      <c r="AR164" s="184"/>
      <c r="AS164" s="184"/>
      <c r="AT164" s="184"/>
      <c r="AU164" s="184"/>
      <c r="AV164" s="184"/>
      <c r="AW164" s="184"/>
      <c r="AX164" s="184"/>
      <c r="AY164" s="184"/>
      <c r="AZ164" s="184"/>
      <c r="BA164" s="184"/>
      <c r="BB164" s="184"/>
      <c r="BC164" s="184"/>
      <c r="BD164" s="184"/>
      <c r="BE164" s="184"/>
      <c r="BF164" s="184"/>
      <c r="BG164" s="184"/>
      <c r="BH164" s="184"/>
      <c r="BI164" s="184"/>
      <c r="BJ164" s="184"/>
      <c r="BK164" s="184"/>
      <c r="BL164" s="184"/>
      <c r="BM164" s="184"/>
      <c r="BN164" s="184"/>
      <c r="BO164" s="184"/>
      <c r="BP164" s="184"/>
      <c r="BQ164" s="184"/>
      <c r="BR164" s="184"/>
      <c r="BS164" s="184"/>
      <c r="BT164" s="184"/>
      <c r="BU164" s="184"/>
      <c r="BV164" s="184"/>
      <c r="BW164" s="184"/>
      <c r="BX164" s="187"/>
      <c r="BY164" s="187"/>
      <c r="BZ164" s="187"/>
      <c r="CA164" s="187"/>
      <c r="CB164" s="187"/>
      <c r="CC164" s="187"/>
      <c r="CD164" s="187"/>
      <c r="CE164" s="187"/>
      <c r="CF164" s="187"/>
      <c r="CG164" s="187"/>
      <c r="CH164" s="187"/>
    </row>
    <row r="165" spans="1:86" s="186" customFormat="1" ht="12" customHeight="1">
      <c r="A165" s="184"/>
      <c r="B165" s="184"/>
      <c r="C165" s="184"/>
      <c r="D165" s="184"/>
      <c r="E165" s="184"/>
      <c r="F165" s="184"/>
      <c r="G165" s="185"/>
      <c r="H165" s="184"/>
      <c r="I165" s="184"/>
      <c r="J165" s="184"/>
      <c r="K165" s="184"/>
      <c r="L165" s="184"/>
      <c r="M165" s="184"/>
      <c r="N165" s="184"/>
      <c r="O165" s="184"/>
      <c r="P165" s="184"/>
      <c r="Q165" s="184"/>
      <c r="R165" s="184"/>
      <c r="S165" s="184"/>
      <c r="T165" s="184"/>
      <c r="U165" s="184"/>
      <c r="V165" s="184"/>
      <c r="W165" s="184"/>
      <c r="X165" s="184"/>
      <c r="Y165" s="184"/>
      <c r="Z165" s="184"/>
      <c r="AA165" s="184"/>
      <c r="AB165" s="184"/>
      <c r="AC165" s="184"/>
      <c r="AD165" s="184"/>
      <c r="AE165" s="184"/>
      <c r="AF165" s="184"/>
      <c r="AG165" s="184"/>
      <c r="AH165" s="184"/>
      <c r="AI165" s="184"/>
      <c r="AJ165" s="184"/>
      <c r="AK165" s="184"/>
      <c r="AL165" s="184"/>
      <c r="AM165" s="184"/>
      <c r="AN165" s="184"/>
      <c r="AO165" s="184"/>
      <c r="AP165" s="184"/>
      <c r="AQ165" s="184"/>
      <c r="AR165" s="184"/>
      <c r="AS165" s="184"/>
      <c r="AT165" s="184"/>
      <c r="AU165" s="184"/>
      <c r="AV165" s="184"/>
      <c r="AW165" s="184"/>
      <c r="AX165" s="184"/>
      <c r="AY165" s="184"/>
      <c r="AZ165" s="184"/>
      <c r="BA165" s="184"/>
      <c r="BB165" s="184"/>
      <c r="BC165" s="184"/>
      <c r="BD165" s="184"/>
      <c r="BE165" s="184"/>
      <c r="BF165" s="184"/>
      <c r="BG165" s="184"/>
      <c r="BH165" s="184"/>
      <c r="BI165" s="184"/>
      <c r="BJ165" s="184"/>
      <c r="BK165" s="184"/>
      <c r="BL165" s="184"/>
      <c r="BM165" s="184"/>
      <c r="BN165" s="184"/>
      <c r="BO165" s="184"/>
      <c r="BP165" s="184"/>
      <c r="BQ165" s="184"/>
      <c r="BR165" s="184"/>
      <c r="BS165" s="184"/>
      <c r="BT165" s="184"/>
      <c r="BU165" s="184"/>
      <c r="BV165" s="184"/>
      <c r="BW165" s="184"/>
      <c r="BX165" s="187"/>
      <c r="BY165" s="187"/>
      <c r="BZ165" s="187"/>
      <c r="CA165" s="187"/>
      <c r="CB165" s="187"/>
      <c r="CC165" s="187"/>
      <c r="CD165" s="187"/>
      <c r="CE165" s="187"/>
      <c r="CF165" s="187"/>
      <c r="CG165" s="187"/>
      <c r="CH165" s="187"/>
    </row>
    <row r="166" spans="1:86" s="186" customFormat="1" ht="12" customHeight="1">
      <c r="A166" s="184"/>
      <c r="B166" s="184"/>
      <c r="C166" s="184"/>
      <c r="D166" s="184"/>
      <c r="E166" s="184"/>
      <c r="F166" s="184"/>
      <c r="G166" s="185"/>
      <c r="H166" s="184"/>
      <c r="I166" s="184"/>
      <c r="J166" s="184"/>
      <c r="K166" s="184"/>
      <c r="L166" s="184"/>
      <c r="M166" s="184"/>
      <c r="N166" s="184"/>
      <c r="O166" s="184"/>
      <c r="P166" s="184"/>
      <c r="Q166" s="184"/>
      <c r="R166" s="184"/>
      <c r="S166" s="184"/>
      <c r="T166" s="184"/>
      <c r="U166" s="184"/>
      <c r="V166" s="184"/>
      <c r="W166" s="184"/>
      <c r="X166" s="184"/>
      <c r="Y166" s="184"/>
      <c r="Z166" s="184"/>
      <c r="AA166" s="184"/>
      <c r="AB166" s="184"/>
      <c r="AC166" s="184"/>
      <c r="AD166" s="184"/>
      <c r="AE166" s="184"/>
      <c r="AF166" s="184"/>
      <c r="AG166" s="184"/>
      <c r="AH166" s="184"/>
      <c r="AI166" s="184"/>
      <c r="AJ166" s="184"/>
      <c r="AK166" s="184"/>
      <c r="AL166" s="184"/>
      <c r="AM166" s="184"/>
      <c r="AN166" s="184"/>
      <c r="AO166" s="184"/>
      <c r="AP166" s="184"/>
      <c r="AQ166" s="184"/>
      <c r="AR166" s="184"/>
      <c r="AS166" s="184"/>
      <c r="AT166" s="184"/>
      <c r="AU166" s="184"/>
      <c r="AV166" s="184"/>
      <c r="AW166" s="184"/>
      <c r="AX166" s="184"/>
      <c r="AY166" s="184"/>
      <c r="AZ166" s="184"/>
      <c r="BA166" s="184"/>
      <c r="BB166" s="184"/>
      <c r="BC166" s="184"/>
      <c r="BD166" s="184"/>
      <c r="BE166" s="184"/>
      <c r="BF166" s="184"/>
      <c r="BG166" s="184"/>
      <c r="BH166" s="184"/>
      <c r="BI166" s="184"/>
      <c r="BJ166" s="184"/>
      <c r="BK166" s="184"/>
      <c r="BL166" s="184"/>
      <c r="BM166" s="184"/>
      <c r="BN166" s="184"/>
      <c r="BO166" s="184"/>
      <c r="BP166" s="184"/>
      <c r="BQ166" s="184"/>
      <c r="BR166" s="184"/>
      <c r="BS166" s="184"/>
      <c r="BT166" s="184"/>
      <c r="BU166" s="184"/>
      <c r="BV166" s="184"/>
      <c r="BW166" s="184"/>
      <c r="BX166" s="187"/>
      <c r="BY166" s="187"/>
      <c r="BZ166" s="187"/>
      <c r="CA166" s="187"/>
      <c r="CB166" s="187"/>
      <c r="CC166" s="187"/>
      <c r="CD166" s="187"/>
      <c r="CE166" s="187"/>
      <c r="CF166" s="187"/>
      <c r="CG166" s="187"/>
      <c r="CH166" s="187"/>
    </row>
    <row r="167" spans="1:86" s="186" customFormat="1" ht="12" customHeight="1">
      <c r="A167" s="184"/>
      <c r="B167" s="184"/>
      <c r="C167" s="184"/>
      <c r="D167" s="184"/>
      <c r="E167" s="184"/>
      <c r="F167" s="184"/>
      <c r="G167" s="185"/>
      <c r="H167" s="184"/>
      <c r="I167" s="184"/>
      <c r="J167" s="184"/>
      <c r="K167" s="184"/>
      <c r="L167" s="184"/>
      <c r="M167" s="184"/>
      <c r="N167" s="184"/>
      <c r="O167" s="184"/>
      <c r="P167" s="184"/>
      <c r="Q167" s="184"/>
      <c r="R167" s="184"/>
      <c r="S167" s="184"/>
      <c r="T167" s="184"/>
      <c r="U167" s="184"/>
      <c r="V167" s="184"/>
      <c r="W167" s="184"/>
      <c r="X167" s="184"/>
      <c r="Y167" s="184"/>
      <c r="Z167" s="184"/>
      <c r="AA167" s="184"/>
      <c r="AB167" s="184"/>
      <c r="AC167" s="184"/>
      <c r="AD167" s="184"/>
      <c r="AE167" s="184"/>
      <c r="AF167" s="184"/>
      <c r="AG167" s="184"/>
      <c r="AH167" s="184"/>
      <c r="AI167" s="184"/>
      <c r="AJ167" s="184"/>
      <c r="AK167" s="184"/>
      <c r="AL167" s="184"/>
      <c r="AM167" s="184"/>
      <c r="AN167" s="184"/>
      <c r="AO167" s="184"/>
      <c r="AP167" s="184"/>
      <c r="AQ167" s="184"/>
      <c r="AR167" s="184"/>
      <c r="AS167" s="184"/>
      <c r="AT167" s="184"/>
      <c r="AU167" s="184"/>
      <c r="AV167" s="184"/>
      <c r="AW167" s="184"/>
      <c r="AX167" s="184"/>
      <c r="AY167" s="184"/>
      <c r="AZ167" s="184"/>
      <c r="BA167" s="184"/>
      <c r="BB167" s="184"/>
      <c r="BC167" s="184"/>
      <c r="BD167" s="184"/>
      <c r="BE167" s="184"/>
      <c r="BF167" s="184"/>
      <c r="BG167" s="184"/>
      <c r="BH167" s="184"/>
      <c r="BI167" s="184"/>
      <c r="BJ167" s="184"/>
      <c r="BK167" s="184"/>
      <c r="BL167" s="184"/>
      <c r="BM167" s="184"/>
      <c r="BN167" s="184"/>
      <c r="BO167" s="184"/>
      <c r="BP167" s="184"/>
      <c r="BQ167" s="184"/>
      <c r="BR167" s="184"/>
      <c r="BS167" s="184"/>
      <c r="BT167" s="184"/>
      <c r="BU167" s="184"/>
      <c r="BV167" s="184"/>
      <c r="BW167" s="184"/>
      <c r="BX167" s="187"/>
      <c r="BY167" s="187"/>
      <c r="BZ167" s="187"/>
      <c r="CA167" s="187"/>
      <c r="CB167" s="187"/>
      <c r="CC167" s="187"/>
      <c r="CD167" s="187"/>
      <c r="CE167" s="187"/>
      <c r="CF167" s="187"/>
      <c r="CG167" s="187"/>
      <c r="CH167" s="187"/>
    </row>
    <row r="168" spans="1:86" s="186" customFormat="1" ht="12" customHeight="1">
      <c r="A168" s="184"/>
      <c r="B168" s="184"/>
      <c r="C168" s="184"/>
      <c r="D168" s="184"/>
      <c r="E168" s="184"/>
      <c r="F168" s="184"/>
      <c r="G168" s="185"/>
      <c r="H168" s="184"/>
      <c r="I168" s="184"/>
      <c r="J168" s="184"/>
      <c r="K168" s="184"/>
      <c r="L168" s="184"/>
      <c r="M168" s="184"/>
      <c r="N168" s="184"/>
      <c r="O168" s="184"/>
      <c r="P168" s="184"/>
      <c r="Q168" s="184"/>
      <c r="R168" s="184"/>
      <c r="S168" s="184"/>
      <c r="T168" s="184"/>
      <c r="U168" s="184"/>
      <c r="V168" s="184"/>
      <c r="W168" s="184"/>
      <c r="X168" s="184"/>
      <c r="Y168" s="184"/>
      <c r="Z168" s="184"/>
      <c r="AA168" s="184"/>
      <c r="AB168" s="184"/>
      <c r="AC168" s="184"/>
      <c r="AD168" s="184"/>
      <c r="AE168" s="184"/>
      <c r="AF168" s="184"/>
      <c r="AG168" s="184"/>
      <c r="AH168" s="184"/>
      <c r="AI168" s="184"/>
      <c r="AJ168" s="184"/>
      <c r="AK168" s="184"/>
      <c r="AL168" s="184"/>
      <c r="AM168" s="184"/>
      <c r="AN168" s="184"/>
      <c r="AO168" s="184"/>
      <c r="AP168" s="184"/>
      <c r="AQ168" s="184"/>
      <c r="AR168" s="184"/>
      <c r="AS168" s="184"/>
      <c r="AT168" s="184"/>
      <c r="AU168" s="184"/>
      <c r="AV168" s="184"/>
      <c r="AW168" s="184"/>
      <c r="AX168" s="184"/>
      <c r="AY168" s="184"/>
      <c r="AZ168" s="184"/>
      <c r="BA168" s="184"/>
      <c r="BB168" s="184"/>
      <c r="BC168" s="184"/>
      <c r="BD168" s="184"/>
      <c r="BE168" s="184"/>
      <c r="BF168" s="184"/>
      <c r="BG168" s="184"/>
      <c r="BH168" s="184"/>
      <c r="BI168" s="184"/>
      <c r="BJ168" s="184"/>
      <c r="BK168" s="184"/>
      <c r="BL168" s="184"/>
      <c r="BM168" s="184"/>
      <c r="BN168" s="184"/>
      <c r="BO168" s="184"/>
      <c r="BP168" s="184"/>
      <c r="BQ168" s="184"/>
      <c r="BR168" s="184"/>
      <c r="BS168" s="184"/>
      <c r="BT168" s="184"/>
      <c r="BU168" s="184"/>
      <c r="BV168" s="184"/>
      <c r="BW168" s="184"/>
      <c r="BX168" s="187"/>
      <c r="BY168" s="187"/>
      <c r="BZ168" s="187"/>
      <c r="CA168" s="187"/>
      <c r="CB168" s="187"/>
      <c r="CC168" s="187"/>
      <c r="CD168" s="187"/>
      <c r="CE168" s="187"/>
      <c r="CF168" s="187"/>
      <c r="CG168" s="187"/>
      <c r="CH168" s="187"/>
    </row>
    <row r="169" spans="1:86" s="186" customFormat="1" ht="12" customHeight="1">
      <c r="A169" s="184"/>
      <c r="B169" s="184"/>
      <c r="C169" s="184"/>
      <c r="D169" s="184"/>
      <c r="E169" s="184"/>
      <c r="F169" s="184"/>
      <c r="G169" s="185"/>
      <c r="H169" s="184"/>
      <c r="I169" s="184"/>
      <c r="J169" s="184"/>
      <c r="K169" s="184"/>
      <c r="L169" s="184"/>
      <c r="M169" s="184"/>
      <c r="N169" s="184"/>
      <c r="O169" s="184"/>
      <c r="P169" s="184"/>
      <c r="Q169" s="184"/>
      <c r="R169" s="184"/>
      <c r="S169" s="184"/>
      <c r="T169" s="184"/>
      <c r="U169" s="184"/>
      <c r="V169" s="184"/>
      <c r="W169" s="184"/>
      <c r="X169" s="184"/>
      <c r="Y169" s="184"/>
      <c r="Z169" s="184"/>
      <c r="AA169" s="184"/>
      <c r="AB169" s="184"/>
      <c r="AC169" s="184"/>
      <c r="AD169" s="184"/>
      <c r="AE169" s="184"/>
      <c r="AF169" s="184"/>
      <c r="AG169" s="184"/>
      <c r="AH169" s="184"/>
      <c r="AI169" s="184"/>
      <c r="AJ169" s="184"/>
      <c r="AK169" s="184"/>
      <c r="AL169" s="184"/>
      <c r="AM169" s="184"/>
      <c r="AN169" s="184"/>
      <c r="AO169" s="184"/>
      <c r="AP169" s="184"/>
      <c r="AQ169" s="184"/>
      <c r="AR169" s="184"/>
      <c r="AS169" s="184"/>
      <c r="AT169" s="184"/>
      <c r="AU169" s="184"/>
      <c r="AV169" s="184"/>
      <c r="AW169" s="184"/>
      <c r="AX169" s="184"/>
      <c r="AY169" s="184"/>
      <c r="AZ169" s="184"/>
      <c r="BA169" s="184"/>
      <c r="BB169" s="184"/>
      <c r="BC169" s="184"/>
      <c r="BD169" s="184"/>
      <c r="BE169" s="184"/>
      <c r="BF169" s="184"/>
      <c r="BG169" s="184"/>
      <c r="BH169" s="184"/>
      <c r="BI169" s="184"/>
      <c r="BJ169" s="184"/>
      <c r="BK169" s="184"/>
      <c r="BL169" s="184"/>
      <c r="BM169" s="184"/>
      <c r="BN169" s="184"/>
      <c r="BO169" s="184"/>
      <c r="BP169" s="184"/>
      <c r="BQ169" s="184"/>
      <c r="BR169" s="184"/>
      <c r="BS169" s="184"/>
      <c r="BT169" s="184"/>
      <c r="BU169" s="184"/>
      <c r="BV169" s="184"/>
      <c r="BW169" s="184"/>
      <c r="BX169" s="187"/>
      <c r="BY169" s="187"/>
      <c r="BZ169" s="187"/>
      <c r="CA169" s="187"/>
      <c r="CB169" s="187"/>
      <c r="CC169" s="187"/>
      <c r="CD169" s="187"/>
      <c r="CE169" s="187"/>
      <c r="CF169" s="187"/>
      <c r="CG169" s="187"/>
      <c r="CH169" s="187"/>
    </row>
    <row r="170" spans="1:86" s="186" customFormat="1" ht="12" customHeight="1">
      <c r="A170" s="184"/>
      <c r="B170" s="184"/>
      <c r="C170" s="184"/>
      <c r="D170" s="184"/>
      <c r="E170" s="184"/>
      <c r="F170" s="184"/>
      <c r="G170" s="185"/>
      <c r="H170" s="184"/>
      <c r="I170" s="184"/>
      <c r="J170" s="184"/>
      <c r="K170" s="184"/>
      <c r="L170" s="184"/>
      <c r="M170" s="184"/>
      <c r="N170" s="184"/>
      <c r="O170" s="184"/>
      <c r="P170" s="184"/>
      <c r="Q170" s="184"/>
      <c r="R170" s="184"/>
      <c r="S170" s="184"/>
      <c r="T170" s="184"/>
      <c r="U170" s="184"/>
      <c r="V170" s="184"/>
      <c r="W170" s="184"/>
      <c r="X170" s="184"/>
      <c r="Y170" s="184"/>
      <c r="Z170" s="184"/>
      <c r="AA170" s="184"/>
      <c r="AB170" s="184"/>
      <c r="AC170" s="184"/>
      <c r="AD170" s="184"/>
      <c r="AE170" s="184"/>
      <c r="AF170" s="184"/>
      <c r="AG170" s="184"/>
      <c r="AH170" s="184"/>
      <c r="AI170" s="184"/>
      <c r="AJ170" s="184"/>
      <c r="AK170" s="184"/>
      <c r="AL170" s="184"/>
      <c r="AM170" s="184"/>
      <c r="AN170" s="184"/>
      <c r="AO170" s="184"/>
      <c r="AP170" s="184"/>
      <c r="AQ170" s="184"/>
      <c r="AR170" s="184"/>
      <c r="AS170" s="184"/>
      <c r="AT170" s="184"/>
      <c r="AU170" s="184"/>
      <c r="AV170" s="184"/>
      <c r="AW170" s="184"/>
      <c r="AX170" s="184"/>
      <c r="AY170" s="184"/>
      <c r="AZ170" s="184"/>
      <c r="BA170" s="184"/>
      <c r="BB170" s="184"/>
      <c r="BC170" s="184"/>
      <c r="BD170" s="184"/>
      <c r="BE170" s="184"/>
      <c r="BF170" s="184"/>
      <c r="BG170" s="184"/>
      <c r="BH170" s="184"/>
      <c r="BI170" s="184"/>
      <c r="BJ170" s="184"/>
      <c r="BK170" s="184"/>
      <c r="BL170" s="184"/>
      <c r="BM170" s="184"/>
      <c r="BN170" s="184"/>
      <c r="BO170" s="184"/>
      <c r="BP170" s="184"/>
      <c r="BQ170" s="184"/>
      <c r="BR170" s="184"/>
      <c r="BS170" s="184"/>
      <c r="BT170" s="184"/>
      <c r="BU170" s="184"/>
      <c r="BV170" s="184"/>
      <c r="BW170" s="184"/>
      <c r="BX170" s="187"/>
      <c r="BY170" s="187"/>
      <c r="BZ170" s="187"/>
      <c r="CA170" s="187"/>
      <c r="CB170" s="187"/>
      <c r="CC170" s="187"/>
      <c r="CD170" s="187"/>
      <c r="CE170" s="187"/>
      <c r="CF170" s="187"/>
      <c r="CG170" s="187"/>
      <c r="CH170" s="187"/>
    </row>
    <row r="171" spans="1:86" s="186" customFormat="1" ht="12" customHeight="1">
      <c r="A171" s="184"/>
      <c r="B171" s="184"/>
      <c r="C171" s="184"/>
      <c r="D171" s="184"/>
      <c r="E171" s="184"/>
      <c r="F171" s="184"/>
      <c r="G171" s="185"/>
      <c r="H171" s="184"/>
      <c r="I171" s="184"/>
      <c r="J171" s="184"/>
      <c r="K171" s="184"/>
      <c r="L171" s="184"/>
      <c r="M171" s="184"/>
      <c r="N171" s="184"/>
      <c r="O171" s="184"/>
      <c r="P171" s="184"/>
      <c r="Q171" s="184"/>
      <c r="R171" s="184"/>
      <c r="S171" s="184"/>
      <c r="T171" s="184"/>
      <c r="U171" s="184"/>
      <c r="V171" s="184"/>
      <c r="W171" s="184"/>
      <c r="X171" s="184"/>
      <c r="Y171" s="184"/>
      <c r="Z171" s="184"/>
      <c r="AA171" s="184"/>
      <c r="AB171" s="184"/>
      <c r="AC171" s="184"/>
      <c r="AD171" s="184"/>
      <c r="AE171" s="184"/>
      <c r="AF171" s="184"/>
      <c r="AG171" s="184"/>
      <c r="AH171" s="184"/>
      <c r="AI171" s="184"/>
      <c r="AJ171" s="184"/>
      <c r="AK171" s="184"/>
      <c r="AL171" s="184"/>
      <c r="AM171" s="184"/>
      <c r="AN171" s="184"/>
      <c r="AO171" s="184"/>
      <c r="AP171" s="184"/>
      <c r="AQ171" s="184"/>
      <c r="AR171" s="184"/>
      <c r="AS171" s="184"/>
      <c r="AT171" s="184"/>
      <c r="AU171" s="184"/>
      <c r="AV171" s="184"/>
      <c r="AW171" s="184"/>
      <c r="AX171" s="184"/>
      <c r="AY171" s="184"/>
      <c r="AZ171" s="184"/>
      <c r="BA171" s="184"/>
      <c r="BB171" s="184"/>
      <c r="BC171" s="184"/>
      <c r="BD171" s="184"/>
      <c r="BE171" s="184"/>
      <c r="BF171" s="184"/>
      <c r="BG171" s="184"/>
      <c r="BH171" s="184"/>
      <c r="BI171" s="184"/>
      <c r="BJ171" s="184"/>
      <c r="BK171" s="184"/>
      <c r="BL171" s="184"/>
      <c r="BM171" s="184"/>
      <c r="BN171" s="184"/>
      <c r="BO171" s="184"/>
      <c r="BP171" s="184"/>
      <c r="BQ171" s="184"/>
      <c r="BR171" s="184"/>
      <c r="BS171" s="184"/>
      <c r="BT171" s="184"/>
      <c r="BU171" s="184"/>
      <c r="BV171" s="184"/>
      <c r="BW171" s="184"/>
      <c r="BX171" s="187"/>
      <c r="BY171" s="187"/>
      <c r="BZ171" s="187"/>
      <c r="CA171" s="187"/>
      <c r="CB171" s="187"/>
      <c r="CC171" s="187"/>
      <c r="CD171" s="187"/>
      <c r="CE171" s="187"/>
      <c r="CF171" s="187"/>
      <c r="CG171" s="187"/>
      <c r="CH171" s="187"/>
    </row>
    <row r="172" spans="1:86" s="186" customFormat="1" ht="12" customHeight="1">
      <c r="A172" s="184"/>
      <c r="B172" s="184"/>
      <c r="C172" s="184"/>
      <c r="D172" s="184"/>
      <c r="E172" s="184"/>
      <c r="F172" s="184"/>
      <c r="G172" s="185"/>
      <c r="H172" s="184"/>
      <c r="I172" s="184"/>
      <c r="J172" s="184"/>
      <c r="K172" s="184"/>
      <c r="L172" s="184"/>
      <c r="M172" s="184"/>
      <c r="N172" s="184"/>
      <c r="O172" s="184"/>
      <c r="P172" s="184"/>
      <c r="Q172" s="184"/>
      <c r="R172" s="184"/>
      <c r="S172" s="184"/>
      <c r="T172" s="184"/>
      <c r="U172" s="184"/>
      <c r="V172" s="184"/>
      <c r="W172" s="184"/>
      <c r="X172" s="184"/>
      <c r="Y172" s="184"/>
      <c r="Z172" s="184"/>
      <c r="AA172" s="184"/>
      <c r="AB172" s="184"/>
      <c r="AC172" s="184"/>
      <c r="AD172" s="184"/>
      <c r="AE172" s="184"/>
      <c r="AF172" s="184"/>
      <c r="AG172" s="184"/>
      <c r="AH172" s="184"/>
      <c r="AI172" s="184"/>
      <c r="AJ172" s="184"/>
      <c r="AK172" s="184"/>
      <c r="AL172" s="184"/>
      <c r="AM172" s="184"/>
      <c r="AN172" s="184"/>
      <c r="AO172" s="184"/>
      <c r="AP172" s="184"/>
      <c r="AQ172" s="184"/>
      <c r="AR172" s="184"/>
      <c r="AS172" s="184"/>
      <c r="AT172" s="184"/>
      <c r="AU172" s="184"/>
      <c r="AV172" s="184"/>
      <c r="AW172" s="184"/>
      <c r="AX172" s="184"/>
      <c r="AY172" s="184"/>
      <c r="AZ172" s="184"/>
      <c r="BA172" s="184"/>
      <c r="BB172" s="184"/>
      <c r="BC172" s="184"/>
      <c r="BD172" s="184"/>
      <c r="BE172" s="184"/>
      <c r="BF172" s="184"/>
      <c r="BG172" s="184"/>
      <c r="BH172" s="184"/>
      <c r="BI172" s="184"/>
      <c r="BJ172" s="184"/>
      <c r="BK172" s="184"/>
      <c r="BL172" s="184"/>
      <c r="BM172" s="184"/>
      <c r="BN172" s="184"/>
      <c r="BO172" s="184"/>
      <c r="BP172" s="184"/>
      <c r="BQ172" s="184"/>
      <c r="BR172" s="184"/>
      <c r="BS172" s="184"/>
      <c r="BT172" s="184"/>
      <c r="BU172" s="184"/>
      <c r="BV172" s="184"/>
      <c r="BW172" s="184"/>
      <c r="BX172" s="187"/>
      <c r="BY172" s="187"/>
      <c r="BZ172" s="187"/>
      <c r="CA172" s="187"/>
      <c r="CB172" s="187"/>
      <c r="CC172" s="187"/>
      <c r="CD172" s="187"/>
      <c r="CE172" s="187"/>
      <c r="CF172" s="187"/>
      <c r="CG172" s="187"/>
      <c r="CH172" s="187"/>
    </row>
    <row r="173" spans="1:86" s="186" customFormat="1" ht="12" customHeight="1">
      <c r="A173" s="184"/>
      <c r="B173" s="184"/>
      <c r="C173" s="184"/>
      <c r="D173" s="184"/>
      <c r="E173" s="184"/>
      <c r="F173" s="184"/>
      <c r="G173" s="185"/>
      <c r="H173" s="184"/>
      <c r="I173" s="184"/>
      <c r="J173" s="184"/>
      <c r="K173" s="184"/>
      <c r="L173" s="184"/>
      <c r="M173" s="184"/>
      <c r="N173" s="184"/>
      <c r="O173" s="184"/>
      <c r="P173" s="184"/>
      <c r="Q173" s="184"/>
      <c r="R173" s="184"/>
      <c r="S173" s="184"/>
      <c r="T173" s="184"/>
      <c r="U173" s="184"/>
      <c r="V173" s="184"/>
      <c r="W173" s="184"/>
      <c r="X173" s="184"/>
      <c r="Y173" s="184"/>
      <c r="Z173" s="184"/>
      <c r="AA173" s="184"/>
      <c r="AB173" s="184"/>
      <c r="AC173" s="184"/>
      <c r="AD173" s="184"/>
      <c r="AE173" s="184"/>
      <c r="AF173" s="184"/>
      <c r="AG173" s="184"/>
      <c r="AH173" s="184"/>
      <c r="AI173" s="184"/>
      <c r="AJ173" s="184"/>
      <c r="AK173" s="184"/>
      <c r="AL173" s="184"/>
      <c r="AM173" s="184"/>
      <c r="AN173" s="184"/>
      <c r="AO173" s="184"/>
      <c r="AP173" s="184"/>
      <c r="AQ173" s="184"/>
      <c r="AR173" s="184"/>
      <c r="AS173" s="184"/>
      <c r="AT173" s="184"/>
      <c r="AU173" s="184"/>
      <c r="AV173" s="184"/>
      <c r="AW173" s="184"/>
      <c r="AX173" s="184"/>
      <c r="AY173" s="184"/>
      <c r="AZ173" s="184"/>
      <c r="BA173" s="184"/>
      <c r="BB173" s="184"/>
      <c r="BC173" s="184"/>
      <c r="BD173" s="184"/>
      <c r="BE173" s="184"/>
      <c r="BF173" s="184"/>
      <c r="BG173" s="184"/>
      <c r="BH173" s="184"/>
      <c r="BI173" s="184"/>
      <c r="BJ173" s="184"/>
      <c r="BK173" s="184"/>
      <c r="BL173" s="184"/>
      <c r="BM173" s="184"/>
      <c r="BN173" s="184"/>
      <c r="BO173" s="184"/>
      <c r="BP173" s="184"/>
      <c r="BQ173" s="184"/>
      <c r="BR173" s="184"/>
      <c r="BS173" s="184"/>
      <c r="BT173" s="184"/>
      <c r="BU173" s="184"/>
      <c r="BV173" s="184"/>
      <c r="BW173" s="184"/>
      <c r="BX173" s="187"/>
      <c r="BY173" s="187"/>
      <c r="BZ173" s="187"/>
      <c r="CA173" s="187"/>
      <c r="CB173" s="187"/>
      <c r="CC173" s="187"/>
      <c r="CD173" s="187"/>
      <c r="CE173" s="187"/>
      <c r="CF173" s="187"/>
      <c r="CG173" s="187"/>
      <c r="CH173" s="187"/>
    </row>
    <row r="174" spans="1:86" s="186" customFormat="1" ht="12" customHeight="1">
      <c r="A174" s="184"/>
      <c r="B174" s="184"/>
      <c r="C174" s="184"/>
      <c r="D174" s="184"/>
      <c r="E174" s="184"/>
      <c r="F174" s="184"/>
      <c r="G174" s="185"/>
      <c r="H174" s="184"/>
      <c r="I174" s="184"/>
      <c r="J174" s="184"/>
      <c r="K174" s="184"/>
      <c r="L174" s="184"/>
      <c r="M174" s="184"/>
      <c r="N174" s="184"/>
      <c r="O174" s="184"/>
      <c r="P174" s="184"/>
      <c r="Q174" s="184"/>
      <c r="R174" s="184"/>
      <c r="S174" s="184"/>
      <c r="T174" s="184"/>
      <c r="U174" s="184"/>
      <c r="V174" s="184"/>
      <c r="W174" s="184"/>
      <c r="X174" s="184"/>
      <c r="Y174" s="184"/>
      <c r="Z174" s="184"/>
      <c r="AA174" s="184"/>
      <c r="AB174" s="184"/>
      <c r="AC174" s="184"/>
      <c r="AD174" s="184"/>
      <c r="AE174" s="184"/>
      <c r="AF174" s="184"/>
      <c r="AG174" s="184"/>
      <c r="AH174" s="184"/>
      <c r="AI174" s="184"/>
      <c r="AJ174" s="184"/>
      <c r="AK174" s="184"/>
      <c r="AL174" s="184"/>
      <c r="AM174" s="184"/>
      <c r="AN174" s="184"/>
      <c r="AO174" s="184"/>
      <c r="AP174" s="184"/>
      <c r="AQ174" s="184"/>
      <c r="AR174" s="184"/>
      <c r="AS174" s="184"/>
      <c r="AT174" s="184"/>
      <c r="AU174" s="184"/>
      <c r="AV174" s="184"/>
      <c r="AW174" s="184"/>
      <c r="AX174" s="184"/>
      <c r="AY174" s="184"/>
      <c r="AZ174" s="184"/>
      <c r="BA174" s="184"/>
      <c r="BB174" s="184"/>
      <c r="BC174" s="184"/>
      <c r="BD174" s="184"/>
      <c r="BE174" s="184"/>
      <c r="BF174" s="184"/>
      <c r="BG174" s="184"/>
      <c r="BH174" s="184"/>
      <c r="BI174" s="184"/>
      <c r="BJ174" s="184"/>
      <c r="BK174" s="184"/>
      <c r="BL174" s="184"/>
      <c r="BM174" s="184"/>
      <c r="BN174" s="184"/>
      <c r="BO174" s="184"/>
      <c r="BP174" s="184"/>
      <c r="BQ174" s="184"/>
      <c r="BR174" s="184"/>
      <c r="BS174" s="184"/>
      <c r="BT174" s="184"/>
      <c r="BU174" s="184"/>
      <c r="BV174" s="184"/>
      <c r="BW174" s="184"/>
      <c r="BX174" s="187"/>
      <c r="BY174" s="187"/>
      <c r="BZ174" s="187"/>
      <c r="CA174" s="187"/>
      <c r="CB174" s="187"/>
      <c r="CC174" s="187"/>
      <c r="CD174" s="187"/>
      <c r="CE174" s="187"/>
      <c r="CF174" s="187"/>
      <c r="CG174" s="187"/>
      <c r="CH174" s="187"/>
    </row>
    <row r="175" spans="1:86" s="186" customFormat="1" ht="12" customHeight="1">
      <c r="A175" s="184"/>
      <c r="B175" s="184"/>
      <c r="C175" s="184"/>
      <c r="D175" s="184"/>
      <c r="E175" s="184"/>
      <c r="F175" s="184"/>
      <c r="G175" s="185"/>
      <c r="H175" s="184"/>
      <c r="I175" s="184"/>
      <c r="J175" s="184"/>
      <c r="K175" s="184"/>
      <c r="L175" s="184"/>
      <c r="M175" s="184"/>
      <c r="N175" s="184"/>
      <c r="O175" s="184"/>
      <c r="P175" s="184"/>
      <c r="Q175" s="184"/>
      <c r="R175" s="184"/>
      <c r="S175" s="184"/>
      <c r="T175" s="184"/>
      <c r="U175" s="184"/>
      <c r="V175" s="184"/>
      <c r="W175" s="184"/>
      <c r="X175" s="184"/>
      <c r="Y175" s="184"/>
      <c r="Z175" s="184"/>
      <c r="AA175" s="184"/>
      <c r="AB175" s="184"/>
      <c r="AC175" s="184"/>
      <c r="AD175" s="184"/>
      <c r="AE175" s="184"/>
      <c r="AF175" s="184"/>
      <c r="AG175" s="184"/>
      <c r="AH175" s="184"/>
      <c r="AI175" s="184"/>
      <c r="AJ175" s="184"/>
      <c r="AK175" s="184"/>
      <c r="AL175" s="184"/>
      <c r="AM175" s="184"/>
      <c r="AN175" s="184"/>
      <c r="AO175" s="184"/>
      <c r="AP175" s="184"/>
      <c r="AQ175" s="184"/>
      <c r="AR175" s="184"/>
      <c r="AS175" s="184"/>
      <c r="AT175" s="184"/>
      <c r="AU175" s="184"/>
      <c r="AV175" s="184"/>
      <c r="AW175" s="184"/>
      <c r="AX175" s="184"/>
      <c r="AY175" s="184"/>
      <c r="AZ175" s="184"/>
      <c r="BA175" s="184"/>
      <c r="BB175" s="184"/>
      <c r="BC175" s="184"/>
      <c r="BD175" s="184"/>
      <c r="BE175" s="184"/>
      <c r="BF175" s="184"/>
      <c r="BG175" s="184"/>
      <c r="BH175" s="184"/>
      <c r="BI175" s="184"/>
      <c r="BJ175" s="184"/>
      <c r="BK175" s="184"/>
      <c r="BL175" s="184"/>
      <c r="BM175" s="184"/>
      <c r="BN175" s="184"/>
      <c r="BO175" s="184"/>
      <c r="BP175" s="184"/>
      <c r="BQ175" s="184"/>
      <c r="BR175" s="184"/>
      <c r="BS175" s="184"/>
      <c r="BT175" s="184"/>
      <c r="BU175" s="184"/>
      <c r="BV175" s="184"/>
      <c r="BW175" s="184"/>
      <c r="BX175" s="187"/>
      <c r="BY175" s="187"/>
      <c r="BZ175" s="187"/>
      <c r="CA175" s="187"/>
      <c r="CB175" s="187"/>
      <c r="CC175" s="187"/>
      <c r="CD175" s="187"/>
      <c r="CE175" s="187"/>
      <c r="CF175" s="187"/>
      <c r="CG175" s="187"/>
      <c r="CH175" s="187"/>
    </row>
    <row r="176" spans="1:86" s="186" customFormat="1" ht="12" customHeight="1">
      <c r="A176" s="184"/>
      <c r="B176" s="184"/>
      <c r="C176" s="184"/>
      <c r="D176" s="184"/>
      <c r="E176" s="184"/>
      <c r="F176" s="184"/>
      <c r="G176" s="185"/>
      <c r="H176" s="184"/>
      <c r="I176" s="184"/>
      <c r="J176" s="184"/>
      <c r="K176" s="184"/>
      <c r="L176" s="184"/>
      <c r="M176" s="184"/>
      <c r="N176" s="184"/>
      <c r="O176" s="184"/>
      <c r="P176" s="184"/>
      <c r="Q176" s="184"/>
      <c r="R176" s="184"/>
      <c r="S176" s="184"/>
      <c r="T176" s="184"/>
      <c r="U176" s="184"/>
      <c r="V176" s="184"/>
      <c r="W176" s="184"/>
      <c r="X176" s="184"/>
      <c r="Y176" s="184"/>
      <c r="Z176" s="184"/>
      <c r="AA176" s="184"/>
      <c r="AB176" s="184"/>
      <c r="AC176" s="184"/>
      <c r="AD176" s="184"/>
      <c r="AE176" s="184"/>
      <c r="AF176" s="184"/>
      <c r="AG176" s="184"/>
      <c r="AH176" s="184"/>
      <c r="AI176" s="184"/>
      <c r="AJ176" s="184"/>
      <c r="AK176" s="184"/>
      <c r="AL176" s="184"/>
      <c r="AM176" s="184"/>
      <c r="AN176" s="184"/>
      <c r="AO176" s="184"/>
      <c r="AP176" s="184"/>
      <c r="AQ176" s="184"/>
      <c r="AR176" s="184"/>
      <c r="AS176" s="184"/>
      <c r="AT176" s="184"/>
      <c r="AU176" s="184"/>
      <c r="AV176" s="184"/>
      <c r="AW176" s="184"/>
      <c r="AX176" s="184"/>
      <c r="AY176" s="184"/>
      <c r="AZ176" s="184"/>
      <c r="BA176" s="184"/>
      <c r="BB176" s="184"/>
      <c r="BC176" s="184"/>
      <c r="BD176" s="184"/>
      <c r="BE176" s="184"/>
      <c r="BF176" s="184"/>
      <c r="BG176" s="184"/>
      <c r="BH176" s="184"/>
      <c r="BI176" s="184"/>
      <c r="BJ176" s="184"/>
      <c r="BK176" s="184"/>
      <c r="BL176" s="184"/>
      <c r="BM176" s="184"/>
      <c r="BN176" s="184"/>
      <c r="BO176" s="184"/>
      <c r="BP176" s="184"/>
      <c r="BQ176" s="184"/>
      <c r="BR176" s="184"/>
      <c r="BS176" s="184"/>
      <c r="BT176" s="184"/>
      <c r="BU176" s="184"/>
      <c r="BV176" s="184"/>
      <c r="BW176" s="184"/>
      <c r="BX176" s="187"/>
      <c r="BY176" s="187"/>
      <c r="BZ176" s="187"/>
      <c r="CA176" s="187"/>
      <c r="CB176" s="187"/>
      <c r="CC176" s="187"/>
      <c r="CD176" s="187"/>
      <c r="CE176" s="187"/>
      <c r="CF176" s="187"/>
      <c r="CG176" s="187"/>
      <c r="CH176" s="187"/>
    </row>
    <row r="177" spans="1:86" s="186" customFormat="1" ht="12" customHeight="1">
      <c r="A177" s="184"/>
      <c r="B177" s="184"/>
      <c r="C177" s="184"/>
      <c r="D177" s="184"/>
      <c r="E177" s="184"/>
      <c r="F177" s="184"/>
      <c r="G177" s="185"/>
      <c r="H177" s="184"/>
      <c r="I177" s="184"/>
      <c r="J177" s="184"/>
      <c r="K177" s="184"/>
      <c r="L177" s="184"/>
      <c r="M177" s="184"/>
      <c r="N177" s="184"/>
      <c r="O177" s="184"/>
      <c r="P177" s="184"/>
      <c r="Q177" s="184"/>
      <c r="R177" s="184"/>
      <c r="S177" s="184"/>
      <c r="T177" s="184"/>
      <c r="U177" s="184"/>
      <c r="V177" s="184"/>
      <c r="W177" s="184"/>
      <c r="X177" s="184"/>
      <c r="Y177" s="184"/>
      <c r="Z177" s="184"/>
      <c r="AA177" s="184"/>
      <c r="AB177" s="184"/>
      <c r="AC177" s="184"/>
      <c r="AD177" s="184"/>
      <c r="AE177" s="184"/>
      <c r="AF177" s="184"/>
      <c r="AG177" s="184"/>
      <c r="AH177" s="184"/>
      <c r="AI177" s="184"/>
      <c r="AJ177" s="184"/>
      <c r="AK177" s="184"/>
      <c r="AL177" s="184"/>
      <c r="AM177" s="184"/>
      <c r="AN177" s="184"/>
      <c r="AO177" s="184"/>
      <c r="AP177" s="184"/>
      <c r="AQ177" s="184"/>
      <c r="AR177" s="184"/>
      <c r="AS177" s="184"/>
      <c r="AT177" s="184"/>
      <c r="AU177" s="184"/>
      <c r="AV177" s="184"/>
      <c r="AW177" s="184"/>
      <c r="AX177" s="184"/>
      <c r="AY177" s="184"/>
      <c r="AZ177" s="184"/>
      <c r="BA177" s="184"/>
      <c r="BB177" s="184"/>
      <c r="BC177" s="184"/>
      <c r="BD177" s="184"/>
      <c r="BE177" s="184"/>
      <c r="BF177" s="184"/>
      <c r="BG177" s="184"/>
      <c r="BH177" s="184"/>
      <c r="BI177" s="184"/>
      <c r="BJ177" s="184"/>
      <c r="BK177" s="184"/>
      <c r="BL177" s="184"/>
      <c r="BM177" s="184"/>
      <c r="BN177" s="184"/>
      <c r="BO177" s="184"/>
      <c r="BP177" s="184"/>
      <c r="BQ177" s="184"/>
      <c r="BR177" s="184"/>
      <c r="BS177" s="184"/>
      <c r="BT177" s="184"/>
      <c r="BU177" s="184"/>
      <c r="BV177" s="184"/>
      <c r="BW177" s="184"/>
      <c r="BX177" s="187"/>
      <c r="BY177" s="187"/>
      <c r="BZ177" s="187"/>
      <c r="CA177" s="187"/>
      <c r="CB177" s="187"/>
      <c r="CC177" s="187"/>
      <c r="CD177" s="187"/>
      <c r="CE177" s="187"/>
      <c r="CF177" s="187"/>
      <c r="CG177" s="187"/>
      <c r="CH177" s="187"/>
    </row>
    <row r="178" spans="1:86" s="186" customFormat="1" ht="12" customHeight="1">
      <c r="A178" s="184"/>
      <c r="B178" s="184"/>
      <c r="C178" s="184"/>
      <c r="D178" s="184"/>
      <c r="E178" s="184"/>
      <c r="F178" s="184"/>
      <c r="G178" s="185"/>
      <c r="H178" s="184"/>
      <c r="I178" s="184"/>
      <c r="J178" s="184"/>
      <c r="K178" s="184"/>
      <c r="L178" s="184"/>
      <c r="M178" s="184"/>
      <c r="N178" s="184"/>
      <c r="O178" s="184"/>
      <c r="P178" s="184"/>
      <c r="Q178" s="184"/>
      <c r="R178" s="184"/>
      <c r="S178" s="184"/>
      <c r="T178" s="184"/>
      <c r="U178" s="184"/>
      <c r="V178" s="184"/>
      <c r="W178" s="184"/>
      <c r="X178" s="184"/>
      <c r="Y178" s="184"/>
      <c r="Z178" s="184"/>
      <c r="AA178" s="184"/>
      <c r="AB178" s="184"/>
      <c r="AC178" s="184"/>
      <c r="AD178" s="184"/>
      <c r="AE178" s="184"/>
      <c r="AF178" s="184"/>
      <c r="AG178" s="184"/>
      <c r="AH178" s="184"/>
      <c r="AI178" s="184"/>
      <c r="AJ178" s="184"/>
      <c r="AK178" s="184"/>
      <c r="AL178" s="184"/>
      <c r="AM178" s="184"/>
      <c r="AN178" s="184"/>
      <c r="AO178" s="184"/>
      <c r="AP178" s="184"/>
      <c r="AQ178" s="184"/>
      <c r="AR178" s="184"/>
      <c r="AS178" s="184"/>
      <c r="AT178" s="184"/>
      <c r="AU178" s="184"/>
      <c r="AV178" s="184"/>
      <c r="AW178" s="184"/>
      <c r="AX178" s="184"/>
      <c r="AY178" s="184"/>
      <c r="AZ178" s="184"/>
      <c r="BA178" s="184"/>
      <c r="BB178" s="184"/>
      <c r="BC178" s="184"/>
      <c r="BD178" s="184"/>
      <c r="BE178" s="184"/>
      <c r="BF178" s="184"/>
      <c r="BG178" s="184"/>
      <c r="BH178" s="184"/>
      <c r="BI178" s="184"/>
      <c r="BJ178" s="184"/>
      <c r="BK178" s="184"/>
      <c r="BL178" s="184"/>
      <c r="BM178" s="184"/>
      <c r="BN178" s="184"/>
      <c r="BO178" s="184"/>
      <c r="BP178" s="184"/>
      <c r="BQ178" s="184"/>
      <c r="BR178" s="184"/>
      <c r="BS178" s="184"/>
      <c r="BT178" s="184"/>
      <c r="BU178" s="184"/>
      <c r="BV178" s="184"/>
      <c r="BW178" s="184"/>
      <c r="BX178" s="187"/>
      <c r="BY178" s="187"/>
      <c r="BZ178" s="187"/>
      <c r="CA178" s="187"/>
      <c r="CB178" s="187"/>
      <c r="CC178" s="187"/>
      <c r="CD178" s="187"/>
      <c r="CE178" s="187"/>
      <c r="CF178" s="187"/>
      <c r="CG178" s="187"/>
      <c r="CH178" s="187"/>
    </row>
    <row r="179" spans="1:86" s="186" customFormat="1" ht="12" customHeight="1">
      <c r="A179" s="184"/>
      <c r="B179" s="184"/>
      <c r="C179" s="184"/>
      <c r="D179" s="184"/>
      <c r="E179" s="184"/>
      <c r="F179" s="184"/>
      <c r="G179" s="185"/>
      <c r="H179" s="184"/>
      <c r="I179" s="184"/>
      <c r="J179" s="184"/>
      <c r="K179" s="184"/>
      <c r="L179" s="184"/>
      <c r="M179" s="184"/>
      <c r="N179" s="184"/>
      <c r="O179" s="184"/>
      <c r="P179" s="184"/>
      <c r="Q179" s="184"/>
      <c r="R179" s="184"/>
      <c r="S179" s="184"/>
      <c r="T179" s="184"/>
      <c r="U179" s="184"/>
      <c r="V179" s="184"/>
      <c r="W179" s="184"/>
      <c r="X179" s="184"/>
      <c r="Y179" s="184"/>
      <c r="Z179" s="184"/>
      <c r="AA179" s="184"/>
      <c r="AB179" s="184"/>
      <c r="AC179" s="184"/>
      <c r="AD179" s="184"/>
      <c r="AE179" s="184"/>
      <c r="AF179" s="184"/>
      <c r="AG179" s="184"/>
      <c r="AH179" s="184"/>
      <c r="AI179" s="184"/>
      <c r="AJ179" s="184"/>
      <c r="AK179" s="184"/>
      <c r="AL179" s="184"/>
      <c r="AM179" s="184"/>
      <c r="AN179" s="184"/>
      <c r="AO179" s="184"/>
      <c r="AP179" s="184"/>
      <c r="AQ179" s="184"/>
      <c r="AR179" s="184"/>
      <c r="AS179" s="184"/>
      <c r="AT179" s="184"/>
      <c r="AU179" s="184"/>
      <c r="AV179" s="184"/>
      <c r="AW179" s="184"/>
      <c r="AX179" s="184"/>
      <c r="AY179" s="184"/>
      <c r="AZ179" s="184"/>
      <c r="BA179" s="184"/>
      <c r="BB179" s="184"/>
      <c r="BC179" s="184"/>
      <c r="BD179" s="184"/>
      <c r="BE179" s="184"/>
      <c r="BF179" s="184"/>
      <c r="BG179" s="184"/>
      <c r="BH179" s="184"/>
      <c r="BI179" s="184"/>
      <c r="BJ179" s="184"/>
      <c r="BK179" s="184"/>
      <c r="BL179" s="184"/>
      <c r="BM179" s="184"/>
      <c r="BN179" s="184"/>
      <c r="BO179" s="184"/>
      <c r="BP179" s="184"/>
      <c r="BQ179" s="184"/>
      <c r="BR179" s="184"/>
      <c r="BS179" s="184"/>
      <c r="BT179" s="184"/>
      <c r="BU179" s="184"/>
      <c r="BV179" s="184"/>
      <c r="BW179" s="184"/>
      <c r="BX179" s="187"/>
      <c r="BY179" s="187"/>
      <c r="BZ179" s="187"/>
      <c r="CA179" s="187"/>
      <c r="CB179" s="187"/>
      <c r="CC179" s="187"/>
      <c r="CD179" s="187"/>
      <c r="CE179" s="187"/>
      <c r="CF179" s="187"/>
      <c r="CG179" s="187"/>
      <c r="CH179" s="187"/>
    </row>
    <row r="180" spans="1:86" s="186" customFormat="1" ht="12" customHeight="1">
      <c r="A180" s="184"/>
      <c r="B180" s="184"/>
      <c r="C180" s="184"/>
      <c r="D180" s="184"/>
      <c r="E180" s="184"/>
      <c r="F180" s="184"/>
      <c r="G180" s="185"/>
      <c r="H180" s="184"/>
      <c r="I180" s="184"/>
      <c r="J180" s="184"/>
      <c r="K180" s="184"/>
      <c r="L180" s="184"/>
      <c r="M180" s="184"/>
      <c r="N180" s="184"/>
      <c r="O180" s="184"/>
      <c r="P180" s="184"/>
      <c r="Q180" s="184"/>
      <c r="R180" s="184"/>
      <c r="S180" s="184"/>
      <c r="T180" s="184"/>
      <c r="U180" s="184"/>
      <c r="V180" s="184"/>
      <c r="W180" s="184"/>
      <c r="X180" s="184"/>
      <c r="Y180" s="184"/>
      <c r="Z180" s="184"/>
      <c r="AA180" s="184"/>
      <c r="AB180" s="184"/>
      <c r="AC180" s="184"/>
      <c r="AD180" s="184"/>
      <c r="AE180" s="184"/>
      <c r="AF180" s="184"/>
      <c r="AG180" s="184"/>
      <c r="AH180" s="184"/>
      <c r="AI180" s="184"/>
      <c r="AJ180" s="184"/>
      <c r="AK180" s="184"/>
      <c r="AL180" s="184"/>
      <c r="AM180" s="184"/>
      <c r="AN180" s="184"/>
      <c r="AO180" s="184"/>
      <c r="AP180" s="184"/>
      <c r="AQ180" s="184"/>
      <c r="AR180" s="184"/>
      <c r="AS180" s="184"/>
      <c r="AT180" s="184"/>
      <c r="AU180" s="184"/>
      <c r="AV180" s="184"/>
      <c r="AW180" s="184"/>
      <c r="AX180" s="184"/>
      <c r="AY180" s="184"/>
      <c r="AZ180" s="184"/>
      <c r="BA180" s="184"/>
      <c r="BB180" s="184"/>
      <c r="BC180" s="184"/>
      <c r="BD180" s="184"/>
      <c r="BE180" s="184"/>
      <c r="BF180" s="184"/>
      <c r="BG180" s="184"/>
      <c r="BH180" s="184"/>
      <c r="BI180" s="184"/>
      <c r="BJ180" s="184"/>
      <c r="BK180" s="184"/>
      <c r="BL180" s="184"/>
      <c r="BM180" s="184"/>
      <c r="BN180" s="184"/>
      <c r="BO180" s="184"/>
      <c r="BP180" s="184"/>
      <c r="BQ180" s="184"/>
      <c r="BR180" s="184"/>
      <c r="BS180" s="184"/>
      <c r="BT180" s="184"/>
      <c r="BU180" s="184"/>
      <c r="BV180" s="184"/>
      <c r="BW180" s="184"/>
      <c r="BX180" s="187"/>
      <c r="BY180" s="187"/>
      <c r="BZ180" s="187"/>
      <c r="CA180" s="187"/>
      <c r="CB180" s="187"/>
      <c r="CC180" s="187"/>
      <c r="CD180" s="187"/>
      <c r="CE180" s="187"/>
      <c r="CF180" s="187"/>
      <c r="CG180" s="187"/>
      <c r="CH180" s="187"/>
    </row>
    <row r="181" spans="1:86" s="186" customFormat="1" ht="12" customHeight="1">
      <c r="A181" s="184"/>
      <c r="B181" s="184"/>
      <c r="C181" s="184"/>
      <c r="D181" s="184"/>
      <c r="E181" s="184"/>
      <c r="F181" s="184"/>
      <c r="G181" s="185"/>
      <c r="H181" s="184"/>
      <c r="I181" s="184"/>
      <c r="J181" s="184"/>
      <c r="K181" s="184"/>
      <c r="L181" s="184"/>
      <c r="M181" s="184"/>
      <c r="N181" s="184"/>
      <c r="O181" s="184"/>
      <c r="P181" s="184"/>
      <c r="Q181" s="184"/>
      <c r="R181" s="184"/>
      <c r="S181" s="184"/>
      <c r="T181" s="184"/>
      <c r="U181" s="184"/>
      <c r="V181" s="184"/>
      <c r="W181" s="184"/>
      <c r="X181" s="184"/>
      <c r="Y181" s="184"/>
      <c r="Z181" s="184"/>
      <c r="AA181" s="184"/>
      <c r="AB181" s="184"/>
      <c r="AC181" s="184"/>
      <c r="AD181" s="184"/>
      <c r="AE181" s="184"/>
      <c r="AF181" s="184"/>
      <c r="AG181" s="184"/>
      <c r="AH181" s="184"/>
      <c r="AI181" s="184"/>
      <c r="AJ181" s="184"/>
      <c r="AK181" s="184"/>
      <c r="AL181" s="184"/>
      <c r="AM181" s="184"/>
      <c r="AN181" s="184"/>
      <c r="AO181" s="184"/>
      <c r="AP181" s="184"/>
      <c r="AQ181" s="184"/>
      <c r="AR181" s="184"/>
      <c r="AS181" s="184"/>
      <c r="AT181" s="184"/>
      <c r="AU181" s="184"/>
      <c r="AV181" s="184"/>
      <c r="AW181" s="184"/>
      <c r="AX181" s="184"/>
      <c r="AY181" s="184"/>
      <c r="AZ181" s="184"/>
      <c r="BA181" s="184"/>
      <c r="BB181" s="184"/>
      <c r="BC181" s="184"/>
      <c r="BD181" s="184"/>
      <c r="BE181" s="184"/>
      <c r="BF181" s="184"/>
      <c r="BG181" s="184"/>
      <c r="BH181" s="184"/>
      <c r="BI181" s="184"/>
      <c r="BJ181" s="184"/>
      <c r="BK181" s="184"/>
      <c r="BL181" s="184"/>
      <c r="BM181" s="184"/>
      <c r="BN181" s="184"/>
      <c r="BO181" s="184"/>
      <c r="BP181" s="184"/>
      <c r="BQ181" s="184"/>
      <c r="BR181" s="184"/>
      <c r="BS181" s="184"/>
      <c r="BT181" s="184"/>
      <c r="BU181" s="184"/>
      <c r="BV181" s="184"/>
      <c r="BW181" s="184"/>
      <c r="BX181" s="187"/>
      <c r="BY181" s="187"/>
      <c r="BZ181" s="187"/>
      <c r="CA181" s="187"/>
      <c r="CB181" s="187"/>
      <c r="CC181" s="187"/>
      <c r="CD181" s="187"/>
      <c r="CE181" s="187"/>
      <c r="CF181" s="187"/>
      <c r="CG181" s="187"/>
      <c r="CH181" s="187"/>
    </row>
    <row r="182" spans="1:86" s="186" customFormat="1" ht="12" customHeight="1">
      <c r="A182" s="184"/>
      <c r="B182" s="184"/>
      <c r="C182" s="184"/>
      <c r="D182" s="184"/>
      <c r="E182" s="184"/>
      <c r="F182" s="184"/>
      <c r="G182" s="185"/>
      <c r="H182" s="184"/>
      <c r="I182" s="184"/>
      <c r="J182" s="184"/>
      <c r="K182" s="184"/>
      <c r="L182" s="184"/>
      <c r="M182" s="184"/>
      <c r="N182" s="184"/>
      <c r="O182" s="184"/>
      <c r="P182" s="184"/>
      <c r="Q182" s="184"/>
      <c r="R182" s="184"/>
      <c r="S182" s="184"/>
      <c r="T182" s="184"/>
      <c r="U182" s="184"/>
      <c r="V182" s="184"/>
      <c r="W182" s="184"/>
      <c r="X182" s="184"/>
      <c r="Y182" s="184"/>
      <c r="Z182" s="184"/>
      <c r="AA182" s="184"/>
      <c r="AB182" s="184"/>
      <c r="AC182" s="184"/>
      <c r="AD182" s="184"/>
      <c r="AE182" s="184"/>
      <c r="AF182" s="184"/>
      <c r="AG182" s="184"/>
      <c r="AH182" s="184"/>
      <c r="AI182" s="184"/>
      <c r="AJ182" s="184"/>
      <c r="AK182" s="184"/>
      <c r="AL182" s="184"/>
      <c r="AM182" s="184"/>
      <c r="AN182" s="184"/>
      <c r="AO182" s="184"/>
      <c r="AP182" s="184"/>
      <c r="AQ182" s="184"/>
      <c r="AR182" s="184"/>
      <c r="AS182" s="184"/>
      <c r="AT182" s="184"/>
      <c r="AU182" s="184"/>
      <c r="AV182" s="184"/>
      <c r="AW182" s="184"/>
      <c r="AX182" s="184"/>
      <c r="AY182" s="184"/>
      <c r="AZ182" s="184"/>
      <c r="BA182" s="184"/>
      <c r="BB182" s="184"/>
      <c r="BC182" s="184"/>
      <c r="BD182" s="184"/>
      <c r="BE182" s="184"/>
      <c r="BF182" s="184"/>
      <c r="BG182" s="184"/>
      <c r="BH182" s="184"/>
      <c r="BI182" s="184"/>
      <c r="BJ182" s="184"/>
      <c r="BK182" s="184"/>
      <c r="BL182" s="184"/>
      <c r="BM182" s="184"/>
      <c r="BN182" s="184"/>
      <c r="BO182" s="184"/>
      <c r="BP182" s="184"/>
      <c r="BQ182" s="184"/>
      <c r="BR182" s="184"/>
      <c r="BS182" s="184"/>
      <c r="BT182" s="184"/>
      <c r="BU182" s="184"/>
      <c r="BV182" s="184"/>
      <c r="BW182" s="184"/>
      <c r="BX182" s="187"/>
      <c r="BY182" s="187"/>
      <c r="BZ182" s="187"/>
      <c r="CA182" s="187"/>
      <c r="CB182" s="187"/>
      <c r="CC182" s="187"/>
      <c r="CD182" s="187"/>
      <c r="CE182" s="187"/>
      <c r="CF182" s="187"/>
      <c r="CG182" s="187"/>
      <c r="CH182" s="187"/>
    </row>
    <row r="183" spans="1:86" s="186" customFormat="1" ht="12" customHeight="1">
      <c r="A183" s="184"/>
      <c r="B183" s="184"/>
      <c r="C183" s="184"/>
      <c r="D183" s="184"/>
      <c r="E183" s="184"/>
      <c r="F183" s="184"/>
      <c r="G183" s="185"/>
      <c r="H183" s="184"/>
      <c r="I183" s="184"/>
      <c r="J183" s="184"/>
      <c r="K183" s="184"/>
      <c r="L183" s="184"/>
      <c r="M183" s="184"/>
      <c r="N183" s="184"/>
      <c r="O183" s="184"/>
      <c r="P183" s="184"/>
      <c r="Q183" s="184"/>
      <c r="R183" s="184"/>
      <c r="S183" s="184"/>
      <c r="T183" s="184"/>
      <c r="U183" s="184"/>
      <c r="V183" s="184"/>
      <c r="W183" s="184"/>
      <c r="X183" s="184"/>
      <c r="Y183" s="184"/>
      <c r="Z183" s="184"/>
      <c r="AA183" s="184"/>
      <c r="AB183" s="184"/>
      <c r="AC183" s="184"/>
      <c r="AD183" s="184"/>
      <c r="AE183" s="184"/>
      <c r="AF183" s="184"/>
      <c r="AG183" s="184"/>
      <c r="AH183" s="184"/>
      <c r="AI183" s="184"/>
      <c r="AJ183" s="184"/>
      <c r="AK183" s="184"/>
      <c r="AL183" s="184"/>
      <c r="AM183" s="184"/>
      <c r="AN183" s="184"/>
      <c r="AO183" s="184"/>
      <c r="AP183" s="184"/>
      <c r="AQ183" s="184"/>
      <c r="AR183" s="184"/>
      <c r="AS183" s="184"/>
      <c r="AT183" s="184"/>
      <c r="AU183" s="184"/>
      <c r="AV183" s="184"/>
      <c r="AW183" s="184"/>
      <c r="AX183" s="184"/>
      <c r="AY183" s="184"/>
      <c r="AZ183" s="184"/>
      <c r="BA183" s="184"/>
      <c r="BB183" s="184"/>
      <c r="BC183" s="184"/>
      <c r="BD183" s="184"/>
      <c r="BE183" s="184"/>
      <c r="BF183" s="184"/>
      <c r="BG183" s="184"/>
      <c r="BH183" s="184"/>
      <c r="BI183" s="184"/>
      <c r="BJ183" s="184"/>
      <c r="BK183" s="184"/>
      <c r="BL183" s="184"/>
      <c r="BM183" s="184"/>
      <c r="BN183" s="184"/>
      <c r="BO183" s="184"/>
      <c r="BP183" s="184"/>
      <c r="BQ183" s="184"/>
      <c r="BR183" s="184"/>
      <c r="BS183" s="184"/>
      <c r="BT183" s="184"/>
      <c r="BU183" s="184"/>
      <c r="BV183" s="184"/>
      <c r="BW183" s="184"/>
      <c r="BX183" s="187"/>
      <c r="BY183" s="187"/>
      <c r="BZ183" s="187"/>
      <c r="CA183" s="187"/>
      <c r="CB183" s="187"/>
      <c r="CC183" s="187"/>
      <c r="CD183" s="187"/>
      <c r="CE183" s="187"/>
      <c r="CF183" s="187"/>
      <c r="CG183" s="187"/>
      <c r="CH183" s="187"/>
    </row>
    <row r="184" spans="1:86" s="186" customFormat="1" ht="12" customHeight="1">
      <c r="A184" s="184"/>
      <c r="B184" s="184"/>
      <c r="C184" s="184"/>
      <c r="D184" s="184"/>
      <c r="E184" s="184"/>
      <c r="F184" s="184"/>
      <c r="G184" s="185"/>
      <c r="H184" s="184"/>
      <c r="I184" s="184"/>
      <c r="J184" s="184"/>
      <c r="K184" s="184"/>
      <c r="L184" s="184"/>
      <c r="M184" s="184"/>
      <c r="N184" s="184"/>
      <c r="O184" s="184"/>
      <c r="P184" s="184"/>
      <c r="Q184" s="184"/>
      <c r="R184" s="184"/>
      <c r="S184" s="184"/>
      <c r="T184" s="184"/>
      <c r="U184" s="184"/>
      <c r="V184" s="184"/>
      <c r="W184" s="184"/>
      <c r="X184" s="184"/>
      <c r="Y184" s="184"/>
      <c r="Z184" s="184"/>
      <c r="AA184" s="184"/>
      <c r="AB184" s="184"/>
      <c r="AC184" s="184"/>
      <c r="AD184" s="184"/>
      <c r="AE184" s="184"/>
      <c r="AF184" s="184"/>
      <c r="AG184" s="184"/>
      <c r="AH184" s="184"/>
      <c r="AI184" s="184"/>
      <c r="AJ184" s="184"/>
      <c r="AK184" s="184"/>
      <c r="AL184" s="184"/>
      <c r="AM184" s="184"/>
      <c r="AN184" s="184"/>
      <c r="AO184" s="184"/>
      <c r="AP184" s="184"/>
      <c r="AQ184" s="184"/>
      <c r="AR184" s="184"/>
      <c r="AS184" s="184"/>
      <c r="AT184" s="184"/>
      <c r="AU184" s="184"/>
      <c r="AV184" s="184"/>
      <c r="AW184" s="184"/>
      <c r="AX184" s="184"/>
      <c r="AY184" s="184"/>
      <c r="AZ184" s="184"/>
      <c r="BA184" s="184"/>
      <c r="BB184" s="184"/>
      <c r="BC184" s="184"/>
      <c r="BD184" s="184"/>
      <c r="BE184" s="184"/>
      <c r="BF184" s="184"/>
      <c r="BG184" s="184"/>
      <c r="BH184" s="184"/>
      <c r="BI184" s="184"/>
      <c r="BJ184" s="184"/>
      <c r="BK184" s="184"/>
      <c r="BL184" s="184"/>
      <c r="BM184" s="184"/>
      <c r="BN184" s="184"/>
      <c r="BO184" s="184"/>
      <c r="BP184" s="184"/>
      <c r="BQ184" s="184"/>
      <c r="BR184" s="184"/>
      <c r="BS184" s="184"/>
      <c r="BT184" s="184"/>
      <c r="BU184" s="184"/>
      <c r="BV184" s="184"/>
      <c r="BW184" s="184"/>
      <c r="BX184" s="187"/>
      <c r="BY184" s="187"/>
      <c r="BZ184" s="187"/>
      <c r="CA184" s="187"/>
      <c r="CB184" s="187"/>
      <c r="CC184" s="187"/>
      <c r="CD184" s="187"/>
      <c r="CE184" s="187"/>
      <c r="CF184" s="187"/>
      <c r="CG184" s="187"/>
      <c r="CH184" s="187"/>
    </row>
    <row r="185" spans="1:86" s="186" customFormat="1" ht="12" customHeight="1">
      <c r="A185" s="184"/>
      <c r="B185" s="184"/>
      <c r="C185" s="184"/>
      <c r="D185" s="184"/>
      <c r="E185" s="184"/>
      <c r="F185" s="184"/>
      <c r="G185" s="185"/>
      <c r="H185" s="184"/>
      <c r="I185" s="184"/>
      <c r="J185" s="184"/>
      <c r="K185" s="184"/>
      <c r="L185" s="184"/>
      <c r="M185" s="184"/>
      <c r="N185" s="184"/>
      <c r="O185" s="184"/>
      <c r="P185" s="184"/>
      <c r="Q185" s="184"/>
      <c r="R185" s="184"/>
      <c r="S185" s="184"/>
      <c r="T185" s="184"/>
      <c r="U185" s="184"/>
      <c r="V185" s="184"/>
      <c r="W185" s="184"/>
      <c r="X185" s="184"/>
      <c r="Y185" s="184"/>
      <c r="Z185" s="184"/>
      <c r="AA185" s="184"/>
      <c r="AB185" s="184"/>
      <c r="AC185" s="184"/>
      <c r="AD185" s="184"/>
      <c r="AE185" s="184"/>
      <c r="AF185" s="184"/>
      <c r="AG185" s="184"/>
      <c r="AH185" s="184"/>
      <c r="AI185" s="184"/>
      <c r="AJ185" s="184"/>
      <c r="AK185" s="184"/>
      <c r="AL185" s="184"/>
      <c r="AM185" s="184"/>
      <c r="AN185" s="184"/>
      <c r="AO185" s="184"/>
      <c r="AP185" s="184"/>
      <c r="AQ185" s="184"/>
      <c r="AR185" s="184"/>
      <c r="AS185" s="184"/>
      <c r="AT185" s="184"/>
      <c r="AU185" s="184"/>
      <c r="AV185" s="184"/>
      <c r="AW185" s="184"/>
      <c r="AX185" s="184"/>
      <c r="AY185" s="184"/>
      <c r="AZ185" s="184"/>
      <c r="BA185" s="184"/>
      <c r="BB185" s="184"/>
      <c r="BC185" s="184"/>
      <c r="BD185" s="184"/>
      <c r="BE185" s="184"/>
      <c r="BF185" s="184"/>
      <c r="BG185" s="184"/>
      <c r="BH185" s="184"/>
      <c r="BI185" s="184"/>
      <c r="BJ185" s="184"/>
      <c r="BK185" s="184"/>
      <c r="BL185" s="184"/>
      <c r="BM185" s="184"/>
      <c r="BN185" s="184"/>
      <c r="BO185" s="184"/>
      <c r="BP185" s="184"/>
      <c r="BQ185" s="184"/>
      <c r="BR185" s="184"/>
      <c r="BS185" s="184"/>
      <c r="BT185" s="184"/>
      <c r="BU185" s="184"/>
      <c r="BV185" s="184"/>
      <c r="BW185" s="184"/>
      <c r="BX185" s="187"/>
      <c r="BY185" s="187"/>
      <c r="BZ185" s="187"/>
      <c r="CA185" s="187"/>
      <c r="CB185" s="187"/>
      <c r="CC185" s="187"/>
      <c r="CD185" s="187"/>
      <c r="CE185" s="187"/>
      <c r="CF185" s="187"/>
      <c r="CG185" s="187"/>
      <c r="CH185" s="187"/>
    </row>
    <row r="186" spans="1:86" s="186" customFormat="1" ht="12" customHeight="1">
      <c r="A186" s="184"/>
      <c r="B186" s="184"/>
      <c r="C186" s="184"/>
      <c r="D186" s="184"/>
      <c r="E186" s="184"/>
      <c r="F186" s="184"/>
      <c r="G186" s="185"/>
      <c r="H186" s="184"/>
      <c r="I186" s="184"/>
      <c r="J186" s="184"/>
      <c r="K186" s="184"/>
      <c r="L186" s="184"/>
      <c r="M186" s="184"/>
      <c r="N186" s="184"/>
      <c r="O186" s="184"/>
      <c r="P186" s="184"/>
      <c r="Q186" s="184"/>
      <c r="R186" s="184"/>
      <c r="S186" s="184"/>
      <c r="T186" s="184"/>
      <c r="U186" s="184"/>
      <c r="V186" s="184"/>
      <c r="W186" s="184"/>
      <c r="X186" s="184"/>
      <c r="Y186" s="184"/>
      <c r="Z186" s="184"/>
      <c r="AA186" s="184"/>
      <c r="AB186" s="184"/>
      <c r="AC186" s="184"/>
      <c r="AD186" s="184"/>
      <c r="AE186" s="184"/>
      <c r="AF186" s="184"/>
      <c r="AG186" s="184"/>
      <c r="AH186" s="184"/>
      <c r="AI186" s="184"/>
      <c r="AJ186" s="184"/>
      <c r="AK186" s="184"/>
      <c r="AL186" s="184"/>
      <c r="AM186" s="184"/>
      <c r="AN186" s="184"/>
      <c r="AO186" s="184"/>
      <c r="AP186" s="184"/>
      <c r="AQ186" s="184"/>
      <c r="AR186" s="184"/>
      <c r="AS186" s="184"/>
      <c r="AT186" s="184"/>
      <c r="AU186" s="184"/>
      <c r="AV186" s="184"/>
      <c r="AW186" s="184"/>
      <c r="AX186" s="184"/>
      <c r="AY186" s="184"/>
      <c r="AZ186" s="184"/>
      <c r="BA186" s="184"/>
      <c r="BB186" s="184"/>
      <c r="BC186" s="184"/>
      <c r="BD186" s="184"/>
      <c r="BE186" s="184"/>
      <c r="BF186" s="184"/>
      <c r="BG186" s="184"/>
      <c r="BH186" s="184"/>
      <c r="BI186" s="184"/>
      <c r="BJ186" s="184"/>
      <c r="BK186" s="184"/>
      <c r="BL186" s="184"/>
      <c r="BM186" s="184"/>
      <c r="BN186" s="184"/>
      <c r="BO186" s="184"/>
      <c r="BP186" s="184"/>
      <c r="BQ186" s="184"/>
      <c r="BR186" s="184"/>
      <c r="BS186" s="184"/>
      <c r="BT186" s="184"/>
      <c r="BU186" s="184"/>
      <c r="BV186" s="184"/>
      <c r="BW186" s="184"/>
      <c r="BX186" s="187"/>
      <c r="BY186" s="187"/>
      <c r="BZ186" s="187"/>
      <c r="CA186" s="187"/>
      <c r="CB186" s="187"/>
      <c r="CC186" s="187"/>
      <c r="CD186" s="187"/>
      <c r="CE186" s="187"/>
      <c r="CF186" s="187"/>
      <c r="CG186" s="187"/>
      <c r="CH186" s="187"/>
    </row>
    <row r="187" spans="1:86" s="186" customFormat="1" ht="12" customHeight="1">
      <c r="A187" s="184"/>
      <c r="B187" s="184"/>
      <c r="C187" s="184"/>
      <c r="D187" s="184"/>
      <c r="E187" s="184"/>
      <c r="F187" s="184"/>
      <c r="G187" s="185"/>
      <c r="H187" s="184"/>
      <c r="I187" s="184"/>
      <c r="J187" s="184"/>
      <c r="K187" s="184"/>
      <c r="L187" s="184"/>
      <c r="M187" s="184"/>
      <c r="N187" s="184"/>
      <c r="O187" s="184"/>
      <c r="P187" s="184"/>
      <c r="Q187" s="184"/>
      <c r="R187" s="184"/>
      <c r="S187" s="184"/>
      <c r="T187" s="184"/>
      <c r="U187" s="184"/>
      <c r="V187" s="184"/>
      <c r="W187" s="184"/>
      <c r="X187" s="184"/>
      <c r="Y187" s="184"/>
      <c r="Z187" s="184"/>
      <c r="AA187" s="184"/>
      <c r="AB187" s="184"/>
      <c r="AC187" s="184"/>
      <c r="AD187" s="184"/>
      <c r="AE187" s="184"/>
      <c r="AF187" s="184"/>
      <c r="AG187" s="184"/>
      <c r="AH187" s="184"/>
      <c r="AI187" s="184"/>
      <c r="AJ187" s="184"/>
      <c r="AK187" s="184"/>
      <c r="AL187" s="184"/>
      <c r="AM187" s="184"/>
      <c r="AN187" s="184"/>
      <c r="AO187" s="184"/>
      <c r="AP187" s="184"/>
      <c r="AQ187" s="184"/>
      <c r="AR187" s="184"/>
      <c r="AS187" s="184"/>
      <c r="AT187" s="184"/>
      <c r="AU187" s="184"/>
      <c r="AV187" s="184"/>
      <c r="AW187" s="184"/>
      <c r="AX187" s="184"/>
      <c r="AY187" s="184"/>
      <c r="AZ187" s="184"/>
      <c r="BA187" s="184"/>
      <c r="BB187" s="184"/>
      <c r="BC187" s="184"/>
      <c r="BD187" s="184"/>
      <c r="BE187" s="184"/>
      <c r="BF187" s="184"/>
      <c r="BG187" s="184"/>
      <c r="BH187" s="184"/>
      <c r="BI187" s="184"/>
      <c r="BJ187" s="184"/>
      <c r="BK187" s="184"/>
      <c r="BL187" s="184"/>
      <c r="BM187" s="184"/>
      <c r="BN187" s="184"/>
      <c r="BO187" s="184"/>
      <c r="BP187" s="184"/>
      <c r="BQ187" s="184"/>
      <c r="BR187" s="184"/>
      <c r="BS187" s="184"/>
      <c r="BT187" s="184"/>
      <c r="BU187" s="184"/>
      <c r="BV187" s="184"/>
      <c r="BW187" s="184"/>
      <c r="BX187" s="187"/>
      <c r="BY187" s="187"/>
      <c r="BZ187" s="187"/>
      <c r="CA187" s="187"/>
      <c r="CB187" s="187"/>
      <c r="CC187" s="187"/>
      <c r="CD187" s="187"/>
      <c r="CE187" s="187"/>
      <c r="CF187" s="187"/>
      <c r="CG187" s="187"/>
      <c r="CH187" s="187"/>
    </row>
    <row r="188" spans="1:86" s="186" customFormat="1" ht="12" customHeight="1">
      <c r="A188" s="184"/>
      <c r="B188" s="184"/>
      <c r="C188" s="184"/>
      <c r="D188" s="184"/>
      <c r="E188" s="184"/>
      <c r="F188" s="184"/>
      <c r="G188" s="185"/>
      <c r="H188" s="184"/>
      <c r="I188" s="184"/>
      <c r="J188" s="184"/>
      <c r="K188" s="184"/>
      <c r="L188" s="184"/>
      <c r="M188" s="184"/>
      <c r="N188" s="184"/>
      <c r="O188" s="184"/>
      <c r="P188" s="184"/>
      <c r="Q188" s="184"/>
      <c r="R188" s="184"/>
      <c r="S188" s="184"/>
      <c r="T188" s="184"/>
      <c r="U188" s="184"/>
      <c r="V188" s="184"/>
      <c r="W188" s="184"/>
      <c r="X188" s="184"/>
      <c r="Y188" s="184"/>
      <c r="Z188" s="184"/>
      <c r="AA188" s="184"/>
      <c r="AB188" s="184"/>
      <c r="AC188" s="184"/>
      <c r="AD188" s="184"/>
      <c r="AE188" s="184"/>
      <c r="AF188" s="184"/>
      <c r="AG188" s="184"/>
      <c r="AH188" s="184"/>
      <c r="AI188" s="184"/>
      <c r="AJ188" s="184"/>
      <c r="AK188" s="184"/>
      <c r="AL188" s="184"/>
      <c r="AM188" s="184"/>
      <c r="AN188" s="184"/>
      <c r="AO188" s="184"/>
      <c r="AP188" s="184"/>
      <c r="AQ188" s="184"/>
      <c r="AR188" s="184"/>
      <c r="AS188" s="184"/>
      <c r="AT188" s="184"/>
      <c r="AU188" s="184"/>
      <c r="AV188" s="184"/>
      <c r="AW188" s="184"/>
      <c r="AX188" s="184"/>
      <c r="AY188" s="184"/>
      <c r="AZ188" s="184"/>
      <c r="BA188" s="184"/>
      <c r="BB188" s="184"/>
      <c r="BC188" s="184"/>
      <c r="BD188" s="184"/>
      <c r="BE188" s="184"/>
      <c r="BF188" s="184"/>
      <c r="BG188" s="184"/>
      <c r="BH188" s="184"/>
      <c r="BI188" s="184"/>
      <c r="BJ188" s="184"/>
      <c r="BK188" s="184"/>
      <c r="BL188" s="184"/>
      <c r="BM188" s="184"/>
      <c r="BN188" s="184"/>
      <c r="BO188" s="184"/>
      <c r="BP188" s="184"/>
      <c r="BQ188" s="184"/>
      <c r="BR188" s="184"/>
      <c r="BS188" s="184"/>
      <c r="BT188" s="184"/>
      <c r="BU188" s="184"/>
      <c r="BV188" s="184"/>
      <c r="BW188" s="184"/>
      <c r="BX188" s="187"/>
      <c r="BY188" s="187"/>
      <c r="BZ188" s="187"/>
      <c r="CA188" s="187"/>
      <c r="CB188" s="187"/>
      <c r="CC188" s="187"/>
      <c r="CD188" s="187"/>
      <c r="CE188" s="187"/>
      <c r="CF188" s="187"/>
      <c r="CG188" s="187"/>
      <c r="CH188" s="187"/>
    </row>
    <row r="189" spans="1:86" s="186" customFormat="1" ht="12" customHeight="1">
      <c r="A189" s="184"/>
      <c r="B189" s="184"/>
      <c r="C189" s="184"/>
      <c r="D189" s="184"/>
      <c r="E189" s="184"/>
      <c r="F189" s="184"/>
      <c r="G189" s="185"/>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7"/>
      <c r="BY189" s="187"/>
      <c r="BZ189" s="187"/>
      <c r="CA189" s="187"/>
      <c r="CB189" s="187"/>
      <c r="CC189" s="187"/>
      <c r="CD189" s="187"/>
      <c r="CE189" s="187"/>
      <c r="CF189" s="187"/>
      <c r="CG189" s="187"/>
      <c r="CH189" s="187"/>
    </row>
    <row r="190" spans="1:86" s="186" customFormat="1" ht="12" customHeight="1">
      <c r="A190" s="184"/>
      <c r="B190" s="184"/>
      <c r="C190" s="184"/>
      <c r="D190" s="184"/>
      <c r="E190" s="184"/>
      <c r="F190" s="184"/>
      <c r="G190" s="185"/>
      <c r="H190" s="184"/>
      <c r="I190" s="184"/>
      <c r="J190" s="184"/>
      <c r="K190" s="184"/>
      <c r="L190" s="184"/>
      <c r="M190" s="184"/>
      <c r="N190" s="184"/>
      <c r="O190" s="184"/>
      <c r="P190" s="184"/>
      <c r="Q190" s="184"/>
      <c r="R190" s="184"/>
      <c r="S190" s="184"/>
      <c r="T190" s="184"/>
      <c r="U190" s="184"/>
      <c r="V190" s="184"/>
      <c r="W190" s="184"/>
      <c r="X190" s="184"/>
      <c r="Y190" s="184"/>
      <c r="Z190" s="184"/>
      <c r="AA190" s="184"/>
      <c r="AB190" s="184"/>
      <c r="AC190" s="184"/>
      <c r="AD190" s="184"/>
      <c r="AE190" s="184"/>
      <c r="AF190" s="184"/>
      <c r="AG190" s="184"/>
      <c r="AH190" s="184"/>
      <c r="AI190" s="184"/>
      <c r="AJ190" s="184"/>
      <c r="AK190" s="184"/>
      <c r="AL190" s="184"/>
      <c r="AM190" s="184"/>
      <c r="AN190" s="184"/>
      <c r="AO190" s="184"/>
      <c r="AP190" s="184"/>
      <c r="AQ190" s="184"/>
      <c r="AR190" s="184"/>
      <c r="AS190" s="184"/>
      <c r="AT190" s="184"/>
      <c r="AU190" s="184"/>
      <c r="AV190" s="184"/>
      <c r="AW190" s="184"/>
      <c r="AX190" s="184"/>
      <c r="AY190" s="184"/>
      <c r="AZ190" s="184"/>
      <c r="BA190" s="184"/>
      <c r="BB190" s="184"/>
      <c r="BC190" s="184"/>
      <c r="BD190" s="184"/>
      <c r="BE190" s="184"/>
      <c r="BF190" s="184"/>
      <c r="BG190" s="184"/>
      <c r="BH190" s="184"/>
      <c r="BI190" s="184"/>
      <c r="BJ190" s="184"/>
      <c r="BK190" s="184"/>
      <c r="BL190" s="184"/>
      <c r="BM190" s="184"/>
      <c r="BN190" s="184"/>
      <c r="BO190" s="184"/>
      <c r="BP190" s="184"/>
      <c r="BQ190" s="184"/>
      <c r="BR190" s="184"/>
      <c r="BS190" s="184"/>
      <c r="BT190" s="184"/>
      <c r="BU190" s="184"/>
      <c r="BV190" s="184"/>
      <c r="BW190" s="184"/>
      <c r="BX190" s="187"/>
      <c r="BY190" s="187"/>
      <c r="BZ190" s="187"/>
      <c r="CA190" s="187"/>
      <c r="CB190" s="187"/>
      <c r="CC190" s="187"/>
      <c r="CD190" s="187"/>
      <c r="CE190" s="187"/>
      <c r="CF190" s="187"/>
      <c r="CG190" s="187"/>
      <c r="CH190" s="187"/>
    </row>
    <row r="191" spans="1:86" s="186" customFormat="1" ht="12" customHeight="1">
      <c r="A191" s="184"/>
      <c r="B191" s="184"/>
      <c r="C191" s="184"/>
      <c r="D191" s="184"/>
      <c r="E191" s="184"/>
      <c r="F191" s="184"/>
      <c r="G191" s="185"/>
      <c r="H191" s="184"/>
      <c r="I191" s="184"/>
      <c r="J191" s="184"/>
      <c r="K191" s="184"/>
      <c r="L191" s="184"/>
      <c r="M191" s="184"/>
      <c r="N191" s="184"/>
      <c r="O191" s="184"/>
      <c r="P191" s="184"/>
      <c r="Q191" s="184"/>
      <c r="R191" s="184"/>
      <c r="S191" s="184"/>
      <c r="T191" s="184"/>
      <c r="U191" s="184"/>
      <c r="V191" s="184"/>
      <c r="W191" s="184"/>
      <c r="X191" s="184"/>
      <c r="Y191" s="184"/>
      <c r="Z191" s="184"/>
      <c r="AA191" s="184"/>
      <c r="AB191" s="184"/>
      <c r="AC191" s="184"/>
      <c r="AD191" s="184"/>
      <c r="AE191" s="184"/>
      <c r="AF191" s="184"/>
      <c r="AG191" s="184"/>
      <c r="AH191" s="184"/>
      <c r="AI191" s="184"/>
      <c r="AJ191" s="184"/>
      <c r="AK191" s="184"/>
      <c r="AL191" s="184"/>
      <c r="AM191" s="184"/>
      <c r="AN191" s="184"/>
      <c r="AO191" s="184"/>
      <c r="AP191" s="184"/>
      <c r="AQ191" s="184"/>
      <c r="AR191" s="184"/>
      <c r="AS191" s="184"/>
      <c r="AT191" s="184"/>
      <c r="AU191" s="184"/>
      <c r="AV191" s="184"/>
      <c r="AW191" s="184"/>
      <c r="AX191" s="184"/>
      <c r="AY191" s="184"/>
      <c r="AZ191" s="184"/>
      <c r="BA191" s="184"/>
      <c r="BB191" s="184"/>
      <c r="BC191" s="184"/>
      <c r="BD191" s="184"/>
      <c r="BE191" s="184"/>
      <c r="BF191" s="184"/>
      <c r="BG191" s="184"/>
      <c r="BH191" s="184"/>
      <c r="BI191" s="184"/>
      <c r="BJ191" s="184"/>
      <c r="BK191" s="184"/>
      <c r="BL191" s="184"/>
      <c r="BM191" s="184"/>
      <c r="BN191" s="184"/>
      <c r="BO191" s="184"/>
      <c r="BP191" s="184"/>
      <c r="BQ191" s="184"/>
      <c r="BR191" s="184"/>
      <c r="BS191" s="184"/>
      <c r="BT191" s="184"/>
      <c r="BU191" s="184"/>
      <c r="BV191" s="184"/>
      <c r="BW191" s="184"/>
      <c r="BX191" s="187"/>
      <c r="BY191" s="187"/>
      <c r="BZ191" s="187"/>
      <c r="CA191" s="187"/>
      <c r="CB191" s="187"/>
      <c r="CC191" s="187"/>
      <c r="CD191" s="187"/>
      <c r="CE191" s="187"/>
      <c r="CF191" s="187"/>
      <c r="CG191" s="187"/>
      <c r="CH191" s="187"/>
    </row>
    <row r="192" spans="1:86" s="186" customFormat="1" ht="12" customHeight="1">
      <c r="A192" s="184"/>
      <c r="B192" s="184"/>
      <c r="C192" s="184"/>
      <c r="D192" s="184"/>
      <c r="E192" s="184"/>
      <c r="F192" s="184"/>
      <c r="G192" s="185"/>
      <c r="H192" s="184"/>
      <c r="I192" s="184"/>
      <c r="J192" s="184"/>
      <c r="K192" s="184"/>
      <c r="L192" s="184"/>
      <c r="M192" s="184"/>
      <c r="N192" s="184"/>
      <c r="O192" s="184"/>
      <c r="P192" s="184"/>
      <c r="Q192" s="184"/>
      <c r="R192" s="184"/>
      <c r="S192" s="184"/>
      <c r="T192" s="184"/>
      <c r="U192" s="184"/>
      <c r="V192" s="184"/>
      <c r="W192" s="184"/>
      <c r="X192" s="184"/>
      <c r="Y192" s="184"/>
      <c r="Z192" s="184"/>
      <c r="AA192" s="184"/>
      <c r="AB192" s="184"/>
      <c r="AC192" s="184"/>
      <c r="AD192" s="184"/>
      <c r="AE192" s="184"/>
      <c r="AF192" s="184"/>
      <c r="AG192" s="184"/>
      <c r="AH192" s="184"/>
      <c r="AI192" s="184"/>
      <c r="AJ192" s="184"/>
      <c r="AK192" s="184"/>
      <c r="AL192" s="184"/>
      <c r="AM192" s="184"/>
      <c r="AN192" s="184"/>
      <c r="AO192" s="184"/>
      <c r="AP192" s="184"/>
      <c r="AQ192" s="184"/>
      <c r="AR192" s="184"/>
      <c r="AS192" s="184"/>
      <c r="AT192" s="184"/>
      <c r="AU192" s="184"/>
      <c r="AV192" s="184"/>
      <c r="AW192" s="184"/>
      <c r="AX192" s="184"/>
      <c r="AY192" s="184"/>
      <c r="AZ192" s="184"/>
      <c r="BA192" s="184"/>
      <c r="BB192" s="184"/>
      <c r="BC192" s="184"/>
      <c r="BD192" s="184"/>
      <c r="BE192" s="184"/>
      <c r="BF192" s="184"/>
      <c r="BG192" s="184"/>
      <c r="BH192" s="184"/>
      <c r="BI192" s="184"/>
      <c r="BJ192" s="184"/>
      <c r="BK192" s="184"/>
      <c r="BL192" s="184"/>
      <c r="BM192" s="184"/>
      <c r="BN192" s="184"/>
      <c r="BO192" s="184"/>
      <c r="BP192" s="184"/>
      <c r="BQ192" s="184"/>
      <c r="BR192" s="184"/>
      <c r="BS192" s="184"/>
      <c r="BT192" s="184"/>
      <c r="BU192" s="184"/>
      <c r="BV192" s="184"/>
      <c r="BW192" s="184"/>
      <c r="BX192" s="187"/>
      <c r="BY192" s="187"/>
      <c r="BZ192" s="187"/>
      <c r="CA192" s="187"/>
      <c r="CB192" s="187"/>
      <c r="CC192" s="187"/>
      <c r="CD192" s="187"/>
      <c r="CE192" s="187"/>
      <c r="CF192" s="187"/>
      <c r="CG192" s="187"/>
      <c r="CH192" s="187"/>
    </row>
    <row r="193" spans="1:86" s="186" customFormat="1" ht="12" customHeight="1">
      <c r="A193" s="184"/>
      <c r="B193" s="184"/>
      <c r="C193" s="184"/>
      <c r="D193" s="184"/>
      <c r="E193" s="184"/>
      <c r="F193" s="184"/>
      <c r="G193" s="185"/>
      <c r="H193" s="184"/>
      <c r="I193" s="184"/>
      <c r="J193" s="184"/>
      <c r="K193" s="184"/>
      <c r="L193" s="184"/>
      <c r="M193" s="184"/>
      <c r="N193" s="184"/>
      <c r="O193" s="184"/>
      <c r="P193" s="184"/>
      <c r="Q193" s="184"/>
      <c r="R193" s="184"/>
      <c r="S193" s="184"/>
      <c r="T193" s="184"/>
      <c r="U193" s="184"/>
      <c r="V193" s="184"/>
      <c r="W193" s="184"/>
      <c r="X193" s="184"/>
      <c r="Y193" s="184"/>
      <c r="Z193" s="184"/>
      <c r="AA193" s="184"/>
      <c r="AB193" s="184"/>
      <c r="AC193" s="184"/>
      <c r="AD193" s="184"/>
      <c r="AE193" s="184"/>
      <c r="AF193" s="184"/>
      <c r="AG193" s="184"/>
      <c r="AH193" s="184"/>
      <c r="AI193" s="184"/>
      <c r="AJ193" s="184"/>
      <c r="AK193" s="184"/>
      <c r="AL193" s="184"/>
      <c r="AM193" s="184"/>
      <c r="AN193" s="184"/>
      <c r="AO193" s="184"/>
      <c r="AP193" s="184"/>
      <c r="AQ193" s="184"/>
      <c r="AR193" s="184"/>
      <c r="AS193" s="184"/>
      <c r="AT193" s="184"/>
      <c r="AU193" s="184"/>
      <c r="AV193" s="184"/>
      <c r="AW193" s="184"/>
      <c r="AX193" s="184"/>
      <c r="AY193" s="184"/>
      <c r="AZ193" s="184"/>
      <c r="BA193" s="184"/>
      <c r="BB193" s="184"/>
      <c r="BC193" s="184"/>
      <c r="BD193" s="184"/>
      <c r="BE193" s="184"/>
      <c r="BF193" s="184"/>
      <c r="BG193" s="184"/>
      <c r="BH193" s="184"/>
      <c r="BI193" s="184"/>
      <c r="BJ193" s="184"/>
      <c r="BK193" s="184"/>
      <c r="BL193" s="184"/>
      <c r="BM193" s="184"/>
      <c r="BN193" s="184"/>
      <c r="BO193" s="184"/>
      <c r="BP193" s="184"/>
      <c r="BQ193" s="184"/>
      <c r="BR193" s="184"/>
      <c r="BS193" s="184"/>
      <c r="BT193" s="184"/>
      <c r="BU193" s="184"/>
      <c r="BV193" s="184"/>
      <c r="BW193" s="184"/>
      <c r="BX193" s="187"/>
      <c r="BY193" s="187"/>
      <c r="BZ193" s="187"/>
      <c r="CA193" s="187"/>
      <c r="CB193" s="187"/>
      <c r="CC193" s="187"/>
      <c r="CD193" s="187"/>
      <c r="CE193" s="187"/>
      <c r="CF193" s="187"/>
      <c r="CG193" s="187"/>
      <c r="CH193" s="187"/>
    </row>
    <row r="194" spans="1:86" s="186" customFormat="1" ht="12" customHeight="1">
      <c r="A194" s="184"/>
      <c r="B194" s="184"/>
      <c r="C194" s="184"/>
      <c r="D194" s="184"/>
      <c r="E194" s="184"/>
      <c r="F194" s="184"/>
      <c r="G194" s="185"/>
      <c r="H194" s="184"/>
      <c r="I194" s="184"/>
      <c r="J194" s="184"/>
      <c r="K194" s="184"/>
      <c r="L194" s="184"/>
      <c r="M194" s="184"/>
      <c r="N194" s="184"/>
      <c r="O194" s="184"/>
      <c r="P194" s="184"/>
      <c r="Q194" s="184"/>
      <c r="R194" s="184"/>
      <c r="S194" s="184"/>
      <c r="T194" s="184"/>
      <c r="U194" s="184"/>
      <c r="V194" s="184"/>
      <c r="W194" s="184"/>
      <c r="X194" s="184"/>
      <c r="Y194" s="184"/>
      <c r="Z194" s="184"/>
      <c r="AA194" s="184"/>
      <c r="AB194" s="184"/>
      <c r="AC194" s="184"/>
      <c r="AD194" s="184"/>
      <c r="AE194" s="184"/>
      <c r="AF194" s="184"/>
      <c r="AG194" s="184"/>
      <c r="AH194" s="184"/>
      <c r="AI194" s="184"/>
      <c r="AJ194" s="184"/>
      <c r="AK194" s="184"/>
      <c r="AL194" s="184"/>
      <c r="AM194" s="184"/>
      <c r="AN194" s="184"/>
      <c r="AO194" s="184"/>
      <c r="AP194" s="184"/>
      <c r="AQ194" s="184"/>
      <c r="AR194" s="184"/>
      <c r="AS194" s="184"/>
      <c r="AT194" s="184"/>
      <c r="AU194" s="184"/>
      <c r="AV194" s="184"/>
      <c r="AW194" s="184"/>
      <c r="AX194" s="184"/>
      <c r="AY194" s="184"/>
      <c r="AZ194" s="184"/>
      <c r="BA194" s="184"/>
      <c r="BB194" s="184"/>
      <c r="BC194" s="184"/>
      <c r="BD194" s="184"/>
      <c r="BE194" s="184"/>
      <c r="BF194" s="184"/>
      <c r="BG194" s="184"/>
      <c r="BH194" s="184"/>
      <c r="BI194" s="184"/>
      <c r="BJ194" s="184"/>
      <c r="BK194" s="184"/>
      <c r="BL194" s="184"/>
      <c r="BM194" s="184"/>
      <c r="BN194" s="184"/>
      <c r="BO194" s="184"/>
      <c r="BP194" s="184"/>
      <c r="BQ194" s="184"/>
      <c r="BR194" s="184"/>
      <c r="BS194" s="184"/>
      <c r="BT194" s="184"/>
      <c r="BU194" s="184"/>
      <c r="BV194" s="184"/>
      <c r="BW194" s="184"/>
      <c r="BX194" s="187"/>
      <c r="BY194" s="187"/>
      <c r="BZ194" s="187"/>
      <c r="CA194" s="187"/>
      <c r="CB194" s="187"/>
      <c r="CC194" s="187"/>
      <c r="CD194" s="187"/>
      <c r="CE194" s="187"/>
      <c r="CF194" s="187"/>
      <c r="CG194" s="187"/>
      <c r="CH194" s="187"/>
    </row>
    <row r="195" spans="1:86" s="186" customFormat="1" ht="12" customHeight="1">
      <c r="A195" s="184"/>
      <c r="B195" s="184"/>
      <c r="C195" s="184"/>
      <c r="D195" s="184"/>
      <c r="E195" s="184"/>
      <c r="F195" s="184"/>
      <c r="G195" s="185"/>
      <c r="H195" s="184"/>
      <c r="I195" s="184"/>
      <c r="J195" s="184"/>
      <c r="K195" s="184"/>
      <c r="L195" s="184"/>
      <c r="M195" s="184"/>
      <c r="N195" s="184"/>
      <c r="O195" s="184"/>
      <c r="P195" s="184"/>
      <c r="Q195" s="184"/>
      <c r="R195" s="184"/>
      <c r="S195" s="184"/>
      <c r="T195" s="184"/>
      <c r="U195" s="184"/>
      <c r="V195" s="184"/>
      <c r="W195" s="184"/>
      <c r="X195" s="184"/>
      <c r="Y195" s="184"/>
      <c r="Z195" s="184"/>
      <c r="AA195" s="184"/>
      <c r="AB195" s="184"/>
      <c r="AC195" s="184"/>
      <c r="AD195" s="184"/>
      <c r="AE195" s="184"/>
      <c r="AF195" s="184"/>
      <c r="AG195" s="184"/>
      <c r="AH195" s="184"/>
      <c r="AI195" s="184"/>
      <c r="AJ195" s="184"/>
      <c r="AK195" s="184"/>
      <c r="AL195" s="184"/>
      <c r="AM195" s="184"/>
      <c r="AN195" s="184"/>
      <c r="AO195" s="184"/>
      <c r="AP195" s="184"/>
      <c r="AQ195" s="184"/>
      <c r="AR195" s="184"/>
      <c r="AS195" s="184"/>
      <c r="AT195" s="184"/>
      <c r="AU195" s="184"/>
      <c r="AV195" s="184"/>
      <c r="AW195" s="184"/>
      <c r="AX195" s="184"/>
      <c r="AY195" s="184"/>
      <c r="AZ195" s="184"/>
      <c r="BA195" s="184"/>
      <c r="BB195" s="184"/>
      <c r="BC195" s="184"/>
      <c r="BD195" s="184"/>
      <c r="BE195" s="184"/>
      <c r="BF195" s="184"/>
      <c r="BG195" s="184"/>
      <c r="BH195" s="184"/>
      <c r="BI195" s="184"/>
      <c r="BJ195" s="184"/>
      <c r="BK195" s="184"/>
      <c r="BL195" s="184"/>
      <c r="BM195" s="184"/>
      <c r="BN195" s="184"/>
      <c r="BO195" s="184"/>
      <c r="BP195" s="184"/>
      <c r="BQ195" s="184"/>
      <c r="BR195" s="184"/>
      <c r="BS195" s="184"/>
      <c r="BT195" s="184"/>
      <c r="BU195" s="184"/>
      <c r="BV195" s="184"/>
      <c r="BW195" s="184"/>
      <c r="BX195" s="187"/>
      <c r="BY195" s="187"/>
      <c r="BZ195" s="187"/>
      <c r="CA195" s="187"/>
      <c r="CB195" s="187"/>
      <c r="CC195" s="187"/>
      <c r="CD195" s="187"/>
      <c r="CE195" s="187"/>
      <c r="CF195" s="187"/>
      <c r="CG195" s="187"/>
      <c r="CH195" s="187"/>
    </row>
    <row r="196" spans="1:86" s="186" customFormat="1" ht="12" customHeight="1">
      <c r="A196" s="184"/>
      <c r="B196" s="184"/>
      <c r="C196" s="184"/>
      <c r="D196" s="184"/>
      <c r="E196" s="184"/>
      <c r="F196" s="184"/>
      <c r="G196" s="185"/>
      <c r="H196" s="184"/>
      <c r="I196" s="184"/>
      <c r="J196" s="184"/>
      <c r="K196" s="184"/>
      <c r="L196" s="184"/>
      <c r="M196" s="184"/>
      <c r="N196" s="184"/>
      <c r="O196" s="184"/>
      <c r="P196" s="184"/>
      <c r="Q196" s="184"/>
      <c r="R196" s="184"/>
      <c r="S196" s="184"/>
      <c r="T196" s="184"/>
      <c r="U196" s="184"/>
      <c r="V196" s="184"/>
      <c r="W196" s="184"/>
      <c r="X196" s="184"/>
      <c r="Y196" s="184"/>
      <c r="Z196" s="184"/>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c r="AX196" s="184"/>
      <c r="AY196" s="184"/>
      <c r="AZ196" s="184"/>
      <c r="BA196" s="184"/>
      <c r="BB196" s="184"/>
      <c r="BC196" s="184"/>
      <c r="BD196" s="184"/>
      <c r="BE196" s="184"/>
      <c r="BF196" s="184"/>
      <c r="BG196" s="184"/>
      <c r="BH196" s="184"/>
      <c r="BI196" s="184"/>
      <c r="BJ196" s="184"/>
      <c r="BK196" s="184"/>
      <c r="BL196" s="184"/>
      <c r="BM196" s="184"/>
      <c r="BN196" s="184"/>
      <c r="BO196" s="184"/>
      <c r="BP196" s="184"/>
      <c r="BQ196" s="184"/>
      <c r="BR196" s="184"/>
      <c r="BS196" s="184"/>
      <c r="BT196" s="184"/>
      <c r="BU196" s="184"/>
      <c r="BV196" s="184"/>
      <c r="BW196" s="184"/>
      <c r="BX196" s="187"/>
      <c r="BY196" s="187"/>
      <c r="BZ196" s="187"/>
      <c r="CA196" s="187"/>
      <c r="CB196" s="187"/>
      <c r="CC196" s="187"/>
      <c r="CD196" s="187"/>
      <c r="CE196" s="187"/>
      <c r="CF196" s="187"/>
      <c r="CG196" s="187"/>
      <c r="CH196" s="187"/>
    </row>
    <row r="197" spans="1:86" s="186" customFormat="1" ht="12" customHeight="1">
      <c r="A197" s="184"/>
      <c r="B197" s="184"/>
      <c r="C197" s="184"/>
      <c r="D197" s="184"/>
      <c r="E197" s="184"/>
      <c r="F197" s="184"/>
      <c r="G197" s="185"/>
      <c r="H197" s="184"/>
      <c r="I197" s="184"/>
      <c r="J197" s="184"/>
      <c r="K197" s="184"/>
      <c r="L197" s="184"/>
      <c r="M197" s="184"/>
      <c r="N197" s="184"/>
      <c r="O197" s="184"/>
      <c r="P197" s="184"/>
      <c r="Q197" s="184"/>
      <c r="R197" s="184"/>
      <c r="S197" s="184"/>
      <c r="T197" s="184"/>
      <c r="U197" s="184"/>
      <c r="V197" s="184"/>
      <c r="W197" s="184"/>
      <c r="X197" s="184"/>
      <c r="Y197" s="184"/>
      <c r="Z197" s="184"/>
      <c r="AA197" s="184"/>
      <c r="AB197" s="184"/>
      <c r="AC197" s="184"/>
      <c r="AD197" s="184"/>
      <c r="AE197" s="184"/>
      <c r="AF197" s="184"/>
      <c r="AG197" s="184"/>
      <c r="AH197" s="184"/>
      <c r="AI197" s="184"/>
      <c r="AJ197" s="184"/>
      <c r="AK197" s="184"/>
      <c r="AL197" s="184"/>
      <c r="AM197" s="184"/>
      <c r="AN197" s="184"/>
      <c r="AO197" s="184"/>
      <c r="AP197" s="184"/>
      <c r="AQ197" s="184"/>
      <c r="AR197" s="184"/>
      <c r="AS197" s="184"/>
      <c r="AT197" s="184"/>
      <c r="AU197" s="184"/>
      <c r="AV197" s="184"/>
      <c r="AW197" s="184"/>
      <c r="AX197" s="184"/>
      <c r="AY197" s="184"/>
      <c r="AZ197" s="184"/>
      <c r="BA197" s="184"/>
      <c r="BB197" s="184"/>
      <c r="BC197" s="184"/>
      <c r="BD197" s="184"/>
      <c r="BE197" s="184"/>
      <c r="BF197" s="184"/>
      <c r="BG197" s="184"/>
      <c r="BH197" s="184"/>
      <c r="BI197" s="184"/>
      <c r="BJ197" s="184"/>
      <c r="BK197" s="184"/>
      <c r="BL197" s="184"/>
      <c r="BM197" s="184"/>
      <c r="BN197" s="184"/>
      <c r="BO197" s="184"/>
      <c r="BP197" s="184"/>
      <c r="BQ197" s="184"/>
      <c r="BR197" s="184"/>
      <c r="BS197" s="184"/>
      <c r="BT197" s="184"/>
      <c r="BU197" s="184"/>
      <c r="BV197" s="184"/>
      <c r="BW197" s="184"/>
      <c r="BX197" s="187"/>
      <c r="BY197" s="187"/>
      <c r="BZ197" s="187"/>
      <c r="CA197" s="187"/>
      <c r="CB197" s="187"/>
      <c r="CC197" s="187"/>
      <c r="CD197" s="187"/>
      <c r="CE197" s="187"/>
      <c r="CF197" s="187"/>
      <c r="CG197" s="187"/>
      <c r="CH197" s="187"/>
    </row>
    <row r="198" spans="1:86" s="186" customFormat="1" ht="12" customHeight="1">
      <c r="A198" s="184"/>
      <c r="B198" s="184"/>
      <c r="C198" s="184"/>
      <c r="D198" s="184"/>
      <c r="E198" s="184"/>
      <c r="F198" s="184"/>
      <c r="G198" s="185"/>
      <c r="H198" s="184"/>
      <c r="I198" s="184"/>
      <c r="J198" s="184"/>
      <c r="K198" s="184"/>
      <c r="L198" s="184"/>
      <c r="M198" s="184"/>
      <c r="N198" s="184"/>
      <c r="O198" s="184"/>
      <c r="P198" s="184"/>
      <c r="Q198" s="184"/>
      <c r="R198" s="184"/>
      <c r="S198" s="184"/>
      <c r="T198" s="184"/>
      <c r="U198" s="184"/>
      <c r="V198" s="184"/>
      <c r="W198" s="184"/>
      <c r="X198" s="184"/>
      <c r="Y198" s="184"/>
      <c r="Z198" s="184"/>
      <c r="AA198" s="184"/>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184"/>
      <c r="BA198" s="184"/>
      <c r="BB198" s="184"/>
      <c r="BC198" s="184"/>
      <c r="BD198" s="184"/>
      <c r="BE198" s="184"/>
      <c r="BF198" s="184"/>
      <c r="BG198" s="184"/>
      <c r="BH198" s="184"/>
      <c r="BI198" s="184"/>
      <c r="BJ198" s="184"/>
      <c r="BK198" s="184"/>
      <c r="BL198" s="184"/>
      <c r="BM198" s="184"/>
      <c r="BN198" s="184"/>
      <c r="BO198" s="184"/>
      <c r="BP198" s="184"/>
      <c r="BQ198" s="184"/>
      <c r="BR198" s="184"/>
      <c r="BS198" s="184"/>
      <c r="BT198" s="184"/>
      <c r="BU198" s="184"/>
      <c r="BV198" s="184"/>
      <c r="BW198" s="184"/>
      <c r="BX198" s="187"/>
      <c r="BY198" s="187"/>
      <c r="BZ198" s="187"/>
      <c r="CA198" s="187"/>
      <c r="CB198" s="187"/>
      <c r="CC198" s="187"/>
      <c r="CD198" s="187"/>
      <c r="CE198" s="187"/>
      <c r="CF198" s="187"/>
      <c r="CG198" s="187"/>
      <c r="CH198" s="187"/>
    </row>
    <row r="199" spans="1:86" s="186" customFormat="1" ht="12" customHeight="1">
      <c r="A199" s="184"/>
      <c r="B199" s="184"/>
      <c r="C199" s="184"/>
      <c r="D199" s="184"/>
      <c r="E199" s="184"/>
      <c r="F199" s="184"/>
      <c r="G199" s="185"/>
      <c r="H199" s="184"/>
      <c r="I199" s="184"/>
      <c r="J199" s="184"/>
      <c r="K199" s="184"/>
      <c r="L199" s="184"/>
      <c r="M199" s="184"/>
      <c r="N199" s="184"/>
      <c r="O199" s="184"/>
      <c r="P199" s="184"/>
      <c r="Q199" s="184"/>
      <c r="R199" s="184"/>
      <c r="S199" s="184"/>
      <c r="T199" s="184"/>
      <c r="U199" s="184"/>
      <c r="V199" s="184"/>
      <c r="W199" s="184"/>
      <c r="X199" s="184"/>
      <c r="Y199" s="184"/>
      <c r="Z199" s="184"/>
      <c r="AA199" s="184"/>
      <c r="AB199" s="184"/>
      <c r="AC199" s="184"/>
      <c r="AD199" s="184"/>
      <c r="AE199" s="184"/>
      <c r="AF199" s="184"/>
      <c r="AG199" s="184"/>
      <c r="AH199" s="184"/>
      <c r="AI199" s="184"/>
      <c r="AJ199" s="184"/>
      <c r="AK199" s="184"/>
      <c r="AL199" s="184"/>
      <c r="AM199" s="184"/>
      <c r="AN199" s="184"/>
      <c r="AO199" s="184"/>
      <c r="AP199" s="184"/>
      <c r="AQ199" s="184"/>
      <c r="AR199" s="184"/>
      <c r="AS199" s="184"/>
      <c r="AT199" s="184"/>
      <c r="AU199" s="184"/>
      <c r="AV199" s="184"/>
      <c r="AW199" s="184"/>
      <c r="AX199" s="184"/>
      <c r="AY199" s="184"/>
      <c r="AZ199" s="184"/>
      <c r="BA199" s="184"/>
      <c r="BB199" s="184"/>
      <c r="BC199" s="184"/>
      <c r="BD199" s="184"/>
      <c r="BE199" s="184"/>
      <c r="BF199" s="184"/>
      <c r="BG199" s="184"/>
      <c r="BH199" s="184"/>
      <c r="BI199" s="184"/>
      <c r="BJ199" s="184"/>
      <c r="BK199" s="184"/>
      <c r="BL199" s="184"/>
      <c r="BM199" s="184"/>
      <c r="BN199" s="184"/>
      <c r="BO199" s="184"/>
      <c r="BP199" s="184"/>
      <c r="BQ199" s="184"/>
      <c r="BR199" s="184"/>
      <c r="BS199" s="184"/>
      <c r="BT199" s="184"/>
      <c r="BU199" s="184"/>
      <c r="BV199" s="184"/>
      <c r="BW199" s="184"/>
      <c r="BX199" s="187"/>
      <c r="BY199" s="187"/>
      <c r="BZ199" s="187"/>
      <c r="CA199" s="187"/>
      <c r="CB199" s="187"/>
      <c r="CC199" s="187"/>
      <c r="CD199" s="187"/>
      <c r="CE199" s="187"/>
      <c r="CF199" s="187"/>
      <c r="CG199" s="187"/>
      <c r="CH199" s="187"/>
    </row>
    <row r="200" spans="1:86" s="186" customFormat="1" ht="12" customHeight="1">
      <c r="A200" s="184"/>
      <c r="B200" s="184"/>
      <c r="C200" s="184"/>
      <c r="D200" s="184"/>
      <c r="E200" s="184"/>
      <c r="F200" s="184"/>
      <c r="G200" s="185"/>
      <c r="H200" s="184"/>
      <c r="I200" s="184"/>
      <c r="J200" s="184"/>
      <c r="K200" s="184"/>
      <c r="L200" s="184"/>
      <c r="M200" s="184"/>
      <c r="N200" s="184"/>
      <c r="O200" s="184"/>
      <c r="P200" s="184"/>
      <c r="Q200" s="184"/>
      <c r="R200" s="184"/>
      <c r="S200" s="184"/>
      <c r="T200" s="184"/>
      <c r="U200" s="184"/>
      <c r="V200" s="184"/>
      <c r="W200" s="184"/>
      <c r="X200" s="184"/>
      <c r="Y200" s="184"/>
      <c r="Z200" s="184"/>
      <c r="AA200" s="184"/>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c r="AX200" s="184"/>
      <c r="AY200" s="184"/>
      <c r="AZ200" s="184"/>
      <c r="BA200" s="184"/>
      <c r="BB200" s="184"/>
      <c r="BC200" s="184"/>
      <c r="BD200" s="184"/>
      <c r="BE200" s="184"/>
      <c r="BF200" s="184"/>
      <c r="BG200" s="184"/>
      <c r="BH200" s="184"/>
      <c r="BI200" s="184"/>
      <c r="BJ200" s="184"/>
      <c r="BK200" s="184"/>
      <c r="BL200" s="184"/>
      <c r="BM200" s="184"/>
      <c r="BN200" s="184"/>
      <c r="BO200" s="184"/>
      <c r="BP200" s="184"/>
      <c r="BQ200" s="184"/>
      <c r="BR200" s="184"/>
      <c r="BS200" s="184"/>
      <c r="BT200" s="184"/>
      <c r="BU200" s="184"/>
      <c r="BV200" s="184"/>
      <c r="BW200" s="184"/>
      <c r="BX200" s="187"/>
      <c r="BY200" s="187"/>
      <c r="BZ200" s="187"/>
      <c r="CA200" s="187"/>
      <c r="CB200" s="187"/>
      <c r="CC200" s="187"/>
      <c r="CD200" s="187"/>
      <c r="CE200" s="187"/>
      <c r="CF200" s="187"/>
      <c r="CG200" s="187"/>
      <c r="CH200" s="187"/>
    </row>
    <row r="201" spans="1:86" s="186" customFormat="1" ht="12" customHeight="1">
      <c r="A201" s="184"/>
      <c r="B201" s="184"/>
      <c r="C201" s="184"/>
      <c r="D201" s="184"/>
      <c r="E201" s="184"/>
      <c r="F201" s="184"/>
      <c r="G201" s="185"/>
      <c r="H201" s="184"/>
      <c r="I201" s="184"/>
      <c r="J201" s="184"/>
      <c r="K201" s="184"/>
      <c r="L201" s="184"/>
      <c r="M201" s="184"/>
      <c r="N201" s="184"/>
      <c r="O201" s="184"/>
      <c r="P201" s="184"/>
      <c r="Q201" s="184"/>
      <c r="R201" s="184"/>
      <c r="S201" s="184"/>
      <c r="T201" s="184"/>
      <c r="U201" s="184"/>
      <c r="V201" s="184"/>
      <c r="W201" s="184"/>
      <c r="X201" s="184"/>
      <c r="Y201" s="184"/>
      <c r="Z201" s="184"/>
      <c r="AA201" s="184"/>
      <c r="AB201" s="184"/>
      <c r="AC201" s="184"/>
      <c r="AD201" s="184"/>
      <c r="AE201" s="184"/>
      <c r="AF201" s="184"/>
      <c r="AG201" s="184"/>
      <c r="AH201" s="184"/>
      <c r="AI201" s="184"/>
      <c r="AJ201" s="184"/>
      <c r="AK201" s="184"/>
      <c r="AL201" s="184"/>
      <c r="AM201" s="184"/>
      <c r="AN201" s="184"/>
      <c r="AO201" s="184"/>
      <c r="AP201" s="184"/>
      <c r="AQ201" s="184"/>
      <c r="AR201" s="184"/>
      <c r="AS201" s="184"/>
      <c r="AT201" s="184"/>
      <c r="AU201" s="184"/>
      <c r="AV201" s="184"/>
      <c r="AW201" s="184"/>
      <c r="AX201" s="184"/>
      <c r="AY201" s="184"/>
      <c r="AZ201" s="184"/>
      <c r="BA201" s="184"/>
      <c r="BB201" s="184"/>
      <c r="BC201" s="184"/>
      <c r="BD201" s="184"/>
      <c r="BE201" s="184"/>
      <c r="BF201" s="184"/>
      <c r="BG201" s="184"/>
      <c r="BH201" s="184"/>
      <c r="BI201" s="184"/>
      <c r="BJ201" s="184"/>
      <c r="BK201" s="184"/>
      <c r="BL201" s="184"/>
      <c r="BM201" s="184"/>
      <c r="BN201" s="184"/>
      <c r="BO201" s="184"/>
      <c r="BP201" s="184"/>
      <c r="BQ201" s="184"/>
      <c r="BR201" s="184"/>
      <c r="BS201" s="184"/>
      <c r="BT201" s="184"/>
      <c r="BU201" s="184"/>
      <c r="BV201" s="184"/>
      <c r="BW201" s="184"/>
      <c r="BX201" s="187"/>
      <c r="BY201" s="187"/>
      <c r="BZ201" s="187"/>
      <c r="CA201" s="187"/>
      <c r="CB201" s="187"/>
      <c r="CC201" s="187"/>
      <c r="CD201" s="187"/>
      <c r="CE201" s="187"/>
      <c r="CF201" s="187"/>
      <c r="CG201" s="187"/>
      <c r="CH201" s="187"/>
    </row>
    <row r="202" spans="1:86" s="186" customFormat="1" ht="12" customHeight="1">
      <c r="A202" s="184"/>
      <c r="B202" s="184"/>
      <c r="C202" s="184"/>
      <c r="D202" s="184"/>
      <c r="E202" s="184"/>
      <c r="F202" s="184"/>
      <c r="G202" s="185"/>
      <c r="H202" s="184"/>
      <c r="I202" s="184"/>
      <c r="J202" s="184"/>
      <c r="K202" s="184"/>
      <c r="L202" s="184"/>
      <c r="M202" s="184"/>
      <c r="N202" s="184"/>
      <c r="O202" s="184"/>
      <c r="P202" s="184"/>
      <c r="Q202" s="184"/>
      <c r="R202" s="184"/>
      <c r="S202" s="184"/>
      <c r="T202" s="184"/>
      <c r="U202" s="184"/>
      <c r="V202" s="184"/>
      <c r="W202" s="184"/>
      <c r="X202" s="184"/>
      <c r="Y202" s="184"/>
      <c r="Z202" s="184"/>
      <c r="AA202" s="184"/>
      <c r="AB202" s="184"/>
      <c r="AC202" s="184"/>
      <c r="AD202" s="184"/>
      <c r="AE202" s="184"/>
      <c r="AF202" s="184"/>
      <c r="AG202" s="184"/>
      <c r="AH202" s="184"/>
      <c r="AI202" s="184"/>
      <c r="AJ202" s="184"/>
      <c r="AK202" s="184"/>
      <c r="AL202" s="184"/>
      <c r="AM202" s="184"/>
      <c r="AN202" s="184"/>
      <c r="AO202" s="184"/>
      <c r="AP202" s="184"/>
      <c r="AQ202" s="184"/>
      <c r="AR202" s="184"/>
      <c r="AS202" s="184"/>
      <c r="AT202" s="184"/>
      <c r="AU202" s="184"/>
      <c r="AV202" s="184"/>
      <c r="AW202" s="184"/>
      <c r="AX202" s="184"/>
      <c r="AY202" s="184"/>
      <c r="AZ202" s="184"/>
      <c r="BA202" s="184"/>
      <c r="BB202" s="184"/>
      <c r="BC202" s="184"/>
      <c r="BD202" s="184"/>
      <c r="BE202" s="184"/>
      <c r="BF202" s="184"/>
      <c r="BG202" s="184"/>
      <c r="BH202" s="184"/>
      <c r="BI202" s="184"/>
      <c r="BJ202" s="184"/>
      <c r="BK202" s="184"/>
      <c r="BL202" s="184"/>
      <c r="BM202" s="184"/>
      <c r="BN202" s="184"/>
      <c r="BO202" s="184"/>
      <c r="BP202" s="184"/>
      <c r="BQ202" s="184"/>
      <c r="BR202" s="184"/>
      <c r="BS202" s="184"/>
      <c r="BT202" s="184"/>
      <c r="BU202" s="184"/>
      <c r="BV202" s="184"/>
      <c r="BW202" s="184"/>
      <c r="BX202" s="187"/>
      <c r="BY202" s="187"/>
      <c r="BZ202" s="187"/>
      <c r="CA202" s="187"/>
      <c r="CB202" s="187"/>
      <c r="CC202" s="187"/>
      <c r="CD202" s="187"/>
      <c r="CE202" s="187"/>
      <c r="CF202" s="187"/>
      <c r="CG202" s="187"/>
      <c r="CH202" s="187"/>
    </row>
    <row r="203" spans="1:86" s="186" customFormat="1" ht="12" customHeight="1">
      <c r="A203" s="184"/>
      <c r="B203" s="184"/>
      <c r="C203" s="184"/>
      <c r="D203" s="184"/>
      <c r="E203" s="184"/>
      <c r="F203" s="184"/>
      <c r="G203" s="185"/>
      <c r="H203" s="184"/>
      <c r="I203" s="184"/>
      <c r="J203" s="184"/>
      <c r="K203" s="184"/>
      <c r="L203" s="184"/>
      <c r="M203" s="184"/>
      <c r="N203" s="184"/>
      <c r="O203" s="184"/>
      <c r="P203" s="184"/>
      <c r="Q203" s="184"/>
      <c r="R203" s="184"/>
      <c r="S203" s="184"/>
      <c r="T203" s="184"/>
      <c r="U203" s="184"/>
      <c r="V203" s="184"/>
      <c r="W203" s="184"/>
      <c r="X203" s="184"/>
      <c r="Y203" s="184"/>
      <c r="Z203" s="184"/>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c r="AX203" s="184"/>
      <c r="AY203" s="184"/>
      <c r="AZ203" s="184"/>
      <c r="BA203" s="184"/>
      <c r="BB203" s="184"/>
      <c r="BC203" s="184"/>
      <c r="BD203" s="184"/>
      <c r="BE203" s="184"/>
      <c r="BF203" s="184"/>
      <c r="BG203" s="184"/>
      <c r="BH203" s="184"/>
      <c r="BI203" s="184"/>
      <c r="BJ203" s="184"/>
      <c r="BK203" s="184"/>
      <c r="BL203" s="184"/>
      <c r="BM203" s="184"/>
      <c r="BN203" s="184"/>
      <c r="BO203" s="184"/>
      <c r="BP203" s="184"/>
      <c r="BQ203" s="184"/>
      <c r="BR203" s="184"/>
      <c r="BS203" s="184"/>
      <c r="BT203" s="184"/>
      <c r="BU203" s="184"/>
      <c r="BV203" s="184"/>
      <c r="BW203" s="184"/>
      <c r="BX203" s="187"/>
      <c r="BY203" s="187"/>
      <c r="BZ203" s="187"/>
      <c r="CA203" s="187"/>
      <c r="CB203" s="187"/>
      <c r="CC203" s="187"/>
      <c r="CD203" s="187"/>
      <c r="CE203" s="187"/>
      <c r="CF203" s="187"/>
      <c r="CG203" s="187"/>
      <c r="CH203" s="187"/>
    </row>
    <row r="204" spans="1:86" s="186" customFormat="1" ht="12" customHeight="1">
      <c r="A204" s="184"/>
      <c r="B204" s="184"/>
      <c r="C204" s="184"/>
      <c r="D204" s="184"/>
      <c r="E204" s="184"/>
      <c r="F204" s="184"/>
      <c r="G204" s="185"/>
      <c r="H204" s="184"/>
      <c r="I204" s="184"/>
      <c r="J204" s="184"/>
      <c r="K204" s="184"/>
      <c r="L204" s="184"/>
      <c r="M204" s="184"/>
      <c r="N204" s="184"/>
      <c r="O204" s="184"/>
      <c r="P204" s="184"/>
      <c r="Q204" s="184"/>
      <c r="R204" s="184"/>
      <c r="S204" s="184"/>
      <c r="T204" s="184"/>
      <c r="U204" s="184"/>
      <c r="V204" s="184"/>
      <c r="W204" s="184"/>
      <c r="X204" s="184"/>
      <c r="Y204" s="184"/>
      <c r="Z204" s="184"/>
      <c r="AA204" s="184"/>
      <c r="AB204" s="184"/>
      <c r="AC204" s="184"/>
      <c r="AD204" s="184"/>
      <c r="AE204" s="184"/>
      <c r="AF204" s="184"/>
      <c r="AG204" s="184"/>
      <c r="AH204" s="184"/>
      <c r="AI204" s="184"/>
      <c r="AJ204" s="184"/>
      <c r="AK204" s="184"/>
      <c r="AL204" s="184"/>
      <c r="AM204" s="184"/>
      <c r="AN204" s="184"/>
      <c r="AO204" s="184"/>
      <c r="AP204" s="184"/>
      <c r="AQ204" s="184"/>
      <c r="AR204" s="184"/>
      <c r="AS204" s="184"/>
      <c r="AT204" s="184"/>
      <c r="AU204" s="184"/>
      <c r="AV204" s="184"/>
      <c r="AW204" s="184"/>
      <c r="AX204" s="184"/>
      <c r="AY204" s="184"/>
      <c r="AZ204" s="184"/>
      <c r="BA204" s="184"/>
      <c r="BB204" s="184"/>
      <c r="BC204" s="184"/>
      <c r="BD204" s="184"/>
      <c r="BE204" s="184"/>
      <c r="BF204" s="184"/>
      <c r="BG204" s="184"/>
      <c r="BH204" s="184"/>
      <c r="BI204" s="184"/>
      <c r="BJ204" s="184"/>
      <c r="BK204" s="184"/>
      <c r="BL204" s="184"/>
      <c r="BM204" s="184"/>
      <c r="BN204" s="184"/>
      <c r="BO204" s="184"/>
      <c r="BP204" s="184"/>
      <c r="BQ204" s="184"/>
      <c r="BR204" s="184"/>
      <c r="BS204" s="184"/>
      <c r="BT204" s="184"/>
      <c r="BU204" s="184"/>
      <c r="BV204" s="184"/>
      <c r="BW204" s="184"/>
      <c r="BX204" s="187"/>
      <c r="BY204" s="187"/>
      <c r="BZ204" s="187"/>
      <c r="CA204" s="187"/>
      <c r="CB204" s="187"/>
      <c r="CC204" s="187"/>
      <c r="CD204" s="187"/>
      <c r="CE204" s="187"/>
      <c r="CF204" s="187"/>
      <c r="CG204" s="187"/>
      <c r="CH204" s="187"/>
    </row>
    <row r="205" spans="1:86" s="186" customFormat="1" ht="12" customHeight="1">
      <c r="A205" s="184"/>
      <c r="B205" s="184"/>
      <c r="C205" s="184"/>
      <c r="D205" s="184"/>
      <c r="E205" s="184"/>
      <c r="F205" s="184"/>
      <c r="G205" s="185"/>
      <c r="H205" s="184"/>
      <c r="I205" s="184"/>
      <c r="J205" s="184"/>
      <c r="K205" s="184"/>
      <c r="L205" s="184"/>
      <c r="M205" s="184"/>
      <c r="N205" s="184"/>
      <c r="O205" s="184"/>
      <c r="P205" s="184"/>
      <c r="Q205" s="184"/>
      <c r="R205" s="184"/>
      <c r="S205" s="184"/>
      <c r="T205" s="184"/>
      <c r="U205" s="184"/>
      <c r="V205" s="184"/>
      <c r="W205" s="184"/>
      <c r="X205" s="184"/>
      <c r="Y205" s="184"/>
      <c r="Z205" s="184"/>
      <c r="AA205" s="184"/>
      <c r="AB205" s="184"/>
      <c r="AC205" s="184"/>
      <c r="AD205" s="184"/>
      <c r="AE205" s="184"/>
      <c r="AF205" s="184"/>
      <c r="AG205" s="184"/>
      <c r="AH205" s="184"/>
      <c r="AI205" s="184"/>
      <c r="AJ205" s="184"/>
      <c r="AK205" s="184"/>
      <c r="AL205" s="184"/>
      <c r="AM205" s="184"/>
      <c r="AN205" s="184"/>
      <c r="AO205" s="184"/>
      <c r="AP205" s="184"/>
      <c r="AQ205" s="184"/>
      <c r="AR205" s="184"/>
      <c r="AS205" s="184"/>
      <c r="AT205" s="184"/>
      <c r="AU205" s="184"/>
      <c r="AV205" s="184"/>
      <c r="AW205" s="184"/>
      <c r="AX205" s="184"/>
      <c r="AY205" s="184"/>
      <c r="AZ205" s="184"/>
      <c r="BA205" s="184"/>
      <c r="BB205" s="184"/>
      <c r="BC205" s="184"/>
      <c r="BD205" s="184"/>
      <c r="BE205" s="184"/>
      <c r="BF205" s="184"/>
      <c r="BG205" s="184"/>
      <c r="BH205" s="184"/>
      <c r="BI205" s="184"/>
      <c r="BJ205" s="184"/>
      <c r="BK205" s="184"/>
      <c r="BL205" s="184"/>
      <c r="BM205" s="184"/>
      <c r="BN205" s="184"/>
      <c r="BO205" s="184"/>
      <c r="BP205" s="184"/>
      <c r="BQ205" s="184"/>
      <c r="BR205" s="184"/>
      <c r="BS205" s="184"/>
      <c r="BT205" s="184"/>
      <c r="BU205" s="184"/>
      <c r="BV205" s="184"/>
      <c r="BW205" s="184"/>
      <c r="BX205" s="187"/>
      <c r="BY205" s="187"/>
      <c r="BZ205" s="187"/>
      <c r="CA205" s="187"/>
      <c r="CB205" s="187"/>
      <c r="CC205" s="187"/>
      <c r="CD205" s="187"/>
      <c r="CE205" s="187"/>
      <c r="CF205" s="187"/>
      <c r="CG205" s="187"/>
      <c r="CH205" s="187"/>
    </row>
    <row r="206" spans="1:86" s="186" customFormat="1" ht="12" customHeight="1">
      <c r="A206" s="184"/>
      <c r="B206" s="184"/>
      <c r="C206" s="184"/>
      <c r="D206" s="184"/>
      <c r="E206" s="184"/>
      <c r="F206" s="184"/>
      <c r="G206" s="185"/>
      <c r="H206" s="184"/>
      <c r="I206" s="184"/>
      <c r="J206" s="184"/>
      <c r="K206" s="184"/>
      <c r="L206" s="184"/>
      <c r="M206" s="184"/>
      <c r="N206" s="184"/>
      <c r="O206" s="184"/>
      <c r="P206" s="184"/>
      <c r="Q206" s="184"/>
      <c r="R206" s="184"/>
      <c r="S206" s="184"/>
      <c r="T206" s="184"/>
      <c r="U206" s="184"/>
      <c r="V206" s="184"/>
      <c r="W206" s="184"/>
      <c r="X206" s="184"/>
      <c r="Y206" s="184"/>
      <c r="Z206" s="184"/>
      <c r="AA206" s="184"/>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c r="AX206" s="184"/>
      <c r="AY206" s="184"/>
      <c r="AZ206" s="184"/>
      <c r="BA206" s="184"/>
      <c r="BB206" s="184"/>
      <c r="BC206" s="184"/>
      <c r="BD206" s="184"/>
      <c r="BE206" s="184"/>
      <c r="BF206" s="184"/>
      <c r="BG206" s="184"/>
      <c r="BH206" s="184"/>
      <c r="BI206" s="184"/>
      <c r="BJ206" s="184"/>
      <c r="BK206" s="184"/>
      <c r="BL206" s="184"/>
      <c r="BM206" s="184"/>
      <c r="BN206" s="184"/>
      <c r="BO206" s="184"/>
      <c r="BP206" s="184"/>
      <c r="BQ206" s="184"/>
      <c r="BR206" s="184"/>
      <c r="BS206" s="184"/>
      <c r="BT206" s="184"/>
      <c r="BU206" s="184"/>
      <c r="BV206" s="184"/>
      <c r="BW206" s="184"/>
      <c r="BX206" s="187"/>
      <c r="BY206" s="187"/>
      <c r="BZ206" s="187"/>
      <c r="CA206" s="187"/>
      <c r="CB206" s="187"/>
      <c r="CC206" s="187"/>
      <c r="CD206" s="187"/>
      <c r="CE206" s="187"/>
      <c r="CF206" s="187"/>
      <c r="CG206" s="187"/>
      <c r="CH206" s="187"/>
    </row>
    <row r="207" spans="1:86" s="186" customFormat="1" ht="12" customHeight="1">
      <c r="A207" s="184"/>
      <c r="B207" s="184"/>
      <c r="C207" s="184"/>
      <c r="D207" s="184"/>
      <c r="E207" s="184"/>
      <c r="F207" s="184"/>
      <c r="G207" s="185"/>
      <c r="H207" s="184"/>
      <c r="I207" s="184"/>
      <c r="J207" s="184"/>
      <c r="K207" s="184"/>
      <c r="L207" s="184"/>
      <c r="M207" s="184"/>
      <c r="N207" s="184"/>
      <c r="O207" s="184"/>
      <c r="P207" s="184"/>
      <c r="Q207" s="184"/>
      <c r="R207" s="184"/>
      <c r="S207" s="184"/>
      <c r="T207" s="184"/>
      <c r="U207" s="184"/>
      <c r="V207" s="184"/>
      <c r="W207" s="184"/>
      <c r="X207" s="184"/>
      <c r="Y207" s="184"/>
      <c r="Z207" s="184"/>
      <c r="AA207" s="184"/>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c r="BF207" s="184"/>
      <c r="BG207" s="184"/>
      <c r="BH207" s="184"/>
      <c r="BI207" s="184"/>
      <c r="BJ207" s="184"/>
      <c r="BK207" s="184"/>
      <c r="BL207" s="184"/>
      <c r="BM207" s="184"/>
      <c r="BN207" s="184"/>
      <c r="BO207" s="184"/>
      <c r="BP207" s="184"/>
      <c r="BQ207" s="184"/>
      <c r="BR207" s="184"/>
      <c r="BS207" s="184"/>
      <c r="BT207" s="184"/>
      <c r="BU207" s="184"/>
      <c r="BV207" s="184"/>
      <c r="BW207" s="184"/>
      <c r="BX207" s="187"/>
      <c r="BY207" s="187"/>
      <c r="BZ207" s="187"/>
      <c r="CA207" s="187"/>
      <c r="CB207" s="187"/>
      <c r="CC207" s="187"/>
      <c r="CD207" s="187"/>
      <c r="CE207" s="187"/>
      <c r="CF207" s="187"/>
      <c r="CG207" s="187"/>
      <c r="CH207" s="187"/>
    </row>
    <row r="208" spans="1:86" s="186" customFormat="1" ht="12" customHeight="1">
      <c r="A208" s="184"/>
      <c r="B208" s="184"/>
      <c r="C208" s="184"/>
      <c r="D208" s="184"/>
      <c r="E208" s="184"/>
      <c r="F208" s="184"/>
      <c r="G208" s="185"/>
      <c r="H208" s="184"/>
      <c r="I208" s="184"/>
      <c r="J208" s="184"/>
      <c r="K208" s="184"/>
      <c r="L208" s="184"/>
      <c r="M208" s="184"/>
      <c r="N208" s="184"/>
      <c r="O208" s="184"/>
      <c r="P208" s="184"/>
      <c r="Q208" s="184"/>
      <c r="R208" s="184"/>
      <c r="S208" s="184"/>
      <c r="T208" s="184"/>
      <c r="U208" s="184"/>
      <c r="V208" s="184"/>
      <c r="W208" s="184"/>
      <c r="X208" s="184"/>
      <c r="Y208" s="184"/>
      <c r="Z208" s="184"/>
      <c r="AA208" s="184"/>
      <c r="AB208" s="184"/>
      <c r="AC208" s="184"/>
      <c r="AD208" s="184"/>
      <c r="AE208" s="184"/>
      <c r="AF208" s="184"/>
      <c r="AG208" s="184"/>
      <c r="AH208" s="184"/>
      <c r="AI208" s="184"/>
      <c r="AJ208" s="184"/>
      <c r="AK208" s="184"/>
      <c r="AL208" s="184"/>
      <c r="AM208" s="184"/>
      <c r="AN208" s="184"/>
      <c r="AO208" s="184"/>
      <c r="AP208" s="184"/>
      <c r="AQ208" s="184"/>
      <c r="AR208" s="184"/>
      <c r="AS208" s="184"/>
      <c r="AT208" s="184"/>
      <c r="AU208" s="184"/>
      <c r="AV208" s="184"/>
      <c r="AW208" s="184"/>
      <c r="AX208" s="184"/>
      <c r="AY208" s="184"/>
      <c r="AZ208" s="184"/>
      <c r="BA208" s="184"/>
      <c r="BB208" s="184"/>
      <c r="BC208" s="184"/>
      <c r="BD208" s="184"/>
      <c r="BE208" s="184"/>
      <c r="BF208" s="184"/>
      <c r="BG208" s="184"/>
      <c r="BH208" s="184"/>
      <c r="BI208" s="184"/>
      <c r="BJ208" s="184"/>
      <c r="BK208" s="184"/>
      <c r="BL208" s="184"/>
      <c r="BM208" s="184"/>
      <c r="BN208" s="184"/>
      <c r="BO208" s="184"/>
      <c r="BP208" s="184"/>
      <c r="BQ208" s="184"/>
      <c r="BR208" s="184"/>
      <c r="BS208" s="184"/>
      <c r="BT208" s="184"/>
      <c r="BU208" s="184"/>
      <c r="BV208" s="184"/>
      <c r="BW208" s="184"/>
      <c r="BX208" s="187"/>
      <c r="BY208" s="187"/>
      <c r="BZ208" s="187"/>
      <c r="CA208" s="187"/>
      <c r="CB208" s="187"/>
      <c r="CC208" s="187"/>
      <c r="CD208" s="187"/>
      <c r="CE208" s="187"/>
      <c r="CF208" s="187"/>
      <c r="CG208" s="187"/>
      <c r="CH208" s="187"/>
    </row>
    <row r="209" spans="1:86" s="186" customFormat="1" ht="12" customHeight="1">
      <c r="A209" s="184"/>
      <c r="B209" s="184"/>
      <c r="C209" s="184"/>
      <c r="D209" s="184"/>
      <c r="E209" s="184"/>
      <c r="F209" s="184"/>
      <c r="G209" s="185"/>
      <c r="H209" s="184"/>
      <c r="I209" s="184"/>
      <c r="J209" s="184"/>
      <c r="K209" s="184"/>
      <c r="L209" s="184"/>
      <c r="M209" s="184"/>
      <c r="N209" s="184"/>
      <c r="O209" s="184"/>
      <c r="P209" s="184"/>
      <c r="Q209" s="184"/>
      <c r="R209" s="184"/>
      <c r="S209" s="184"/>
      <c r="T209" s="184"/>
      <c r="U209" s="184"/>
      <c r="V209" s="184"/>
      <c r="W209" s="184"/>
      <c r="X209" s="184"/>
      <c r="Y209" s="184"/>
      <c r="Z209" s="184"/>
      <c r="AA209" s="184"/>
      <c r="AB209" s="184"/>
      <c r="AC209" s="184"/>
      <c r="AD209" s="184"/>
      <c r="AE209" s="184"/>
      <c r="AF209" s="184"/>
      <c r="AG209" s="184"/>
      <c r="AH209" s="184"/>
      <c r="AI209" s="184"/>
      <c r="AJ209" s="184"/>
      <c r="AK209" s="184"/>
      <c r="AL209" s="184"/>
      <c r="AM209" s="184"/>
      <c r="AN209" s="184"/>
      <c r="AO209" s="184"/>
      <c r="AP209" s="184"/>
      <c r="AQ209" s="184"/>
      <c r="AR209" s="184"/>
      <c r="AS209" s="184"/>
      <c r="AT209" s="184"/>
      <c r="AU209" s="184"/>
      <c r="AV209" s="184"/>
      <c r="AW209" s="184"/>
      <c r="AX209" s="184"/>
      <c r="AY209" s="184"/>
      <c r="AZ209" s="184"/>
      <c r="BA209" s="184"/>
      <c r="BB209" s="184"/>
      <c r="BC209" s="184"/>
      <c r="BD209" s="184"/>
      <c r="BE209" s="184"/>
      <c r="BF209" s="184"/>
      <c r="BG209" s="184"/>
      <c r="BH209" s="184"/>
      <c r="BI209" s="184"/>
      <c r="BJ209" s="184"/>
      <c r="BK209" s="184"/>
      <c r="BL209" s="184"/>
      <c r="BM209" s="184"/>
      <c r="BN209" s="184"/>
      <c r="BO209" s="184"/>
      <c r="BP209" s="184"/>
      <c r="BQ209" s="184"/>
      <c r="BR209" s="184"/>
      <c r="BS209" s="184"/>
      <c r="BT209" s="184"/>
      <c r="BU209" s="184"/>
      <c r="BV209" s="184"/>
      <c r="BW209" s="184"/>
      <c r="BX209" s="187"/>
      <c r="BY209" s="187"/>
      <c r="BZ209" s="187"/>
      <c r="CA209" s="187"/>
      <c r="CB209" s="187"/>
      <c r="CC209" s="187"/>
      <c r="CD209" s="187"/>
      <c r="CE209" s="187"/>
      <c r="CF209" s="187"/>
      <c r="CG209" s="187"/>
      <c r="CH209" s="187"/>
    </row>
    <row r="210" spans="1:86" s="186" customFormat="1" ht="12" customHeight="1">
      <c r="A210" s="184"/>
      <c r="B210" s="184"/>
      <c r="C210" s="184"/>
      <c r="D210" s="184"/>
      <c r="E210" s="184"/>
      <c r="F210" s="184"/>
      <c r="G210" s="185"/>
      <c r="H210" s="184"/>
      <c r="I210" s="184"/>
      <c r="J210" s="184"/>
      <c r="K210" s="184"/>
      <c r="L210" s="184"/>
      <c r="M210" s="184"/>
      <c r="N210" s="184"/>
      <c r="O210" s="184"/>
      <c r="P210" s="184"/>
      <c r="Q210" s="184"/>
      <c r="R210" s="184"/>
      <c r="S210" s="184"/>
      <c r="T210" s="184"/>
      <c r="U210" s="184"/>
      <c r="V210" s="184"/>
      <c r="W210" s="184"/>
      <c r="X210" s="184"/>
      <c r="Y210" s="184"/>
      <c r="Z210" s="184"/>
      <c r="AA210" s="184"/>
      <c r="AB210" s="184"/>
      <c r="AC210" s="184"/>
      <c r="AD210" s="184"/>
      <c r="AE210" s="184"/>
      <c r="AF210" s="184"/>
      <c r="AG210" s="184"/>
      <c r="AH210" s="184"/>
      <c r="AI210" s="184"/>
      <c r="AJ210" s="184"/>
      <c r="AK210" s="184"/>
      <c r="AL210" s="184"/>
      <c r="AM210" s="184"/>
      <c r="AN210" s="184"/>
      <c r="AO210" s="184"/>
      <c r="AP210" s="184"/>
      <c r="AQ210" s="184"/>
      <c r="AR210" s="184"/>
      <c r="AS210" s="184"/>
      <c r="AT210" s="184"/>
      <c r="AU210" s="184"/>
      <c r="AV210" s="184"/>
      <c r="AW210" s="184"/>
      <c r="AX210" s="184"/>
      <c r="AY210" s="184"/>
      <c r="AZ210" s="184"/>
      <c r="BA210" s="184"/>
      <c r="BB210" s="184"/>
      <c r="BC210" s="184"/>
      <c r="BD210" s="184"/>
      <c r="BE210" s="184"/>
      <c r="BF210" s="184"/>
      <c r="BG210" s="184"/>
      <c r="BH210" s="184"/>
      <c r="BI210" s="184"/>
      <c r="BJ210" s="184"/>
      <c r="BK210" s="184"/>
      <c r="BL210" s="184"/>
      <c r="BM210" s="184"/>
      <c r="BN210" s="184"/>
      <c r="BO210" s="184"/>
      <c r="BP210" s="184"/>
      <c r="BQ210" s="184"/>
      <c r="BR210" s="184"/>
      <c r="BS210" s="184"/>
      <c r="BT210" s="184"/>
      <c r="BU210" s="184"/>
      <c r="BV210" s="184"/>
      <c r="BW210" s="184"/>
      <c r="BX210" s="187"/>
      <c r="BY210" s="187"/>
      <c r="BZ210" s="187"/>
      <c r="CA210" s="187"/>
      <c r="CB210" s="187"/>
      <c r="CC210" s="187"/>
      <c r="CD210" s="187"/>
      <c r="CE210" s="187"/>
      <c r="CF210" s="187"/>
      <c r="CG210" s="187"/>
      <c r="CH210" s="187"/>
    </row>
    <row r="211" spans="1:86" s="186" customFormat="1" ht="12" customHeight="1">
      <c r="A211" s="184"/>
      <c r="B211" s="184"/>
      <c r="C211" s="184"/>
      <c r="D211" s="184"/>
      <c r="E211" s="184"/>
      <c r="F211" s="184"/>
      <c r="G211" s="185"/>
      <c r="H211" s="184"/>
      <c r="I211" s="184"/>
      <c r="J211" s="184"/>
      <c r="K211" s="184"/>
      <c r="L211" s="184"/>
      <c r="M211" s="184"/>
      <c r="N211" s="184"/>
      <c r="O211" s="184"/>
      <c r="P211" s="184"/>
      <c r="Q211" s="184"/>
      <c r="R211" s="184"/>
      <c r="S211" s="184"/>
      <c r="T211" s="184"/>
      <c r="U211" s="184"/>
      <c r="V211" s="184"/>
      <c r="W211" s="184"/>
      <c r="X211" s="184"/>
      <c r="Y211" s="184"/>
      <c r="Z211" s="184"/>
      <c r="AA211" s="184"/>
      <c r="AB211" s="184"/>
      <c r="AC211" s="184"/>
      <c r="AD211" s="184"/>
      <c r="AE211" s="184"/>
      <c r="AF211" s="184"/>
      <c r="AG211" s="184"/>
      <c r="AH211" s="184"/>
      <c r="AI211" s="184"/>
      <c r="AJ211" s="184"/>
      <c r="AK211" s="184"/>
      <c r="AL211" s="184"/>
      <c r="AM211" s="184"/>
      <c r="AN211" s="184"/>
      <c r="AO211" s="184"/>
      <c r="AP211" s="184"/>
      <c r="AQ211" s="184"/>
      <c r="AR211" s="184"/>
      <c r="AS211" s="184"/>
      <c r="AT211" s="184"/>
      <c r="AU211" s="184"/>
      <c r="AV211" s="184"/>
      <c r="AW211" s="184"/>
      <c r="AX211" s="184"/>
      <c r="AY211" s="184"/>
      <c r="AZ211" s="184"/>
      <c r="BA211" s="184"/>
      <c r="BB211" s="184"/>
      <c r="BC211" s="184"/>
      <c r="BD211" s="184"/>
      <c r="BE211" s="184"/>
      <c r="BF211" s="184"/>
      <c r="BG211" s="184"/>
      <c r="BH211" s="184"/>
      <c r="BI211" s="184"/>
      <c r="BJ211" s="184"/>
      <c r="BK211" s="184"/>
      <c r="BL211" s="184"/>
      <c r="BM211" s="184"/>
      <c r="BN211" s="184"/>
      <c r="BO211" s="184"/>
      <c r="BP211" s="184"/>
      <c r="BQ211" s="184"/>
      <c r="BR211" s="184"/>
      <c r="BS211" s="184"/>
      <c r="BT211" s="184"/>
      <c r="BU211" s="184"/>
      <c r="BV211" s="184"/>
      <c r="BW211" s="184"/>
      <c r="BX211" s="187"/>
      <c r="BY211" s="187"/>
      <c r="BZ211" s="187"/>
      <c r="CA211" s="187"/>
      <c r="CB211" s="187"/>
      <c r="CC211" s="187"/>
      <c r="CD211" s="187"/>
      <c r="CE211" s="187"/>
      <c r="CF211" s="187"/>
      <c r="CG211" s="187"/>
      <c r="CH211" s="187"/>
    </row>
    <row r="212" spans="1:86" s="186" customFormat="1" ht="12" customHeight="1">
      <c r="A212" s="184"/>
      <c r="B212" s="184"/>
      <c r="C212" s="184"/>
      <c r="D212" s="184"/>
      <c r="E212" s="184"/>
      <c r="F212" s="184"/>
      <c r="G212" s="185"/>
      <c r="H212" s="184"/>
      <c r="I212" s="184"/>
      <c r="J212" s="184"/>
      <c r="K212" s="184"/>
      <c r="L212" s="184"/>
      <c r="M212" s="184"/>
      <c r="N212" s="184"/>
      <c r="O212" s="184"/>
      <c r="P212" s="184"/>
      <c r="Q212" s="184"/>
      <c r="R212" s="184"/>
      <c r="S212" s="184"/>
      <c r="T212" s="184"/>
      <c r="U212" s="184"/>
      <c r="V212" s="184"/>
      <c r="W212" s="184"/>
      <c r="X212" s="184"/>
      <c r="Y212" s="184"/>
      <c r="Z212" s="184"/>
      <c r="AA212" s="184"/>
      <c r="AB212" s="184"/>
      <c r="AC212" s="184"/>
      <c r="AD212" s="184"/>
      <c r="AE212" s="184"/>
      <c r="AF212" s="184"/>
      <c r="AG212" s="184"/>
      <c r="AH212" s="184"/>
      <c r="AI212" s="184"/>
      <c r="AJ212" s="184"/>
      <c r="AK212" s="184"/>
      <c r="AL212" s="184"/>
      <c r="AM212" s="184"/>
      <c r="AN212" s="184"/>
      <c r="AO212" s="184"/>
      <c r="AP212" s="184"/>
      <c r="AQ212" s="184"/>
      <c r="AR212" s="184"/>
      <c r="AS212" s="184"/>
      <c r="AT212" s="184"/>
      <c r="AU212" s="184"/>
      <c r="AV212" s="184"/>
      <c r="AW212" s="184"/>
      <c r="AX212" s="184"/>
      <c r="AY212" s="184"/>
      <c r="AZ212" s="184"/>
      <c r="BA212" s="184"/>
      <c r="BB212" s="184"/>
      <c r="BC212" s="184"/>
      <c r="BD212" s="184"/>
      <c r="BE212" s="184"/>
      <c r="BF212" s="184"/>
      <c r="BG212" s="184"/>
      <c r="BH212" s="184"/>
      <c r="BI212" s="184"/>
      <c r="BJ212" s="184"/>
      <c r="BK212" s="184"/>
      <c r="BL212" s="184"/>
      <c r="BM212" s="184"/>
      <c r="BN212" s="184"/>
      <c r="BO212" s="184"/>
      <c r="BP212" s="184"/>
      <c r="BQ212" s="184"/>
      <c r="BR212" s="184"/>
      <c r="BS212" s="184"/>
      <c r="BT212" s="184"/>
      <c r="BU212" s="184"/>
      <c r="BV212" s="184"/>
      <c r="BW212" s="184"/>
      <c r="BX212" s="187"/>
      <c r="BY212" s="187"/>
      <c r="BZ212" s="187"/>
      <c r="CA212" s="187"/>
      <c r="CB212" s="187"/>
      <c r="CC212" s="187"/>
      <c r="CD212" s="187"/>
      <c r="CE212" s="187"/>
      <c r="CF212" s="187"/>
      <c r="CG212" s="187"/>
      <c r="CH212" s="187"/>
    </row>
    <row r="213" spans="1:86" s="186" customFormat="1" ht="12" customHeight="1">
      <c r="A213" s="184"/>
      <c r="B213" s="184"/>
      <c r="C213" s="184"/>
      <c r="D213" s="184"/>
      <c r="E213" s="184"/>
      <c r="F213" s="184"/>
      <c r="G213" s="185"/>
      <c r="H213" s="184"/>
      <c r="I213" s="184"/>
      <c r="J213" s="184"/>
      <c r="K213" s="184"/>
      <c r="L213" s="184"/>
      <c r="M213" s="184"/>
      <c r="N213" s="184"/>
      <c r="O213" s="184"/>
      <c r="P213" s="184"/>
      <c r="Q213" s="184"/>
      <c r="R213" s="184"/>
      <c r="S213" s="184"/>
      <c r="T213" s="184"/>
      <c r="U213" s="184"/>
      <c r="V213" s="184"/>
      <c r="W213" s="184"/>
      <c r="X213" s="184"/>
      <c r="Y213" s="184"/>
      <c r="Z213" s="184"/>
      <c r="AA213" s="184"/>
      <c r="AB213" s="184"/>
      <c r="AC213" s="184"/>
      <c r="AD213" s="184"/>
      <c r="AE213" s="184"/>
      <c r="AF213" s="184"/>
      <c r="AG213" s="184"/>
      <c r="AH213" s="184"/>
      <c r="AI213" s="184"/>
      <c r="AJ213" s="184"/>
      <c r="AK213" s="184"/>
      <c r="AL213" s="184"/>
      <c r="AM213" s="184"/>
      <c r="AN213" s="184"/>
      <c r="AO213" s="184"/>
      <c r="AP213" s="184"/>
      <c r="AQ213" s="184"/>
      <c r="AR213" s="184"/>
      <c r="AS213" s="184"/>
      <c r="AT213" s="184"/>
      <c r="AU213" s="184"/>
      <c r="AV213" s="184"/>
      <c r="AW213" s="184"/>
      <c r="AX213" s="184"/>
      <c r="AY213" s="184"/>
      <c r="AZ213" s="184"/>
      <c r="BA213" s="184"/>
      <c r="BB213" s="184"/>
      <c r="BC213" s="184"/>
      <c r="BD213" s="184"/>
      <c r="BE213" s="184"/>
      <c r="BF213" s="184"/>
      <c r="BG213" s="184"/>
      <c r="BH213" s="184"/>
      <c r="BI213" s="184"/>
      <c r="BJ213" s="184"/>
      <c r="BK213" s="184"/>
      <c r="BL213" s="184"/>
      <c r="BM213" s="184"/>
      <c r="BN213" s="184"/>
      <c r="BO213" s="184"/>
      <c r="BP213" s="184"/>
      <c r="BQ213" s="184"/>
      <c r="BR213" s="184"/>
      <c r="BS213" s="184"/>
      <c r="BT213" s="184"/>
      <c r="BU213" s="184"/>
      <c r="BV213" s="184"/>
      <c r="BW213" s="184"/>
      <c r="BX213" s="187"/>
      <c r="BY213" s="187"/>
      <c r="BZ213" s="187"/>
      <c r="CA213" s="187"/>
      <c r="CB213" s="187"/>
      <c r="CC213" s="187"/>
      <c r="CD213" s="187"/>
      <c r="CE213" s="187"/>
      <c r="CF213" s="187"/>
      <c r="CG213" s="187"/>
      <c r="CH213" s="187"/>
    </row>
    <row r="214" spans="1:86" s="186" customFormat="1" ht="12" customHeight="1">
      <c r="A214" s="184"/>
      <c r="B214" s="184"/>
      <c r="C214" s="184"/>
      <c r="D214" s="184"/>
      <c r="E214" s="184"/>
      <c r="F214" s="184"/>
      <c r="G214" s="185"/>
      <c r="H214" s="184"/>
      <c r="I214" s="184"/>
      <c r="J214" s="184"/>
      <c r="K214" s="184"/>
      <c r="L214" s="184"/>
      <c r="M214" s="184"/>
      <c r="N214" s="184"/>
      <c r="O214" s="184"/>
      <c r="P214" s="184"/>
      <c r="Q214" s="184"/>
      <c r="R214" s="184"/>
      <c r="S214" s="184"/>
      <c r="T214" s="184"/>
      <c r="U214" s="184"/>
      <c r="V214" s="184"/>
      <c r="W214" s="184"/>
      <c r="X214" s="184"/>
      <c r="Y214" s="184"/>
      <c r="Z214" s="184"/>
      <c r="AA214" s="184"/>
      <c r="AB214" s="184"/>
      <c r="AC214" s="184"/>
      <c r="AD214" s="184"/>
      <c r="AE214" s="184"/>
      <c r="AF214" s="184"/>
      <c r="AG214" s="184"/>
      <c r="AH214" s="184"/>
      <c r="AI214" s="184"/>
      <c r="AJ214" s="184"/>
      <c r="AK214" s="184"/>
      <c r="AL214" s="184"/>
      <c r="AM214" s="184"/>
      <c r="AN214" s="184"/>
      <c r="AO214" s="184"/>
      <c r="AP214" s="184"/>
      <c r="AQ214" s="184"/>
      <c r="AR214" s="184"/>
      <c r="AS214" s="184"/>
      <c r="AT214" s="184"/>
      <c r="AU214" s="184"/>
      <c r="AV214" s="184"/>
      <c r="AW214" s="184"/>
      <c r="AX214" s="184"/>
      <c r="AY214" s="184"/>
      <c r="AZ214" s="184"/>
      <c r="BA214" s="184"/>
      <c r="BB214" s="184"/>
      <c r="BC214" s="184"/>
      <c r="BD214" s="184"/>
      <c r="BE214" s="184"/>
      <c r="BF214" s="184"/>
      <c r="BG214" s="184"/>
      <c r="BH214" s="184"/>
      <c r="BI214" s="184"/>
      <c r="BJ214" s="184"/>
      <c r="BK214" s="184"/>
      <c r="BL214" s="184"/>
      <c r="BM214" s="184"/>
      <c r="BN214" s="184"/>
      <c r="BO214" s="184"/>
      <c r="BP214" s="184"/>
      <c r="BQ214" s="184"/>
      <c r="BR214" s="184"/>
      <c r="BS214" s="184"/>
      <c r="BT214" s="184"/>
      <c r="BU214" s="184"/>
      <c r="BV214" s="184"/>
      <c r="BW214" s="184"/>
      <c r="BX214" s="187"/>
      <c r="BY214" s="187"/>
      <c r="BZ214" s="187"/>
      <c r="CA214" s="187"/>
      <c r="CB214" s="187"/>
      <c r="CC214" s="187"/>
      <c r="CD214" s="187"/>
      <c r="CE214" s="187"/>
      <c r="CF214" s="187"/>
      <c r="CG214" s="187"/>
      <c r="CH214" s="187"/>
    </row>
    <row r="215" spans="1:86" s="186" customFormat="1" ht="12" customHeight="1">
      <c r="A215" s="184"/>
      <c r="B215" s="184"/>
      <c r="C215" s="184"/>
      <c r="D215" s="184"/>
      <c r="E215" s="184"/>
      <c r="F215" s="184"/>
      <c r="G215" s="185"/>
      <c r="H215" s="184"/>
      <c r="I215" s="184"/>
      <c r="J215" s="184"/>
      <c r="K215" s="184"/>
      <c r="L215" s="184"/>
      <c r="M215" s="184"/>
      <c r="N215" s="184"/>
      <c r="O215" s="184"/>
      <c r="P215" s="184"/>
      <c r="Q215" s="184"/>
      <c r="R215" s="184"/>
      <c r="S215" s="184"/>
      <c r="T215" s="184"/>
      <c r="U215" s="184"/>
      <c r="V215" s="184"/>
      <c r="W215" s="184"/>
      <c r="X215" s="184"/>
      <c r="Y215" s="184"/>
      <c r="Z215" s="184"/>
      <c r="AA215" s="184"/>
      <c r="AB215" s="184"/>
      <c r="AC215" s="184"/>
      <c r="AD215" s="184"/>
      <c r="AE215" s="184"/>
      <c r="AF215" s="184"/>
      <c r="AG215" s="184"/>
      <c r="AH215" s="184"/>
      <c r="AI215" s="184"/>
      <c r="AJ215" s="184"/>
      <c r="AK215" s="184"/>
      <c r="AL215" s="184"/>
      <c r="AM215" s="184"/>
      <c r="AN215" s="184"/>
      <c r="AO215" s="184"/>
      <c r="AP215" s="184"/>
      <c r="AQ215" s="184"/>
      <c r="AR215" s="184"/>
      <c r="AS215" s="184"/>
      <c r="AT215" s="184"/>
      <c r="AU215" s="184"/>
      <c r="AV215" s="184"/>
      <c r="AW215" s="184"/>
      <c r="AX215" s="184"/>
      <c r="AY215" s="184"/>
      <c r="AZ215" s="184"/>
      <c r="BA215" s="184"/>
      <c r="BB215" s="184"/>
      <c r="BC215" s="184"/>
      <c r="BD215" s="184"/>
      <c r="BE215" s="184"/>
      <c r="BF215" s="184"/>
      <c r="BG215" s="184"/>
      <c r="BH215" s="184"/>
      <c r="BI215" s="184"/>
      <c r="BJ215" s="184"/>
      <c r="BK215" s="184"/>
      <c r="BL215" s="184"/>
      <c r="BM215" s="184"/>
      <c r="BN215" s="184"/>
      <c r="BO215" s="184"/>
      <c r="BP215" s="184"/>
      <c r="BQ215" s="184"/>
      <c r="BR215" s="184"/>
      <c r="BS215" s="184"/>
      <c r="BT215" s="184"/>
      <c r="BU215" s="184"/>
      <c r="BV215" s="184"/>
      <c r="BW215" s="184"/>
      <c r="BX215" s="187"/>
      <c r="BY215" s="187"/>
      <c r="BZ215" s="187"/>
      <c r="CA215" s="187"/>
      <c r="CB215" s="187"/>
      <c r="CC215" s="187"/>
      <c r="CD215" s="187"/>
      <c r="CE215" s="187"/>
      <c r="CF215" s="187"/>
      <c r="CG215" s="187"/>
      <c r="CH215" s="187"/>
    </row>
    <row r="216" spans="1:86" s="186" customFormat="1" ht="12" customHeight="1">
      <c r="A216" s="184"/>
      <c r="B216" s="184"/>
      <c r="C216" s="184"/>
      <c r="D216" s="184"/>
      <c r="E216" s="184"/>
      <c r="F216" s="184"/>
      <c r="G216" s="185"/>
      <c r="H216" s="184"/>
      <c r="I216" s="184"/>
      <c r="J216" s="184"/>
      <c r="K216" s="184"/>
      <c r="L216" s="184"/>
      <c r="M216" s="184"/>
      <c r="N216" s="184"/>
      <c r="O216" s="184"/>
      <c r="P216" s="184"/>
      <c r="Q216" s="184"/>
      <c r="R216" s="184"/>
      <c r="S216" s="184"/>
      <c r="T216" s="184"/>
      <c r="U216" s="184"/>
      <c r="V216" s="184"/>
      <c r="W216" s="184"/>
      <c r="X216" s="184"/>
      <c r="Y216" s="184"/>
      <c r="Z216" s="184"/>
      <c r="AA216" s="184"/>
      <c r="AB216" s="184"/>
      <c r="AC216" s="184"/>
      <c r="AD216" s="184"/>
      <c r="AE216" s="184"/>
      <c r="AF216" s="184"/>
      <c r="AG216" s="184"/>
      <c r="AH216" s="184"/>
      <c r="AI216" s="184"/>
      <c r="AJ216" s="184"/>
      <c r="AK216" s="184"/>
      <c r="AL216" s="184"/>
      <c r="AM216" s="184"/>
      <c r="AN216" s="184"/>
      <c r="AO216" s="184"/>
      <c r="AP216" s="184"/>
      <c r="AQ216" s="184"/>
      <c r="AR216" s="184"/>
      <c r="AS216" s="184"/>
      <c r="AT216" s="184"/>
      <c r="AU216" s="184"/>
      <c r="AV216" s="184"/>
      <c r="AW216" s="184"/>
      <c r="AX216" s="184"/>
      <c r="AY216" s="184"/>
      <c r="AZ216" s="184"/>
      <c r="BA216" s="184"/>
      <c r="BB216" s="184"/>
      <c r="BC216" s="184"/>
      <c r="BD216" s="184"/>
      <c r="BE216" s="184"/>
      <c r="BF216" s="184"/>
      <c r="BG216" s="184"/>
      <c r="BH216" s="184"/>
      <c r="BI216" s="184"/>
      <c r="BJ216" s="184"/>
      <c r="BK216" s="184"/>
      <c r="BL216" s="184"/>
      <c r="BM216" s="184"/>
      <c r="BN216" s="184"/>
      <c r="BO216" s="184"/>
      <c r="BP216" s="184"/>
      <c r="BQ216" s="184"/>
      <c r="BR216" s="184"/>
      <c r="BS216" s="184"/>
      <c r="BT216" s="184"/>
      <c r="BU216" s="184"/>
      <c r="BV216" s="184"/>
      <c r="BW216" s="184"/>
      <c r="BX216" s="187"/>
      <c r="BY216" s="187"/>
      <c r="BZ216" s="187"/>
      <c r="CA216" s="187"/>
      <c r="CB216" s="187"/>
      <c r="CC216" s="187"/>
      <c r="CD216" s="187"/>
      <c r="CE216" s="187"/>
      <c r="CF216" s="187"/>
      <c r="CG216" s="187"/>
      <c r="CH216" s="187"/>
    </row>
    <row r="217" spans="1:86" s="186" customFormat="1" ht="12" customHeight="1">
      <c r="A217" s="184"/>
      <c r="B217" s="184"/>
      <c r="C217" s="184"/>
      <c r="D217" s="184"/>
      <c r="E217" s="184"/>
      <c r="F217" s="184"/>
      <c r="G217" s="185"/>
      <c r="H217" s="184"/>
      <c r="I217" s="184"/>
      <c r="J217" s="184"/>
      <c r="K217" s="184"/>
      <c r="L217" s="184"/>
      <c r="M217" s="184"/>
      <c r="N217" s="184"/>
      <c r="O217" s="184"/>
      <c r="P217" s="184"/>
      <c r="Q217" s="184"/>
      <c r="R217" s="184"/>
      <c r="S217" s="184"/>
      <c r="T217" s="184"/>
      <c r="U217" s="184"/>
      <c r="V217" s="184"/>
      <c r="W217" s="184"/>
      <c r="X217" s="184"/>
      <c r="Y217" s="184"/>
      <c r="Z217" s="184"/>
      <c r="AA217" s="184"/>
      <c r="AB217" s="184"/>
      <c r="AC217" s="184"/>
      <c r="AD217" s="184"/>
      <c r="AE217" s="184"/>
      <c r="AF217" s="184"/>
      <c r="AG217" s="184"/>
      <c r="AH217" s="184"/>
      <c r="AI217" s="184"/>
      <c r="AJ217" s="184"/>
      <c r="AK217" s="184"/>
      <c r="AL217" s="184"/>
      <c r="AM217" s="184"/>
      <c r="AN217" s="184"/>
      <c r="AO217" s="184"/>
      <c r="AP217" s="184"/>
      <c r="AQ217" s="184"/>
      <c r="AR217" s="184"/>
      <c r="AS217" s="184"/>
      <c r="AT217" s="184"/>
      <c r="AU217" s="184"/>
      <c r="AV217" s="184"/>
      <c r="AW217" s="184"/>
      <c r="AX217" s="184"/>
      <c r="AY217" s="184"/>
      <c r="AZ217" s="184"/>
      <c r="BA217" s="184"/>
      <c r="BB217" s="184"/>
      <c r="BC217" s="184"/>
      <c r="BD217" s="184"/>
      <c r="BE217" s="184"/>
      <c r="BF217" s="184"/>
      <c r="BG217" s="184"/>
      <c r="BH217" s="184"/>
      <c r="BI217" s="184"/>
      <c r="BJ217" s="184"/>
      <c r="BK217" s="184"/>
      <c r="BL217" s="184"/>
      <c r="BM217" s="184"/>
      <c r="BN217" s="184"/>
      <c r="BO217" s="184"/>
      <c r="BP217" s="184"/>
      <c r="BQ217" s="184"/>
      <c r="BR217" s="184"/>
      <c r="BS217" s="184"/>
      <c r="BT217" s="184"/>
      <c r="BU217" s="184"/>
      <c r="BV217" s="184"/>
      <c r="BW217" s="184"/>
      <c r="BX217" s="187"/>
      <c r="BY217" s="187"/>
      <c r="BZ217" s="187"/>
      <c r="CA217" s="187"/>
      <c r="CB217" s="187"/>
      <c r="CC217" s="187"/>
      <c r="CD217" s="187"/>
      <c r="CE217" s="187"/>
      <c r="CF217" s="187"/>
      <c r="CG217" s="187"/>
      <c r="CH217" s="187"/>
    </row>
    <row r="218" spans="1:86" s="186" customFormat="1" ht="12" customHeight="1">
      <c r="A218" s="184"/>
      <c r="B218" s="184"/>
      <c r="C218" s="184"/>
      <c r="D218" s="184"/>
      <c r="E218" s="184"/>
      <c r="F218" s="184"/>
      <c r="G218" s="185"/>
      <c r="H218" s="184"/>
      <c r="I218" s="184"/>
      <c r="J218" s="184"/>
      <c r="K218" s="184"/>
      <c r="L218" s="184"/>
      <c r="M218" s="184"/>
      <c r="N218" s="184"/>
      <c r="O218" s="184"/>
      <c r="P218" s="184"/>
      <c r="Q218" s="184"/>
      <c r="R218" s="184"/>
      <c r="S218" s="184"/>
      <c r="T218" s="184"/>
      <c r="U218" s="184"/>
      <c r="V218" s="184"/>
      <c r="W218" s="184"/>
      <c r="X218" s="184"/>
      <c r="Y218" s="184"/>
      <c r="Z218" s="184"/>
      <c r="AA218" s="184"/>
      <c r="AB218" s="184"/>
      <c r="AC218" s="184"/>
      <c r="AD218" s="184"/>
      <c r="AE218" s="184"/>
      <c r="AF218" s="184"/>
      <c r="AG218" s="184"/>
      <c r="AH218" s="184"/>
      <c r="AI218" s="184"/>
      <c r="AJ218" s="184"/>
      <c r="AK218" s="184"/>
      <c r="AL218" s="184"/>
      <c r="AM218" s="184"/>
      <c r="AN218" s="184"/>
      <c r="AO218" s="184"/>
      <c r="AP218" s="184"/>
      <c r="AQ218" s="184"/>
      <c r="AR218" s="184"/>
      <c r="AS218" s="184"/>
      <c r="AT218" s="184"/>
      <c r="AU218" s="184"/>
      <c r="AV218" s="184"/>
      <c r="AW218" s="184"/>
      <c r="AX218" s="184"/>
      <c r="AY218" s="184"/>
      <c r="AZ218" s="184"/>
      <c r="BA218" s="184"/>
      <c r="BB218" s="184"/>
      <c r="BC218" s="184"/>
      <c r="BD218" s="184"/>
      <c r="BE218" s="184"/>
      <c r="BF218" s="184"/>
      <c r="BG218" s="184"/>
      <c r="BH218" s="184"/>
      <c r="BI218" s="184"/>
      <c r="BJ218" s="184"/>
      <c r="BK218" s="184"/>
      <c r="BL218" s="184"/>
      <c r="BM218" s="184"/>
      <c r="BN218" s="184"/>
      <c r="BO218" s="184"/>
      <c r="BP218" s="184"/>
      <c r="BQ218" s="184"/>
      <c r="BR218" s="184"/>
      <c r="BS218" s="184"/>
      <c r="BT218" s="184"/>
      <c r="BU218" s="184"/>
      <c r="BV218" s="184"/>
      <c r="BW218" s="184"/>
      <c r="BX218" s="187"/>
      <c r="BY218" s="187"/>
      <c r="BZ218" s="187"/>
      <c r="CA218" s="187"/>
      <c r="CB218" s="187"/>
      <c r="CC218" s="187"/>
      <c r="CD218" s="187"/>
      <c r="CE218" s="187"/>
      <c r="CF218" s="187"/>
      <c r="CG218" s="187"/>
      <c r="CH218" s="187"/>
    </row>
    <row r="219" spans="1:86" s="186" customFormat="1" ht="12" customHeight="1">
      <c r="A219" s="184"/>
      <c r="B219" s="184"/>
      <c r="C219" s="184"/>
      <c r="D219" s="184"/>
      <c r="E219" s="184"/>
      <c r="F219" s="184"/>
      <c r="G219" s="185"/>
      <c r="H219" s="184"/>
      <c r="I219" s="184"/>
      <c r="J219" s="184"/>
      <c r="K219" s="184"/>
      <c r="L219" s="184"/>
      <c r="M219" s="184"/>
      <c r="N219" s="184"/>
      <c r="O219" s="184"/>
      <c r="P219" s="184"/>
      <c r="Q219" s="184"/>
      <c r="R219" s="184"/>
      <c r="S219" s="184"/>
      <c r="T219" s="184"/>
      <c r="U219" s="184"/>
      <c r="V219" s="184"/>
      <c r="W219" s="184"/>
      <c r="X219" s="184"/>
      <c r="Y219" s="184"/>
      <c r="Z219" s="184"/>
      <c r="AA219" s="184"/>
      <c r="AB219" s="184"/>
      <c r="AC219" s="184"/>
      <c r="AD219" s="184"/>
      <c r="AE219" s="184"/>
      <c r="AF219" s="184"/>
      <c r="AG219" s="184"/>
      <c r="AH219" s="184"/>
      <c r="AI219" s="184"/>
      <c r="AJ219" s="184"/>
      <c r="AK219" s="184"/>
      <c r="AL219" s="184"/>
      <c r="AM219" s="184"/>
      <c r="AN219" s="184"/>
      <c r="AO219" s="184"/>
      <c r="AP219" s="184"/>
      <c r="AQ219" s="184"/>
      <c r="AR219" s="184"/>
      <c r="AS219" s="184"/>
      <c r="AT219" s="184"/>
      <c r="AU219" s="184"/>
      <c r="AV219" s="184"/>
      <c r="AW219" s="184"/>
      <c r="AX219" s="184"/>
      <c r="AY219" s="184"/>
      <c r="AZ219" s="184"/>
      <c r="BA219" s="184"/>
      <c r="BB219" s="184"/>
      <c r="BC219" s="184"/>
      <c r="BD219" s="184"/>
      <c r="BE219" s="184"/>
      <c r="BF219" s="184"/>
      <c r="BG219" s="184"/>
      <c r="BH219" s="184"/>
      <c r="BI219" s="184"/>
      <c r="BJ219" s="184"/>
      <c r="BK219" s="184"/>
      <c r="BL219" s="184"/>
      <c r="BM219" s="184"/>
      <c r="BN219" s="184"/>
      <c r="BO219" s="184"/>
      <c r="BP219" s="184"/>
      <c r="BQ219" s="184"/>
      <c r="BR219" s="184"/>
      <c r="BS219" s="184"/>
      <c r="BT219" s="184"/>
      <c r="BU219" s="184"/>
      <c r="BV219" s="184"/>
      <c r="BW219" s="184"/>
      <c r="BX219" s="187"/>
      <c r="BY219" s="187"/>
      <c r="BZ219" s="187"/>
      <c r="CA219" s="187"/>
      <c r="CB219" s="187"/>
      <c r="CC219" s="187"/>
      <c r="CD219" s="187"/>
      <c r="CE219" s="187"/>
      <c r="CF219" s="187"/>
      <c r="CG219" s="187"/>
      <c r="CH219" s="187"/>
    </row>
    <row r="220" spans="1:86" s="186" customFormat="1" ht="12" customHeight="1">
      <c r="A220" s="184"/>
      <c r="B220" s="184"/>
      <c r="C220" s="184"/>
      <c r="D220" s="184"/>
      <c r="E220" s="184"/>
      <c r="F220" s="184"/>
      <c r="G220" s="185"/>
      <c r="H220" s="184"/>
      <c r="I220" s="184"/>
      <c r="J220" s="184"/>
      <c r="K220" s="184"/>
      <c r="L220" s="184"/>
      <c r="M220" s="184"/>
      <c r="N220" s="184"/>
      <c r="O220" s="184"/>
      <c r="P220" s="184"/>
      <c r="Q220" s="184"/>
      <c r="R220" s="184"/>
      <c r="S220" s="184"/>
      <c r="T220" s="184"/>
      <c r="U220" s="184"/>
      <c r="V220" s="184"/>
      <c r="W220" s="184"/>
      <c r="X220" s="184"/>
      <c r="Y220" s="184"/>
      <c r="Z220" s="184"/>
      <c r="AA220" s="184"/>
      <c r="AB220" s="184"/>
      <c r="AC220" s="184"/>
      <c r="AD220" s="184"/>
      <c r="AE220" s="184"/>
      <c r="AF220" s="184"/>
      <c r="AG220" s="184"/>
      <c r="AH220" s="184"/>
      <c r="AI220" s="184"/>
      <c r="AJ220" s="184"/>
      <c r="AK220" s="184"/>
      <c r="AL220" s="184"/>
      <c r="AM220" s="184"/>
      <c r="AN220" s="184"/>
      <c r="AO220" s="184"/>
      <c r="AP220" s="184"/>
      <c r="AQ220" s="184"/>
      <c r="AR220" s="184"/>
      <c r="AS220" s="184"/>
      <c r="AT220" s="184"/>
      <c r="AU220" s="184"/>
      <c r="AV220" s="184"/>
      <c r="AW220" s="184"/>
      <c r="AX220" s="184"/>
      <c r="AY220" s="184"/>
      <c r="AZ220" s="184"/>
      <c r="BA220" s="184"/>
      <c r="BB220" s="184"/>
      <c r="BC220" s="184"/>
      <c r="BD220" s="184"/>
      <c r="BE220" s="184"/>
      <c r="BF220" s="184"/>
      <c r="BG220" s="184"/>
      <c r="BH220" s="184"/>
      <c r="BI220" s="184"/>
      <c r="BJ220" s="184"/>
      <c r="BK220" s="184"/>
      <c r="BL220" s="184"/>
      <c r="BM220" s="184"/>
      <c r="BN220" s="184"/>
      <c r="BO220" s="184"/>
      <c r="BP220" s="184"/>
      <c r="BQ220" s="184"/>
      <c r="BR220" s="184"/>
      <c r="BS220" s="184"/>
      <c r="BT220" s="184"/>
      <c r="BU220" s="184"/>
      <c r="BV220" s="184"/>
      <c r="BW220" s="184"/>
      <c r="BX220" s="187"/>
      <c r="BY220" s="187"/>
      <c r="BZ220" s="187"/>
      <c r="CA220" s="187"/>
      <c r="CB220" s="187"/>
      <c r="CC220" s="187"/>
      <c r="CD220" s="187"/>
      <c r="CE220" s="187"/>
      <c r="CF220" s="187"/>
      <c r="CG220" s="187"/>
      <c r="CH220" s="187"/>
    </row>
    <row r="221" spans="1:86" s="186" customFormat="1" ht="12" customHeight="1">
      <c r="A221" s="184"/>
      <c r="B221" s="184"/>
      <c r="C221" s="184"/>
      <c r="D221" s="184"/>
      <c r="E221" s="184"/>
      <c r="F221" s="184"/>
      <c r="G221" s="185"/>
      <c r="H221" s="184"/>
      <c r="I221" s="184"/>
      <c r="J221" s="184"/>
      <c r="K221" s="184"/>
      <c r="L221" s="184"/>
      <c r="M221" s="184"/>
      <c r="N221" s="184"/>
      <c r="O221" s="184"/>
      <c r="P221" s="184"/>
      <c r="Q221" s="184"/>
      <c r="R221" s="184"/>
      <c r="S221" s="184"/>
      <c r="T221" s="184"/>
      <c r="U221" s="184"/>
      <c r="V221" s="184"/>
      <c r="W221" s="184"/>
      <c r="X221" s="184"/>
      <c r="Y221" s="184"/>
      <c r="Z221" s="184"/>
      <c r="AA221" s="184"/>
      <c r="AB221" s="184"/>
      <c r="AC221" s="184"/>
      <c r="AD221" s="184"/>
      <c r="AE221" s="184"/>
      <c r="AF221" s="184"/>
      <c r="AG221" s="184"/>
      <c r="AH221" s="184"/>
      <c r="AI221" s="184"/>
      <c r="AJ221" s="184"/>
      <c r="AK221" s="184"/>
      <c r="AL221" s="184"/>
      <c r="AM221" s="184"/>
      <c r="AN221" s="184"/>
      <c r="AO221" s="184"/>
      <c r="AP221" s="184"/>
      <c r="AQ221" s="184"/>
      <c r="AR221" s="184"/>
      <c r="AS221" s="184"/>
      <c r="AT221" s="184"/>
      <c r="AU221" s="184"/>
      <c r="AV221" s="184"/>
      <c r="AW221" s="184"/>
      <c r="AX221" s="184"/>
      <c r="AY221" s="184"/>
      <c r="AZ221" s="184"/>
      <c r="BA221" s="184"/>
      <c r="BB221" s="184"/>
      <c r="BC221" s="184"/>
      <c r="BD221" s="184"/>
      <c r="BE221" s="184"/>
      <c r="BF221" s="184"/>
      <c r="BG221" s="184"/>
      <c r="BH221" s="184"/>
      <c r="BI221" s="184"/>
      <c r="BJ221" s="184"/>
      <c r="BK221" s="184"/>
      <c r="BL221" s="184"/>
      <c r="BM221" s="184"/>
      <c r="BN221" s="184"/>
      <c r="BO221" s="184"/>
      <c r="BP221" s="184"/>
      <c r="BQ221" s="184"/>
      <c r="BR221" s="184"/>
      <c r="BS221" s="184"/>
      <c r="BT221" s="184"/>
      <c r="BU221" s="184"/>
      <c r="BV221" s="184"/>
      <c r="BW221" s="184"/>
      <c r="BX221" s="187"/>
      <c r="BY221" s="187"/>
      <c r="BZ221" s="187"/>
      <c r="CA221" s="187"/>
      <c r="CB221" s="187"/>
      <c r="CC221" s="187"/>
      <c r="CD221" s="187"/>
      <c r="CE221" s="187"/>
      <c r="CF221" s="187"/>
      <c r="CG221" s="187"/>
      <c r="CH221" s="187"/>
    </row>
    <row r="222" spans="1:86" s="186" customFormat="1" ht="12" customHeight="1">
      <c r="A222" s="184"/>
      <c r="B222" s="184"/>
      <c r="C222" s="184"/>
      <c r="D222" s="184"/>
      <c r="E222" s="184"/>
      <c r="F222" s="184"/>
      <c r="G222" s="185"/>
      <c r="H222" s="184"/>
      <c r="I222" s="184"/>
      <c r="J222" s="184"/>
      <c r="K222" s="184"/>
      <c r="L222" s="184"/>
      <c r="M222" s="184"/>
      <c r="N222" s="184"/>
      <c r="O222" s="184"/>
      <c r="P222" s="184"/>
      <c r="Q222" s="184"/>
      <c r="R222" s="184"/>
      <c r="S222" s="184"/>
      <c r="T222" s="184"/>
      <c r="U222" s="184"/>
      <c r="V222" s="184"/>
      <c r="W222" s="184"/>
      <c r="X222" s="184"/>
      <c r="Y222" s="184"/>
      <c r="Z222" s="184"/>
      <c r="AA222" s="184"/>
      <c r="AB222" s="184"/>
      <c r="AC222" s="184"/>
      <c r="AD222" s="184"/>
      <c r="AE222" s="184"/>
      <c r="AF222" s="184"/>
      <c r="AG222" s="184"/>
      <c r="AH222" s="184"/>
      <c r="AI222" s="184"/>
      <c r="AJ222" s="184"/>
      <c r="AK222" s="184"/>
      <c r="AL222" s="184"/>
      <c r="AM222" s="184"/>
      <c r="AN222" s="184"/>
      <c r="AO222" s="184"/>
      <c r="AP222" s="184"/>
      <c r="AQ222" s="184"/>
      <c r="AR222" s="184"/>
      <c r="AS222" s="184"/>
      <c r="AT222" s="184"/>
      <c r="AU222" s="184"/>
      <c r="AV222" s="184"/>
      <c r="AW222" s="184"/>
      <c r="AX222" s="184"/>
      <c r="AY222" s="184"/>
      <c r="AZ222" s="184"/>
      <c r="BA222" s="184"/>
      <c r="BB222" s="184"/>
      <c r="BC222" s="184"/>
      <c r="BD222" s="184"/>
      <c r="BE222" s="184"/>
      <c r="BF222" s="184"/>
      <c r="BG222" s="184"/>
      <c r="BH222" s="184"/>
      <c r="BI222" s="184"/>
      <c r="BJ222" s="184"/>
      <c r="BK222" s="184"/>
      <c r="BL222" s="184"/>
      <c r="BM222" s="184"/>
      <c r="BN222" s="184"/>
      <c r="BO222" s="184"/>
      <c r="BP222" s="184"/>
      <c r="BQ222" s="184"/>
      <c r="BR222" s="184"/>
      <c r="BS222" s="184"/>
      <c r="BT222" s="184"/>
      <c r="BU222" s="184"/>
      <c r="BV222" s="184"/>
      <c r="BW222" s="184"/>
      <c r="BX222" s="187"/>
      <c r="BY222" s="187"/>
      <c r="BZ222" s="187"/>
      <c r="CA222" s="187"/>
      <c r="CB222" s="187"/>
      <c r="CC222" s="187"/>
      <c r="CD222" s="187"/>
      <c r="CE222" s="187"/>
      <c r="CF222" s="187"/>
      <c r="CG222" s="187"/>
      <c r="CH222" s="187"/>
    </row>
    <row r="223" spans="1:86" s="186" customFormat="1" ht="12" customHeight="1">
      <c r="A223" s="184"/>
      <c r="B223" s="184"/>
      <c r="C223" s="184"/>
      <c r="D223" s="184"/>
      <c r="E223" s="184"/>
      <c r="F223" s="184"/>
      <c r="G223" s="185"/>
      <c r="H223" s="184"/>
      <c r="I223" s="184"/>
      <c r="J223" s="184"/>
      <c r="K223" s="184"/>
      <c r="L223" s="184"/>
      <c r="M223" s="184"/>
      <c r="N223" s="184"/>
      <c r="O223" s="184"/>
      <c r="P223" s="184"/>
      <c r="Q223" s="184"/>
      <c r="R223" s="184"/>
      <c r="S223" s="184"/>
      <c r="T223" s="184"/>
      <c r="U223" s="184"/>
      <c r="V223" s="184"/>
      <c r="W223" s="184"/>
      <c r="X223" s="184"/>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c r="BC223" s="184"/>
      <c r="BD223" s="184"/>
      <c r="BE223" s="184"/>
      <c r="BF223" s="184"/>
      <c r="BG223" s="184"/>
      <c r="BH223" s="184"/>
      <c r="BI223" s="184"/>
      <c r="BJ223" s="184"/>
      <c r="BK223" s="184"/>
      <c r="BL223" s="184"/>
      <c r="BM223" s="184"/>
      <c r="BN223" s="184"/>
      <c r="BO223" s="184"/>
      <c r="BP223" s="184"/>
      <c r="BQ223" s="184"/>
      <c r="BR223" s="184"/>
      <c r="BS223" s="184"/>
      <c r="BT223" s="184"/>
      <c r="BU223" s="184"/>
      <c r="BV223" s="184"/>
      <c r="BW223" s="184"/>
      <c r="BX223" s="187"/>
      <c r="BY223" s="187"/>
      <c r="BZ223" s="187"/>
      <c r="CA223" s="187"/>
      <c r="CB223" s="187"/>
      <c r="CC223" s="187"/>
      <c r="CD223" s="187"/>
      <c r="CE223" s="187"/>
      <c r="CF223" s="187"/>
      <c r="CG223" s="187"/>
      <c r="CH223" s="187"/>
    </row>
    <row r="224" spans="1:86" s="186" customFormat="1" ht="12" customHeight="1">
      <c r="A224" s="184"/>
      <c r="B224" s="184"/>
      <c r="C224" s="184"/>
      <c r="D224" s="184"/>
      <c r="E224" s="184"/>
      <c r="F224" s="184"/>
      <c r="G224" s="185"/>
      <c r="H224" s="184"/>
      <c r="I224" s="184"/>
      <c r="J224" s="184"/>
      <c r="K224" s="184"/>
      <c r="L224" s="184"/>
      <c r="M224" s="184"/>
      <c r="N224" s="184"/>
      <c r="O224" s="184"/>
      <c r="P224" s="184"/>
      <c r="Q224" s="184"/>
      <c r="R224" s="184"/>
      <c r="S224" s="184"/>
      <c r="T224" s="184"/>
      <c r="U224" s="184"/>
      <c r="V224" s="184"/>
      <c r="W224" s="184"/>
      <c r="X224" s="184"/>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c r="BC224" s="184"/>
      <c r="BD224" s="184"/>
      <c r="BE224" s="184"/>
      <c r="BF224" s="184"/>
      <c r="BG224" s="184"/>
      <c r="BH224" s="184"/>
      <c r="BI224" s="184"/>
      <c r="BJ224" s="184"/>
      <c r="BK224" s="184"/>
      <c r="BL224" s="184"/>
      <c r="BM224" s="184"/>
      <c r="BN224" s="184"/>
      <c r="BO224" s="184"/>
      <c r="BP224" s="184"/>
      <c r="BQ224" s="184"/>
      <c r="BR224" s="184"/>
      <c r="BS224" s="184"/>
      <c r="BT224" s="184"/>
      <c r="BU224" s="184"/>
      <c r="BV224" s="184"/>
      <c r="BW224" s="184"/>
      <c r="BX224" s="187"/>
      <c r="BY224" s="187"/>
      <c r="BZ224" s="187"/>
      <c r="CA224" s="187"/>
      <c r="CB224" s="187"/>
      <c r="CC224" s="187"/>
      <c r="CD224" s="187"/>
      <c r="CE224" s="187"/>
      <c r="CF224" s="187"/>
      <c r="CG224" s="187"/>
      <c r="CH224" s="187"/>
    </row>
    <row r="225" spans="1:86" s="186" customFormat="1" ht="12" customHeight="1">
      <c r="A225" s="184"/>
      <c r="B225" s="184"/>
      <c r="C225" s="184"/>
      <c r="D225" s="184"/>
      <c r="E225" s="184"/>
      <c r="F225" s="184"/>
      <c r="G225" s="185"/>
      <c r="H225" s="184"/>
      <c r="I225" s="184"/>
      <c r="J225" s="184"/>
      <c r="K225" s="184"/>
      <c r="L225" s="184"/>
      <c r="M225" s="184"/>
      <c r="N225" s="184"/>
      <c r="O225" s="184"/>
      <c r="P225" s="184"/>
      <c r="Q225" s="184"/>
      <c r="R225" s="184"/>
      <c r="S225" s="184"/>
      <c r="T225" s="184"/>
      <c r="U225" s="184"/>
      <c r="V225" s="184"/>
      <c r="W225" s="184"/>
      <c r="X225" s="184"/>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c r="BA225" s="184"/>
      <c r="BB225" s="184"/>
      <c r="BC225" s="184"/>
      <c r="BD225" s="184"/>
      <c r="BE225" s="184"/>
      <c r="BF225" s="184"/>
      <c r="BG225" s="184"/>
      <c r="BH225" s="184"/>
      <c r="BI225" s="184"/>
      <c r="BJ225" s="184"/>
      <c r="BK225" s="184"/>
      <c r="BL225" s="184"/>
      <c r="BM225" s="184"/>
      <c r="BN225" s="184"/>
      <c r="BO225" s="184"/>
      <c r="BP225" s="184"/>
      <c r="BQ225" s="184"/>
      <c r="BR225" s="184"/>
      <c r="BS225" s="184"/>
      <c r="BT225" s="184"/>
      <c r="BU225" s="184"/>
      <c r="BV225" s="184"/>
      <c r="BW225" s="184"/>
      <c r="BX225" s="187"/>
      <c r="BY225" s="187"/>
      <c r="BZ225" s="187"/>
      <c r="CA225" s="187"/>
      <c r="CB225" s="187"/>
      <c r="CC225" s="187"/>
      <c r="CD225" s="187"/>
      <c r="CE225" s="187"/>
      <c r="CF225" s="187"/>
      <c r="CG225" s="187"/>
      <c r="CH225" s="187"/>
    </row>
    <row r="226" spans="1:86" s="186" customFormat="1" ht="12" customHeight="1">
      <c r="A226" s="184"/>
      <c r="B226" s="184"/>
      <c r="C226" s="184"/>
      <c r="D226" s="184"/>
      <c r="E226" s="184"/>
      <c r="F226" s="184"/>
      <c r="G226" s="185"/>
      <c r="H226" s="184"/>
      <c r="I226" s="184"/>
      <c r="J226" s="184"/>
      <c r="K226" s="184"/>
      <c r="L226" s="184"/>
      <c r="M226" s="184"/>
      <c r="N226" s="184"/>
      <c r="O226" s="184"/>
      <c r="P226" s="184"/>
      <c r="Q226" s="184"/>
      <c r="R226" s="184"/>
      <c r="S226" s="184"/>
      <c r="T226" s="184"/>
      <c r="U226" s="184"/>
      <c r="V226" s="184"/>
      <c r="W226" s="184"/>
      <c r="X226" s="184"/>
      <c r="Y226" s="184"/>
      <c r="Z226" s="184"/>
      <c r="AA226" s="184"/>
      <c r="AB226" s="184"/>
      <c r="AC226" s="184"/>
      <c r="AD226" s="184"/>
      <c r="AE226" s="184"/>
      <c r="AF226" s="184"/>
      <c r="AG226" s="184"/>
      <c r="AH226" s="184"/>
      <c r="AI226" s="184"/>
      <c r="AJ226" s="184"/>
      <c r="AK226" s="184"/>
      <c r="AL226" s="184"/>
      <c r="AM226" s="184"/>
      <c r="AN226" s="184"/>
      <c r="AO226" s="184"/>
      <c r="AP226" s="184"/>
      <c r="AQ226" s="184"/>
      <c r="AR226" s="184"/>
      <c r="AS226" s="184"/>
      <c r="AT226" s="184"/>
      <c r="AU226" s="184"/>
      <c r="AV226" s="184"/>
      <c r="AW226" s="184"/>
      <c r="AX226" s="184"/>
      <c r="AY226" s="184"/>
      <c r="AZ226" s="184"/>
      <c r="BA226" s="184"/>
      <c r="BB226" s="184"/>
      <c r="BC226" s="184"/>
      <c r="BD226" s="184"/>
      <c r="BE226" s="184"/>
      <c r="BF226" s="184"/>
      <c r="BG226" s="184"/>
      <c r="BH226" s="184"/>
      <c r="BI226" s="184"/>
      <c r="BJ226" s="184"/>
      <c r="BK226" s="184"/>
      <c r="BL226" s="184"/>
      <c r="BM226" s="184"/>
      <c r="BN226" s="184"/>
      <c r="BO226" s="184"/>
      <c r="BP226" s="184"/>
      <c r="BQ226" s="184"/>
      <c r="BR226" s="184"/>
      <c r="BS226" s="184"/>
      <c r="BT226" s="184"/>
      <c r="BU226" s="184"/>
      <c r="BV226" s="184"/>
      <c r="BW226" s="184"/>
      <c r="BX226" s="187"/>
      <c r="BY226" s="187"/>
      <c r="BZ226" s="187"/>
      <c r="CA226" s="187"/>
      <c r="CB226" s="187"/>
      <c r="CC226" s="187"/>
      <c r="CD226" s="187"/>
      <c r="CE226" s="187"/>
      <c r="CF226" s="187"/>
      <c r="CG226" s="187"/>
      <c r="CH226" s="187"/>
    </row>
    <row r="227" spans="1:86" s="186" customFormat="1" ht="12" customHeight="1">
      <c r="A227" s="184"/>
      <c r="B227" s="184"/>
      <c r="C227" s="184"/>
      <c r="D227" s="184"/>
      <c r="E227" s="184"/>
      <c r="F227" s="184"/>
      <c r="G227" s="185"/>
      <c r="H227" s="184"/>
      <c r="I227" s="184"/>
      <c r="J227" s="184"/>
      <c r="K227" s="184"/>
      <c r="L227" s="184"/>
      <c r="M227" s="184"/>
      <c r="N227" s="184"/>
      <c r="O227" s="184"/>
      <c r="P227" s="184"/>
      <c r="Q227" s="184"/>
      <c r="R227" s="184"/>
      <c r="S227" s="184"/>
      <c r="T227" s="184"/>
      <c r="U227" s="184"/>
      <c r="V227" s="184"/>
      <c r="W227" s="184"/>
      <c r="X227" s="184"/>
      <c r="Y227" s="184"/>
      <c r="Z227" s="184"/>
      <c r="AA227" s="184"/>
      <c r="AB227" s="184"/>
      <c r="AC227" s="184"/>
      <c r="AD227" s="184"/>
      <c r="AE227" s="184"/>
      <c r="AF227" s="184"/>
      <c r="AG227" s="184"/>
      <c r="AH227" s="184"/>
      <c r="AI227" s="184"/>
      <c r="AJ227" s="184"/>
      <c r="AK227" s="184"/>
      <c r="AL227" s="184"/>
      <c r="AM227" s="184"/>
      <c r="AN227" s="184"/>
      <c r="AO227" s="184"/>
      <c r="AP227" s="184"/>
      <c r="AQ227" s="184"/>
      <c r="AR227" s="184"/>
      <c r="AS227" s="184"/>
      <c r="AT227" s="184"/>
      <c r="AU227" s="184"/>
      <c r="AV227" s="184"/>
      <c r="AW227" s="184"/>
      <c r="AX227" s="184"/>
      <c r="AY227" s="184"/>
      <c r="AZ227" s="184"/>
      <c r="BA227" s="184"/>
      <c r="BB227" s="184"/>
      <c r="BC227" s="184"/>
      <c r="BD227" s="184"/>
      <c r="BE227" s="184"/>
      <c r="BF227" s="184"/>
      <c r="BG227" s="184"/>
      <c r="BH227" s="184"/>
      <c r="BI227" s="184"/>
      <c r="BJ227" s="184"/>
      <c r="BK227" s="184"/>
      <c r="BL227" s="184"/>
      <c r="BM227" s="184"/>
      <c r="BN227" s="184"/>
      <c r="BO227" s="184"/>
      <c r="BP227" s="184"/>
      <c r="BQ227" s="184"/>
      <c r="BR227" s="184"/>
      <c r="BS227" s="184"/>
      <c r="BT227" s="184"/>
      <c r="BU227" s="184"/>
      <c r="BV227" s="184"/>
      <c r="BW227" s="184"/>
      <c r="BX227" s="187"/>
      <c r="BY227" s="187"/>
      <c r="BZ227" s="187"/>
      <c r="CA227" s="187"/>
      <c r="CB227" s="187"/>
      <c r="CC227" s="187"/>
      <c r="CD227" s="187"/>
      <c r="CE227" s="187"/>
      <c r="CF227" s="187"/>
      <c r="CG227" s="187"/>
      <c r="CH227" s="187"/>
    </row>
    <row r="228" spans="1:86" s="186" customFormat="1" ht="12" customHeight="1">
      <c r="A228" s="184"/>
      <c r="B228" s="184"/>
      <c r="C228" s="184"/>
      <c r="D228" s="184"/>
      <c r="E228" s="184"/>
      <c r="F228" s="184"/>
      <c r="G228" s="185"/>
      <c r="H228" s="184"/>
      <c r="I228" s="184"/>
      <c r="J228" s="184"/>
      <c r="K228" s="184"/>
      <c r="L228" s="184"/>
      <c r="M228" s="184"/>
      <c r="N228" s="184"/>
      <c r="O228" s="184"/>
      <c r="P228" s="184"/>
      <c r="Q228" s="184"/>
      <c r="R228" s="184"/>
      <c r="S228" s="184"/>
      <c r="T228" s="184"/>
      <c r="U228" s="184"/>
      <c r="V228" s="184"/>
      <c r="W228" s="184"/>
      <c r="X228" s="184"/>
      <c r="Y228" s="184"/>
      <c r="Z228" s="184"/>
      <c r="AA228" s="184"/>
      <c r="AB228" s="184"/>
      <c r="AC228" s="184"/>
      <c r="AD228" s="184"/>
      <c r="AE228" s="184"/>
      <c r="AF228" s="184"/>
      <c r="AG228" s="184"/>
      <c r="AH228" s="184"/>
      <c r="AI228" s="184"/>
      <c r="AJ228" s="184"/>
      <c r="AK228" s="184"/>
      <c r="AL228" s="184"/>
      <c r="AM228" s="184"/>
      <c r="AN228" s="184"/>
      <c r="AO228" s="184"/>
      <c r="AP228" s="184"/>
      <c r="AQ228" s="184"/>
      <c r="AR228" s="184"/>
      <c r="AS228" s="184"/>
      <c r="AT228" s="184"/>
      <c r="AU228" s="184"/>
      <c r="AV228" s="184"/>
      <c r="AW228" s="184"/>
      <c r="AX228" s="184"/>
      <c r="AY228" s="184"/>
      <c r="AZ228" s="184"/>
      <c r="BA228" s="184"/>
      <c r="BB228" s="184"/>
      <c r="BC228" s="184"/>
      <c r="BD228" s="184"/>
      <c r="BE228" s="184"/>
      <c r="BF228" s="184"/>
      <c r="BG228" s="184"/>
      <c r="BH228" s="184"/>
      <c r="BI228" s="184"/>
      <c r="BJ228" s="184"/>
      <c r="BK228" s="184"/>
      <c r="BL228" s="184"/>
      <c r="BM228" s="184"/>
      <c r="BN228" s="184"/>
      <c r="BO228" s="184"/>
      <c r="BP228" s="184"/>
      <c r="BQ228" s="184"/>
      <c r="BR228" s="184"/>
      <c r="BS228" s="184"/>
      <c r="BT228" s="184"/>
      <c r="BU228" s="184"/>
      <c r="BV228" s="184"/>
      <c r="BW228" s="184"/>
      <c r="BX228" s="187"/>
      <c r="BY228" s="187"/>
      <c r="BZ228" s="187"/>
      <c r="CA228" s="187"/>
      <c r="CB228" s="187"/>
      <c r="CC228" s="187"/>
      <c r="CD228" s="187"/>
      <c r="CE228" s="187"/>
      <c r="CF228" s="187"/>
      <c r="CG228" s="187"/>
      <c r="CH228" s="187"/>
    </row>
    <row r="229" spans="1:86" s="186" customFormat="1" ht="12" customHeight="1">
      <c r="A229" s="184"/>
      <c r="B229" s="184"/>
      <c r="C229" s="184"/>
      <c r="D229" s="184"/>
      <c r="E229" s="184"/>
      <c r="F229" s="184"/>
      <c r="G229" s="185"/>
      <c r="H229" s="184"/>
      <c r="I229" s="184"/>
      <c r="J229" s="184"/>
      <c r="K229" s="184"/>
      <c r="L229" s="184"/>
      <c r="M229" s="184"/>
      <c r="N229" s="184"/>
      <c r="O229" s="184"/>
      <c r="P229" s="184"/>
      <c r="Q229" s="184"/>
      <c r="R229" s="184"/>
      <c r="S229" s="184"/>
      <c r="T229" s="184"/>
      <c r="U229" s="184"/>
      <c r="V229" s="184"/>
      <c r="W229" s="184"/>
      <c r="X229" s="184"/>
      <c r="Y229" s="184"/>
      <c r="Z229" s="184"/>
      <c r="AA229" s="184"/>
      <c r="AB229" s="184"/>
      <c r="AC229" s="184"/>
      <c r="AD229" s="184"/>
      <c r="AE229" s="184"/>
      <c r="AF229" s="184"/>
      <c r="AG229" s="184"/>
      <c r="AH229" s="184"/>
      <c r="AI229" s="184"/>
      <c r="AJ229" s="184"/>
      <c r="AK229" s="184"/>
      <c r="AL229" s="184"/>
      <c r="AM229" s="184"/>
      <c r="AN229" s="184"/>
      <c r="AO229" s="184"/>
      <c r="AP229" s="184"/>
      <c r="AQ229" s="184"/>
      <c r="AR229" s="184"/>
      <c r="AS229" s="184"/>
      <c r="AT229" s="184"/>
      <c r="AU229" s="184"/>
      <c r="AV229" s="184"/>
      <c r="AW229" s="184"/>
      <c r="AX229" s="184"/>
      <c r="AY229" s="184"/>
      <c r="AZ229" s="184"/>
      <c r="BA229" s="184"/>
      <c r="BB229" s="184"/>
      <c r="BC229" s="184"/>
      <c r="BD229" s="184"/>
      <c r="BE229" s="184"/>
      <c r="BF229" s="184"/>
      <c r="BG229" s="184"/>
      <c r="BH229" s="184"/>
      <c r="BI229" s="184"/>
      <c r="BJ229" s="184"/>
      <c r="BK229" s="184"/>
      <c r="BL229" s="184"/>
      <c r="BM229" s="184"/>
      <c r="BN229" s="184"/>
      <c r="BO229" s="184"/>
      <c r="BP229" s="184"/>
      <c r="BQ229" s="184"/>
      <c r="BR229" s="184"/>
      <c r="BS229" s="184"/>
      <c r="BT229" s="184"/>
      <c r="BU229" s="184"/>
      <c r="BV229" s="184"/>
      <c r="BW229" s="184"/>
      <c r="BX229" s="187"/>
      <c r="BY229" s="187"/>
      <c r="BZ229" s="187"/>
      <c r="CA229" s="187"/>
      <c r="CB229" s="187"/>
      <c r="CC229" s="187"/>
      <c r="CD229" s="187"/>
      <c r="CE229" s="187"/>
      <c r="CF229" s="187"/>
      <c r="CG229" s="187"/>
      <c r="CH229" s="187"/>
    </row>
    <row r="230" spans="1:86" s="186" customFormat="1" ht="12" customHeight="1">
      <c r="A230" s="184"/>
      <c r="B230" s="184"/>
      <c r="C230" s="184"/>
      <c r="D230" s="184"/>
      <c r="E230" s="184"/>
      <c r="F230" s="184"/>
      <c r="G230" s="185"/>
      <c r="H230" s="184"/>
      <c r="I230" s="184"/>
      <c r="J230" s="184"/>
      <c r="K230" s="184"/>
      <c r="L230" s="184"/>
      <c r="M230" s="184"/>
      <c r="N230" s="184"/>
      <c r="O230" s="184"/>
      <c r="P230" s="184"/>
      <c r="Q230" s="184"/>
      <c r="R230" s="184"/>
      <c r="S230" s="184"/>
      <c r="T230" s="184"/>
      <c r="U230" s="184"/>
      <c r="V230" s="184"/>
      <c r="W230" s="184"/>
      <c r="X230" s="184"/>
      <c r="Y230" s="184"/>
      <c r="Z230" s="184"/>
      <c r="AA230" s="184"/>
      <c r="AB230" s="184"/>
      <c r="AC230" s="184"/>
      <c r="AD230" s="184"/>
      <c r="AE230" s="184"/>
      <c r="AF230" s="184"/>
      <c r="AG230" s="184"/>
      <c r="AH230" s="184"/>
      <c r="AI230" s="184"/>
      <c r="AJ230" s="184"/>
      <c r="AK230" s="184"/>
      <c r="AL230" s="184"/>
      <c r="AM230" s="184"/>
      <c r="AN230" s="184"/>
      <c r="AO230" s="184"/>
      <c r="AP230" s="184"/>
      <c r="AQ230" s="184"/>
      <c r="AR230" s="184"/>
      <c r="AS230" s="184"/>
      <c r="AT230" s="184"/>
      <c r="AU230" s="184"/>
      <c r="AV230" s="184"/>
      <c r="AW230" s="184"/>
      <c r="AX230" s="184"/>
      <c r="AY230" s="184"/>
      <c r="AZ230" s="184"/>
      <c r="BA230" s="184"/>
      <c r="BB230" s="184"/>
      <c r="BC230" s="184"/>
      <c r="BD230" s="184"/>
      <c r="BE230" s="184"/>
      <c r="BF230" s="184"/>
      <c r="BG230" s="184"/>
      <c r="BH230" s="184"/>
      <c r="BI230" s="184"/>
      <c r="BJ230" s="184"/>
      <c r="BK230" s="184"/>
      <c r="BL230" s="184"/>
      <c r="BM230" s="184"/>
      <c r="BN230" s="184"/>
      <c r="BO230" s="184"/>
      <c r="BP230" s="184"/>
      <c r="BQ230" s="184"/>
      <c r="BR230" s="184"/>
      <c r="BS230" s="184"/>
      <c r="BT230" s="184"/>
      <c r="BU230" s="184"/>
      <c r="BV230" s="184"/>
      <c r="BW230" s="184"/>
      <c r="BX230" s="187"/>
      <c r="BY230" s="187"/>
      <c r="BZ230" s="187"/>
      <c r="CA230" s="187"/>
      <c r="CB230" s="187"/>
      <c r="CC230" s="187"/>
      <c r="CD230" s="187"/>
      <c r="CE230" s="187"/>
      <c r="CF230" s="187"/>
      <c r="CG230" s="187"/>
      <c r="CH230" s="187"/>
    </row>
    <row r="231" spans="1:86" s="186" customFormat="1" ht="12" customHeight="1">
      <c r="A231" s="184"/>
      <c r="B231" s="184"/>
      <c r="C231" s="184"/>
      <c r="D231" s="184"/>
      <c r="E231" s="184"/>
      <c r="F231" s="184"/>
      <c r="G231" s="185"/>
      <c r="H231" s="184"/>
      <c r="I231" s="184"/>
      <c r="J231" s="184"/>
      <c r="K231" s="184"/>
      <c r="L231" s="184"/>
      <c r="M231" s="184"/>
      <c r="N231" s="184"/>
      <c r="O231" s="184"/>
      <c r="P231" s="184"/>
      <c r="Q231" s="184"/>
      <c r="R231" s="184"/>
      <c r="S231" s="184"/>
      <c r="T231" s="184"/>
      <c r="U231" s="184"/>
      <c r="V231" s="184"/>
      <c r="W231" s="184"/>
      <c r="X231" s="184"/>
      <c r="Y231" s="184"/>
      <c r="Z231" s="184"/>
      <c r="AA231" s="184"/>
      <c r="AB231" s="184"/>
      <c r="AC231" s="184"/>
      <c r="AD231" s="184"/>
      <c r="AE231" s="184"/>
      <c r="AF231" s="184"/>
      <c r="AG231" s="184"/>
      <c r="AH231" s="184"/>
      <c r="AI231" s="184"/>
      <c r="AJ231" s="184"/>
      <c r="AK231" s="184"/>
      <c r="AL231" s="184"/>
      <c r="AM231" s="184"/>
      <c r="AN231" s="184"/>
      <c r="AO231" s="184"/>
      <c r="AP231" s="184"/>
      <c r="AQ231" s="184"/>
      <c r="AR231" s="184"/>
      <c r="AS231" s="184"/>
      <c r="AT231" s="184"/>
      <c r="AU231" s="184"/>
      <c r="AV231" s="184"/>
      <c r="AW231" s="184"/>
      <c r="AX231" s="184"/>
      <c r="AY231" s="184"/>
      <c r="AZ231" s="184"/>
      <c r="BA231" s="184"/>
      <c r="BB231" s="184"/>
      <c r="BC231" s="184"/>
      <c r="BD231" s="184"/>
      <c r="BE231" s="184"/>
      <c r="BF231" s="184"/>
      <c r="BG231" s="184"/>
      <c r="BH231" s="184"/>
      <c r="BI231" s="184"/>
      <c r="BJ231" s="184"/>
      <c r="BK231" s="184"/>
      <c r="BL231" s="184"/>
      <c r="BM231" s="184"/>
      <c r="BN231" s="184"/>
      <c r="BO231" s="184"/>
      <c r="BP231" s="184"/>
      <c r="BQ231" s="184"/>
      <c r="BR231" s="184"/>
      <c r="BS231" s="184"/>
      <c r="BT231" s="184"/>
      <c r="BU231" s="184"/>
      <c r="BV231" s="184"/>
      <c r="BW231" s="184"/>
      <c r="BX231" s="187"/>
      <c r="BY231" s="187"/>
      <c r="BZ231" s="187"/>
      <c r="CA231" s="187"/>
      <c r="CB231" s="187"/>
      <c r="CC231" s="187"/>
      <c r="CD231" s="187"/>
      <c r="CE231" s="187"/>
      <c r="CF231" s="187"/>
      <c r="CG231" s="187"/>
      <c r="CH231" s="187"/>
    </row>
    <row r="232" spans="1:86" s="186" customFormat="1" ht="12" customHeight="1">
      <c r="A232" s="184"/>
      <c r="B232" s="184"/>
      <c r="C232" s="184"/>
      <c r="D232" s="184"/>
      <c r="E232" s="184"/>
      <c r="F232" s="184"/>
      <c r="G232" s="185"/>
      <c r="H232" s="184"/>
      <c r="I232" s="184"/>
      <c r="J232" s="184"/>
      <c r="K232" s="184"/>
      <c r="L232" s="184"/>
      <c r="M232" s="184"/>
      <c r="N232" s="184"/>
      <c r="O232" s="184"/>
      <c r="P232" s="184"/>
      <c r="Q232" s="184"/>
      <c r="R232" s="184"/>
      <c r="S232" s="184"/>
      <c r="T232" s="184"/>
      <c r="U232" s="184"/>
      <c r="V232" s="184"/>
      <c r="W232" s="184"/>
      <c r="X232" s="184"/>
      <c r="Y232" s="184"/>
      <c r="Z232" s="184"/>
      <c r="AA232" s="184"/>
      <c r="AB232" s="184"/>
      <c r="AC232" s="184"/>
      <c r="AD232" s="184"/>
      <c r="AE232" s="184"/>
      <c r="AF232" s="184"/>
      <c r="AG232" s="184"/>
      <c r="AH232" s="184"/>
      <c r="AI232" s="184"/>
      <c r="AJ232" s="184"/>
      <c r="AK232" s="184"/>
      <c r="AL232" s="184"/>
      <c r="AM232" s="184"/>
      <c r="AN232" s="184"/>
      <c r="AO232" s="184"/>
      <c r="AP232" s="184"/>
      <c r="AQ232" s="184"/>
      <c r="AR232" s="184"/>
      <c r="AS232" s="184"/>
      <c r="AT232" s="184"/>
      <c r="AU232" s="184"/>
      <c r="AV232" s="184"/>
      <c r="AW232" s="184"/>
      <c r="AX232" s="184"/>
      <c r="AY232" s="184"/>
      <c r="AZ232" s="184"/>
      <c r="BA232" s="184"/>
      <c r="BB232" s="184"/>
      <c r="BC232" s="184"/>
      <c r="BD232" s="184"/>
      <c r="BE232" s="184"/>
      <c r="BF232" s="184"/>
      <c r="BG232" s="184"/>
      <c r="BH232" s="184"/>
      <c r="BI232" s="184"/>
      <c r="BJ232" s="184"/>
      <c r="BK232" s="184"/>
      <c r="BL232" s="184"/>
      <c r="BM232" s="184"/>
      <c r="BN232" s="184"/>
      <c r="BO232" s="184"/>
      <c r="BP232" s="184"/>
      <c r="BQ232" s="184"/>
      <c r="BR232" s="184"/>
      <c r="BS232" s="184"/>
      <c r="BT232" s="184"/>
      <c r="BU232" s="184"/>
      <c r="BV232" s="184"/>
      <c r="BW232" s="184"/>
      <c r="BX232" s="187"/>
      <c r="BY232" s="187"/>
      <c r="BZ232" s="187"/>
      <c r="CA232" s="187"/>
      <c r="CB232" s="187"/>
      <c r="CC232" s="187"/>
      <c r="CD232" s="187"/>
      <c r="CE232" s="187"/>
      <c r="CF232" s="187"/>
      <c r="CG232" s="187"/>
      <c r="CH232" s="187"/>
    </row>
    <row r="233" spans="1:86" s="186" customFormat="1" ht="12" customHeight="1">
      <c r="A233" s="184"/>
      <c r="B233" s="184"/>
      <c r="C233" s="184"/>
      <c r="D233" s="184"/>
      <c r="E233" s="184"/>
      <c r="F233" s="184"/>
      <c r="G233" s="185"/>
      <c r="H233" s="184"/>
      <c r="I233" s="184"/>
      <c r="J233" s="184"/>
      <c r="K233" s="184"/>
      <c r="L233" s="184"/>
      <c r="M233" s="184"/>
      <c r="N233" s="184"/>
      <c r="O233" s="184"/>
      <c r="P233" s="184"/>
      <c r="Q233" s="184"/>
      <c r="R233" s="184"/>
      <c r="S233" s="184"/>
      <c r="T233" s="184"/>
      <c r="U233" s="184"/>
      <c r="V233" s="184"/>
      <c r="W233" s="184"/>
      <c r="X233" s="184"/>
      <c r="Y233" s="184"/>
      <c r="Z233" s="184"/>
      <c r="AA233" s="184"/>
      <c r="AB233" s="184"/>
      <c r="AC233" s="184"/>
      <c r="AD233" s="184"/>
      <c r="AE233" s="184"/>
      <c r="AF233" s="184"/>
      <c r="AG233" s="184"/>
      <c r="AH233" s="184"/>
      <c r="AI233" s="184"/>
      <c r="AJ233" s="184"/>
      <c r="AK233" s="184"/>
      <c r="AL233" s="184"/>
      <c r="AM233" s="184"/>
      <c r="AN233" s="184"/>
      <c r="AO233" s="184"/>
      <c r="AP233" s="184"/>
      <c r="AQ233" s="184"/>
      <c r="AR233" s="184"/>
      <c r="AS233" s="184"/>
      <c r="AT233" s="184"/>
      <c r="AU233" s="184"/>
      <c r="AV233" s="184"/>
      <c r="AW233" s="184"/>
      <c r="AX233" s="184"/>
      <c r="AY233" s="184"/>
      <c r="AZ233" s="184"/>
      <c r="BA233" s="184"/>
      <c r="BB233" s="184"/>
      <c r="BC233" s="184"/>
      <c r="BD233" s="184"/>
      <c r="BE233" s="184"/>
      <c r="BF233" s="184"/>
      <c r="BG233" s="184"/>
      <c r="BH233" s="184"/>
      <c r="BI233" s="184"/>
      <c r="BJ233" s="184"/>
      <c r="BK233" s="184"/>
      <c r="BL233" s="184"/>
      <c r="BM233" s="184"/>
      <c r="BN233" s="184"/>
      <c r="BO233" s="184"/>
      <c r="BP233" s="184"/>
      <c r="BQ233" s="184"/>
      <c r="BR233" s="184"/>
      <c r="BS233" s="184"/>
      <c r="BT233" s="184"/>
      <c r="BU233" s="184"/>
      <c r="BV233" s="184"/>
      <c r="BW233" s="184"/>
      <c r="BX233" s="187"/>
      <c r="BY233" s="187"/>
      <c r="BZ233" s="187"/>
      <c r="CA233" s="187"/>
      <c r="CB233" s="187"/>
      <c r="CC233" s="187"/>
      <c r="CD233" s="187"/>
      <c r="CE233" s="187"/>
      <c r="CF233" s="187"/>
      <c r="CG233" s="187"/>
      <c r="CH233" s="187"/>
    </row>
    <row r="234" spans="1:86" s="186" customFormat="1" ht="12" customHeight="1">
      <c r="A234" s="184"/>
      <c r="B234" s="184"/>
      <c r="C234" s="184"/>
      <c r="D234" s="184"/>
      <c r="E234" s="184"/>
      <c r="F234" s="184"/>
      <c r="G234" s="185"/>
      <c r="H234" s="184"/>
      <c r="I234" s="184"/>
      <c r="J234" s="184"/>
      <c r="K234" s="184"/>
      <c r="L234" s="184"/>
      <c r="M234" s="184"/>
      <c r="N234" s="184"/>
      <c r="O234" s="184"/>
      <c r="P234" s="184"/>
      <c r="Q234" s="184"/>
      <c r="R234" s="184"/>
      <c r="S234" s="184"/>
      <c r="T234" s="184"/>
      <c r="U234" s="184"/>
      <c r="V234" s="184"/>
      <c r="W234" s="184"/>
      <c r="X234" s="184"/>
      <c r="Y234" s="184"/>
      <c r="Z234" s="184"/>
      <c r="AA234" s="184"/>
      <c r="AB234" s="184"/>
      <c r="AC234" s="184"/>
      <c r="AD234" s="184"/>
      <c r="AE234" s="184"/>
      <c r="AF234" s="184"/>
      <c r="AG234" s="184"/>
      <c r="AH234" s="184"/>
      <c r="AI234" s="184"/>
      <c r="AJ234" s="184"/>
      <c r="AK234" s="184"/>
      <c r="AL234" s="184"/>
      <c r="AM234" s="184"/>
      <c r="AN234" s="184"/>
      <c r="AO234" s="184"/>
      <c r="AP234" s="184"/>
      <c r="AQ234" s="184"/>
      <c r="AR234" s="184"/>
      <c r="AS234" s="184"/>
      <c r="AT234" s="184"/>
      <c r="AU234" s="184"/>
      <c r="AV234" s="184"/>
      <c r="AW234" s="184"/>
      <c r="AX234" s="184"/>
      <c r="AY234" s="184"/>
      <c r="AZ234" s="184"/>
      <c r="BA234" s="184"/>
      <c r="BB234" s="184"/>
      <c r="BC234" s="184"/>
      <c r="BD234" s="184"/>
      <c r="BE234" s="184"/>
      <c r="BF234" s="184"/>
      <c r="BG234" s="184"/>
      <c r="BH234" s="184"/>
      <c r="BI234" s="184"/>
      <c r="BJ234" s="184"/>
      <c r="BK234" s="184"/>
      <c r="BL234" s="184"/>
      <c r="BM234" s="184"/>
      <c r="BN234" s="184"/>
      <c r="BO234" s="184"/>
      <c r="BP234" s="184"/>
      <c r="BQ234" s="184"/>
      <c r="BR234" s="184"/>
      <c r="BS234" s="184"/>
      <c r="BT234" s="184"/>
      <c r="BU234" s="184"/>
      <c r="BV234" s="184"/>
      <c r="BW234" s="184"/>
      <c r="BX234" s="187"/>
      <c r="BY234" s="187"/>
      <c r="BZ234" s="187"/>
      <c r="CA234" s="187"/>
      <c r="CB234" s="187"/>
      <c r="CC234" s="187"/>
      <c r="CD234" s="187"/>
      <c r="CE234" s="187"/>
      <c r="CF234" s="187"/>
      <c r="CG234" s="187"/>
      <c r="CH234" s="187"/>
    </row>
    <row r="235" spans="1:86" s="186" customFormat="1" ht="12" customHeight="1">
      <c r="A235" s="184"/>
      <c r="B235" s="184"/>
      <c r="C235" s="184"/>
      <c r="D235" s="184"/>
      <c r="E235" s="184"/>
      <c r="F235" s="184"/>
      <c r="G235" s="185"/>
      <c r="H235" s="184"/>
      <c r="I235" s="184"/>
      <c r="J235" s="184"/>
      <c r="K235" s="184"/>
      <c r="L235" s="184"/>
      <c r="M235" s="184"/>
      <c r="N235" s="184"/>
      <c r="O235" s="184"/>
      <c r="P235" s="184"/>
      <c r="Q235" s="184"/>
      <c r="R235" s="184"/>
      <c r="S235" s="184"/>
      <c r="T235" s="184"/>
      <c r="U235" s="184"/>
      <c r="V235" s="184"/>
      <c r="W235" s="184"/>
      <c r="X235" s="184"/>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c r="BC235" s="184"/>
      <c r="BD235" s="184"/>
      <c r="BE235" s="184"/>
      <c r="BF235" s="184"/>
      <c r="BG235" s="184"/>
      <c r="BH235" s="184"/>
      <c r="BI235" s="184"/>
      <c r="BJ235" s="184"/>
      <c r="BK235" s="184"/>
      <c r="BL235" s="184"/>
      <c r="BM235" s="184"/>
      <c r="BN235" s="184"/>
      <c r="BO235" s="184"/>
      <c r="BP235" s="184"/>
      <c r="BQ235" s="184"/>
      <c r="BR235" s="184"/>
      <c r="BS235" s="184"/>
      <c r="BT235" s="184"/>
      <c r="BU235" s="184"/>
      <c r="BV235" s="184"/>
      <c r="BW235" s="184"/>
      <c r="BX235" s="187"/>
      <c r="BY235" s="187"/>
      <c r="BZ235" s="187"/>
      <c r="CA235" s="187"/>
      <c r="CB235" s="187"/>
      <c r="CC235" s="187"/>
      <c r="CD235" s="187"/>
      <c r="CE235" s="187"/>
      <c r="CF235" s="187"/>
      <c r="CG235" s="187"/>
      <c r="CH235" s="187"/>
    </row>
    <row r="236" spans="1:86" s="186" customFormat="1" ht="12" customHeight="1">
      <c r="A236" s="184"/>
      <c r="B236" s="184"/>
      <c r="C236" s="184"/>
      <c r="D236" s="184"/>
      <c r="E236" s="184"/>
      <c r="F236" s="184"/>
      <c r="G236" s="185"/>
      <c r="H236" s="184"/>
      <c r="I236" s="184"/>
      <c r="J236" s="184"/>
      <c r="K236" s="184"/>
      <c r="L236" s="184"/>
      <c r="M236" s="184"/>
      <c r="N236" s="184"/>
      <c r="O236" s="184"/>
      <c r="P236" s="184"/>
      <c r="Q236" s="184"/>
      <c r="R236" s="184"/>
      <c r="S236" s="184"/>
      <c r="T236" s="184"/>
      <c r="U236" s="184"/>
      <c r="V236" s="184"/>
      <c r="W236" s="184"/>
      <c r="X236" s="184"/>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c r="BC236" s="184"/>
      <c r="BD236" s="184"/>
      <c r="BE236" s="184"/>
      <c r="BF236" s="184"/>
      <c r="BG236" s="184"/>
      <c r="BH236" s="184"/>
      <c r="BI236" s="184"/>
      <c r="BJ236" s="184"/>
      <c r="BK236" s="184"/>
      <c r="BL236" s="184"/>
      <c r="BM236" s="184"/>
      <c r="BN236" s="184"/>
      <c r="BO236" s="184"/>
      <c r="BP236" s="184"/>
      <c r="BQ236" s="184"/>
      <c r="BR236" s="184"/>
      <c r="BS236" s="184"/>
      <c r="BT236" s="184"/>
      <c r="BU236" s="184"/>
      <c r="BV236" s="184"/>
      <c r="BW236" s="184"/>
      <c r="BX236" s="187"/>
      <c r="BY236" s="187"/>
      <c r="BZ236" s="187"/>
      <c r="CA236" s="187"/>
      <c r="CB236" s="187"/>
      <c r="CC236" s="187"/>
      <c r="CD236" s="187"/>
      <c r="CE236" s="187"/>
      <c r="CF236" s="187"/>
      <c r="CG236" s="187"/>
      <c r="CH236" s="187"/>
    </row>
    <row r="237" spans="1:86" s="186" customFormat="1" ht="12" customHeight="1">
      <c r="A237" s="184"/>
      <c r="B237" s="184"/>
      <c r="C237" s="184"/>
      <c r="D237" s="184"/>
      <c r="E237" s="184"/>
      <c r="F237" s="184"/>
      <c r="G237" s="185"/>
      <c r="H237" s="184"/>
      <c r="I237" s="184"/>
      <c r="J237" s="184"/>
      <c r="K237" s="184"/>
      <c r="L237" s="184"/>
      <c r="M237" s="184"/>
      <c r="N237" s="184"/>
      <c r="O237" s="184"/>
      <c r="P237" s="184"/>
      <c r="Q237" s="184"/>
      <c r="R237" s="184"/>
      <c r="S237" s="184"/>
      <c r="T237" s="184"/>
      <c r="U237" s="184"/>
      <c r="V237" s="184"/>
      <c r="W237" s="184"/>
      <c r="X237" s="184"/>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c r="BC237" s="184"/>
      <c r="BD237" s="184"/>
      <c r="BE237" s="184"/>
      <c r="BF237" s="184"/>
      <c r="BG237" s="184"/>
      <c r="BH237" s="184"/>
      <c r="BI237" s="184"/>
      <c r="BJ237" s="184"/>
      <c r="BK237" s="184"/>
      <c r="BL237" s="184"/>
      <c r="BM237" s="184"/>
      <c r="BN237" s="184"/>
      <c r="BO237" s="184"/>
      <c r="BP237" s="184"/>
      <c r="BQ237" s="184"/>
      <c r="BR237" s="184"/>
      <c r="BS237" s="184"/>
      <c r="BT237" s="184"/>
      <c r="BU237" s="184"/>
      <c r="BV237" s="184"/>
      <c r="BW237" s="184"/>
      <c r="BX237" s="187"/>
      <c r="BY237" s="187"/>
      <c r="BZ237" s="187"/>
      <c r="CA237" s="187"/>
      <c r="CB237" s="187"/>
      <c r="CC237" s="187"/>
      <c r="CD237" s="187"/>
      <c r="CE237" s="187"/>
      <c r="CF237" s="187"/>
      <c r="CG237" s="187"/>
      <c r="CH237" s="187"/>
    </row>
    <row r="238" spans="1:86" s="186" customFormat="1" ht="12" customHeight="1">
      <c r="A238" s="184"/>
      <c r="B238" s="184"/>
      <c r="C238" s="184"/>
      <c r="D238" s="184"/>
      <c r="E238" s="184"/>
      <c r="F238" s="184"/>
      <c r="G238" s="185"/>
      <c r="H238" s="184"/>
      <c r="I238" s="184"/>
      <c r="J238" s="184"/>
      <c r="K238" s="184"/>
      <c r="L238" s="184"/>
      <c r="M238" s="184"/>
      <c r="N238" s="184"/>
      <c r="O238" s="184"/>
      <c r="P238" s="184"/>
      <c r="Q238" s="184"/>
      <c r="R238" s="184"/>
      <c r="S238" s="184"/>
      <c r="T238" s="184"/>
      <c r="U238" s="184"/>
      <c r="V238" s="184"/>
      <c r="W238" s="184"/>
      <c r="X238" s="184"/>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c r="AW238" s="184"/>
      <c r="AX238" s="184"/>
      <c r="AY238" s="184"/>
      <c r="AZ238" s="184"/>
      <c r="BA238" s="184"/>
      <c r="BB238" s="184"/>
      <c r="BC238" s="184"/>
      <c r="BD238" s="184"/>
      <c r="BE238" s="184"/>
      <c r="BF238" s="184"/>
      <c r="BG238" s="184"/>
      <c r="BH238" s="184"/>
      <c r="BI238" s="184"/>
      <c r="BJ238" s="184"/>
      <c r="BK238" s="184"/>
      <c r="BL238" s="184"/>
      <c r="BM238" s="184"/>
      <c r="BN238" s="184"/>
      <c r="BO238" s="184"/>
      <c r="BP238" s="184"/>
      <c r="BQ238" s="184"/>
      <c r="BR238" s="184"/>
      <c r="BS238" s="184"/>
      <c r="BT238" s="184"/>
      <c r="BU238" s="184"/>
      <c r="BV238" s="184"/>
      <c r="BW238" s="184"/>
      <c r="BX238" s="187"/>
      <c r="BY238" s="187"/>
      <c r="BZ238" s="187"/>
      <c r="CA238" s="187"/>
      <c r="CB238" s="187"/>
      <c r="CC238" s="187"/>
      <c r="CD238" s="187"/>
      <c r="CE238" s="187"/>
      <c r="CF238" s="187"/>
      <c r="CG238" s="187"/>
      <c r="CH238" s="187"/>
    </row>
    <row r="239" spans="1:86" s="186" customFormat="1" ht="12" customHeight="1">
      <c r="A239" s="184"/>
      <c r="B239" s="184"/>
      <c r="C239" s="184"/>
      <c r="D239" s="184"/>
      <c r="E239" s="184"/>
      <c r="F239" s="184"/>
      <c r="G239" s="185"/>
      <c r="H239" s="184"/>
      <c r="I239" s="184"/>
      <c r="J239" s="184"/>
      <c r="K239" s="184"/>
      <c r="L239" s="184"/>
      <c r="M239" s="184"/>
      <c r="N239" s="184"/>
      <c r="O239" s="184"/>
      <c r="P239" s="184"/>
      <c r="Q239" s="184"/>
      <c r="R239" s="184"/>
      <c r="S239" s="184"/>
      <c r="T239" s="184"/>
      <c r="U239" s="184"/>
      <c r="V239" s="184"/>
      <c r="W239" s="184"/>
      <c r="X239" s="184"/>
      <c r="Y239" s="184"/>
      <c r="Z239" s="184"/>
      <c r="AA239" s="184"/>
      <c r="AB239" s="184"/>
      <c r="AC239" s="184"/>
      <c r="AD239" s="184"/>
      <c r="AE239" s="184"/>
      <c r="AF239" s="184"/>
      <c r="AG239" s="184"/>
      <c r="AH239" s="184"/>
      <c r="AI239" s="184"/>
      <c r="AJ239" s="184"/>
      <c r="AK239" s="184"/>
      <c r="AL239" s="184"/>
      <c r="AM239" s="184"/>
      <c r="AN239" s="184"/>
      <c r="AO239" s="184"/>
      <c r="AP239" s="184"/>
      <c r="AQ239" s="184"/>
      <c r="AR239" s="184"/>
      <c r="AS239" s="184"/>
      <c r="AT239" s="184"/>
      <c r="AU239" s="184"/>
      <c r="AV239" s="184"/>
      <c r="AW239" s="184"/>
      <c r="AX239" s="184"/>
      <c r="AY239" s="184"/>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84"/>
      <c r="BV239" s="184"/>
      <c r="BW239" s="184"/>
      <c r="BX239" s="187"/>
      <c r="BY239" s="187"/>
      <c r="BZ239" s="187"/>
      <c r="CA239" s="187"/>
      <c r="CB239" s="187"/>
      <c r="CC239" s="187"/>
      <c r="CD239" s="187"/>
      <c r="CE239" s="187"/>
      <c r="CF239" s="187"/>
      <c r="CG239" s="187"/>
      <c r="CH239" s="187"/>
    </row>
    <row r="240" spans="1:86" s="186" customFormat="1" ht="12" customHeight="1">
      <c r="A240" s="184"/>
      <c r="B240" s="184"/>
      <c r="C240" s="184"/>
      <c r="D240" s="184"/>
      <c r="E240" s="184"/>
      <c r="F240" s="184"/>
      <c r="G240" s="185"/>
      <c r="H240" s="184"/>
      <c r="I240" s="184"/>
      <c r="J240" s="184"/>
      <c r="K240" s="184"/>
      <c r="L240" s="184"/>
      <c r="M240" s="184"/>
      <c r="N240" s="184"/>
      <c r="O240" s="184"/>
      <c r="P240" s="184"/>
      <c r="Q240" s="184"/>
      <c r="R240" s="184"/>
      <c r="S240" s="184"/>
      <c r="T240" s="184"/>
      <c r="U240" s="184"/>
      <c r="V240" s="184"/>
      <c r="W240" s="184"/>
      <c r="X240" s="184"/>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c r="AW240" s="184"/>
      <c r="AX240" s="184"/>
      <c r="AY240" s="184"/>
      <c r="AZ240" s="184"/>
      <c r="BA240" s="184"/>
      <c r="BB240" s="184"/>
      <c r="BC240" s="184"/>
      <c r="BD240" s="184"/>
      <c r="BE240" s="184"/>
      <c r="BF240" s="184"/>
      <c r="BG240" s="184"/>
      <c r="BH240" s="184"/>
      <c r="BI240" s="184"/>
      <c r="BJ240" s="184"/>
      <c r="BK240" s="184"/>
      <c r="BL240" s="184"/>
      <c r="BM240" s="184"/>
      <c r="BN240" s="184"/>
      <c r="BO240" s="184"/>
      <c r="BP240" s="184"/>
      <c r="BQ240" s="184"/>
      <c r="BR240" s="184"/>
      <c r="BS240" s="184"/>
      <c r="BT240" s="184"/>
      <c r="BU240" s="184"/>
      <c r="BV240" s="184"/>
      <c r="BW240" s="184"/>
      <c r="BX240" s="187"/>
      <c r="BY240" s="187"/>
      <c r="BZ240" s="187"/>
      <c r="CA240" s="187"/>
      <c r="CB240" s="187"/>
      <c r="CC240" s="187"/>
      <c r="CD240" s="187"/>
      <c r="CE240" s="187"/>
      <c r="CF240" s="187"/>
      <c r="CG240" s="187"/>
      <c r="CH240" s="187"/>
    </row>
    <row r="241" spans="1:86" s="186" customFormat="1" ht="12" customHeight="1">
      <c r="A241" s="184"/>
      <c r="B241" s="184"/>
      <c r="C241" s="184"/>
      <c r="D241" s="184"/>
      <c r="E241" s="184"/>
      <c r="F241" s="184"/>
      <c r="G241" s="185"/>
      <c r="H241" s="184"/>
      <c r="I241" s="184"/>
      <c r="J241" s="184"/>
      <c r="K241" s="184"/>
      <c r="L241" s="184"/>
      <c r="M241" s="184"/>
      <c r="N241" s="184"/>
      <c r="O241" s="184"/>
      <c r="P241" s="184"/>
      <c r="Q241" s="184"/>
      <c r="R241" s="184"/>
      <c r="S241" s="184"/>
      <c r="T241" s="184"/>
      <c r="U241" s="184"/>
      <c r="V241" s="184"/>
      <c r="W241" s="184"/>
      <c r="X241" s="184"/>
      <c r="Y241" s="184"/>
      <c r="Z241" s="184"/>
      <c r="AA241" s="184"/>
      <c r="AB241" s="184"/>
      <c r="AC241" s="184"/>
      <c r="AD241" s="184"/>
      <c r="AE241" s="184"/>
      <c r="AF241" s="184"/>
      <c r="AG241" s="184"/>
      <c r="AH241" s="184"/>
      <c r="AI241" s="184"/>
      <c r="AJ241" s="184"/>
      <c r="AK241" s="184"/>
      <c r="AL241" s="184"/>
      <c r="AM241" s="184"/>
      <c r="AN241" s="184"/>
      <c r="AO241" s="184"/>
      <c r="AP241" s="184"/>
      <c r="AQ241" s="184"/>
      <c r="AR241" s="184"/>
      <c r="AS241" s="184"/>
      <c r="AT241" s="184"/>
      <c r="AU241" s="184"/>
      <c r="AV241" s="184"/>
      <c r="AW241" s="184"/>
      <c r="AX241" s="184"/>
      <c r="AY241" s="184"/>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84"/>
      <c r="BV241" s="184"/>
      <c r="BW241" s="184"/>
      <c r="BX241" s="187"/>
      <c r="BY241" s="187"/>
      <c r="BZ241" s="187"/>
      <c r="CA241" s="187"/>
      <c r="CB241" s="187"/>
      <c r="CC241" s="187"/>
      <c r="CD241" s="187"/>
      <c r="CE241" s="187"/>
      <c r="CF241" s="187"/>
      <c r="CG241" s="187"/>
      <c r="CH241" s="187"/>
    </row>
    <row r="242" spans="1:86" s="186" customFormat="1" ht="12" customHeight="1">
      <c r="A242" s="184"/>
      <c r="B242" s="184"/>
      <c r="C242" s="184"/>
      <c r="D242" s="184"/>
      <c r="E242" s="184"/>
      <c r="F242" s="184"/>
      <c r="G242" s="185"/>
      <c r="H242" s="184"/>
      <c r="I242" s="184"/>
      <c r="J242" s="184"/>
      <c r="K242" s="184"/>
      <c r="L242" s="184"/>
      <c r="M242" s="184"/>
      <c r="N242" s="184"/>
      <c r="O242" s="184"/>
      <c r="P242" s="184"/>
      <c r="Q242" s="184"/>
      <c r="R242" s="184"/>
      <c r="S242" s="184"/>
      <c r="T242" s="184"/>
      <c r="U242" s="184"/>
      <c r="V242" s="184"/>
      <c r="W242" s="184"/>
      <c r="X242" s="184"/>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c r="AW242" s="184"/>
      <c r="AX242" s="184"/>
      <c r="AY242" s="184"/>
      <c r="AZ242" s="184"/>
      <c r="BA242" s="184"/>
      <c r="BB242" s="184"/>
      <c r="BC242" s="184"/>
      <c r="BD242" s="184"/>
      <c r="BE242" s="184"/>
      <c r="BF242" s="184"/>
      <c r="BG242" s="184"/>
      <c r="BH242" s="184"/>
      <c r="BI242" s="184"/>
      <c r="BJ242" s="184"/>
      <c r="BK242" s="184"/>
      <c r="BL242" s="184"/>
      <c r="BM242" s="184"/>
      <c r="BN242" s="184"/>
      <c r="BO242" s="184"/>
      <c r="BP242" s="184"/>
      <c r="BQ242" s="184"/>
      <c r="BR242" s="184"/>
      <c r="BS242" s="184"/>
      <c r="BT242" s="184"/>
      <c r="BU242" s="184"/>
      <c r="BV242" s="184"/>
      <c r="BW242" s="184"/>
      <c r="BX242" s="187"/>
      <c r="BY242" s="187"/>
      <c r="BZ242" s="187"/>
      <c r="CA242" s="187"/>
      <c r="CB242" s="187"/>
      <c r="CC242" s="187"/>
      <c r="CD242" s="187"/>
      <c r="CE242" s="187"/>
      <c r="CF242" s="187"/>
      <c r="CG242" s="187"/>
      <c r="CH242" s="187"/>
    </row>
    <row r="243" spans="1:86" s="186" customFormat="1" ht="12" customHeight="1">
      <c r="A243" s="184"/>
      <c r="B243" s="184"/>
      <c r="C243" s="184"/>
      <c r="D243" s="184"/>
      <c r="E243" s="184"/>
      <c r="F243" s="184"/>
      <c r="G243" s="185"/>
      <c r="H243" s="184"/>
      <c r="I243" s="184"/>
      <c r="J243" s="184"/>
      <c r="K243" s="184"/>
      <c r="L243" s="184"/>
      <c r="M243" s="184"/>
      <c r="N243" s="184"/>
      <c r="O243" s="184"/>
      <c r="P243" s="184"/>
      <c r="Q243" s="184"/>
      <c r="R243" s="184"/>
      <c r="S243" s="184"/>
      <c r="T243" s="184"/>
      <c r="U243" s="184"/>
      <c r="V243" s="184"/>
      <c r="W243" s="184"/>
      <c r="X243" s="184"/>
      <c r="Y243" s="184"/>
      <c r="Z243" s="184"/>
      <c r="AA243" s="184"/>
      <c r="AB243" s="184"/>
      <c r="AC243" s="184"/>
      <c r="AD243" s="184"/>
      <c r="AE243" s="184"/>
      <c r="AF243" s="184"/>
      <c r="AG243" s="184"/>
      <c r="AH243" s="184"/>
      <c r="AI243" s="184"/>
      <c r="AJ243" s="184"/>
      <c r="AK243" s="184"/>
      <c r="AL243" s="184"/>
      <c r="AM243" s="184"/>
      <c r="AN243" s="184"/>
      <c r="AO243" s="184"/>
      <c r="AP243" s="184"/>
      <c r="AQ243" s="184"/>
      <c r="AR243" s="184"/>
      <c r="AS243" s="184"/>
      <c r="AT243" s="184"/>
      <c r="AU243" s="184"/>
      <c r="AV243" s="184"/>
      <c r="AW243" s="184"/>
      <c r="AX243" s="184"/>
      <c r="AY243" s="184"/>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84"/>
      <c r="BV243" s="184"/>
      <c r="BW243" s="184"/>
      <c r="BX243" s="187"/>
      <c r="BY243" s="187"/>
      <c r="BZ243" s="187"/>
      <c r="CA243" s="187"/>
      <c r="CB243" s="187"/>
      <c r="CC243" s="187"/>
      <c r="CD243" s="187"/>
      <c r="CE243" s="187"/>
      <c r="CF243" s="187"/>
      <c r="CG243" s="187"/>
      <c r="CH243" s="187"/>
    </row>
    <row r="244" spans="1:86" s="186" customFormat="1" ht="12" customHeight="1">
      <c r="A244" s="184"/>
      <c r="B244" s="184"/>
      <c r="C244" s="184"/>
      <c r="D244" s="184"/>
      <c r="E244" s="184"/>
      <c r="F244" s="184"/>
      <c r="G244" s="185"/>
      <c r="H244" s="184"/>
      <c r="I244" s="184"/>
      <c r="J244" s="184"/>
      <c r="K244" s="184"/>
      <c r="L244" s="184"/>
      <c r="M244" s="184"/>
      <c r="N244" s="184"/>
      <c r="O244" s="184"/>
      <c r="P244" s="184"/>
      <c r="Q244" s="184"/>
      <c r="R244" s="184"/>
      <c r="S244" s="184"/>
      <c r="T244" s="184"/>
      <c r="U244" s="184"/>
      <c r="V244" s="184"/>
      <c r="W244" s="184"/>
      <c r="X244" s="184"/>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c r="AW244" s="184"/>
      <c r="AX244" s="184"/>
      <c r="AY244" s="184"/>
      <c r="AZ244" s="184"/>
      <c r="BA244" s="184"/>
      <c r="BB244" s="184"/>
      <c r="BC244" s="184"/>
      <c r="BD244" s="184"/>
      <c r="BE244" s="184"/>
      <c r="BF244" s="184"/>
      <c r="BG244" s="184"/>
      <c r="BH244" s="184"/>
      <c r="BI244" s="184"/>
      <c r="BJ244" s="184"/>
      <c r="BK244" s="184"/>
      <c r="BL244" s="184"/>
      <c r="BM244" s="184"/>
      <c r="BN244" s="184"/>
      <c r="BO244" s="184"/>
      <c r="BP244" s="184"/>
      <c r="BQ244" s="184"/>
      <c r="BR244" s="184"/>
      <c r="BS244" s="184"/>
      <c r="BT244" s="184"/>
      <c r="BU244" s="184"/>
      <c r="BV244" s="184"/>
      <c r="BW244" s="184"/>
      <c r="BX244" s="187"/>
      <c r="BY244" s="187"/>
      <c r="BZ244" s="187"/>
      <c r="CA244" s="187"/>
      <c r="CB244" s="187"/>
      <c r="CC244" s="187"/>
      <c r="CD244" s="187"/>
      <c r="CE244" s="187"/>
      <c r="CF244" s="187"/>
      <c r="CG244" s="187"/>
      <c r="CH244" s="187"/>
    </row>
    <row r="245" spans="1:86" s="186" customFormat="1" ht="12" customHeight="1">
      <c r="A245" s="184"/>
      <c r="B245" s="184"/>
      <c r="C245" s="184"/>
      <c r="D245" s="184"/>
      <c r="E245" s="184"/>
      <c r="F245" s="184"/>
      <c r="G245" s="185"/>
      <c r="H245" s="184"/>
      <c r="I245" s="184"/>
      <c r="J245" s="184"/>
      <c r="K245" s="184"/>
      <c r="L245" s="184"/>
      <c r="M245" s="184"/>
      <c r="N245" s="184"/>
      <c r="O245" s="184"/>
      <c r="P245" s="184"/>
      <c r="Q245" s="184"/>
      <c r="R245" s="184"/>
      <c r="S245" s="184"/>
      <c r="T245" s="184"/>
      <c r="U245" s="184"/>
      <c r="V245" s="184"/>
      <c r="W245" s="184"/>
      <c r="X245" s="184"/>
      <c r="Y245" s="184"/>
      <c r="Z245" s="184"/>
      <c r="AA245" s="184"/>
      <c r="AB245" s="184"/>
      <c r="AC245" s="184"/>
      <c r="AD245" s="184"/>
      <c r="AE245" s="184"/>
      <c r="AF245" s="184"/>
      <c r="AG245" s="184"/>
      <c r="AH245" s="184"/>
      <c r="AI245" s="184"/>
      <c r="AJ245" s="184"/>
      <c r="AK245" s="184"/>
      <c r="AL245" s="184"/>
      <c r="AM245" s="184"/>
      <c r="AN245" s="184"/>
      <c r="AO245" s="184"/>
      <c r="AP245" s="184"/>
      <c r="AQ245" s="184"/>
      <c r="AR245" s="184"/>
      <c r="AS245" s="184"/>
      <c r="AT245" s="184"/>
      <c r="AU245" s="184"/>
      <c r="AV245" s="184"/>
      <c r="AW245" s="184"/>
      <c r="AX245" s="184"/>
      <c r="AY245" s="184"/>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84"/>
      <c r="BV245" s="184"/>
      <c r="BW245" s="184"/>
      <c r="BX245" s="187"/>
      <c r="BY245" s="187"/>
      <c r="BZ245" s="187"/>
      <c r="CA245" s="187"/>
      <c r="CB245" s="187"/>
      <c r="CC245" s="187"/>
      <c r="CD245" s="187"/>
      <c r="CE245" s="187"/>
      <c r="CF245" s="187"/>
      <c r="CG245" s="187"/>
      <c r="CH245" s="187"/>
    </row>
    <row r="246" spans="1:86" s="186" customFormat="1" ht="12" customHeight="1">
      <c r="A246" s="184"/>
      <c r="B246" s="184"/>
      <c r="C246" s="184"/>
      <c r="D246" s="184"/>
      <c r="E246" s="184"/>
      <c r="F246" s="184"/>
      <c r="G246" s="185"/>
      <c r="H246" s="184"/>
      <c r="I246" s="184"/>
      <c r="J246" s="184"/>
      <c r="K246" s="184"/>
      <c r="L246" s="184"/>
      <c r="M246" s="184"/>
      <c r="N246" s="184"/>
      <c r="O246" s="184"/>
      <c r="P246" s="184"/>
      <c r="Q246" s="184"/>
      <c r="R246" s="184"/>
      <c r="S246" s="184"/>
      <c r="T246" s="184"/>
      <c r="U246" s="184"/>
      <c r="V246" s="184"/>
      <c r="W246" s="184"/>
      <c r="X246" s="184"/>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c r="AW246" s="184"/>
      <c r="AX246" s="184"/>
      <c r="AY246" s="184"/>
      <c r="AZ246" s="184"/>
      <c r="BA246" s="184"/>
      <c r="BB246" s="184"/>
      <c r="BC246" s="184"/>
      <c r="BD246" s="184"/>
      <c r="BE246" s="184"/>
      <c r="BF246" s="184"/>
      <c r="BG246" s="184"/>
      <c r="BH246" s="184"/>
      <c r="BI246" s="184"/>
      <c r="BJ246" s="184"/>
      <c r="BK246" s="184"/>
      <c r="BL246" s="184"/>
      <c r="BM246" s="184"/>
      <c r="BN246" s="184"/>
      <c r="BO246" s="184"/>
      <c r="BP246" s="184"/>
      <c r="BQ246" s="184"/>
      <c r="BR246" s="184"/>
      <c r="BS246" s="184"/>
      <c r="BT246" s="184"/>
      <c r="BU246" s="184"/>
      <c r="BV246" s="184"/>
      <c r="BW246" s="184"/>
      <c r="BX246" s="187"/>
      <c r="BY246" s="187"/>
      <c r="BZ246" s="187"/>
      <c r="CA246" s="187"/>
      <c r="CB246" s="187"/>
      <c r="CC246" s="187"/>
      <c r="CD246" s="187"/>
      <c r="CE246" s="187"/>
      <c r="CF246" s="187"/>
      <c r="CG246" s="187"/>
      <c r="CH246" s="187"/>
    </row>
    <row r="247" spans="1:86" s="186" customFormat="1" ht="12" customHeight="1">
      <c r="A247" s="184"/>
      <c r="B247" s="184"/>
      <c r="C247" s="184"/>
      <c r="D247" s="184"/>
      <c r="E247" s="184"/>
      <c r="F247" s="184"/>
      <c r="G247" s="185"/>
      <c r="H247" s="184"/>
      <c r="I247" s="184"/>
      <c r="J247" s="184"/>
      <c r="K247" s="184"/>
      <c r="L247" s="184"/>
      <c r="M247" s="184"/>
      <c r="N247" s="184"/>
      <c r="O247" s="184"/>
      <c r="P247" s="184"/>
      <c r="Q247" s="184"/>
      <c r="R247" s="184"/>
      <c r="S247" s="184"/>
      <c r="T247" s="184"/>
      <c r="U247" s="184"/>
      <c r="V247" s="184"/>
      <c r="W247" s="184"/>
      <c r="X247" s="184"/>
      <c r="Y247" s="184"/>
      <c r="Z247" s="184"/>
      <c r="AA247" s="184"/>
      <c r="AB247" s="184"/>
      <c r="AC247" s="184"/>
      <c r="AD247" s="184"/>
      <c r="AE247" s="184"/>
      <c r="AF247" s="184"/>
      <c r="AG247" s="184"/>
      <c r="AH247" s="184"/>
      <c r="AI247" s="184"/>
      <c r="AJ247" s="184"/>
      <c r="AK247" s="184"/>
      <c r="AL247" s="184"/>
      <c r="AM247" s="184"/>
      <c r="AN247" s="184"/>
      <c r="AO247" s="184"/>
      <c r="AP247" s="184"/>
      <c r="AQ247" s="184"/>
      <c r="AR247" s="184"/>
      <c r="AS247" s="184"/>
      <c r="AT247" s="184"/>
      <c r="AU247" s="184"/>
      <c r="AV247" s="184"/>
      <c r="AW247" s="184"/>
      <c r="AX247" s="184"/>
      <c r="AY247" s="184"/>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84"/>
      <c r="BV247" s="184"/>
      <c r="BW247" s="184"/>
      <c r="BX247" s="187"/>
      <c r="BY247" s="187"/>
      <c r="BZ247" s="187"/>
      <c r="CA247" s="187"/>
      <c r="CB247" s="187"/>
      <c r="CC247" s="187"/>
      <c r="CD247" s="187"/>
      <c r="CE247" s="187"/>
      <c r="CF247" s="187"/>
      <c r="CG247" s="187"/>
      <c r="CH247" s="187"/>
    </row>
    <row r="248" spans="1:86" s="186" customFormat="1" ht="12" customHeight="1">
      <c r="A248" s="184"/>
      <c r="B248" s="184"/>
      <c r="C248" s="184"/>
      <c r="D248" s="184"/>
      <c r="E248" s="184"/>
      <c r="F248" s="184"/>
      <c r="G248" s="185"/>
      <c r="H248" s="184"/>
      <c r="I248" s="184"/>
      <c r="J248" s="184"/>
      <c r="K248" s="184"/>
      <c r="L248" s="184"/>
      <c r="M248" s="184"/>
      <c r="N248" s="184"/>
      <c r="O248" s="184"/>
      <c r="P248" s="184"/>
      <c r="Q248" s="184"/>
      <c r="R248" s="184"/>
      <c r="S248" s="184"/>
      <c r="T248" s="184"/>
      <c r="U248" s="184"/>
      <c r="V248" s="184"/>
      <c r="W248" s="184"/>
      <c r="X248" s="184"/>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c r="AW248" s="184"/>
      <c r="AX248" s="184"/>
      <c r="AY248" s="184"/>
      <c r="AZ248" s="184"/>
      <c r="BA248" s="184"/>
      <c r="BB248" s="184"/>
      <c r="BC248" s="184"/>
      <c r="BD248" s="184"/>
      <c r="BE248" s="184"/>
      <c r="BF248" s="184"/>
      <c r="BG248" s="184"/>
      <c r="BH248" s="184"/>
      <c r="BI248" s="184"/>
      <c r="BJ248" s="184"/>
      <c r="BK248" s="184"/>
      <c r="BL248" s="184"/>
      <c r="BM248" s="184"/>
      <c r="BN248" s="184"/>
      <c r="BO248" s="184"/>
      <c r="BP248" s="184"/>
      <c r="BQ248" s="184"/>
      <c r="BR248" s="184"/>
      <c r="BS248" s="184"/>
      <c r="BT248" s="184"/>
      <c r="BU248" s="184"/>
      <c r="BV248" s="184"/>
      <c r="BW248" s="184"/>
      <c r="BX248" s="187"/>
      <c r="BY248" s="187"/>
      <c r="BZ248" s="187"/>
      <c r="CA248" s="187"/>
      <c r="CB248" s="187"/>
      <c r="CC248" s="187"/>
      <c r="CD248" s="187"/>
      <c r="CE248" s="187"/>
      <c r="CF248" s="187"/>
      <c r="CG248" s="187"/>
      <c r="CH248" s="187"/>
    </row>
    <row r="249" spans="1:86" s="186" customFormat="1" ht="12" customHeight="1">
      <c r="A249" s="184"/>
      <c r="B249" s="184"/>
      <c r="C249" s="184"/>
      <c r="D249" s="184"/>
      <c r="E249" s="184"/>
      <c r="F249" s="184"/>
      <c r="G249" s="185"/>
      <c r="H249" s="184"/>
      <c r="I249" s="184"/>
      <c r="J249" s="184"/>
      <c r="K249" s="184"/>
      <c r="L249" s="184"/>
      <c r="M249" s="184"/>
      <c r="N249" s="184"/>
      <c r="O249" s="184"/>
      <c r="P249" s="184"/>
      <c r="Q249" s="184"/>
      <c r="R249" s="184"/>
      <c r="S249" s="184"/>
      <c r="T249" s="184"/>
      <c r="U249" s="184"/>
      <c r="V249" s="184"/>
      <c r="W249" s="184"/>
      <c r="X249" s="184"/>
      <c r="Y249" s="184"/>
      <c r="Z249" s="184"/>
      <c r="AA249" s="184"/>
      <c r="AB249" s="184"/>
      <c r="AC249" s="184"/>
      <c r="AD249" s="184"/>
      <c r="AE249" s="184"/>
      <c r="AF249" s="184"/>
      <c r="AG249" s="184"/>
      <c r="AH249" s="184"/>
      <c r="AI249" s="184"/>
      <c r="AJ249" s="184"/>
      <c r="AK249" s="184"/>
      <c r="AL249" s="184"/>
      <c r="AM249" s="184"/>
      <c r="AN249" s="184"/>
      <c r="AO249" s="184"/>
      <c r="AP249" s="184"/>
      <c r="AQ249" s="184"/>
      <c r="AR249" s="184"/>
      <c r="AS249" s="184"/>
      <c r="AT249" s="184"/>
      <c r="AU249" s="184"/>
      <c r="AV249" s="184"/>
      <c r="AW249" s="184"/>
      <c r="AX249" s="184"/>
      <c r="AY249" s="184"/>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84"/>
      <c r="BV249" s="184"/>
      <c r="BW249" s="184"/>
      <c r="BX249" s="187"/>
      <c r="BY249" s="187"/>
      <c r="BZ249" s="187"/>
      <c r="CA249" s="187"/>
      <c r="CB249" s="187"/>
      <c r="CC249" s="187"/>
      <c r="CD249" s="187"/>
      <c r="CE249" s="187"/>
      <c r="CF249" s="187"/>
      <c r="CG249" s="187"/>
      <c r="CH249" s="187"/>
    </row>
    <row r="250" spans="1:86" s="186" customFormat="1" ht="12" customHeight="1">
      <c r="A250" s="184"/>
      <c r="B250" s="184"/>
      <c r="C250" s="184"/>
      <c r="D250" s="184"/>
      <c r="E250" s="184"/>
      <c r="F250" s="184"/>
      <c r="G250" s="185"/>
      <c r="H250" s="184"/>
      <c r="I250" s="184"/>
      <c r="J250" s="184"/>
      <c r="K250" s="184"/>
      <c r="L250" s="184"/>
      <c r="M250" s="184"/>
      <c r="N250" s="184"/>
      <c r="O250" s="184"/>
      <c r="P250" s="184"/>
      <c r="Q250" s="184"/>
      <c r="R250" s="184"/>
      <c r="S250" s="184"/>
      <c r="T250" s="184"/>
      <c r="U250" s="184"/>
      <c r="V250" s="184"/>
      <c r="W250" s="184"/>
      <c r="X250" s="184"/>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c r="AW250" s="184"/>
      <c r="AX250" s="184"/>
      <c r="AY250" s="184"/>
      <c r="AZ250" s="184"/>
      <c r="BA250" s="184"/>
      <c r="BB250" s="184"/>
      <c r="BC250" s="184"/>
      <c r="BD250" s="184"/>
      <c r="BE250" s="184"/>
      <c r="BF250" s="184"/>
      <c r="BG250" s="184"/>
      <c r="BH250" s="184"/>
      <c r="BI250" s="184"/>
      <c r="BJ250" s="184"/>
      <c r="BK250" s="184"/>
      <c r="BL250" s="184"/>
      <c r="BM250" s="184"/>
      <c r="BN250" s="184"/>
      <c r="BO250" s="184"/>
      <c r="BP250" s="184"/>
      <c r="BQ250" s="184"/>
      <c r="BR250" s="184"/>
      <c r="BS250" s="184"/>
      <c r="BT250" s="184"/>
      <c r="BU250" s="184"/>
      <c r="BV250" s="184"/>
      <c r="BW250" s="184"/>
      <c r="BX250" s="187"/>
      <c r="BY250" s="187"/>
      <c r="BZ250" s="187"/>
      <c r="CA250" s="187"/>
      <c r="CB250" s="187"/>
      <c r="CC250" s="187"/>
      <c r="CD250" s="187"/>
      <c r="CE250" s="187"/>
      <c r="CF250" s="187"/>
      <c r="CG250" s="187"/>
      <c r="CH250" s="187"/>
    </row>
    <row r="251" spans="1:86" s="186" customFormat="1" ht="12" customHeight="1">
      <c r="A251" s="184"/>
      <c r="B251" s="184"/>
      <c r="C251" s="184"/>
      <c r="D251" s="184"/>
      <c r="E251" s="184"/>
      <c r="F251" s="184"/>
      <c r="G251" s="185"/>
      <c r="H251" s="184"/>
      <c r="I251" s="184"/>
      <c r="J251" s="184"/>
      <c r="K251" s="184"/>
      <c r="L251" s="184"/>
      <c r="M251" s="184"/>
      <c r="N251" s="184"/>
      <c r="O251" s="184"/>
      <c r="P251" s="184"/>
      <c r="Q251" s="184"/>
      <c r="R251" s="184"/>
      <c r="S251" s="184"/>
      <c r="T251" s="184"/>
      <c r="U251" s="184"/>
      <c r="V251" s="184"/>
      <c r="W251" s="184"/>
      <c r="X251" s="184"/>
      <c r="Y251" s="184"/>
      <c r="Z251" s="184"/>
      <c r="AA251" s="184"/>
      <c r="AB251" s="184"/>
      <c r="AC251" s="184"/>
      <c r="AD251" s="184"/>
      <c r="AE251" s="184"/>
      <c r="AF251" s="184"/>
      <c r="AG251" s="184"/>
      <c r="AH251" s="184"/>
      <c r="AI251" s="184"/>
      <c r="AJ251" s="184"/>
      <c r="AK251" s="184"/>
      <c r="AL251" s="184"/>
      <c r="AM251" s="184"/>
      <c r="AN251" s="184"/>
      <c r="AO251" s="184"/>
      <c r="AP251" s="184"/>
      <c r="AQ251" s="184"/>
      <c r="AR251" s="184"/>
      <c r="AS251" s="184"/>
      <c r="AT251" s="184"/>
      <c r="AU251" s="184"/>
      <c r="AV251" s="184"/>
      <c r="AW251" s="184"/>
      <c r="AX251" s="184"/>
      <c r="AY251" s="184"/>
      <c r="AZ251" s="184"/>
      <c r="BA251" s="184"/>
      <c r="BB251" s="184"/>
      <c r="BC251" s="184"/>
      <c r="BD251" s="184"/>
      <c r="BE251" s="184"/>
      <c r="BF251" s="184"/>
      <c r="BG251" s="184"/>
      <c r="BH251" s="184"/>
      <c r="BI251" s="184"/>
      <c r="BJ251" s="184"/>
      <c r="BK251" s="184"/>
      <c r="BL251" s="184"/>
      <c r="BM251" s="184"/>
      <c r="BN251" s="184"/>
      <c r="BO251" s="184"/>
      <c r="BP251" s="184"/>
      <c r="BQ251" s="184"/>
      <c r="BR251" s="184"/>
      <c r="BS251" s="184"/>
      <c r="BT251" s="184"/>
      <c r="BU251" s="184"/>
      <c r="BV251" s="184"/>
      <c r="BW251" s="184"/>
      <c r="BX251" s="187"/>
      <c r="BY251" s="187"/>
      <c r="BZ251" s="187"/>
      <c r="CA251" s="187"/>
      <c r="CB251" s="187"/>
      <c r="CC251" s="187"/>
      <c r="CD251" s="187"/>
      <c r="CE251" s="187"/>
      <c r="CF251" s="187"/>
      <c r="CG251" s="187"/>
      <c r="CH251" s="187"/>
    </row>
    <row r="252" spans="1:86" s="186" customFormat="1" ht="12" customHeight="1">
      <c r="A252" s="184"/>
      <c r="B252" s="184"/>
      <c r="C252" s="184"/>
      <c r="D252" s="184"/>
      <c r="E252" s="184"/>
      <c r="F252" s="184"/>
      <c r="G252" s="185"/>
      <c r="H252" s="184"/>
      <c r="I252" s="184"/>
      <c r="J252" s="184"/>
      <c r="K252" s="184"/>
      <c r="L252" s="184"/>
      <c r="M252" s="184"/>
      <c r="N252" s="184"/>
      <c r="O252" s="184"/>
      <c r="P252" s="184"/>
      <c r="Q252" s="184"/>
      <c r="R252" s="184"/>
      <c r="S252" s="184"/>
      <c r="T252" s="184"/>
      <c r="U252" s="184"/>
      <c r="V252" s="184"/>
      <c r="W252" s="184"/>
      <c r="X252" s="184"/>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c r="AW252" s="184"/>
      <c r="AX252" s="184"/>
      <c r="AY252" s="184"/>
      <c r="AZ252" s="184"/>
      <c r="BA252" s="184"/>
      <c r="BB252" s="184"/>
      <c r="BC252" s="184"/>
      <c r="BD252" s="184"/>
      <c r="BE252" s="184"/>
      <c r="BF252" s="184"/>
      <c r="BG252" s="184"/>
      <c r="BH252" s="184"/>
      <c r="BI252" s="184"/>
      <c r="BJ252" s="184"/>
      <c r="BK252" s="184"/>
      <c r="BL252" s="184"/>
      <c r="BM252" s="184"/>
      <c r="BN252" s="184"/>
      <c r="BO252" s="184"/>
      <c r="BP252" s="184"/>
      <c r="BQ252" s="184"/>
      <c r="BR252" s="184"/>
      <c r="BS252" s="184"/>
      <c r="BT252" s="184"/>
      <c r="BU252" s="184"/>
      <c r="BV252" s="184"/>
      <c r="BW252" s="184"/>
      <c r="BX252" s="187"/>
      <c r="BY252" s="187"/>
      <c r="BZ252" s="187"/>
      <c r="CA252" s="187"/>
      <c r="CB252" s="187"/>
      <c r="CC252" s="187"/>
      <c r="CD252" s="187"/>
      <c r="CE252" s="187"/>
      <c r="CF252" s="187"/>
      <c r="CG252" s="187"/>
      <c r="CH252" s="187"/>
    </row>
    <row r="253" spans="1:86" s="186" customFormat="1" ht="12" customHeight="1">
      <c r="A253" s="184"/>
      <c r="B253" s="184"/>
      <c r="C253" s="184"/>
      <c r="D253" s="184"/>
      <c r="E253" s="184"/>
      <c r="F253" s="184"/>
      <c r="G253" s="185"/>
      <c r="H253" s="184"/>
      <c r="I253" s="184"/>
      <c r="J253" s="184"/>
      <c r="K253" s="184"/>
      <c r="L253" s="184"/>
      <c r="M253" s="184"/>
      <c r="N253" s="184"/>
      <c r="O253" s="184"/>
      <c r="P253" s="184"/>
      <c r="Q253" s="184"/>
      <c r="R253" s="184"/>
      <c r="S253" s="184"/>
      <c r="T253" s="184"/>
      <c r="U253" s="184"/>
      <c r="V253" s="184"/>
      <c r="W253" s="184"/>
      <c r="X253" s="184"/>
      <c r="Y253" s="184"/>
      <c r="Z253" s="184"/>
      <c r="AA253" s="184"/>
      <c r="AB253" s="184"/>
      <c r="AC253" s="184"/>
      <c r="AD253" s="184"/>
      <c r="AE253" s="184"/>
      <c r="AF253" s="184"/>
      <c r="AG253" s="184"/>
      <c r="AH253" s="184"/>
      <c r="AI253" s="184"/>
      <c r="AJ253" s="184"/>
      <c r="AK253" s="184"/>
      <c r="AL253" s="184"/>
      <c r="AM253" s="184"/>
      <c r="AN253" s="184"/>
      <c r="AO253" s="184"/>
      <c r="AP253" s="184"/>
      <c r="AQ253" s="184"/>
      <c r="AR253" s="184"/>
      <c r="AS253" s="184"/>
      <c r="AT253" s="184"/>
      <c r="AU253" s="184"/>
      <c r="AV253" s="184"/>
      <c r="AW253" s="184"/>
      <c r="AX253" s="184"/>
      <c r="AY253" s="184"/>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84"/>
      <c r="BV253" s="184"/>
      <c r="BW253" s="184"/>
      <c r="BX253" s="187"/>
      <c r="BY253" s="187"/>
      <c r="BZ253" s="187"/>
      <c r="CA253" s="187"/>
      <c r="CB253" s="187"/>
      <c r="CC253" s="187"/>
      <c r="CD253" s="187"/>
      <c r="CE253" s="187"/>
      <c r="CF253" s="187"/>
      <c r="CG253" s="187"/>
      <c r="CH253" s="187"/>
    </row>
    <row r="254" spans="1:86" s="186" customFormat="1" ht="12" customHeight="1">
      <c r="A254" s="184"/>
      <c r="B254" s="184"/>
      <c r="C254" s="184"/>
      <c r="D254" s="184"/>
      <c r="E254" s="184"/>
      <c r="F254" s="184"/>
      <c r="G254" s="185"/>
      <c r="H254" s="184"/>
      <c r="I254" s="184"/>
      <c r="J254" s="184"/>
      <c r="K254" s="184"/>
      <c r="L254" s="184"/>
      <c r="M254" s="184"/>
      <c r="N254" s="184"/>
      <c r="O254" s="184"/>
      <c r="P254" s="184"/>
      <c r="Q254" s="184"/>
      <c r="R254" s="184"/>
      <c r="S254" s="184"/>
      <c r="T254" s="184"/>
      <c r="U254" s="184"/>
      <c r="V254" s="184"/>
      <c r="W254" s="184"/>
      <c r="X254" s="184"/>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c r="AW254" s="184"/>
      <c r="AX254" s="184"/>
      <c r="AY254" s="184"/>
      <c r="AZ254" s="184"/>
      <c r="BA254" s="184"/>
      <c r="BB254" s="184"/>
      <c r="BC254" s="184"/>
      <c r="BD254" s="184"/>
      <c r="BE254" s="184"/>
      <c r="BF254" s="184"/>
      <c r="BG254" s="184"/>
      <c r="BH254" s="184"/>
      <c r="BI254" s="184"/>
      <c r="BJ254" s="184"/>
      <c r="BK254" s="184"/>
      <c r="BL254" s="184"/>
      <c r="BM254" s="184"/>
      <c r="BN254" s="184"/>
      <c r="BO254" s="184"/>
      <c r="BP254" s="184"/>
      <c r="BQ254" s="184"/>
      <c r="BR254" s="184"/>
      <c r="BS254" s="184"/>
      <c r="BT254" s="184"/>
      <c r="BU254" s="184"/>
      <c r="BV254" s="184"/>
      <c r="BW254" s="184"/>
      <c r="BX254" s="187"/>
      <c r="BY254" s="187"/>
      <c r="BZ254" s="187"/>
      <c r="CA254" s="187"/>
      <c r="CB254" s="187"/>
      <c r="CC254" s="187"/>
      <c r="CD254" s="187"/>
      <c r="CE254" s="187"/>
      <c r="CF254" s="187"/>
      <c r="CG254" s="187"/>
      <c r="CH254" s="187"/>
    </row>
    <row r="255" spans="1:86" s="186" customFormat="1" ht="12" customHeight="1">
      <c r="A255" s="184"/>
      <c r="B255" s="184"/>
      <c r="C255" s="184"/>
      <c r="D255" s="184"/>
      <c r="E255" s="184"/>
      <c r="F255" s="184"/>
      <c r="G255" s="185"/>
      <c r="H255" s="184"/>
      <c r="I255" s="184"/>
      <c r="J255" s="184"/>
      <c r="K255" s="184"/>
      <c r="L255" s="184"/>
      <c r="M255" s="184"/>
      <c r="N255" s="184"/>
      <c r="O255" s="184"/>
      <c r="P255" s="184"/>
      <c r="Q255" s="184"/>
      <c r="R255" s="184"/>
      <c r="S255" s="184"/>
      <c r="T255" s="184"/>
      <c r="U255" s="184"/>
      <c r="V255" s="184"/>
      <c r="W255" s="184"/>
      <c r="X255" s="184"/>
      <c r="Y255" s="184"/>
      <c r="Z255" s="184"/>
      <c r="AA255" s="184"/>
      <c r="AB255" s="184"/>
      <c r="AC255" s="184"/>
      <c r="AD255" s="184"/>
      <c r="AE255" s="184"/>
      <c r="AF255" s="184"/>
      <c r="AG255" s="184"/>
      <c r="AH255" s="184"/>
      <c r="AI255" s="184"/>
      <c r="AJ255" s="184"/>
      <c r="AK255" s="184"/>
      <c r="AL255" s="184"/>
      <c r="AM255" s="184"/>
      <c r="AN255" s="184"/>
      <c r="AO255" s="184"/>
      <c r="AP255" s="184"/>
      <c r="AQ255" s="184"/>
      <c r="AR255" s="184"/>
      <c r="AS255" s="184"/>
      <c r="AT255" s="184"/>
      <c r="AU255" s="184"/>
      <c r="AV255" s="184"/>
      <c r="AW255" s="184"/>
      <c r="AX255" s="184"/>
      <c r="AY255" s="184"/>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84"/>
      <c r="BV255" s="184"/>
      <c r="BW255" s="184"/>
      <c r="BX255" s="187"/>
      <c r="BY255" s="187"/>
      <c r="BZ255" s="187"/>
      <c r="CA255" s="187"/>
      <c r="CB255" s="187"/>
      <c r="CC255" s="187"/>
      <c r="CD255" s="187"/>
      <c r="CE255" s="187"/>
      <c r="CF255" s="187"/>
      <c r="CG255" s="187"/>
      <c r="CH255" s="187"/>
    </row>
    <row r="256" spans="1:86" s="186" customFormat="1" ht="12" customHeight="1">
      <c r="A256" s="184"/>
      <c r="B256" s="184"/>
      <c r="C256" s="184"/>
      <c r="D256" s="184"/>
      <c r="E256" s="184"/>
      <c r="F256" s="184"/>
      <c r="G256" s="185"/>
      <c r="H256" s="184"/>
      <c r="I256" s="184"/>
      <c r="J256" s="184"/>
      <c r="K256" s="184"/>
      <c r="L256" s="184"/>
      <c r="M256" s="184"/>
      <c r="N256" s="184"/>
      <c r="O256" s="184"/>
      <c r="P256" s="184"/>
      <c r="Q256" s="184"/>
      <c r="R256" s="184"/>
      <c r="S256" s="184"/>
      <c r="T256" s="184"/>
      <c r="U256" s="184"/>
      <c r="V256" s="184"/>
      <c r="W256" s="184"/>
      <c r="X256" s="184"/>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c r="AW256" s="184"/>
      <c r="AX256" s="184"/>
      <c r="AY256" s="184"/>
      <c r="AZ256" s="184"/>
      <c r="BA256" s="184"/>
      <c r="BB256" s="184"/>
      <c r="BC256" s="184"/>
      <c r="BD256" s="184"/>
      <c r="BE256" s="184"/>
      <c r="BF256" s="184"/>
      <c r="BG256" s="184"/>
      <c r="BH256" s="184"/>
      <c r="BI256" s="184"/>
      <c r="BJ256" s="184"/>
      <c r="BK256" s="184"/>
      <c r="BL256" s="184"/>
      <c r="BM256" s="184"/>
      <c r="BN256" s="184"/>
      <c r="BO256" s="184"/>
      <c r="BP256" s="184"/>
      <c r="BQ256" s="184"/>
      <c r="BR256" s="184"/>
      <c r="BS256" s="184"/>
      <c r="BT256" s="184"/>
      <c r="BU256" s="184"/>
      <c r="BV256" s="184"/>
      <c r="BW256" s="184"/>
      <c r="BX256" s="187"/>
      <c r="BY256" s="187"/>
      <c r="BZ256" s="187"/>
      <c r="CA256" s="187"/>
      <c r="CB256" s="187"/>
      <c r="CC256" s="187"/>
      <c r="CD256" s="187"/>
      <c r="CE256" s="187"/>
      <c r="CF256" s="187"/>
      <c r="CG256" s="187"/>
      <c r="CH256" s="187"/>
    </row>
    <row r="257" spans="1:86" s="186" customFormat="1" ht="12" customHeight="1">
      <c r="A257" s="184"/>
      <c r="B257" s="184"/>
      <c r="C257" s="184"/>
      <c r="D257" s="184"/>
      <c r="E257" s="184"/>
      <c r="F257" s="184"/>
      <c r="G257" s="185"/>
      <c r="H257" s="184"/>
      <c r="I257" s="184"/>
      <c r="J257" s="184"/>
      <c r="K257" s="184"/>
      <c r="L257" s="184"/>
      <c r="M257" s="184"/>
      <c r="N257" s="184"/>
      <c r="O257" s="184"/>
      <c r="P257" s="184"/>
      <c r="Q257" s="184"/>
      <c r="R257" s="184"/>
      <c r="S257" s="184"/>
      <c r="T257" s="184"/>
      <c r="U257" s="184"/>
      <c r="V257" s="184"/>
      <c r="W257" s="184"/>
      <c r="X257" s="184"/>
      <c r="Y257" s="184"/>
      <c r="Z257" s="184"/>
      <c r="AA257" s="184"/>
      <c r="AB257" s="184"/>
      <c r="AC257" s="184"/>
      <c r="AD257" s="184"/>
      <c r="AE257" s="184"/>
      <c r="AF257" s="184"/>
      <c r="AG257" s="184"/>
      <c r="AH257" s="184"/>
      <c r="AI257" s="184"/>
      <c r="AJ257" s="184"/>
      <c r="AK257" s="184"/>
      <c r="AL257" s="184"/>
      <c r="AM257" s="184"/>
      <c r="AN257" s="184"/>
      <c r="AO257" s="184"/>
      <c r="AP257" s="184"/>
      <c r="AQ257" s="184"/>
      <c r="AR257" s="184"/>
      <c r="AS257" s="184"/>
      <c r="AT257" s="184"/>
      <c r="AU257" s="184"/>
      <c r="AV257" s="184"/>
      <c r="AW257" s="184"/>
      <c r="AX257" s="184"/>
      <c r="AY257" s="184"/>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84"/>
      <c r="BV257" s="184"/>
      <c r="BW257" s="184"/>
      <c r="BX257" s="187"/>
      <c r="BY257" s="187"/>
      <c r="BZ257" s="187"/>
      <c r="CA257" s="187"/>
      <c r="CB257" s="187"/>
      <c r="CC257" s="187"/>
      <c r="CD257" s="187"/>
      <c r="CE257" s="187"/>
      <c r="CF257" s="187"/>
      <c r="CG257" s="187"/>
      <c r="CH257" s="187"/>
    </row>
    <row r="258" spans="1:86" s="186" customFormat="1" ht="12" customHeight="1">
      <c r="A258" s="184"/>
      <c r="B258" s="184"/>
      <c r="C258" s="184"/>
      <c r="D258" s="184"/>
      <c r="E258" s="184"/>
      <c r="F258" s="184"/>
      <c r="G258" s="185"/>
      <c r="H258" s="184"/>
      <c r="I258" s="184"/>
      <c r="J258" s="184"/>
      <c r="K258" s="184"/>
      <c r="L258" s="184"/>
      <c r="M258" s="184"/>
      <c r="N258" s="184"/>
      <c r="O258" s="184"/>
      <c r="P258" s="184"/>
      <c r="Q258" s="184"/>
      <c r="R258" s="184"/>
      <c r="S258" s="184"/>
      <c r="T258" s="184"/>
      <c r="U258" s="184"/>
      <c r="V258" s="184"/>
      <c r="W258" s="184"/>
      <c r="X258" s="184"/>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c r="BD258" s="184"/>
      <c r="BE258" s="184"/>
      <c r="BF258" s="184"/>
      <c r="BG258" s="184"/>
      <c r="BH258" s="184"/>
      <c r="BI258" s="184"/>
      <c r="BJ258" s="184"/>
      <c r="BK258" s="184"/>
      <c r="BL258" s="184"/>
      <c r="BM258" s="184"/>
      <c r="BN258" s="184"/>
      <c r="BO258" s="184"/>
      <c r="BP258" s="184"/>
      <c r="BQ258" s="184"/>
      <c r="BR258" s="184"/>
      <c r="BS258" s="184"/>
      <c r="BT258" s="184"/>
      <c r="BU258" s="184"/>
      <c r="BV258" s="184"/>
      <c r="BW258" s="184"/>
      <c r="BX258" s="187"/>
      <c r="BY258" s="187"/>
      <c r="BZ258" s="187"/>
      <c r="CA258" s="187"/>
      <c r="CB258" s="187"/>
      <c r="CC258" s="187"/>
      <c r="CD258" s="187"/>
      <c r="CE258" s="187"/>
      <c r="CF258" s="187"/>
      <c r="CG258" s="187"/>
      <c r="CH258" s="187"/>
    </row>
    <row r="259" spans="1:86" s="186" customFormat="1" ht="12" customHeight="1">
      <c r="A259" s="184"/>
      <c r="B259" s="184"/>
      <c r="C259" s="184"/>
      <c r="D259" s="184"/>
      <c r="E259" s="184"/>
      <c r="F259" s="184"/>
      <c r="G259" s="185"/>
      <c r="H259" s="184"/>
      <c r="I259" s="184"/>
      <c r="J259" s="184"/>
      <c r="K259" s="184"/>
      <c r="L259" s="184"/>
      <c r="M259" s="184"/>
      <c r="N259" s="184"/>
      <c r="O259" s="184"/>
      <c r="P259" s="184"/>
      <c r="Q259" s="184"/>
      <c r="R259" s="184"/>
      <c r="S259" s="184"/>
      <c r="T259" s="184"/>
      <c r="U259" s="184"/>
      <c r="V259" s="184"/>
      <c r="W259" s="184"/>
      <c r="X259" s="184"/>
      <c r="Y259" s="184"/>
      <c r="Z259" s="184"/>
      <c r="AA259" s="184"/>
      <c r="AB259" s="184"/>
      <c r="AC259" s="184"/>
      <c r="AD259" s="184"/>
      <c r="AE259" s="184"/>
      <c r="AF259" s="184"/>
      <c r="AG259" s="184"/>
      <c r="AH259" s="184"/>
      <c r="AI259" s="184"/>
      <c r="AJ259" s="184"/>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84"/>
      <c r="BV259" s="184"/>
      <c r="BW259" s="184"/>
      <c r="BX259" s="187"/>
      <c r="BY259" s="187"/>
      <c r="BZ259" s="187"/>
      <c r="CA259" s="187"/>
      <c r="CB259" s="187"/>
      <c r="CC259" s="187"/>
      <c r="CD259" s="187"/>
      <c r="CE259" s="187"/>
      <c r="CF259" s="187"/>
      <c r="CG259" s="187"/>
      <c r="CH259" s="187"/>
    </row>
    <row r="260" spans="1:86" s="186" customFormat="1" ht="12" customHeight="1">
      <c r="A260" s="184"/>
      <c r="B260" s="184"/>
      <c r="C260" s="184"/>
      <c r="D260" s="184"/>
      <c r="E260" s="184"/>
      <c r="F260" s="184"/>
      <c r="G260" s="185"/>
      <c r="H260" s="184"/>
      <c r="I260" s="184"/>
      <c r="J260" s="184"/>
      <c r="K260" s="184"/>
      <c r="L260" s="184"/>
      <c r="M260" s="184"/>
      <c r="N260" s="184"/>
      <c r="O260" s="184"/>
      <c r="P260" s="184"/>
      <c r="Q260" s="184"/>
      <c r="R260" s="184"/>
      <c r="S260" s="184"/>
      <c r="T260" s="184"/>
      <c r="U260" s="184"/>
      <c r="V260" s="184"/>
      <c r="W260" s="184"/>
      <c r="X260" s="184"/>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c r="AW260" s="184"/>
      <c r="AX260" s="184"/>
      <c r="AY260" s="184"/>
      <c r="AZ260" s="184"/>
      <c r="BA260" s="184"/>
      <c r="BB260" s="184"/>
      <c r="BC260" s="184"/>
      <c r="BD260" s="184"/>
      <c r="BE260" s="184"/>
      <c r="BF260" s="184"/>
      <c r="BG260" s="184"/>
      <c r="BH260" s="184"/>
      <c r="BI260" s="184"/>
      <c r="BJ260" s="184"/>
      <c r="BK260" s="184"/>
      <c r="BL260" s="184"/>
      <c r="BM260" s="184"/>
      <c r="BN260" s="184"/>
      <c r="BO260" s="184"/>
      <c r="BP260" s="184"/>
      <c r="BQ260" s="184"/>
      <c r="BR260" s="184"/>
      <c r="BS260" s="184"/>
      <c r="BT260" s="184"/>
      <c r="BU260" s="184"/>
      <c r="BV260" s="184"/>
      <c r="BW260" s="184"/>
      <c r="BX260" s="187"/>
      <c r="BY260" s="187"/>
      <c r="BZ260" s="187"/>
      <c r="CA260" s="187"/>
      <c r="CB260" s="187"/>
      <c r="CC260" s="187"/>
      <c r="CD260" s="187"/>
      <c r="CE260" s="187"/>
      <c r="CF260" s="187"/>
      <c r="CG260" s="187"/>
      <c r="CH260" s="187"/>
    </row>
    <row r="261" spans="1:86" s="186" customFormat="1" ht="12" customHeight="1">
      <c r="A261" s="184"/>
      <c r="B261" s="184"/>
      <c r="C261" s="184"/>
      <c r="D261" s="184"/>
      <c r="E261" s="184"/>
      <c r="F261" s="184"/>
      <c r="G261" s="185"/>
      <c r="H261" s="184"/>
      <c r="I261" s="184"/>
      <c r="J261" s="184"/>
      <c r="K261" s="184"/>
      <c r="L261" s="184"/>
      <c r="M261" s="184"/>
      <c r="N261" s="184"/>
      <c r="O261" s="184"/>
      <c r="P261" s="184"/>
      <c r="Q261" s="184"/>
      <c r="R261" s="184"/>
      <c r="S261" s="184"/>
      <c r="T261" s="184"/>
      <c r="U261" s="184"/>
      <c r="V261" s="184"/>
      <c r="W261" s="184"/>
      <c r="X261" s="184"/>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c r="AW261" s="184"/>
      <c r="AX261" s="184"/>
      <c r="AY261" s="184"/>
      <c r="AZ261" s="184"/>
      <c r="BA261" s="184"/>
      <c r="BB261" s="184"/>
      <c r="BC261" s="184"/>
      <c r="BD261" s="184"/>
      <c r="BE261" s="184"/>
      <c r="BF261" s="184"/>
      <c r="BG261" s="184"/>
      <c r="BH261" s="184"/>
      <c r="BI261" s="184"/>
      <c r="BJ261" s="184"/>
      <c r="BK261" s="184"/>
      <c r="BL261" s="184"/>
      <c r="BM261" s="184"/>
      <c r="BN261" s="184"/>
      <c r="BO261" s="184"/>
      <c r="BP261" s="184"/>
      <c r="BQ261" s="184"/>
      <c r="BR261" s="184"/>
      <c r="BS261" s="184"/>
      <c r="BT261" s="184"/>
      <c r="BU261" s="184"/>
      <c r="BV261" s="184"/>
      <c r="BW261" s="184"/>
      <c r="BX261" s="187"/>
      <c r="BY261" s="187"/>
      <c r="BZ261" s="187"/>
      <c r="CA261" s="187"/>
      <c r="CB261" s="187"/>
      <c r="CC261" s="187"/>
      <c r="CD261" s="187"/>
      <c r="CE261" s="187"/>
      <c r="CF261" s="187"/>
      <c r="CG261" s="187"/>
      <c r="CH261" s="187"/>
    </row>
    <row r="262" spans="1:86" s="186" customFormat="1" ht="12" customHeight="1">
      <c r="A262" s="184"/>
      <c r="B262" s="184"/>
      <c r="C262" s="184"/>
      <c r="D262" s="184"/>
      <c r="E262" s="184"/>
      <c r="F262" s="184"/>
      <c r="G262" s="185"/>
      <c r="H262" s="184"/>
      <c r="I262" s="184"/>
      <c r="J262" s="184"/>
      <c r="K262" s="184"/>
      <c r="L262" s="184"/>
      <c r="M262" s="184"/>
      <c r="N262" s="184"/>
      <c r="O262" s="184"/>
      <c r="P262" s="184"/>
      <c r="Q262" s="184"/>
      <c r="R262" s="184"/>
      <c r="S262" s="184"/>
      <c r="T262" s="184"/>
      <c r="U262" s="184"/>
      <c r="V262" s="184"/>
      <c r="W262" s="184"/>
      <c r="X262" s="184"/>
      <c r="Y262" s="184"/>
      <c r="Z262" s="184"/>
      <c r="AA262" s="184"/>
      <c r="AB262" s="184"/>
      <c r="AC262" s="184"/>
      <c r="AD262" s="184"/>
      <c r="AE262" s="184"/>
      <c r="AF262" s="184"/>
      <c r="AG262" s="184"/>
      <c r="AH262" s="184"/>
      <c r="AI262" s="184"/>
      <c r="AJ262" s="184"/>
      <c r="AK262" s="184"/>
      <c r="AL262" s="184"/>
      <c r="AM262" s="184"/>
      <c r="AN262" s="184"/>
      <c r="AO262" s="184"/>
      <c r="AP262" s="184"/>
      <c r="AQ262" s="184"/>
      <c r="AR262" s="184"/>
      <c r="AS262" s="184"/>
      <c r="AT262" s="184"/>
      <c r="AU262" s="184"/>
      <c r="AV262" s="184"/>
      <c r="AW262" s="184"/>
      <c r="AX262" s="184"/>
      <c r="AY262" s="184"/>
      <c r="AZ262" s="184"/>
      <c r="BA262" s="184"/>
      <c r="BB262" s="184"/>
      <c r="BC262" s="184"/>
      <c r="BD262" s="184"/>
      <c r="BE262" s="184"/>
      <c r="BF262" s="184"/>
      <c r="BG262" s="184"/>
      <c r="BH262" s="184"/>
      <c r="BI262" s="184"/>
      <c r="BJ262" s="184"/>
      <c r="BK262" s="184"/>
      <c r="BL262" s="184"/>
      <c r="BM262" s="184"/>
      <c r="BN262" s="184"/>
      <c r="BO262" s="184"/>
      <c r="BP262" s="184"/>
      <c r="BQ262" s="184"/>
      <c r="BR262" s="184"/>
      <c r="BS262" s="184"/>
      <c r="BT262" s="184"/>
      <c r="BU262" s="184"/>
      <c r="BV262" s="184"/>
      <c r="BW262" s="184"/>
      <c r="BX262" s="187"/>
      <c r="BY262" s="187"/>
      <c r="BZ262" s="187"/>
      <c r="CA262" s="187"/>
      <c r="CB262" s="187"/>
      <c r="CC262" s="187"/>
      <c r="CD262" s="187"/>
      <c r="CE262" s="187"/>
      <c r="CF262" s="187"/>
      <c r="CG262" s="187"/>
      <c r="CH262" s="187"/>
    </row>
    <row r="263" spans="1:86" s="186" customFormat="1" ht="12" customHeight="1">
      <c r="A263" s="184"/>
      <c r="B263" s="184"/>
      <c r="C263" s="184"/>
      <c r="D263" s="184"/>
      <c r="E263" s="184"/>
      <c r="F263" s="184"/>
      <c r="G263" s="185"/>
      <c r="H263" s="184"/>
      <c r="I263" s="184"/>
      <c r="J263" s="184"/>
      <c r="K263" s="184"/>
      <c r="L263" s="184"/>
      <c r="M263" s="184"/>
      <c r="N263" s="184"/>
      <c r="O263" s="184"/>
      <c r="P263" s="184"/>
      <c r="Q263" s="184"/>
      <c r="R263" s="184"/>
      <c r="S263" s="184"/>
      <c r="T263" s="184"/>
      <c r="U263" s="184"/>
      <c r="V263" s="184"/>
      <c r="W263" s="184"/>
      <c r="X263" s="184"/>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c r="AW263" s="184"/>
      <c r="AX263" s="184"/>
      <c r="AY263" s="184"/>
      <c r="AZ263" s="184"/>
      <c r="BA263" s="184"/>
      <c r="BB263" s="184"/>
      <c r="BC263" s="184"/>
      <c r="BD263" s="184"/>
      <c r="BE263" s="184"/>
      <c r="BF263" s="184"/>
      <c r="BG263" s="184"/>
      <c r="BH263" s="184"/>
      <c r="BI263" s="184"/>
      <c r="BJ263" s="184"/>
      <c r="BK263" s="184"/>
      <c r="BL263" s="184"/>
      <c r="BM263" s="184"/>
      <c r="BN263" s="184"/>
      <c r="BO263" s="184"/>
      <c r="BP263" s="184"/>
      <c r="BQ263" s="184"/>
      <c r="BR263" s="184"/>
      <c r="BS263" s="184"/>
      <c r="BT263" s="184"/>
      <c r="BU263" s="184"/>
      <c r="BV263" s="184"/>
      <c r="BW263" s="184"/>
      <c r="BX263" s="187"/>
      <c r="BY263" s="187"/>
      <c r="BZ263" s="187"/>
      <c r="CA263" s="187"/>
      <c r="CB263" s="187"/>
      <c r="CC263" s="187"/>
      <c r="CD263" s="187"/>
      <c r="CE263" s="187"/>
      <c r="CF263" s="187"/>
      <c r="CG263" s="187"/>
      <c r="CH263" s="187"/>
    </row>
    <row r="264" spans="1:86" s="186" customFormat="1" ht="12" customHeight="1">
      <c r="A264" s="184"/>
      <c r="B264" s="184"/>
      <c r="C264" s="184"/>
      <c r="D264" s="184"/>
      <c r="E264" s="184"/>
      <c r="F264" s="184"/>
      <c r="G264" s="185"/>
      <c r="H264" s="184"/>
      <c r="I264" s="184"/>
      <c r="J264" s="184"/>
      <c r="K264" s="184"/>
      <c r="L264" s="184"/>
      <c r="M264" s="184"/>
      <c r="N264" s="184"/>
      <c r="O264" s="184"/>
      <c r="P264" s="184"/>
      <c r="Q264" s="184"/>
      <c r="R264" s="184"/>
      <c r="S264" s="184"/>
      <c r="T264" s="184"/>
      <c r="U264" s="184"/>
      <c r="V264" s="184"/>
      <c r="W264" s="184"/>
      <c r="X264" s="184"/>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c r="AT264" s="184"/>
      <c r="AU264" s="184"/>
      <c r="AV264" s="184"/>
      <c r="AW264" s="184"/>
      <c r="AX264" s="184"/>
      <c r="AY264" s="184"/>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84"/>
      <c r="BV264" s="184"/>
      <c r="BW264" s="184"/>
      <c r="BX264" s="187"/>
      <c r="BY264" s="187"/>
      <c r="BZ264" s="187"/>
      <c r="CA264" s="187"/>
      <c r="CB264" s="187"/>
      <c r="CC264" s="187"/>
      <c r="CD264" s="187"/>
      <c r="CE264" s="187"/>
      <c r="CF264" s="187"/>
      <c r="CG264" s="187"/>
      <c r="CH264" s="187"/>
    </row>
    <row r="265" spans="1:86" s="186" customFormat="1" ht="12" customHeight="1">
      <c r="A265" s="184"/>
      <c r="B265" s="184"/>
      <c r="C265" s="184"/>
      <c r="D265" s="184"/>
      <c r="E265" s="184"/>
      <c r="F265" s="184"/>
      <c r="G265" s="185"/>
      <c r="H265" s="184"/>
      <c r="I265" s="184"/>
      <c r="J265" s="184"/>
      <c r="K265" s="184"/>
      <c r="L265" s="184"/>
      <c r="M265" s="184"/>
      <c r="N265" s="184"/>
      <c r="O265" s="184"/>
      <c r="P265" s="184"/>
      <c r="Q265" s="184"/>
      <c r="R265" s="184"/>
      <c r="S265" s="184"/>
      <c r="T265" s="184"/>
      <c r="U265" s="184"/>
      <c r="V265" s="184"/>
      <c r="W265" s="184"/>
      <c r="X265" s="184"/>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c r="AW265" s="184"/>
      <c r="AX265" s="184"/>
      <c r="AY265" s="184"/>
      <c r="AZ265" s="184"/>
      <c r="BA265" s="184"/>
      <c r="BB265" s="184"/>
      <c r="BC265" s="184"/>
      <c r="BD265" s="184"/>
      <c r="BE265" s="184"/>
      <c r="BF265" s="184"/>
      <c r="BG265" s="184"/>
      <c r="BH265" s="184"/>
      <c r="BI265" s="184"/>
      <c r="BJ265" s="184"/>
      <c r="BK265" s="184"/>
      <c r="BL265" s="184"/>
      <c r="BM265" s="184"/>
      <c r="BN265" s="184"/>
      <c r="BO265" s="184"/>
      <c r="BP265" s="184"/>
      <c r="BQ265" s="184"/>
      <c r="BR265" s="184"/>
      <c r="BS265" s="184"/>
      <c r="BT265" s="184"/>
      <c r="BU265" s="184"/>
      <c r="BV265" s="184"/>
      <c r="BW265" s="184"/>
      <c r="BX265" s="187"/>
      <c r="BY265" s="187"/>
      <c r="BZ265" s="187"/>
      <c r="CA265" s="187"/>
      <c r="CB265" s="187"/>
      <c r="CC265" s="187"/>
      <c r="CD265" s="187"/>
      <c r="CE265" s="187"/>
      <c r="CF265" s="187"/>
      <c r="CG265" s="187"/>
      <c r="CH265" s="187"/>
    </row>
    <row r="266" spans="1:86" s="186" customFormat="1" ht="12" customHeight="1">
      <c r="A266" s="184"/>
      <c r="B266" s="184"/>
      <c r="C266" s="184"/>
      <c r="D266" s="184"/>
      <c r="E266" s="184"/>
      <c r="F266" s="184"/>
      <c r="G266" s="185"/>
      <c r="H266" s="184"/>
      <c r="I266" s="184"/>
      <c r="J266" s="184"/>
      <c r="K266" s="184"/>
      <c r="L266" s="184"/>
      <c r="M266" s="184"/>
      <c r="N266" s="184"/>
      <c r="O266" s="184"/>
      <c r="P266" s="184"/>
      <c r="Q266" s="184"/>
      <c r="R266" s="184"/>
      <c r="S266" s="184"/>
      <c r="T266" s="184"/>
      <c r="U266" s="184"/>
      <c r="V266" s="184"/>
      <c r="W266" s="184"/>
      <c r="X266" s="184"/>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c r="AX266" s="184"/>
      <c r="AY266" s="184"/>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84"/>
      <c r="BV266" s="184"/>
      <c r="BW266" s="184"/>
      <c r="BX266" s="187"/>
      <c r="BY266" s="187"/>
      <c r="BZ266" s="187"/>
      <c r="CA266" s="187"/>
      <c r="CB266" s="187"/>
      <c r="CC266" s="187"/>
      <c r="CD266" s="187"/>
      <c r="CE266" s="187"/>
      <c r="CF266" s="187"/>
      <c r="CG266" s="187"/>
      <c r="CH266" s="187"/>
    </row>
    <row r="267" spans="1:86" s="186" customFormat="1" ht="12" customHeight="1">
      <c r="A267" s="184"/>
      <c r="B267" s="184"/>
      <c r="C267" s="184"/>
      <c r="D267" s="184"/>
      <c r="E267" s="184"/>
      <c r="F267" s="184"/>
      <c r="G267" s="185"/>
      <c r="H267" s="184"/>
      <c r="I267" s="184"/>
      <c r="J267" s="184"/>
      <c r="K267" s="184"/>
      <c r="L267" s="184"/>
      <c r="M267" s="184"/>
      <c r="N267" s="184"/>
      <c r="O267" s="184"/>
      <c r="P267" s="184"/>
      <c r="Q267" s="184"/>
      <c r="R267" s="184"/>
      <c r="S267" s="184"/>
      <c r="T267" s="184"/>
      <c r="U267" s="184"/>
      <c r="V267" s="184"/>
      <c r="W267" s="184"/>
      <c r="X267" s="184"/>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c r="AX267" s="184"/>
      <c r="AY267" s="184"/>
      <c r="AZ267" s="184"/>
      <c r="BA267" s="184"/>
      <c r="BB267" s="184"/>
      <c r="BC267" s="184"/>
      <c r="BD267" s="184"/>
      <c r="BE267" s="184"/>
      <c r="BF267" s="184"/>
      <c r="BG267" s="184"/>
      <c r="BH267" s="184"/>
      <c r="BI267" s="184"/>
      <c r="BJ267" s="184"/>
      <c r="BK267" s="184"/>
      <c r="BL267" s="184"/>
      <c r="BM267" s="184"/>
      <c r="BN267" s="184"/>
      <c r="BO267" s="184"/>
      <c r="BP267" s="184"/>
      <c r="BQ267" s="184"/>
      <c r="BR267" s="184"/>
      <c r="BS267" s="184"/>
      <c r="BT267" s="184"/>
      <c r="BU267" s="184"/>
      <c r="BV267" s="184"/>
      <c r="BW267" s="184"/>
      <c r="BX267" s="187"/>
      <c r="BY267" s="187"/>
      <c r="BZ267" s="187"/>
      <c r="CA267" s="187"/>
      <c r="CB267" s="187"/>
      <c r="CC267" s="187"/>
      <c r="CD267" s="187"/>
      <c r="CE267" s="187"/>
      <c r="CF267" s="187"/>
      <c r="CG267" s="187"/>
      <c r="CH267" s="187"/>
    </row>
    <row r="268" spans="1:86" s="186" customFormat="1" ht="12" customHeight="1">
      <c r="A268" s="184"/>
      <c r="B268" s="184"/>
      <c r="C268" s="184"/>
      <c r="D268" s="184"/>
      <c r="E268" s="184"/>
      <c r="F268" s="184"/>
      <c r="G268" s="185"/>
      <c r="H268" s="184"/>
      <c r="I268" s="184"/>
      <c r="J268" s="184"/>
      <c r="K268" s="184"/>
      <c r="L268" s="184"/>
      <c r="M268" s="184"/>
      <c r="N268" s="184"/>
      <c r="O268" s="184"/>
      <c r="P268" s="184"/>
      <c r="Q268" s="184"/>
      <c r="R268" s="184"/>
      <c r="S268" s="184"/>
      <c r="T268" s="184"/>
      <c r="U268" s="184"/>
      <c r="V268" s="184"/>
      <c r="W268" s="184"/>
      <c r="X268" s="184"/>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c r="AW268" s="184"/>
      <c r="AX268" s="184"/>
      <c r="AY268" s="184"/>
      <c r="AZ268" s="184"/>
      <c r="BA268" s="184"/>
      <c r="BB268" s="184"/>
      <c r="BC268" s="184"/>
      <c r="BD268" s="184"/>
      <c r="BE268" s="184"/>
      <c r="BF268" s="184"/>
      <c r="BG268" s="184"/>
      <c r="BH268" s="184"/>
      <c r="BI268" s="184"/>
      <c r="BJ268" s="184"/>
      <c r="BK268" s="184"/>
      <c r="BL268" s="184"/>
      <c r="BM268" s="184"/>
      <c r="BN268" s="184"/>
      <c r="BO268" s="184"/>
      <c r="BP268" s="184"/>
      <c r="BQ268" s="184"/>
      <c r="BR268" s="184"/>
      <c r="BS268" s="184"/>
      <c r="BT268" s="184"/>
      <c r="BU268" s="184"/>
      <c r="BV268" s="184"/>
      <c r="BW268" s="184"/>
      <c r="BX268" s="187"/>
      <c r="BY268" s="187"/>
      <c r="BZ268" s="187"/>
      <c r="CA268" s="187"/>
      <c r="CB268" s="187"/>
      <c r="CC268" s="187"/>
      <c r="CD268" s="187"/>
      <c r="CE268" s="187"/>
      <c r="CF268" s="187"/>
      <c r="CG268" s="187"/>
      <c r="CH268" s="187"/>
    </row>
    <row r="269" spans="1:86" s="186" customFormat="1" ht="12" customHeight="1">
      <c r="A269" s="184"/>
      <c r="B269" s="184"/>
      <c r="C269" s="184"/>
      <c r="D269" s="184"/>
      <c r="E269" s="184"/>
      <c r="F269" s="184"/>
      <c r="G269" s="185"/>
      <c r="H269" s="184"/>
      <c r="I269" s="184"/>
      <c r="J269" s="184"/>
      <c r="K269" s="184"/>
      <c r="L269" s="184"/>
      <c r="M269" s="184"/>
      <c r="N269" s="184"/>
      <c r="O269" s="184"/>
      <c r="P269" s="184"/>
      <c r="Q269" s="184"/>
      <c r="R269" s="184"/>
      <c r="S269" s="184"/>
      <c r="T269" s="184"/>
      <c r="U269" s="184"/>
      <c r="V269" s="184"/>
      <c r="W269" s="184"/>
      <c r="X269" s="184"/>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c r="BD269" s="184"/>
      <c r="BE269" s="184"/>
      <c r="BF269" s="184"/>
      <c r="BG269" s="184"/>
      <c r="BH269" s="184"/>
      <c r="BI269" s="184"/>
      <c r="BJ269" s="184"/>
      <c r="BK269" s="184"/>
      <c r="BL269" s="184"/>
      <c r="BM269" s="184"/>
      <c r="BN269" s="184"/>
      <c r="BO269" s="184"/>
      <c r="BP269" s="184"/>
      <c r="BQ269" s="184"/>
      <c r="BR269" s="184"/>
      <c r="BS269" s="184"/>
      <c r="BT269" s="184"/>
      <c r="BU269" s="184"/>
      <c r="BV269" s="184"/>
      <c r="BW269" s="184"/>
      <c r="BX269" s="187"/>
      <c r="BY269" s="187"/>
      <c r="BZ269" s="187"/>
      <c r="CA269" s="187"/>
      <c r="CB269" s="187"/>
      <c r="CC269" s="187"/>
      <c r="CD269" s="187"/>
      <c r="CE269" s="187"/>
      <c r="CF269" s="187"/>
      <c r="CG269" s="187"/>
      <c r="CH269" s="187"/>
    </row>
    <row r="270" spans="1:86" s="186" customFormat="1" ht="12" customHeight="1">
      <c r="A270" s="184"/>
      <c r="B270" s="184"/>
      <c r="C270" s="184"/>
      <c r="D270" s="184"/>
      <c r="E270" s="184"/>
      <c r="F270" s="184"/>
      <c r="G270" s="185"/>
      <c r="H270" s="184"/>
      <c r="I270" s="184"/>
      <c r="J270" s="184"/>
      <c r="K270" s="184"/>
      <c r="L270" s="184"/>
      <c r="M270" s="184"/>
      <c r="N270" s="184"/>
      <c r="O270" s="184"/>
      <c r="P270" s="184"/>
      <c r="Q270" s="184"/>
      <c r="R270" s="184"/>
      <c r="S270" s="184"/>
      <c r="T270" s="184"/>
      <c r="U270" s="184"/>
      <c r="V270" s="184"/>
      <c r="W270" s="184"/>
      <c r="X270" s="184"/>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c r="AW270" s="184"/>
      <c r="AX270" s="184"/>
      <c r="AY270" s="184"/>
      <c r="AZ270" s="184"/>
      <c r="BA270" s="184"/>
      <c r="BB270" s="184"/>
      <c r="BC270" s="184"/>
      <c r="BD270" s="184"/>
      <c r="BE270" s="184"/>
      <c r="BF270" s="184"/>
      <c r="BG270" s="184"/>
      <c r="BH270" s="184"/>
      <c r="BI270" s="184"/>
      <c r="BJ270" s="184"/>
      <c r="BK270" s="184"/>
      <c r="BL270" s="184"/>
      <c r="BM270" s="184"/>
      <c r="BN270" s="184"/>
      <c r="BO270" s="184"/>
      <c r="BP270" s="184"/>
      <c r="BQ270" s="184"/>
      <c r="BR270" s="184"/>
      <c r="BS270" s="184"/>
      <c r="BT270" s="184"/>
      <c r="BU270" s="184"/>
      <c r="BV270" s="184"/>
      <c r="BW270" s="184"/>
      <c r="BX270" s="187"/>
      <c r="BY270" s="187"/>
      <c r="BZ270" s="187"/>
      <c r="CA270" s="187"/>
      <c r="CB270" s="187"/>
      <c r="CC270" s="187"/>
      <c r="CD270" s="187"/>
      <c r="CE270" s="187"/>
      <c r="CF270" s="187"/>
      <c r="CG270" s="187"/>
      <c r="CH270" s="187"/>
    </row>
    <row r="271" spans="1:86" s="186" customFormat="1" ht="12" customHeight="1">
      <c r="A271" s="184"/>
      <c r="B271" s="184"/>
      <c r="C271" s="184"/>
      <c r="D271" s="184"/>
      <c r="E271" s="184"/>
      <c r="F271" s="184"/>
      <c r="G271" s="185"/>
      <c r="H271" s="184"/>
      <c r="I271" s="184"/>
      <c r="J271" s="184"/>
      <c r="K271" s="184"/>
      <c r="L271" s="184"/>
      <c r="M271" s="184"/>
      <c r="N271" s="184"/>
      <c r="O271" s="184"/>
      <c r="P271" s="184"/>
      <c r="Q271" s="184"/>
      <c r="R271" s="184"/>
      <c r="S271" s="184"/>
      <c r="T271" s="184"/>
      <c r="U271" s="184"/>
      <c r="V271" s="184"/>
      <c r="W271" s="184"/>
      <c r="X271" s="184"/>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c r="AW271" s="184"/>
      <c r="AX271" s="184"/>
      <c r="AY271" s="184"/>
      <c r="AZ271" s="184"/>
      <c r="BA271" s="184"/>
      <c r="BB271" s="184"/>
      <c r="BC271" s="184"/>
      <c r="BD271" s="184"/>
      <c r="BE271" s="184"/>
      <c r="BF271" s="184"/>
      <c r="BG271" s="184"/>
      <c r="BH271" s="184"/>
      <c r="BI271" s="184"/>
      <c r="BJ271" s="184"/>
      <c r="BK271" s="184"/>
      <c r="BL271" s="184"/>
      <c r="BM271" s="184"/>
      <c r="BN271" s="184"/>
      <c r="BO271" s="184"/>
      <c r="BP271" s="184"/>
      <c r="BQ271" s="184"/>
      <c r="BR271" s="184"/>
      <c r="BS271" s="184"/>
      <c r="BT271" s="184"/>
      <c r="BU271" s="184"/>
      <c r="BV271" s="184"/>
      <c r="BW271" s="184"/>
      <c r="BX271" s="187"/>
      <c r="BY271" s="187"/>
      <c r="BZ271" s="187"/>
      <c r="CA271" s="187"/>
      <c r="CB271" s="187"/>
      <c r="CC271" s="187"/>
      <c r="CD271" s="187"/>
      <c r="CE271" s="187"/>
      <c r="CF271" s="187"/>
      <c r="CG271" s="187"/>
      <c r="CH271" s="187"/>
    </row>
    <row r="272" spans="1:86" s="186" customFormat="1" ht="12" customHeight="1">
      <c r="A272" s="184"/>
      <c r="B272" s="184"/>
      <c r="C272" s="184"/>
      <c r="D272" s="184"/>
      <c r="E272" s="184"/>
      <c r="F272" s="184"/>
      <c r="G272" s="185"/>
      <c r="H272" s="184"/>
      <c r="I272" s="184"/>
      <c r="J272" s="184"/>
      <c r="K272" s="184"/>
      <c r="L272" s="184"/>
      <c r="M272" s="184"/>
      <c r="N272" s="184"/>
      <c r="O272" s="184"/>
      <c r="P272" s="184"/>
      <c r="Q272" s="184"/>
      <c r="R272" s="184"/>
      <c r="S272" s="184"/>
      <c r="T272" s="184"/>
      <c r="U272" s="184"/>
      <c r="V272" s="184"/>
      <c r="W272" s="184"/>
      <c r="X272" s="184"/>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c r="AW272" s="184"/>
      <c r="AX272" s="184"/>
      <c r="AY272" s="184"/>
      <c r="AZ272" s="184"/>
      <c r="BA272" s="184"/>
      <c r="BB272" s="184"/>
      <c r="BC272" s="184"/>
      <c r="BD272" s="184"/>
      <c r="BE272" s="184"/>
      <c r="BF272" s="184"/>
      <c r="BG272" s="184"/>
      <c r="BH272" s="184"/>
      <c r="BI272" s="184"/>
      <c r="BJ272" s="184"/>
      <c r="BK272" s="184"/>
      <c r="BL272" s="184"/>
      <c r="BM272" s="184"/>
      <c r="BN272" s="184"/>
      <c r="BO272" s="184"/>
      <c r="BP272" s="184"/>
      <c r="BQ272" s="184"/>
      <c r="BR272" s="184"/>
      <c r="BS272" s="184"/>
      <c r="BT272" s="184"/>
      <c r="BU272" s="184"/>
      <c r="BV272" s="184"/>
      <c r="BW272" s="184"/>
      <c r="BX272" s="187"/>
      <c r="BY272" s="187"/>
      <c r="BZ272" s="187"/>
      <c r="CA272" s="187"/>
      <c r="CB272" s="187"/>
      <c r="CC272" s="187"/>
      <c r="CD272" s="187"/>
      <c r="CE272" s="187"/>
      <c r="CF272" s="187"/>
      <c r="CG272" s="187"/>
      <c r="CH272" s="187"/>
    </row>
    <row r="273" spans="1:86" s="186" customFormat="1" ht="12" customHeight="1">
      <c r="A273" s="184"/>
      <c r="B273" s="184"/>
      <c r="C273" s="184"/>
      <c r="D273" s="184"/>
      <c r="E273" s="184"/>
      <c r="F273" s="184"/>
      <c r="G273" s="185"/>
      <c r="H273" s="184"/>
      <c r="I273" s="184"/>
      <c r="J273" s="184"/>
      <c r="K273" s="184"/>
      <c r="L273" s="184"/>
      <c r="M273" s="184"/>
      <c r="N273" s="184"/>
      <c r="O273" s="184"/>
      <c r="P273" s="184"/>
      <c r="Q273" s="184"/>
      <c r="R273" s="184"/>
      <c r="S273" s="184"/>
      <c r="T273" s="184"/>
      <c r="U273" s="184"/>
      <c r="V273" s="184"/>
      <c r="W273" s="184"/>
      <c r="X273" s="184"/>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c r="BC273" s="184"/>
      <c r="BD273" s="184"/>
      <c r="BE273" s="184"/>
      <c r="BF273" s="184"/>
      <c r="BG273" s="184"/>
      <c r="BH273" s="184"/>
      <c r="BI273" s="184"/>
      <c r="BJ273" s="184"/>
      <c r="BK273" s="184"/>
      <c r="BL273" s="184"/>
      <c r="BM273" s="184"/>
      <c r="BN273" s="184"/>
      <c r="BO273" s="184"/>
      <c r="BP273" s="184"/>
      <c r="BQ273" s="184"/>
      <c r="BR273" s="184"/>
      <c r="BS273" s="184"/>
      <c r="BT273" s="184"/>
      <c r="BU273" s="184"/>
      <c r="BV273" s="184"/>
      <c r="BW273" s="184"/>
      <c r="BX273" s="187"/>
      <c r="BY273" s="187"/>
      <c r="BZ273" s="187"/>
      <c r="CA273" s="187"/>
      <c r="CB273" s="187"/>
      <c r="CC273" s="187"/>
      <c r="CD273" s="187"/>
      <c r="CE273" s="187"/>
      <c r="CF273" s="187"/>
      <c r="CG273" s="187"/>
      <c r="CH273" s="187"/>
    </row>
    <row r="274" spans="1:86" s="186" customFormat="1" ht="12" customHeight="1">
      <c r="A274" s="184"/>
      <c r="B274" s="184"/>
      <c r="C274" s="184"/>
      <c r="D274" s="184"/>
      <c r="E274" s="184"/>
      <c r="F274" s="184"/>
      <c r="G274" s="185"/>
      <c r="H274" s="184"/>
      <c r="I274" s="184"/>
      <c r="J274" s="184"/>
      <c r="K274" s="184"/>
      <c r="L274" s="184"/>
      <c r="M274" s="184"/>
      <c r="N274" s="184"/>
      <c r="O274" s="184"/>
      <c r="P274" s="184"/>
      <c r="Q274" s="184"/>
      <c r="R274" s="184"/>
      <c r="S274" s="184"/>
      <c r="T274" s="184"/>
      <c r="U274" s="184"/>
      <c r="V274" s="184"/>
      <c r="W274" s="184"/>
      <c r="X274" s="184"/>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c r="BD274" s="184"/>
      <c r="BE274" s="184"/>
      <c r="BF274" s="184"/>
      <c r="BG274" s="184"/>
      <c r="BH274" s="184"/>
      <c r="BI274" s="184"/>
      <c r="BJ274" s="184"/>
      <c r="BK274" s="184"/>
      <c r="BL274" s="184"/>
      <c r="BM274" s="184"/>
      <c r="BN274" s="184"/>
      <c r="BO274" s="184"/>
      <c r="BP274" s="184"/>
      <c r="BQ274" s="184"/>
      <c r="BR274" s="184"/>
      <c r="BS274" s="184"/>
      <c r="BT274" s="184"/>
      <c r="BU274" s="184"/>
      <c r="BV274" s="184"/>
      <c r="BW274" s="184"/>
      <c r="BX274" s="187"/>
      <c r="BY274" s="187"/>
      <c r="BZ274" s="187"/>
      <c r="CA274" s="187"/>
      <c r="CB274" s="187"/>
      <c r="CC274" s="187"/>
      <c r="CD274" s="187"/>
      <c r="CE274" s="187"/>
      <c r="CF274" s="187"/>
      <c r="CG274" s="187"/>
      <c r="CH274" s="187"/>
    </row>
    <row r="275" spans="1:86" s="186" customFormat="1" ht="12" customHeight="1">
      <c r="A275" s="184"/>
      <c r="B275" s="184"/>
      <c r="C275" s="184"/>
      <c r="D275" s="184"/>
      <c r="E275" s="184"/>
      <c r="F275" s="184"/>
      <c r="G275" s="185"/>
      <c r="H275" s="184"/>
      <c r="I275" s="184"/>
      <c r="J275" s="184"/>
      <c r="K275" s="184"/>
      <c r="L275" s="184"/>
      <c r="M275" s="184"/>
      <c r="N275" s="184"/>
      <c r="O275" s="184"/>
      <c r="P275" s="184"/>
      <c r="Q275" s="184"/>
      <c r="R275" s="184"/>
      <c r="S275" s="184"/>
      <c r="T275" s="184"/>
      <c r="U275" s="184"/>
      <c r="V275" s="184"/>
      <c r="W275" s="184"/>
      <c r="X275" s="184"/>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c r="BC275" s="184"/>
      <c r="BD275" s="184"/>
      <c r="BE275" s="184"/>
      <c r="BF275" s="184"/>
      <c r="BG275" s="184"/>
      <c r="BH275" s="184"/>
      <c r="BI275" s="184"/>
      <c r="BJ275" s="184"/>
      <c r="BK275" s="184"/>
      <c r="BL275" s="184"/>
      <c r="BM275" s="184"/>
      <c r="BN275" s="184"/>
      <c r="BO275" s="184"/>
      <c r="BP275" s="184"/>
      <c r="BQ275" s="184"/>
      <c r="BR275" s="184"/>
      <c r="BS275" s="184"/>
      <c r="BT275" s="184"/>
      <c r="BU275" s="184"/>
      <c r="BV275" s="184"/>
      <c r="BW275" s="184"/>
      <c r="BX275" s="187"/>
      <c r="BY275" s="187"/>
      <c r="BZ275" s="187"/>
      <c r="CA275" s="187"/>
      <c r="CB275" s="187"/>
      <c r="CC275" s="187"/>
      <c r="CD275" s="187"/>
      <c r="CE275" s="187"/>
      <c r="CF275" s="187"/>
      <c r="CG275" s="187"/>
      <c r="CH275" s="187"/>
    </row>
    <row r="276" spans="1:86" s="186" customFormat="1" ht="12" customHeight="1">
      <c r="A276" s="184"/>
      <c r="B276" s="184"/>
      <c r="C276" s="184"/>
      <c r="D276" s="184"/>
      <c r="E276" s="184"/>
      <c r="F276" s="184"/>
      <c r="G276" s="185"/>
      <c r="H276" s="184"/>
      <c r="I276" s="184"/>
      <c r="J276" s="184"/>
      <c r="K276" s="184"/>
      <c r="L276" s="184"/>
      <c r="M276" s="184"/>
      <c r="N276" s="184"/>
      <c r="O276" s="184"/>
      <c r="P276" s="184"/>
      <c r="Q276" s="184"/>
      <c r="R276" s="184"/>
      <c r="S276" s="184"/>
      <c r="T276" s="184"/>
      <c r="U276" s="184"/>
      <c r="V276" s="184"/>
      <c r="W276" s="184"/>
      <c r="X276" s="184"/>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c r="BC276" s="184"/>
      <c r="BD276" s="184"/>
      <c r="BE276" s="184"/>
      <c r="BF276" s="184"/>
      <c r="BG276" s="184"/>
      <c r="BH276" s="184"/>
      <c r="BI276" s="184"/>
      <c r="BJ276" s="184"/>
      <c r="BK276" s="184"/>
      <c r="BL276" s="184"/>
      <c r="BM276" s="184"/>
      <c r="BN276" s="184"/>
      <c r="BO276" s="184"/>
      <c r="BP276" s="184"/>
      <c r="BQ276" s="184"/>
      <c r="BR276" s="184"/>
      <c r="BS276" s="184"/>
      <c r="BT276" s="184"/>
      <c r="BU276" s="184"/>
      <c r="BV276" s="184"/>
      <c r="BW276" s="184"/>
      <c r="BX276" s="187"/>
      <c r="BY276" s="187"/>
      <c r="BZ276" s="187"/>
      <c r="CA276" s="187"/>
      <c r="CB276" s="187"/>
      <c r="CC276" s="187"/>
      <c r="CD276" s="187"/>
      <c r="CE276" s="187"/>
      <c r="CF276" s="187"/>
      <c r="CG276" s="187"/>
      <c r="CH276" s="187"/>
    </row>
    <row r="277" spans="1:86" s="186" customFormat="1" ht="12" customHeight="1">
      <c r="A277" s="184"/>
      <c r="B277" s="184"/>
      <c r="C277" s="184"/>
      <c r="D277" s="184"/>
      <c r="E277" s="184"/>
      <c r="F277" s="184"/>
      <c r="G277" s="185"/>
      <c r="H277" s="184"/>
      <c r="I277" s="184"/>
      <c r="J277" s="184"/>
      <c r="K277" s="184"/>
      <c r="L277" s="184"/>
      <c r="M277" s="184"/>
      <c r="N277" s="184"/>
      <c r="O277" s="184"/>
      <c r="P277" s="184"/>
      <c r="Q277" s="184"/>
      <c r="R277" s="184"/>
      <c r="S277" s="184"/>
      <c r="T277" s="184"/>
      <c r="U277" s="184"/>
      <c r="V277" s="184"/>
      <c r="W277" s="184"/>
      <c r="X277" s="184"/>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c r="BC277" s="184"/>
      <c r="BD277" s="184"/>
      <c r="BE277" s="184"/>
      <c r="BF277" s="184"/>
      <c r="BG277" s="184"/>
      <c r="BH277" s="184"/>
      <c r="BI277" s="184"/>
      <c r="BJ277" s="184"/>
      <c r="BK277" s="184"/>
      <c r="BL277" s="184"/>
      <c r="BM277" s="184"/>
      <c r="BN277" s="184"/>
      <c r="BO277" s="184"/>
      <c r="BP277" s="184"/>
      <c r="BQ277" s="184"/>
      <c r="BR277" s="184"/>
      <c r="BS277" s="184"/>
      <c r="BT277" s="184"/>
      <c r="BU277" s="184"/>
      <c r="BV277" s="184"/>
      <c r="BW277" s="184"/>
      <c r="BX277" s="187"/>
      <c r="BY277" s="187"/>
      <c r="BZ277" s="187"/>
      <c r="CA277" s="187"/>
      <c r="CB277" s="187"/>
      <c r="CC277" s="187"/>
      <c r="CD277" s="187"/>
      <c r="CE277" s="187"/>
      <c r="CF277" s="187"/>
      <c r="CG277" s="187"/>
      <c r="CH277" s="187"/>
    </row>
    <row r="278" spans="1:86" s="186" customFormat="1" ht="12" customHeight="1">
      <c r="A278" s="184"/>
      <c r="B278" s="184"/>
      <c r="C278" s="184"/>
      <c r="D278" s="184"/>
      <c r="E278" s="184"/>
      <c r="F278" s="184"/>
      <c r="G278" s="185"/>
      <c r="H278" s="184"/>
      <c r="I278" s="184"/>
      <c r="J278" s="184"/>
      <c r="K278" s="184"/>
      <c r="L278" s="184"/>
      <c r="M278" s="184"/>
      <c r="N278" s="184"/>
      <c r="O278" s="184"/>
      <c r="P278" s="184"/>
      <c r="Q278" s="184"/>
      <c r="R278" s="184"/>
      <c r="S278" s="184"/>
      <c r="T278" s="184"/>
      <c r="U278" s="184"/>
      <c r="V278" s="184"/>
      <c r="W278" s="184"/>
      <c r="X278" s="184"/>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c r="BC278" s="184"/>
      <c r="BD278" s="184"/>
      <c r="BE278" s="184"/>
      <c r="BF278" s="184"/>
      <c r="BG278" s="184"/>
      <c r="BH278" s="184"/>
      <c r="BI278" s="184"/>
      <c r="BJ278" s="184"/>
      <c r="BK278" s="184"/>
      <c r="BL278" s="184"/>
      <c r="BM278" s="184"/>
      <c r="BN278" s="184"/>
      <c r="BO278" s="184"/>
      <c r="BP278" s="184"/>
      <c r="BQ278" s="184"/>
      <c r="BR278" s="184"/>
      <c r="BS278" s="184"/>
      <c r="BT278" s="184"/>
      <c r="BU278" s="184"/>
      <c r="BV278" s="184"/>
      <c r="BW278" s="184"/>
      <c r="BX278" s="187"/>
      <c r="BY278" s="187"/>
      <c r="BZ278" s="187"/>
      <c r="CA278" s="187"/>
      <c r="CB278" s="187"/>
      <c r="CC278" s="187"/>
      <c r="CD278" s="187"/>
      <c r="CE278" s="187"/>
      <c r="CF278" s="187"/>
      <c r="CG278" s="187"/>
      <c r="CH278" s="187"/>
    </row>
    <row r="279" spans="1:86" s="186" customFormat="1" ht="12" customHeight="1">
      <c r="A279" s="184"/>
      <c r="B279" s="184"/>
      <c r="C279" s="184"/>
      <c r="D279" s="184"/>
      <c r="E279" s="184"/>
      <c r="F279" s="184"/>
      <c r="G279" s="185"/>
      <c r="H279" s="184"/>
      <c r="I279" s="184"/>
      <c r="J279" s="184"/>
      <c r="K279" s="184"/>
      <c r="L279" s="184"/>
      <c r="M279" s="184"/>
      <c r="N279" s="184"/>
      <c r="O279" s="184"/>
      <c r="P279" s="184"/>
      <c r="Q279" s="184"/>
      <c r="R279" s="184"/>
      <c r="S279" s="184"/>
      <c r="T279" s="184"/>
      <c r="U279" s="184"/>
      <c r="V279" s="184"/>
      <c r="W279" s="184"/>
      <c r="X279" s="184"/>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c r="BC279" s="184"/>
      <c r="BD279" s="184"/>
      <c r="BE279" s="184"/>
      <c r="BF279" s="184"/>
      <c r="BG279" s="184"/>
      <c r="BH279" s="184"/>
      <c r="BI279" s="184"/>
      <c r="BJ279" s="184"/>
      <c r="BK279" s="184"/>
      <c r="BL279" s="184"/>
      <c r="BM279" s="184"/>
      <c r="BN279" s="184"/>
      <c r="BO279" s="184"/>
      <c r="BP279" s="184"/>
      <c r="BQ279" s="184"/>
      <c r="BR279" s="184"/>
      <c r="BS279" s="184"/>
      <c r="BT279" s="184"/>
      <c r="BU279" s="184"/>
      <c r="BV279" s="184"/>
      <c r="BW279" s="184"/>
      <c r="BX279" s="187"/>
      <c r="BY279" s="187"/>
      <c r="BZ279" s="187"/>
      <c r="CA279" s="187"/>
      <c r="CB279" s="187"/>
      <c r="CC279" s="187"/>
      <c r="CD279" s="187"/>
      <c r="CE279" s="187"/>
      <c r="CF279" s="187"/>
      <c r="CG279" s="187"/>
      <c r="CH279" s="187"/>
    </row>
    <row r="280" spans="1:86" s="186" customFormat="1" ht="12" customHeight="1">
      <c r="A280" s="184"/>
      <c r="B280" s="184"/>
      <c r="C280" s="184"/>
      <c r="D280" s="184"/>
      <c r="E280" s="184"/>
      <c r="F280" s="184"/>
      <c r="G280" s="185"/>
      <c r="H280" s="184"/>
      <c r="I280" s="184"/>
      <c r="J280" s="184"/>
      <c r="K280" s="184"/>
      <c r="L280" s="184"/>
      <c r="M280" s="184"/>
      <c r="N280" s="184"/>
      <c r="O280" s="184"/>
      <c r="P280" s="184"/>
      <c r="Q280" s="184"/>
      <c r="R280" s="184"/>
      <c r="S280" s="184"/>
      <c r="T280" s="184"/>
      <c r="U280" s="184"/>
      <c r="V280" s="184"/>
      <c r="W280" s="184"/>
      <c r="X280" s="184"/>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c r="BA280" s="184"/>
      <c r="BB280" s="184"/>
      <c r="BC280" s="184"/>
      <c r="BD280" s="184"/>
      <c r="BE280" s="184"/>
      <c r="BF280" s="184"/>
      <c r="BG280" s="184"/>
      <c r="BH280" s="184"/>
      <c r="BI280" s="184"/>
      <c r="BJ280" s="184"/>
      <c r="BK280" s="184"/>
      <c r="BL280" s="184"/>
      <c r="BM280" s="184"/>
      <c r="BN280" s="184"/>
      <c r="BO280" s="184"/>
      <c r="BP280" s="184"/>
      <c r="BQ280" s="184"/>
      <c r="BR280" s="184"/>
      <c r="BS280" s="184"/>
      <c r="BT280" s="184"/>
      <c r="BU280" s="184"/>
      <c r="BV280" s="184"/>
      <c r="BW280" s="184"/>
      <c r="BX280" s="187"/>
      <c r="BY280" s="187"/>
      <c r="BZ280" s="187"/>
      <c r="CA280" s="187"/>
      <c r="CB280" s="187"/>
      <c r="CC280" s="187"/>
      <c r="CD280" s="187"/>
      <c r="CE280" s="187"/>
      <c r="CF280" s="187"/>
      <c r="CG280" s="187"/>
      <c r="CH280" s="187"/>
    </row>
    <row r="281" spans="1:86" s="186" customFormat="1" ht="12" customHeight="1">
      <c r="A281" s="184"/>
      <c r="B281" s="184"/>
      <c r="C281" s="184"/>
      <c r="D281" s="184"/>
      <c r="E281" s="184"/>
      <c r="F281" s="184"/>
      <c r="G281" s="185"/>
      <c r="H281" s="184"/>
      <c r="I281" s="184"/>
      <c r="J281" s="184"/>
      <c r="K281" s="184"/>
      <c r="L281" s="184"/>
      <c r="M281" s="184"/>
      <c r="N281" s="184"/>
      <c r="O281" s="184"/>
      <c r="P281" s="184"/>
      <c r="Q281" s="184"/>
      <c r="R281" s="184"/>
      <c r="S281" s="184"/>
      <c r="T281" s="184"/>
      <c r="U281" s="184"/>
      <c r="V281" s="184"/>
      <c r="W281" s="184"/>
      <c r="X281" s="184"/>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c r="BC281" s="184"/>
      <c r="BD281" s="184"/>
      <c r="BE281" s="184"/>
      <c r="BF281" s="184"/>
      <c r="BG281" s="184"/>
      <c r="BH281" s="184"/>
      <c r="BI281" s="184"/>
      <c r="BJ281" s="184"/>
      <c r="BK281" s="184"/>
      <c r="BL281" s="184"/>
      <c r="BM281" s="184"/>
      <c r="BN281" s="184"/>
      <c r="BO281" s="184"/>
      <c r="BP281" s="184"/>
      <c r="BQ281" s="184"/>
      <c r="BR281" s="184"/>
      <c r="BS281" s="184"/>
      <c r="BT281" s="184"/>
      <c r="BU281" s="184"/>
      <c r="BV281" s="184"/>
      <c r="BW281" s="184"/>
      <c r="BX281" s="187"/>
      <c r="BY281" s="187"/>
      <c r="BZ281" s="187"/>
      <c r="CA281" s="187"/>
      <c r="CB281" s="187"/>
      <c r="CC281" s="187"/>
      <c r="CD281" s="187"/>
      <c r="CE281" s="187"/>
      <c r="CF281" s="187"/>
      <c r="CG281" s="187"/>
      <c r="CH281" s="187"/>
    </row>
    <row r="282" spans="1:86" s="186" customFormat="1" ht="12" customHeight="1">
      <c r="A282" s="184"/>
      <c r="B282" s="184"/>
      <c r="C282" s="184"/>
      <c r="D282" s="184"/>
      <c r="E282" s="184"/>
      <c r="F282" s="184"/>
      <c r="G282" s="185"/>
      <c r="H282" s="184"/>
      <c r="I282" s="184"/>
      <c r="J282" s="184"/>
      <c r="K282" s="184"/>
      <c r="L282" s="184"/>
      <c r="M282" s="184"/>
      <c r="N282" s="184"/>
      <c r="O282" s="184"/>
      <c r="P282" s="184"/>
      <c r="Q282" s="184"/>
      <c r="R282" s="184"/>
      <c r="S282" s="184"/>
      <c r="T282" s="184"/>
      <c r="U282" s="184"/>
      <c r="V282" s="184"/>
      <c r="W282" s="184"/>
      <c r="X282" s="184"/>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c r="BC282" s="184"/>
      <c r="BD282" s="184"/>
      <c r="BE282" s="184"/>
      <c r="BF282" s="184"/>
      <c r="BG282" s="184"/>
      <c r="BH282" s="184"/>
      <c r="BI282" s="184"/>
      <c r="BJ282" s="184"/>
      <c r="BK282" s="184"/>
      <c r="BL282" s="184"/>
      <c r="BM282" s="184"/>
      <c r="BN282" s="184"/>
      <c r="BO282" s="184"/>
      <c r="BP282" s="184"/>
      <c r="BQ282" s="184"/>
      <c r="BR282" s="184"/>
      <c r="BS282" s="184"/>
      <c r="BT282" s="184"/>
      <c r="BU282" s="184"/>
      <c r="BV282" s="184"/>
      <c r="BW282" s="184"/>
      <c r="BX282" s="187"/>
      <c r="BY282" s="187"/>
      <c r="BZ282" s="187"/>
      <c r="CA282" s="187"/>
      <c r="CB282" s="187"/>
      <c r="CC282" s="187"/>
      <c r="CD282" s="187"/>
      <c r="CE282" s="187"/>
      <c r="CF282" s="187"/>
      <c r="CG282" s="187"/>
      <c r="CH282" s="187"/>
    </row>
    <row r="283" spans="1:86" s="186" customFormat="1" ht="12" customHeight="1">
      <c r="A283" s="184"/>
      <c r="B283" s="184"/>
      <c r="C283" s="184"/>
      <c r="D283" s="184"/>
      <c r="E283" s="184"/>
      <c r="F283" s="184"/>
      <c r="G283" s="185"/>
      <c r="H283" s="184"/>
      <c r="I283" s="184"/>
      <c r="J283" s="184"/>
      <c r="K283" s="184"/>
      <c r="L283" s="184"/>
      <c r="M283" s="184"/>
      <c r="N283" s="184"/>
      <c r="O283" s="184"/>
      <c r="P283" s="184"/>
      <c r="Q283" s="184"/>
      <c r="R283" s="184"/>
      <c r="S283" s="184"/>
      <c r="T283" s="184"/>
      <c r="U283" s="184"/>
      <c r="V283" s="184"/>
      <c r="W283" s="184"/>
      <c r="X283" s="184"/>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c r="BA283" s="184"/>
      <c r="BB283" s="184"/>
      <c r="BC283" s="184"/>
      <c r="BD283" s="184"/>
      <c r="BE283" s="184"/>
      <c r="BF283" s="184"/>
      <c r="BG283" s="184"/>
      <c r="BH283" s="184"/>
      <c r="BI283" s="184"/>
      <c r="BJ283" s="184"/>
      <c r="BK283" s="184"/>
      <c r="BL283" s="184"/>
      <c r="BM283" s="184"/>
      <c r="BN283" s="184"/>
      <c r="BO283" s="184"/>
      <c r="BP283" s="184"/>
      <c r="BQ283" s="184"/>
      <c r="BR283" s="184"/>
      <c r="BS283" s="184"/>
      <c r="BT283" s="184"/>
      <c r="BU283" s="184"/>
      <c r="BV283" s="184"/>
      <c r="BW283" s="184"/>
      <c r="BX283" s="187"/>
      <c r="BY283" s="187"/>
      <c r="BZ283" s="187"/>
      <c r="CA283" s="187"/>
      <c r="CB283" s="187"/>
      <c r="CC283" s="187"/>
      <c r="CD283" s="187"/>
      <c r="CE283" s="187"/>
      <c r="CF283" s="187"/>
      <c r="CG283" s="187"/>
      <c r="CH283" s="187"/>
    </row>
    <row r="284" spans="1:86" s="186" customFormat="1" ht="12" customHeight="1">
      <c r="A284" s="184"/>
      <c r="B284" s="184"/>
      <c r="C284" s="184"/>
      <c r="D284" s="184"/>
      <c r="E284" s="184"/>
      <c r="F284" s="184"/>
      <c r="G284" s="185"/>
      <c r="H284" s="184"/>
      <c r="I284" s="184"/>
      <c r="J284" s="184"/>
      <c r="K284" s="184"/>
      <c r="L284" s="184"/>
      <c r="M284" s="184"/>
      <c r="N284" s="184"/>
      <c r="O284" s="184"/>
      <c r="P284" s="184"/>
      <c r="Q284" s="184"/>
      <c r="R284" s="184"/>
      <c r="S284" s="184"/>
      <c r="T284" s="184"/>
      <c r="U284" s="184"/>
      <c r="V284" s="184"/>
      <c r="W284" s="184"/>
      <c r="X284" s="184"/>
      <c r="Y284" s="184"/>
      <c r="Z284" s="184"/>
      <c r="AA284" s="184"/>
      <c r="AB284" s="184"/>
      <c r="AC284" s="184"/>
      <c r="AD284" s="184"/>
      <c r="AE284" s="184"/>
      <c r="AF284" s="184"/>
      <c r="AG284" s="184"/>
      <c r="AH284" s="184"/>
      <c r="AI284" s="184"/>
      <c r="AJ284" s="184"/>
      <c r="AK284" s="184"/>
      <c r="AL284" s="184"/>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84"/>
      <c r="BV284" s="184"/>
      <c r="BW284" s="184"/>
      <c r="BX284" s="187"/>
      <c r="BY284" s="187"/>
      <c r="BZ284" s="187"/>
      <c r="CA284" s="187"/>
      <c r="CB284" s="187"/>
      <c r="CC284" s="187"/>
      <c r="CD284" s="187"/>
      <c r="CE284" s="187"/>
      <c r="CF284" s="187"/>
      <c r="CG284" s="187"/>
      <c r="CH284" s="187"/>
    </row>
    <row r="285" spans="1:86" s="186" customFormat="1" ht="12" customHeight="1">
      <c r="A285" s="184"/>
      <c r="B285" s="184"/>
      <c r="C285" s="184"/>
      <c r="D285" s="184"/>
      <c r="E285" s="184"/>
      <c r="F285" s="184"/>
      <c r="G285" s="185"/>
      <c r="H285" s="184"/>
      <c r="I285" s="184"/>
      <c r="J285" s="184"/>
      <c r="K285" s="184"/>
      <c r="L285" s="184"/>
      <c r="M285" s="184"/>
      <c r="N285" s="184"/>
      <c r="O285" s="184"/>
      <c r="P285" s="184"/>
      <c r="Q285" s="184"/>
      <c r="R285" s="184"/>
      <c r="S285" s="184"/>
      <c r="T285" s="184"/>
      <c r="U285" s="184"/>
      <c r="V285" s="184"/>
      <c r="W285" s="184"/>
      <c r="X285" s="184"/>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c r="BA285" s="184"/>
      <c r="BB285" s="184"/>
      <c r="BC285" s="184"/>
      <c r="BD285" s="184"/>
      <c r="BE285" s="184"/>
      <c r="BF285" s="184"/>
      <c r="BG285" s="184"/>
      <c r="BH285" s="184"/>
      <c r="BI285" s="184"/>
      <c r="BJ285" s="184"/>
      <c r="BK285" s="184"/>
      <c r="BL285" s="184"/>
      <c r="BM285" s="184"/>
      <c r="BN285" s="184"/>
      <c r="BO285" s="184"/>
      <c r="BP285" s="184"/>
      <c r="BQ285" s="184"/>
      <c r="BR285" s="184"/>
      <c r="BS285" s="184"/>
      <c r="BT285" s="184"/>
      <c r="BU285" s="184"/>
      <c r="BV285" s="184"/>
      <c r="BW285" s="184"/>
      <c r="BX285" s="187"/>
      <c r="BY285" s="187"/>
      <c r="BZ285" s="187"/>
      <c r="CA285" s="187"/>
      <c r="CB285" s="187"/>
      <c r="CC285" s="187"/>
      <c r="CD285" s="187"/>
      <c r="CE285" s="187"/>
      <c r="CF285" s="187"/>
      <c r="CG285" s="187"/>
      <c r="CH285" s="187"/>
    </row>
    <row r="286" spans="1:86" s="186" customFormat="1" ht="12" customHeight="1">
      <c r="A286" s="184"/>
      <c r="B286" s="184"/>
      <c r="C286" s="184"/>
      <c r="D286" s="184"/>
      <c r="E286" s="184"/>
      <c r="F286" s="184"/>
      <c r="G286" s="185"/>
      <c r="H286" s="184"/>
      <c r="I286" s="184"/>
      <c r="J286" s="184"/>
      <c r="K286" s="184"/>
      <c r="L286" s="184"/>
      <c r="M286" s="184"/>
      <c r="N286" s="184"/>
      <c r="O286" s="184"/>
      <c r="P286" s="184"/>
      <c r="Q286" s="184"/>
      <c r="R286" s="184"/>
      <c r="S286" s="184"/>
      <c r="T286" s="184"/>
      <c r="U286" s="184"/>
      <c r="V286" s="184"/>
      <c r="W286" s="184"/>
      <c r="X286" s="184"/>
      <c r="Y286" s="184"/>
      <c r="Z286" s="184"/>
      <c r="AA286" s="184"/>
      <c r="AB286" s="184"/>
      <c r="AC286" s="184"/>
      <c r="AD286" s="184"/>
      <c r="AE286" s="184"/>
      <c r="AF286" s="184"/>
      <c r="AG286" s="184"/>
      <c r="AH286" s="184"/>
      <c r="AI286" s="184"/>
      <c r="AJ286" s="184"/>
      <c r="AK286" s="184"/>
      <c r="AL286" s="184"/>
      <c r="AM286" s="184"/>
      <c r="AN286" s="184"/>
      <c r="AO286" s="184"/>
      <c r="AP286" s="184"/>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84"/>
      <c r="BV286" s="184"/>
      <c r="BW286" s="184"/>
      <c r="BX286" s="187"/>
      <c r="BY286" s="187"/>
      <c r="BZ286" s="187"/>
      <c r="CA286" s="187"/>
      <c r="CB286" s="187"/>
      <c r="CC286" s="187"/>
      <c r="CD286" s="187"/>
      <c r="CE286" s="187"/>
      <c r="CF286" s="187"/>
      <c r="CG286" s="187"/>
      <c r="CH286" s="187"/>
    </row>
    <row r="287" spans="1:86" s="186" customFormat="1" ht="12" customHeight="1">
      <c r="A287" s="184"/>
      <c r="B287" s="184"/>
      <c r="C287" s="184"/>
      <c r="D287" s="184"/>
      <c r="E287" s="184"/>
      <c r="F287" s="184"/>
      <c r="G287" s="185"/>
      <c r="H287" s="184"/>
      <c r="I287" s="184"/>
      <c r="J287" s="184"/>
      <c r="K287" s="184"/>
      <c r="L287" s="184"/>
      <c r="M287" s="184"/>
      <c r="N287" s="184"/>
      <c r="O287" s="184"/>
      <c r="P287" s="184"/>
      <c r="Q287" s="184"/>
      <c r="R287" s="184"/>
      <c r="S287" s="184"/>
      <c r="T287" s="184"/>
      <c r="U287" s="184"/>
      <c r="V287" s="184"/>
      <c r="W287" s="184"/>
      <c r="X287" s="184"/>
      <c r="Y287" s="184"/>
      <c r="Z287" s="184"/>
      <c r="AA287" s="184"/>
      <c r="AB287" s="184"/>
      <c r="AC287" s="184"/>
      <c r="AD287" s="184"/>
      <c r="AE287" s="184"/>
      <c r="AF287" s="184"/>
      <c r="AG287" s="184"/>
      <c r="AH287" s="184"/>
      <c r="AI287" s="184"/>
      <c r="AJ287" s="184"/>
      <c r="AK287" s="184"/>
      <c r="AL287" s="184"/>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184"/>
      <c r="BM287" s="184"/>
      <c r="BN287" s="184"/>
      <c r="BO287" s="184"/>
      <c r="BP287" s="184"/>
      <c r="BQ287" s="184"/>
      <c r="BR287" s="184"/>
      <c r="BS287" s="184"/>
      <c r="BT287" s="184"/>
      <c r="BU287" s="184"/>
      <c r="BV287" s="184"/>
      <c r="BW287" s="184"/>
      <c r="BX287" s="187"/>
      <c r="BY287" s="187"/>
      <c r="BZ287" s="187"/>
      <c r="CA287" s="187"/>
      <c r="CB287" s="187"/>
      <c r="CC287" s="187"/>
      <c r="CD287" s="187"/>
      <c r="CE287" s="187"/>
      <c r="CF287" s="187"/>
      <c r="CG287" s="187"/>
      <c r="CH287" s="187"/>
    </row>
    <row r="288" spans="1:86" s="186" customFormat="1" ht="12" customHeight="1">
      <c r="A288" s="184"/>
      <c r="B288" s="184"/>
      <c r="C288" s="184"/>
      <c r="D288" s="184"/>
      <c r="E288" s="184"/>
      <c r="F288" s="184"/>
      <c r="G288" s="185"/>
      <c r="H288" s="184"/>
      <c r="I288" s="184"/>
      <c r="J288" s="184"/>
      <c r="K288" s="184"/>
      <c r="L288" s="184"/>
      <c r="M288" s="184"/>
      <c r="N288" s="184"/>
      <c r="O288" s="184"/>
      <c r="P288" s="184"/>
      <c r="Q288" s="184"/>
      <c r="R288" s="184"/>
      <c r="S288" s="184"/>
      <c r="T288" s="184"/>
      <c r="U288" s="184"/>
      <c r="V288" s="184"/>
      <c r="W288" s="184"/>
      <c r="X288" s="184"/>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c r="BA288" s="184"/>
      <c r="BB288" s="184"/>
      <c r="BC288" s="184"/>
      <c r="BD288" s="184"/>
      <c r="BE288" s="184"/>
      <c r="BF288" s="184"/>
      <c r="BG288" s="184"/>
      <c r="BH288" s="184"/>
      <c r="BI288" s="184"/>
      <c r="BJ288" s="184"/>
      <c r="BK288" s="184"/>
      <c r="BL288" s="184"/>
      <c r="BM288" s="184"/>
      <c r="BN288" s="184"/>
      <c r="BO288" s="184"/>
      <c r="BP288" s="184"/>
      <c r="BQ288" s="184"/>
      <c r="BR288" s="184"/>
      <c r="BS288" s="184"/>
      <c r="BT288" s="184"/>
      <c r="BU288" s="184"/>
      <c r="BV288" s="184"/>
      <c r="BW288" s="184"/>
      <c r="BX288" s="187"/>
      <c r="BY288" s="187"/>
      <c r="BZ288" s="187"/>
      <c r="CA288" s="187"/>
      <c r="CB288" s="187"/>
      <c r="CC288" s="187"/>
      <c r="CD288" s="187"/>
      <c r="CE288" s="187"/>
      <c r="CF288" s="187"/>
      <c r="CG288" s="187"/>
      <c r="CH288" s="187"/>
    </row>
    <row r="289" spans="1:86" s="186" customFormat="1" ht="12" customHeight="1">
      <c r="A289" s="184"/>
      <c r="B289" s="184"/>
      <c r="C289" s="184"/>
      <c r="D289" s="184"/>
      <c r="E289" s="184"/>
      <c r="F289" s="184"/>
      <c r="G289" s="185"/>
      <c r="H289" s="184"/>
      <c r="I289" s="184"/>
      <c r="J289" s="184"/>
      <c r="K289" s="184"/>
      <c r="L289" s="184"/>
      <c r="M289" s="184"/>
      <c r="N289" s="184"/>
      <c r="O289" s="184"/>
      <c r="P289" s="184"/>
      <c r="Q289" s="184"/>
      <c r="R289" s="184"/>
      <c r="S289" s="184"/>
      <c r="T289" s="184"/>
      <c r="U289" s="184"/>
      <c r="V289" s="184"/>
      <c r="W289" s="184"/>
      <c r="X289" s="184"/>
      <c r="Y289" s="184"/>
      <c r="Z289" s="184"/>
      <c r="AA289" s="184"/>
      <c r="AB289" s="184"/>
      <c r="AC289" s="184"/>
      <c r="AD289" s="184"/>
      <c r="AE289" s="184"/>
      <c r="AF289" s="184"/>
      <c r="AG289" s="184"/>
      <c r="AH289" s="184"/>
      <c r="AI289" s="184"/>
      <c r="AJ289" s="184"/>
      <c r="AK289" s="184"/>
      <c r="AL289" s="184"/>
      <c r="AM289" s="184"/>
      <c r="AN289" s="184"/>
      <c r="AO289" s="184"/>
      <c r="AP289" s="184"/>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184"/>
      <c r="BM289" s="184"/>
      <c r="BN289" s="184"/>
      <c r="BO289" s="184"/>
      <c r="BP289" s="184"/>
      <c r="BQ289" s="184"/>
      <c r="BR289" s="184"/>
      <c r="BS289" s="184"/>
      <c r="BT289" s="184"/>
      <c r="BU289" s="184"/>
      <c r="BV289" s="184"/>
      <c r="BW289" s="184"/>
      <c r="BX289" s="187"/>
      <c r="BY289" s="187"/>
      <c r="BZ289" s="187"/>
      <c r="CA289" s="187"/>
      <c r="CB289" s="187"/>
      <c r="CC289" s="187"/>
      <c r="CD289" s="187"/>
      <c r="CE289" s="187"/>
      <c r="CF289" s="187"/>
      <c r="CG289" s="187"/>
      <c r="CH289" s="187"/>
    </row>
    <row r="290" spans="1:86" s="186" customFormat="1" ht="12" customHeight="1">
      <c r="A290" s="184"/>
      <c r="B290" s="184"/>
      <c r="C290" s="184"/>
      <c r="D290" s="184"/>
      <c r="E290" s="184"/>
      <c r="F290" s="184"/>
      <c r="G290" s="185"/>
      <c r="H290" s="184"/>
      <c r="I290" s="184"/>
      <c r="J290" s="184"/>
      <c r="K290" s="184"/>
      <c r="L290" s="184"/>
      <c r="M290" s="184"/>
      <c r="N290" s="184"/>
      <c r="O290" s="184"/>
      <c r="P290" s="184"/>
      <c r="Q290" s="184"/>
      <c r="R290" s="184"/>
      <c r="S290" s="184"/>
      <c r="T290" s="184"/>
      <c r="U290" s="184"/>
      <c r="V290" s="184"/>
      <c r="W290" s="184"/>
      <c r="X290" s="184"/>
      <c r="Y290" s="184"/>
      <c r="Z290" s="184"/>
      <c r="AA290" s="184"/>
      <c r="AB290" s="184"/>
      <c r="AC290" s="184"/>
      <c r="AD290" s="184"/>
      <c r="AE290" s="184"/>
      <c r="AF290" s="184"/>
      <c r="AG290" s="184"/>
      <c r="AH290" s="184"/>
      <c r="AI290" s="184"/>
      <c r="AJ290" s="184"/>
      <c r="AK290" s="184"/>
      <c r="AL290" s="184"/>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184"/>
      <c r="BM290" s="184"/>
      <c r="BN290" s="184"/>
      <c r="BO290" s="184"/>
      <c r="BP290" s="184"/>
      <c r="BQ290" s="184"/>
      <c r="BR290" s="184"/>
      <c r="BS290" s="184"/>
      <c r="BT290" s="184"/>
      <c r="BU290" s="184"/>
      <c r="BV290" s="184"/>
      <c r="BW290" s="184"/>
      <c r="BX290" s="187"/>
      <c r="BY290" s="187"/>
      <c r="BZ290" s="187"/>
      <c r="CA290" s="187"/>
      <c r="CB290" s="187"/>
      <c r="CC290" s="187"/>
      <c r="CD290" s="187"/>
      <c r="CE290" s="187"/>
      <c r="CF290" s="187"/>
      <c r="CG290" s="187"/>
      <c r="CH290" s="187"/>
    </row>
    <row r="291" spans="1:86" s="186" customFormat="1" ht="12" customHeight="1">
      <c r="A291" s="184"/>
      <c r="B291" s="184"/>
      <c r="C291" s="184"/>
      <c r="D291" s="184"/>
      <c r="E291" s="184"/>
      <c r="F291" s="184"/>
      <c r="G291" s="185"/>
      <c r="H291" s="184"/>
      <c r="I291" s="184"/>
      <c r="J291" s="184"/>
      <c r="K291" s="184"/>
      <c r="L291" s="184"/>
      <c r="M291" s="184"/>
      <c r="N291" s="184"/>
      <c r="O291" s="184"/>
      <c r="P291" s="184"/>
      <c r="Q291" s="184"/>
      <c r="R291" s="184"/>
      <c r="S291" s="184"/>
      <c r="T291" s="184"/>
      <c r="U291" s="184"/>
      <c r="V291" s="184"/>
      <c r="W291" s="184"/>
      <c r="X291" s="184"/>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c r="BA291" s="184"/>
      <c r="BB291" s="184"/>
      <c r="BC291" s="184"/>
      <c r="BD291" s="184"/>
      <c r="BE291" s="184"/>
      <c r="BF291" s="184"/>
      <c r="BG291" s="184"/>
      <c r="BH291" s="184"/>
      <c r="BI291" s="184"/>
      <c r="BJ291" s="184"/>
      <c r="BK291" s="184"/>
      <c r="BL291" s="184"/>
      <c r="BM291" s="184"/>
      <c r="BN291" s="184"/>
      <c r="BO291" s="184"/>
      <c r="BP291" s="184"/>
      <c r="BQ291" s="184"/>
      <c r="BR291" s="184"/>
      <c r="BS291" s="184"/>
      <c r="BT291" s="184"/>
      <c r="BU291" s="184"/>
      <c r="BV291" s="184"/>
      <c r="BW291" s="184"/>
      <c r="BX291" s="187"/>
      <c r="BY291" s="187"/>
      <c r="BZ291" s="187"/>
      <c r="CA291" s="187"/>
      <c r="CB291" s="187"/>
      <c r="CC291" s="187"/>
      <c r="CD291" s="187"/>
      <c r="CE291" s="187"/>
      <c r="CF291" s="187"/>
      <c r="CG291" s="187"/>
      <c r="CH291" s="187"/>
    </row>
    <row r="292" spans="1:86" s="186" customFormat="1" ht="12" customHeight="1">
      <c r="A292" s="184"/>
      <c r="B292" s="184"/>
      <c r="C292" s="184"/>
      <c r="D292" s="184"/>
      <c r="E292" s="184"/>
      <c r="F292" s="184"/>
      <c r="G292" s="185"/>
      <c r="H292" s="184"/>
      <c r="I292" s="184"/>
      <c r="J292" s="184"/>
      <c r="K292" s="184"/>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7"/>
      <c r="BY292" s="187"/>
      <c r="BZ292" s="187"/>
      <c r="CA292" s="187"/>
      <c r="CB292" s="187"/>
      <c r="CC292" s="187"/>
      <c r="CD292" s="187"/>
      <c r="CE292" s="187"/>
      <c r="CF292" s="187"/>
      <c r="CG292" s="187"/>
      <c r="CH292" s="187"/>
    </row>
    <row r="293" spans="1:86" s="186" customFormat="1" ht="12" customHeight="1">
      <c r="A293" s="184"/>
      <c r="B293" s="184"/>
      <c r="C293" s="184"/>
      <c r="D293" s="184"/>
      <c r="E293" s="184"/>
      <c r="F293" s="184"/>
      <c r="G293" s="185"/>
      <c r="H293" s="184"/>
      <c r="I293" s="184"/>
      <c r="J293" s="184"/>
      <c r="K293" s="184"/>
      <c r="L293" s="184"/>
      <c r="M293" s="184"/>
      <c r="N293" s="184"/>
      <c r="O293" s="184"/>
      <c r="P293" s="184"/>
      <c r="Q293" s="184"/>
      <c r="R293" s="184"/>
      <c r="S293" s="184"/>
      <c r="T293" s="184"/>
      <c r="U293" s="184"/>
      <c r="V293" s="184"/>
      <c r="W293" s="184"/>
      <c r="X293" s="184"/>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c r="BA293" s="184"/>
      <c r="BB293" s="184"/>
      <c r="BC293" s="184"/>
      <c r="BD293" s="184"/>
      <c r="BE293" s="184"/>
      <c r="BF293" s="184"/>
      <c r="BG293" s="184"/>
      <c r="BH293" s="184"/>
      <c r="BI293" s="184"/>
      <c r="BJ293" s="184"/>
      <c r="BK293" s="184"/>
      <c r="BL293" s="184"/>
      <c r="BM293" s="184"/>
      <c r="BN293" s="184"/>
      <c r="BO293" s="184"/>
      <c r="BP293" s="184"/>
      <c r="BQ293" s="184"/>
      <c r="BR293" s="184"/>
      <c r="BS293" s="184"/>
      <c r="BT293" s="184"/>
      <c r="BU293" s="184"/>
      <c r="BV293" s="184"/>
      <c r="BW293" s="184"/>
      <c r="BX293" s="187"/>
      <c r="BY293" s="187"/>
      <c r="BZ293" s="187"/>
      <c r="CA293" s="187"/>
      <c r="CB293" s="187"/>
      <c r="CC293" s="187"/>
      <c r="CD293" s="187"/>
      <c r="CE293" s="187"/>
      <c r="CF293" s="187"/>
      <c r="CG293" s="187"/>
      <c r="CH293" s="187"/>
    </row>
    <row r="294" spans="1:86" s="186" customFormat="1" ht="12" customHeight="1">
      <c r="A294" s="184"/>
      <c r="B294" s="184"/>
      <c r="C294" s="184"/>
      <c r="D294" s="184"/>
      <c r="E294" s="184"/>
      <c r="F294" s="184"/>
      <c r="G294" s="185"/>
      <c r="H294" s="184"/>
      <c r="I294" s="184"/>
      <c r="J294" s="184"/>
      <c r="K294" s="184"/>
      <c r="L294" s="184"/>
      <c r="M294" s="184"/>
      <c r="N294" s="184"/>
      <c r="O294" s="184"/>
      <c r="P294" s="184"/>
      <c r="Q294" s="184"/>
      <c r="R294" s="184"/>
      <c r="S294" s="184"/>
      <c r="T294" s="184"/>
      <c r="U294" s="184"/>
      <c r="V294" s="184"/>
      <c r="W294" s="184"/>
      <c r="X294" s="184"/>
      <c r="Y294" s="184"/>
      <c r="Z294" s="184"/>
      <c r="AA294" s="184"/>
      <c r="AB294" s="184"/>
      <c r="AC294" s="184"/>
      <c r="AD294" s="184"/>
      <c r="AE294" s="184"/>
      <c r="AF294" s="184"/>
      <c r="AG294" s="184"/>
      <c r="AH294" s="184"/>
      <c r="AI294" s="184"/>
      <c r="AJ294" s="184"/>
      <c r="AK294" s="184"/>
      <c r="AL294" s="184"/>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184"/>
      <c r="BM294" s="184"/>
      <c r="BN294" s="184"/>
      <c r="BO294" s="184"/>
      <c r="BP294" s="184"/>
      <c r="BQ294" s="184"/>
      <c r="BR294" s="184"/>
      <c r="BS294" s="184"/>
      <c r="BT294" s="184"/>
      <c r="BU294" s="184"/>
      <c r="BV294" s="184"/>
      <c r="BW294" s="184"/>
      <c r="BX294" s="187"/>
      <c r="BY294" s="187"/>
      <c r="BZ294" s="187"/>
      <c r="CA294" s="187"/>
      <c r="CB294" s="187"/>
      <c r="CC294" s="187"/>
      <c r="CD294" s="187"/>
      <c r="CE294" s="187"/>
      <c r="CF294" s="187"/>
      <c r="CG294" s="187"/>
      <c r="CH294" s="187"/>
    </row>
    <row r="295" spans="1:86" s="186" customFormat="1" ht="12" customHeight="1">
      <c r="A295" s="184"/>
      <c r="B295" s="184"/>
      <c r="C295" s="184"/>
      <c r="D295" s="184"/>
      <c r="E295" s="184"/>
      <c r="F295" s="184"/>
      <c r="G295" s="185"/>
      <c r="H295" s="184"/>
      <c r="I295" s="184"/>
      <c r="J295" s="184"/>
      <c r="K295" s="184"/>
      <c r="L295" s="184"/>
      <c r="M295" s="184"/>
      <c r="N295" s="184"/>
      <c r="O295" s="184"/>
      <c r="P295" s="184"/>
      <c r="Q295" s="184"/>
      <c r="R295" s="184"/>
      <c r="S295" s="184"/>
      <c r="T295" s="184"/>
      <c r="U295" s="184"/>
      <c r="V295" s="184"/>
      <c r="W295" s="184"/>
      <c r="X295" s="184"/>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c r="BA295" s="184"/>
      <c r="BB295" s="184"/>
      <c r="BC295" s="184"/>
      <c r="BD295" s="184"/>
      <c r="BE295" s="184"/>
      <c r="BF295" s="184"/>
      <c r="BG295" s="184"/>
      <c r="BH295" s="184"/>
      <c r="BI295" s="184"/>
      <c r="BJ295" s="184"/>
      <c r="BK295" s="184"/>
      <c r="BL295" s="184"/>
      <c r="BM295" s="184"/>
      <c r="BN295" s="184"/>
      <c r="BO295" s="184"/>
      <c r="BP295" s="184"/>
      <c r="BQ295" s="184"/>
      <c r="BR295" s="184"/>
      <c r="BS295" s="184"/>
      <c r="BT295" s="184"/>
      <c r="BU295" s="184"/>
      <c r="BV295" s="184"/>
      <c r="BW295" s="184"/>
      <c r="BX295" s="187"/>
      <c r="BY295" s="187"/>
      <c r="BZ295" s="187"/>
      <c r="CA295" s="187"/>
      <c r="CB295" s="187"/>
      <c r="CC295" s="187"/>
      <c r="CD295" s="187"/>
      <c r="CE295" s="187"/>
      <c r="CF295" s="187"/>
      <c r="CG295" s="187"/>
      <c r="CH295" s="187"/>
    </row>
    <row r="296" spans="1:86" s="186" customFormat="1" ht="12" customHeight="1">
      <c r="A296" s="184"/>
      <c r="B296" s="184"/>
      <c r="C296" s="184"/>
      <c r="D296" s="184"/>
      <c r="E296" s="184"/>
      <c r="F296" s="184"/>
      <c r="G296" s="185"/>
      <c r="H296" s="184"/>
      <c r="I296" s="184"/>
      <c r="J296" s="184"/>
      <c r="K296" s="184"/>
      <c r="L296" s="184"/>
      <c r="M296" s="184"/>
      <c r="N296" s="184"/>
      <c r="O296" s="184"/>
      <c r="P296" s="184"/>
      <c r="Q296" s="184"/>
      <c r="R296" s="184"/>
      <c r="S296" s="184"/>
      <c r="T296" s="184"/>
      <c r="U296" s="184"/>
      <c r="V296" s="184"/>
      <c r="W296" s="184"/>
      <c r="X296" s="184"/>
      <c r="Y296" s="184"/>
      <c r="Z296" s="184"/>
      <c r="AA296" s="184"/>
      <c r="AB296" s="184"/>
      <c r="AC296" s="184"/>
      <c r="AD296" s="184"/>
      <c r="AE296" s="184"/>
      <c r="AF296" s="184"/>
      <c r="AG296" s="184"/>
      <c r="AH296" s="184"/>
      <c r="AI296" s="184"/>
      <c r="AJ296" s="184"/>
      <c r="AK296" s="184"/>
      <c r="AL296" s="184"/>
      <c r="AM296" s="184"/>
      <c r="AN296" s="184"/>
      <c r="AO296" s="184"/>
      <c r="AP296" s="184"/>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184"/>
      <c r="BM296" s="184"/>
      <c r="BN296" s="184"/>
      <c r="BO296" s="184"/>
      <c r="BP296" s="184"/>
      <c r="BQ296" s="184"/>
      <c r="BR296" s="184"/>
      <c r="BS296" s="184"/>
      <c r="BT296" s="184"/>
      <c r="BU296" s="184"/>
      <c r="BV296" s="184"/>
      <c r="BW296" s="184"/>
      <c r="BX296" s="187"/>
      <c r="BY296" s="187"/>
      <c r="BZ296" s="187"/>
      <c r="CA296" s="187"/>
      <c r="CB296" s="187"/>
      <c r="CC296" s="187"/>
      <c r="CD296" s="187"/>
      <c r="CE296" s="187"/>
      <c r="CF296" s="187"/>
      <c r="CG296" s="187"/>
      <c r="CH296" s="187"/>
    </row>
    <row r="297" spans="1:86" s="186" customFormat="1" ht="12" customHeight="1">
      <c r="A297" s="184"/>
      <c r="B297" s="184"/>
      <c r="C297" s="184"/>
      <c r="D297" s="184"/>
      <c r="E297" s="184"/>
      <c r="F297" s="184"/>
      <c r="G297" s="185"/>
      <c r="H297" s="184"/>
      <c r="I297" s="184"/>
      <c r="J297" s="184"/>
      <c r="K297" s="184"/>
      <c r="L297" s="184"/>
      <c r="M297" s="184"/>
      <c r="N297" s="184"/>
      <c r="O297" s="184"/>
      <c r="P297" s="184"/>
      <c r="Q297" s="184"/>
      <c r="R297" s="184"/>
      <c r="S297" s="184"/>
      <c r="T297" s="184"/>
      <c r="U297" s="184"/>
      <c r="V297" s="184"/>
      <c r="W297" s="184"/>
      <c r="X297" s="184"/>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c r="BA297" s="184"/>
      <c r="BB297" s="184"/>
      <c r="BC297" s="184"/>
      <c r="BD297" s="184"/>
      <c r="BE297" s="184"/>
      <c r="BF297" s="184"/>
      <c r="BG297" s="184"/>
      <c r="BH297" s="184"/>
      <c r="BI297" s="184"/>
      <c r="BJ297" s="184"/>
      <c r="BK297" s="184"/>
      <c r="BL297" s="184"/>
      <c r="BM297" s="184"/>
      <c r="BN297" s="184"/>
      <c r="BO297" s="184"/>
      <c r="BP297" s="184"/>
      <c r="BQ297" s="184"/>
      <c r="BR297" s="184"/>
      <c r="BS297" s="184"/>
      <c r="BT297" s="184"/>
      <c r="BU297" s="184"/>
      <c r="BV297" s="184"/>
      <c r="BW297" s="184"/>
      <c r="BX297" s="187"/>
      <c r="BY297" s="187"/>
      <c r="BZ297" s="187"/>
      <c r="CA297" s="187"/>
      <c r="CB297" s="187"/>
      <c r="CC297" s="187"/>
      <c r="CD297" s="187"/>
      <c r="CE297" s="187"/>
      <c r="CF297" s="187"/>
      <c r="CG297" s="187"/>
      <c r="CH297" s="187"/>
    </row>
    <row r="298" spans="1:86" s="186" customFormat="1" ht="12" customHeight="1">
      <c r="A298" s="184"/>
      <c r="B298" s="184"/>
      <c r="C298" s="184"/>
      <c r="D298" s="184"/>
      <c r="E298" s="184"/>
      <c r="F298" s="184"/>
      <c r="G298" s="185"/>
      <c r="H298" s="184"/>
      <c r="I298" s="184"/>
      <c r="J298" s="184"/>
      <c r="K298" s="184"/>
      <c r="L298" s="184"/>
      <c r="M298" s="184"/>
      <c r="N298" s="184"/>
      <c r="O298" s="184"/>
      <c r="P298" s="184"/>
      <c r="Q298" s="184"/>
      <c r="R298" s="184"/>
      <c r="S298" s="184"/>
      <c r="T298" s="184"/>
      <c r="U298" s="184"/>
      <c r="V298" s="184"/>
      <c r="W298" s="184"/>
      <c r="X298" s="184"/>
      <c r="Y298" s="184"/>
      <c r="Z298" s="184"/>
      <c r="AA298" s="184"/>
      <c r="AB298" s="184"/>
      <c r="AC298" s="184"/>
      <c r="AD298" s="184"/>
      <c r="AE298" s="184"/>
      <c r="AF298" s="184"/>
      <c r="AG298" s="184"/>
      <c r="AH298" s="184"/>
      <c r="AI298" s="184"/>
      <c r="AJ298" s="184"/>
      <c r="AK298" s="184"/>
      <c r="AL298" s="184"/>
      <c r="AM298" s="184"/>
      <c r="AN298" s="184"/>
      <c r="AO298" s="184"/>
      <c r="AP298" s="184"/>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184"/>
      <c r="BM298" s="184"/>
      <c r="BN298" s="184"/>
      <c r="BO298" s="184"/>
      <c r="BP298" s="184"/>
      <c r="BQ298" s="184"/>
      <c r="BR298" s="184"/>
      <c r="BS298" s="184"/>
      <c r="BT298" s="184"/>
      <c r="BU298" s="184"/>
      <c r="BV298" s="184"/>
      <c r="BW298" s="184"/>
      <c r="BX298" s="187"/>
      <c r="BY298" s="187"/>
      <c r="BZ298" s="187"/>
      <c r="CA298" s="187"/>
      <c r="CB298" s="187"/>
      <c r="CC298" s="187"/>
      <c r="CD298" s="187"/>
      <c r="CE298" s="187"/>
      <c r="CF298" s="187"/>
      <c r="CG298" s="187"/>
      <c r="CH298" s="187"/>
    </row>
    <row r="299" spans="1:86" s="186" customFormat="1" ht="12" customHeight="1">
      <c r="A299" s="184"/>
      <c r="B299" s="184"/>
      <c r="C299" s="184"/>
      <c r="D299" s="184"/>
      <c r="E299" s="184"/>
      <c r="F299" s="184"/>
      <c r="G299" s="185"/>
      <c r="H299" s="184"/>
      <c r="I299" s="184"/>
      <c r="J299" s="184"/>
      <c r="K299" s="184"/>
      <c r="L299" s="184"/>
      <c r="M299" s="184"/>
      <c r="N299" s="184"/>
      <c r="O299" s="184"/>
      <c r="P299" s="184"/>
      <c r="Q299" s="184"/>
      <c r="R299" s="184"/>
      <c r="S299" s="184"/>
      <c r="T299" s="184"/>
      <c r="U299" s="184"/>
      <c r="V299" s="184"/>
      <c r="W299" s="184"/>
      <c r="X299" s="184"/>
      <c r="Y299" s="184"/>
      <c r="Z299" s="184"/>
      <c r="AA299" s="184"/>
      <c r="AB299" s="184"/>
      <c r="AC299" s="184"/>
      <c r="AD299" s="184"/>
      <c r="AE299" s="184"/>
      <c r="AF299" s="184"/>
      <c r="AG299" s="184"/>
      <c r="AH299" s="184"/>
      <c r="AI299" s="184"/>
      <c r="AJ299" s="184"/>
      <c r="AK299" s="184"/>
      <c r="AL299" s="184"/>
      <c r="AM299" s="184"/>
      <c r="AN299" s="184"/>
      <c r="AO299" s="184"/>
      <c r="AP299" s="184"/>
      <c r="AQ299" s="184"/>
      <c r="AR299" s="184"/>
      <c r="AS299" s="184"/>
      <c r="AT299" s="184"/>
      <c r="AU299" s="184"/>
      <c r="AV299" s="184"/>
      <c r="AW299" s="184"/>
      <c r="AX299" s="184"/>
      <c r="AY299" s="184"/>
      <c r="AZ299" s="184"/>
      <c r="BA299" s="184"/>
      <c r="BB299" s="184"/>
      <c r="BC299" s="184"/>
      <c r="BD299" s="184"/>
      <c r="BE299" s="184"/>
      <c r="BF299" s="184"/>
      <c r="BG299" s="184"/>
      <c r="BH299" s="184"/>
      <c r="BI299" s="184"/>
      <c r="BJ299" s="184"/>
      <c r="BK299" s="184"/>
      <c r="BL299" s="184"/>
      <c r="BM299" s="184"/>
      <c r="BN299" s="184"/>
      <c r="BO299" s="184"/>
      <c r="BP299" s="184"/>
      <c r="BQ299" s="184"/>
      <c r="BR299" s="184"/>
      <c r="BS299" s="184"/>
      <c r="BT299" s="184"/>
      <c r="BU299" s="184"/>
      <c r="BV299" s="184"/>
      <c r="BW299" s="184"/>
      <c r="BX299" s="187"/>
      <c r="BY299" s="187"/>
      <c r="BZ299" s="187"/>
      <c r="CA299" s="187"/>
      <c r="CB299" s="187"/>
      <c r="CC299" s="187"/>
      <c r="CD299" s="187"/>
      <c r="CE299" s="187"/>
      <c r="CF299" s="187"/>
      <c r="CG299" s="187"/>
      <c r="CH299" s="187"/>
    </row>
    <row r="300" spans="1:86" s="186" customFormat="1" ht="12" customHeight="1">
      <c r="A300" s="184"/>
      <c r="B300" s="184"/>
      <c r="C300" s="184"/>
      <c r="D300" s="184"/>
      <c r="E300" s="184"/>
      <c r="F300" s="184"/>
      <c r="G300" s="185"/>
      <c r="H300" s="184"/>
      <c r="I300" s="184"/>
      <c r="J300" s="184"/>
      <c r="K300" s="184"/>
      <c r="L300" s="184"/>
      <c r="M300" s="184"/>
      <c r="N300" s="184"/>
      <c r="O300" s="184"/>
      <c r="P300" s="184"/>
      <c r="Q300" s="184"/>
      <c r="R300" s="184"/>
      <c r="S300" s="184"/>
      <c r="T300" s="184"/>
      <c r="U300" s="184"/>
      <c r="V300" s="184"/>
      <c r="W300" s="184"/>
      <c r="X300" s="184"/>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c r="BA300" s="184"/>
      <c r="BB300" s="184"/>
      <c r="BC300" s="184"/>
      <c r="BD300" s="184"/>
      <c r="BE300" s="184"/>
      <c r="BF300" s="184"/>
      <c r="BG300" s="184"/>
      <c r="BH300" s="184"/>
      <c r="BI300" s="184"/>
      <c r="BJ300" s="184"/>
      <c r="BK300" s="184"/>
      <c r="BL300" s="184"/>
      <c r="BM300" s="184"/>
      <c r="BN300" s="184"/>
      <c r="BO300" s="184"/>
      <c r="BP300" s="184"/>
      <c r="BQ300" s="184"/>
      <c r="BR300" s="184"/>
      <c r="BS300" s="184"/>
      <c r="BT300" s="184"/>
      <c r="BU300" s="184"/>
      <c r="BV300" s="184"/>
      <c r="BW300" s="184"/>
      <c r="BX300" s="187"/>
      <c r="BY300" s="187"/>
      <c r="BZ300" s="187"/>
      <c r="CA300" s="187"/>
      <c r="CB300" s="187"/>
      <c r="CC300" s="187"/>
      <c r="CD300" s="187"/>
      <c r="CE300" s="187"/>
      <c r="CF300" s="187"/>
      <c r="CG300" s="187"/>
      <c r="CH300" s="187"/>
    </row>
    <row r="301" spans="1:86" s="186" customFormat="1" ht="12" customHeight="1">
      <c r="A301" s="184"/>
      <c r="B301" s="184"/>
      <c r="C301" s="184"/>
      <c r="D301" s="184"/>
      <c r="E301" s="184"/>
      <c r="F301" s="184"/>
      <c r="G301" s="185"/>
      <c r="H301" s="184"/>
      <c r="I301" s="184"/>
      <c r="J301" s="184"/>
      <c r="K301" s="184"/>
      <c r="L301" s="184"/>
      <c r="M301" s="184"/>
      <c r="N301" s="184"/>
      <c r="O301" s="184"/>
      <c r="P301" s="184"/>
      <c r="Q301" s="184"/>
      <c r="R301" s="184"/>
      <c r="S301" s="184"/>
      <c r="T301" s="184"/>
      <c r="U301" s="184"/>
      <c r="V301" s="184"/>
      <c r="W301" s="184"/>
      <c r="X301" s="184"/>
      <c r="Y301" s="184"/>
      <c r="Z301" s="184"/>
      <c r="AA301" s="184"/>
      <c r="AB301" s="184"/>
      <c r="AC301" s="184"/>
      <c r="AD301" s="184"/>
      <c r="AE301" s="184"/>
      <c r="AF301" s="184"/>
      <c r="AG301" s="184"/>
      <c r="AH301" s="184"/>
      <c r="AI301" s="184"/>
      <c r="AJ301" s="184"/>
      <c r="AK301" s="184"/>
      <c r="AL301" s="184"/>
      <c r="AM301" s="184"/>
      <c r="AN301" s="184"/>
      <c r="AO301" s="184"/>
      <c r="AP301" s="184"/>
      <c r="AQ301" s="184"/>
      <c r="AR301" s="184"/>
      <c r="AS301" s="184"/>
      <c r="AT301" s="184"/>
      <c r="AU301" s="184"/>
      <c r="AV301" s="184"/>
      <c r="AW301" s="184"/>
      <c r="AX301" s="184"/>
      <c r="AY301" s="184"/>
      <c r="AZ301" s="184"/>
      <c r="BA301" s="184"/>
      <c r="BB301" s="184"/>
      <c r="BC301" s="184"/>
      <c r="BD301" s="184"/>
      <c r="BE301" s="184"/>
      <c r="BF301" s="184"/>
      <c r="BG301" s="184"/>
      <c r="BH301" s="184"/>
      <c r="BI301" s="184"/>
      <c r="BJ301" s="184"/>
      <c r="BK301" s="184"/>
      <c r="BL301" s="184"/>
      <c r="BM301" s="184"/>
      <c r="BN301" s="184"/>
      <c r="BO301" s="184"/>
      <c r="BP301" s="184"/>
      <c r="BQ301" s="184"/>
      <c r="BR301" s="184"/>
      <c r="BS301" s="184"/>
      <c r="BT301" s="184"/>
      <c r="BU301" s="184"/>
      <c r="BV301" s="184"/>
      <c r="BW301" s="184"/>
      <c r="BX301" s="187"/>
      <c r="BY301" s="187"/>
      <c r="BZ301" s="187"/>
      <c r="CA301" s="187"/>
      <c r="CB301" s="187"/>
      <c r="CC301" s="187"/>
      <c r="CD301" s="187"/>
      <c r="CE301" s="187"/>
      <c r="CF301" s="187"/>
      <c r="CG301" s="187"/>
      <c r="CH301" s="187"/>
    </row>
    <row r="302" spans="1:86" s="186" customFormat="1" ht="12" customHeight="1">
      <c r="A302" s="184"/>
      <c r="B302" s="184"/>
      <c r="C302" s="184"/>
      <c r="D302" s="184"/>
      <c r="E302" s="184"/>
      <c r="F302" s="184"/>
      <c r="G302" s="185"/>
      <c r="H302" s="184"/>
      <c r="I302" s="184"/>
      <c r="J302" s="184"/>
      <c r="K302" s="184"/>
      <c r="L302" s="184"/>
      <c r="M302" s="184"/>
      <c r="N302" s="184"/>
      <c r="O302" s="184"/>
      <c r="P302" s="184"/>
      <c r="Q302" s="184"/>
      <c r="R302" s="184"/>
      <c r="S302" s="184"/>
      <c r="T302" s="184"/>
      <c r="U302" s="184"/>
      <c r="V302" s="184"/>
      <c r="W302" s="184"/>
      <c r="X302" s="184"/>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c r="BA302" s="184"/>
      <c r="BB302" s="184"/>
      <c r="BC302" s="184"/>
      <c r="BD302" s="184"/>
      <c r="BE302" s="184"/>
      <c r="BF302" s="184"/>
      <c r="BG302" s="184"/>
      <c r="BH302" s="184"/>
      <c r="BI302" s="184"/>
      <c r="BJ302" s="184"/>
      <c r="BK302" s="184"/>
      <c r="BL302" s="184"/>
      <c r="BM302" s="184"/>
      <c r="BN302" s="184"/>
      <c r="BO302" s="184"/>
      <c r="BP302" s="184"/>
      <c r="BQ302" s="184"/>
      <c r="BR302" s="184"/>
      <c r="BS302" s="184"/>
      <c r="BT302" s="184"/>
      <c r="BU302" s="184"/>
      <c r="BV302" s="184"/>
      <c r="BW302" s="184"/>
      <c r="BX302" s="187"/>
      <c r="BY302" s="187"/>
      <c r="BZ302" s="187"/>
      <c r="CA302" s="187"/>
      <c r="CB302" s="187"/>
      <c r="CC302" s="187"/>
      <c r="CD302" s="187"/>
      <c r="CE302" s="187"/>
      <c r="CF302" s="187"/>
      <c r="CG302" s="187"/>
      <c r="CH302" s="187"/>
    </row>
    <row r="303" spans="1:86" s="186" customFormat="1" ht="12" customHeight="1">
      <c r="A303" s="184"/>
      <c r="B303" s="184"/>
      <c r="C303" s="184"/>
      <c r="D303" s="184"/>
      <c r="E303" s="184"/>
      <c r="F303" s="184"/>
      <c r="G303" s="185"/>
      <c r="H303" s="184"/>
      <c r="I303" s="184"/>
      <c r="J303" s="184"/>
      <c r="K303" s="184"/>
      <c r="L303" s="184"/>
      <c r="M303" s="184"/>
      <c r="N303" s="184"/>
      <c r="O303" s="184"/>
      <c r="P303" s="184"/>
      <c r="Q303" s="184"/>
      <c r="R303" s="184"/>
      <c r="S303" s="184"/>
      <c r="T303" s="184"/>
      <c r="U303" s="184"/>
      <c r="V303" s="184"/>
      <c r="W303" s="184"/>
      <c r="X303" s="184"/>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c r="BA303" s="184"/>
      <c r="BB303" s="184"/>
      <c r="BC303" s="184"/>
      <c r="BD303" s="184"/>
      <c r="BE303" s="184"/>
      <c r="BF303" s="184"/>
      <c r="BG303" s="184"/>
      <c r="BH303" s="184"/>
      <c r="BI303" s="184"/>
      <c r="BJ303" s="184"/>
      <c r="BK303" s="184"/>
      <c r="BL303" s="184"/>
      <c r="BM303" s="184"/>
      <c r="BN303" s="184"/>
      <c r="BO303" s="184"/>
      <c r="BP303" s="184"/>
      <c r="BQ303" s="184"/>
      <c r="BR303" s="184"/>
      <c r="BS303" s="184"/>
      <c r="BT303" s="184"/>
      <c r="BU303" s="184"/>
      <c r="BV303" s="184"/>
      <c r="BW303" s="184"/>
      <c r="BX303" s="187"/>
      <c r="BY303" s="187"/>
      <c r="BZ303" s="187"/>
      <c r="CA303" s="187"/>
      <c r="CB303" s="187"/>
      <c r="CC303" s="187"/>
      <c r="CD303" s="187"/>
      <c r="CE303" s="187"/>
      <c r="CF303" s="187"/>
      <c r="CG303" s="187"/>
      <c r="CH303" s="187"/>
    </row>
    <row r="304" spans="1:86" s="186" customFormat="1" ht="12" customHeight="1">
      <c r="A304" s="184"/>
      <c r="B304" s="184"/>
      <c r="C304" s="184"/>
      <c r="D304" s="184"/>
      <c r="E304" s="184"/>
      <c r="F304" s="184"/>
      <c r="G304" s="185"/>
      <c r="H304" s="184"/>
      <c r="I304" s="184"/>
      <c r="J304" s="184"/>
      <c r="K304" s="184"/>
      <c r="L304" s="184"/>
      <c r="M304" s="184"/>
      <c r="N304" s="184"/>
      <c r="O304" s="184"/>
      <c r="P304" s="184"/>
      <c r="Q304" s="184"/>
      <c r="R304" s="184"/>
      <c r="S304" s="184"/>
      <c r="T304" s="184"/>
      <c r="U304" s="184"/>
      <c r="V304" s="184"/>
      <c r="W304" s="184"/>
      <c r="X304" s="184"/>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c r="BA304" s="184"/>
      <c r="BB304" s="184"/>
      <c r="BC304" s="184"/>
      <c r="BD304" s="184"/>
      <c r="BE304" s="184"/>
      <c r="BF304" s="184"/>
      <c r="BG304" s="184"/>
      <c r="BH304" s="184"/>
      <c r="BI304" s="184"/>
      <c r="BJ304" s="184"/>
      <c r="BK304" s="184"/>
      <c r="BL304" s="184"/>
      <c r="BM304" s="184"/>
      <c r="BN304" s="184"/>
      <c r="BO304" s="184"/>
      <c r="BP304" s="184"/>
      <c r="BQ304" s="184"/>
      <c r="BR304" s="184"/>
      <c r="BS304" s="184"/>
      <c r="BT304" s="184"/>
      <c r="BU304" s="184"/>
      <c r="BV304" s="184"/>
      <c r="BW304" s="184"/>
      <c r="BX304" s="187"/>
      <c r="BY304" s="187"/>
      <c r="BZ304" s="187"/>
      <c r="CA304" s="187"/>
      <c r="CB304" s="187"/>
      <c r="CC304" s="187"/>
      <c r="CD304" s="187"/>
      <c r="CE304" s="187"/>
      <c r="CF304" s="187"/>
      <c r="CG304" s="187"/>
      <c r="CH304" s="187"/>
    </row>
    <row r="305" spans="1:86" s="186" customFormat="1" ht="12" customHeight="1">
      <c r="A305" s="184"/>
      <c r="B305" s="184"/>
      <c r="C305" s="184"/>
      <c r="D305" s="184"/>
      <c r="E305" s="184"/>
      <c r="F305" s="184"/>
      <c r="G305" s="185"/>
      <c r="H305" s="184"/>
      <c r="I305" s="184"/>
      <c r="J305" s="184"/>
      <c r="K305" s="184"/>
      <c r="L305" s="184"/>
      <c r="M305" s="184"/>
      <c r="N305" s="184"/>
      <c r="O305" s="184"/>
      <c r="P305" s="184"/>
      <c r="Q305" s="184"/>
      <c r="R305" s="184"/>
      <c r="S305" s="184"/>
      <c r="T305" s="184"/>
      <c r="U305" s="184"/>
      <c r="V305" s="184"/>
      <c r="W305" s="184"/>
      <c r="X305" s="184"/>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c r="BA305" s="184"/>
      <c r="BB305" s="184"/>
      <c r="BC305" s="184"/>
      <c r="BD305" s="184"/>
      <c r="BE305" s="184"/>
      <c r="BF305" s="184"/>
      <c r="BG305" s="184"/>
      <c r="BH305" s="184"/>
      <c r="BI305" s="184"/>
      <c r="BJ305" s="184"/>
      <c r="BK305" s="184"/>
      <c r="BL305" s="184"/>
      <c r="BM305" s="184"/>
      <c r="BN305" s="184"/>
      <c r="BO305" s="184"/>
      <c r="BP305" s="184"/>
      <c r="BQ305" s="184"/>
      <c r="BR305" s="184"/>
      <c r="BS305" s="184"/>
      <c r="BT305" s="184"/>
      <c r="BU305" s="184"/>
      <c r="BV305" s="184"/>
      <c r="BW305" s="184"/>
      <c r="BX305" s="187"/>
      <c r="BY305" s="187"/>
      <c r="BZ305" s="187"/>
      <c r="CA305" s="187"/>
      <c r="CB305" s="187"/>
      <c r="CC305" s="187"/>
      <c r="CD305" s="187"/>
      <c r="CE305" s="187"/>
      <c r="CF305" s="187"/>
      <c r="CG305" s="187"/>
      <c r="CH305" s="187"/>
    </row>
    <row r="306" spans="1:86" s="186" customFormat="1" ht="12" customHeight="1">
      <c r="A306" s="184"/>
      <c r="B306" s="184"/>
      <c r="C306" s="184"/>
      <c r="D306" s="184"/>
      <c r="E306" s="184"/>
      <c r="F306" s="184"/>
      <c r="G306" s="185"/>
      <c r="H306" s="184"/>
      <c r="I306" s="184"/>
      <c r="J306" s="184"/>
      <c r="K306" s="184"/>
      <c r="L306" s="184"/>
      <c r="M306" s="184"/>
      <c r="N306" s="184"/>
      <c r="O306" s="184"/>
      <c r="P306" s="184"/>
      <c r="Q306" s="184"/>
      <c r="R306" s="184"/>
      <c r="S306" s="184"/>
      <c r="T306" s="184"/>
      <c r="U306" s="184"/>
      <c r="V306" s="184"/>
      <c r="W306" s="184"/>
      <c r="X306" s="184"/>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c r="BA306" s="184"/>
      <c r="BB306" s="184"/>
      <c r="BC306" s="184"/>
      <c r="BD306" s="184"/>
      <c r="BE306" s="184"/>
      <c r="BF306" s="184"/>
      <c r="BG306" s="184"/>
      <c r="BH306" s="184"/>
      <c r="BI306" s="184"/>
      <c r="BJ306" s="184"/>
      <c r="BK306" s="184"/>
      <c r="BL306" s="184"/>
      <c r="BM306" s="184"/>
      <c r="BN306" s="184"/>
      <c r="BO306" s="184"/>
      <c r="BP306" s="184"/>
      <c r="BQ306" s="184"/>
      <c r="BR306" s="184"/>
      <c r="BS306" s="184"/>
      <c r="BT306" s="184"/>
      <c r="BU306" s="184"/>
      <c r="BV306" s="184"/>
      <c r="BW306" s="184"/>
      <c r="BX306" s="187"/>
      <c r="BY306" s="187"/>
      <c r="BZ306" s="187"/>
      <c r="CA306" s="187"/>
      <c r="CB306" s="187"/>
      <c r="CC306" s="187"/>
      <c r="CD306" s="187"/>
      <c r="CE306" s="187"/>
      <c r="CF306" s="187"/>
      <c r="CG306" s="187"/>
      <c r="CH306" s="187"/>
    </row>
    <row r="307" spans="1:86" s="186" customFormat="1" ht="12" customHeight="1">
      <c r="A307" s="184"/>
      <c r="B307" s="184"/>
      <c r="C307" s="184"/>
      <c r="D307" s="184"/>
      <c r="E307" s="184"/>
      <c r="F307" s="184"/>
      <c r="G307" s="185"/>
      <c r="H307" s="184"/>
      <c r="I307" s="184"/>
      <c r="J307" s="184"/>
      <c r="K307" s="184"/>
      <c r="L307" s="184"/>
      <c r="M307" s="184"/>
      <c r="N307" s="184"/>
      <c r="O307" s="184"/>
      <c r="P307" s="184"/>
      <c r="Q307" s="184"/>
      <c r="R307" s="184"/>
      <c r="S307" s="184"/>
      <c r="T307" s="184"/>
      <c r="U307" s="184"/>
      <c r="V307" s="184"/>
      <c r="W307" s="184"/>
      <c r="X307" s="184"/>
      <c r="Y307" s="184"/>
      <c r="Z307" s="184"/>
      <c r="AA307" s="184"/>
      <c r="AB307" s="184"/>
      <c r="AC307" s="184"/>
      <c r="AD307" s="184"/>
      <c r="AE307" s="184"/>
      <c r="AF307" s="184"/>
      <c r="AG307" s="184"/>
      <c r="AH307" s="184"/>
      <c r="AI307" s="184"/>
      <c r="AJ307" s="184"/>
      <c r="AK307" s="184"/>
      <c r="AL307" s="184"/>
      <c r="AM307" s="184"/>
      <c r="AN307" s="184"/>
      <c r="AO307" s="184"/>
      <c r="AP307" s="184"/>
      <c r="AQ307" s="184"/>
      <c r="AR307" s="184"/>
      <c r="AS307" s="184"/>
      <c r="AT307" s="184"/>
      <c r="AU307" s="184"/>
      <c r="AV307" s="184"/>
      <c r="AW307" s="184"/>
      <c r="AX307" s="184"/>
      <c r="AY307" s="184"/>
      <c r="AZ307" s="184"/>
      <c r="BA307" s="184"/>
      <c r="BB307" s="184"/>
      <c r="BC307" s="184"/>
      <c r="BD307" s="184"/>
      <c r="BE307" s="184"/>
      <c r="BF307" s="184"/>
      <c r="BG307" s="184"/>
      <c r="BH307" s="184"/>
      <c r="BI307" s="184"/>
      <c r="BJ307" s="184"/>
      <c r="BK307" s="184"/>
      <c r="BL307" s="184"/>
      <c r="BM307" s="184"/>
      <c r="BN307" s="184"/>
      <c r="BO307" s="184"/>
      <c r="BP307" s="184"/>
      <c r="BQ307" s="184"/>
      <c r="BR307" s="184"/>
      <c r="BS307" s="184"/>
      <c r="BT307" s="184"/>
      <c r="BU307" s="184"/>
      <c r="BV307" s="184"/>
      <c r="BW307" s="184"/>
      <c r="BX307" s="187"/>
      <c r="BY307" s="187"/>
      <c r="BZ307" s="187"/>
      <c r="CA307" s="187"/>
      <c r="CB307" s="187"/>
      <c r="CC307" s="187"/>
      <c r="CD307" s="187"/>
      <c r="CE307" s="187"/>
      <c r="CF307" s="187"/>
      <c r="CG307" s="187"/>
      <c r="CH307" s="187"/>
    </row>
    <row r="308" spans="1:86" s="186" customFormat="1" ht="12" customHeight="1">
      <c r="A308" s="184"/>
      <c r="B308" s="184"/>
      <c r="C308" s="184"/>
      <c r="D308" s="184"/>
      <c r="E308" s="184"/>
      <c r="F308" s="184"/>
      <c r="G308" s="185"/>
      <c r="H308" s="184"/>
      <c r="I308" s="184"/>
      <c r="J308" s="184"/>
      <c r="K308" s="184"/>
      <c r="L308" s="184"/>
      <c r="M308" s="184"/>
      <c r="N308" s="184"/>
      <c r="O308" s="184"/>
      <c r="P308" s="184"/>
      <c r="Q308" s="184"/>
      <c r="R308" s="184"/>
      <c r="S308" s="184"/>
      <c r="T308" s="184"/>
      <c r="U308" s="184"/>
      <c r="V308" s="184"/>
      <c r="W308" s="184"/>
      <c r="X308" s="184"/>
      <c r="Y308" s="184"/>
      <c r="Z308" s="184"/>
      <c r="AA308" s="184"/>
      <c r="AB308" s="184"/>
      <c r="AC308" s="184"/>
      <c r="AD308" s="184"/>
      <c r="AE308" s="184"/>
      <c r="AF308" s="184"/>
      <c r="AG308" s="184"/>
      <c r="AH308" s="184"/>
      <c r="AI308" s="184"/>
      <c r="AJ308" s="184"/>
      <c r="AK308" s="184"/>
      <c r="AL308" s="184"/>
      <c r="AM308" s="184"/>
      <c r="AN308" s="184"/>
      <c r="AO308" s="184"/>
      <c r="AP308" s="184"/>
      <c r="AQ308" s="184"/>
      <c r="AR308" s="184"/>
      <c r="AS308" s="184"/>
      <c r="AT308" s="184"/>
      <c r="AU308" s="184"/>
      <c r="AV308" s="184"/>
      <c r="AW308" s="184"/>
      <c r="AX308" s="184"/>
      <c r="AY308" s="184"/>
      <c r="AZ308" s="184"/>
      <c r="BA308" s="184"/>
      <c r="BB308" s="184"/>
      <c r="BC308" s="184"/>
      <c r="BD308" s="184"/>
      <c r="BE308" s="184"/>
      <c r="BF308" s="184"/>
      <c r="BG308" s="184"/>
      <c r="BH308" s="184"/>
      <c r="BI308" s="184"/>
      <c r="BJ308" s="184"/>
      <c r="BK308" s="184"/>
      <c r="BL308" s="184"/>
      <c r="BM308" s="184"/>
      <c r="BN308" s="184"/>
      <c r="BO308" s="184"/>
      <c r="BP308" s="184"/>
      <c r="BQ308" s="184"/>
      <c r="BR308" s="184"/>
      <c r="BS308" s="184"/>
      <c r="BT308" s="184"/>
      <c r="BU308" s="184"/>
      <c r="BV308" s="184"/>
      <c r="BW308" s="184"/>
      <c r="BX308" s="187"/>
      <c r="BY308" s="187"/>
      <c r="BZ308" s="187"/>
      <c r="CA308" s="187"/>
      <c r="CB308" s="187"/>
      <c r="CC308" s="187"/>
      <c r="CD308" s="187"/>
      <c r="CE308" s="187"/>
      <c r="CF308" s="187"/>
      <c r="CG308" s="187"/>
      <c r="CH308" s="187"/>
    </row>
    <row r="309" spans="1:86" s="186" customFormat="1" ht="12" customHeight="1">
      <c r="A309" s="184"/>
      <c r="B309" s="184"/>
      <c r="C309" s="184"/>
      <c r="D309" s="184"/>
      <c r="E309" s="184"/>
      <c r="F309" s="184"/>
      <c r="G309" s="185"/>
      <c r="H309" s="184"/>
      <c r="I309" s="184"/>
      <c r="J309" s="184"/>
      <c r="K309" s="184"/>
      <c r="L309" s="184"/>
      <c r="M309" s="184"/>
      <c r="N309" s="184"/>
      <c r="O309" s="184"/>
      <c r="P309" s="184"/>
      <c r="Q309" s="184"/>
      <c r="R309" s="184"/>
      <c r="S309" s="184"/>
      <c r="T309" s="184"/>
      <c r="U309" s="184"/>
      <c r="V309" s="184"/>
      <c r="W309" s="184"/>
      <c r="X309" s="184"/>
      <c r="Y309" s="184"/>
      <c r="Z309" s="184"/>
      <c r="AA309" s="184"/>
      <c r="AB309" s="184"/>
      <c r="AC309" s="184"/>
      <c r="AD309" s="184"/>
      <c r="AE309" s="184"/>
      <c r="AF309" s="184"/>
      <c r="AG309" s="184"/>
      <c r="AH309" s="184"/>
      <c r="AI309" s="184"/>
      <c r="AJ309" s="184"/>
      <c r="AK309" s="184"/>
      <c r="AL309" s="184"/>
      <c r="AM309" s="184"/>
      <c r="AN309" s="184"/>
      <c r="AO309" s="184"/>
      <c r="AP309" s="184"/>
      <c r="AQ309" s="184"/>
      <c r="AR309" s="184"/>
      <c r="AS309" s="184"/>
      <c r="AT309" s="184"/>
      <c r="AU309" s="184"/>
      <c r="AV309" s="184"/>
      <c r="AW309" s="184"/>
      <c r="AX309" s="184"/>
      <c r="AY309" s="184"/>
      <c r="AZ309" s="184"/>
      <c r="BA309" s="184"/>
      <c r="BB309" s="184"/>
      <c r="BC309" s="184"/>
      <c r="BD309" s="184"/>
      <c r="BE309" s="184"/>
      <c r="BF309" s="184"/>
      <c r="BG309" s="184"/>
      <c r="BH309" s="184"/>
      <c r="BI309" s="184"/>
      <c r="BJ309" s="184"/>
      <c r="BK309" s="184"/>
      <c r="BL309" s="184"/>
      <c r="BM309" s="184"/>
      <c r="BN309" s="184"/>
      <c r="BO309" s="184"/>
      <c r="BP309" s="184"/>
      <c r="BQ309" s="184"/>
      <c r="BR309" s="184"/>
      <c r="BS309" s="184"/>
      <c r="BT309" s="184"/>
      <c r="BU309" s="184"/>
      <c r="BV309" s="184"/>
      <c r="BW309" s="184"/>
      <c r="BX309" s="187"/>
      <c r="BY309" s="187"/>
      <c r="BZ309" s="187"/>
      <c r="CA309" s="187"/>
      <c r="CB309" s="187"/>
      <c r="CC309" s="187"/>
      <c r="CD309" s="187"/>
      <c r="CE309" s="187"/>
      <c r="CF309" s="187"/>
      <c r="CG309" s="187"/>
      <c r="CH309" s="187"/>
    </row>
    <row r="310" spans="1:86" s="186" customFormat="1" ht="12" customHeight="1">
      <c r="A310" s="184"/>
      <c r="B310" s="184"/>
      <c r="C310" s="184"/>
      <c r="D310" s="184"/>
      <c r="E310" s="184"/>
      <c r="F310" s="184"/>
      <c r="G310" s="185"/>
      <c r="H310" s="184"/>
      <c r="I310" s="184"/>
      <c r="J310" s="184"/>
      <c r="K310" s="184"/>
      <c r="L310" s="184"/>
      <c r="M310" s="184"/>
      <c r="N310" s="184"/>
      <c r="O310" s="184"/>
      <c r="P310" s="184"/>
      <c r="Q310" s="184"/>
      <c r="R310" s="184"/>
      <c r="S310" s="184"/>
      <c r="T310" s="184"/>
      <c r="U310" s="184"/>
      <c r="V310" s="184"/>
      <c r="W310" s="184"/>
      <c r="X310" s="184"/>
      <c r="Y310" s="184"/>
      <c r="Z310" s="184"/>
      <c r="AA310" s="184"/>
      <c r="AB310" s="184"/>
      <c r="AC310" s="184"/>
      <c r="AD310" s="184"/>
      <c r="AE310" s="184"/>
      <c r="AF310" s="184"/>
      <c r="AG310" s="184"/>
      <c r="AH310" s="184"/>
      <c r="AI310" s="184"/>
      <c r="AJ310" s="184"/>
      <c r="AK310" s="184"/>
      <c r="AL310" s="184"/>
      <c r="AM310" s="184"/>
      <c r="AN310" s="184"/>
      <c r="AO310" s="184"/>
      <c r="AP310" s="184"/>
      <c r="AQ310" s="184"/>
      <c r="AR310" s="184"/>
      <c r="AS310" s="184"/>
      <c r="AT310" s="184"/>
      <c r="AU310" s="184"/>
      <c r="AV310" s="184"/>
      <c r="AW310" s="184"/>
      <c r="AX310" s="184"/>
      <c r="AY310" s="184"/>
      <c r="AZ310" s="184"/>
      <c r="BA310" s="184"/>
      <c r="BB310" s="184"/>
      <c r="BC310" s="184"/>
      <c r="BD310" s="184"/>
      <c r="BE310" s="184"/>
      <c r="BF310" s="184"/>
      <c r="BG310" s="184"/>
      <c r="BH310" s="184"/>
      <c r="BI310" s="184"/>
      <c r="BJ310" s="184"/>
      <c r="BK310" s="184"/>
      <c r="BL310" s="184"/>
      <c r="BM310" s="184"/>
      <c r="BN310" s="184"/>
      <c r="BO310" s="184"/>
      <c r="BP310" s="184"/>
      <c r="BQ310" s="184"/>
      <c r="BR310" s="184"/>
      <c r="BS310" s="184"/>
      <c r="BT310" s="184"/>
      <c r="BU310" s="184"/>
      <c r="BV310" s="184"/>
      <c r="BW310" s="184"/>
      <c r="BX310" s="187"/>
      <c r="BY310" s="187"/>
      <c r="BZ310" s="187"/>
      <c r="CA310" s="187"/>
      <c r="CB310" s="187"/>
      <c r="CC310" s="187"/>
      <c r="CD310" s="187"/>
      <c r="CE310" s="187"/>
      <c r="CF310" s="187"/>
      <c r="CG310" s="187"/>
      <c r="CH310" s="187"/>
    </row>
    <row r="311" spans="1:86" s="186" customFormat="1" ht="12" customHeight="1">
      <c r="A311" s="184"/>
      <c r="B311" s="184"/>
      <c r="C311" s="184"/>
      <c r="D311" s="184"/>
      <c r="E311" s="184"/>
      <c r="F311" s="184"/>
      <c r="G311" s="185"/>
      <c r="H311" s="184"/>
      <c r="I311" s="184"/>
      <c r="J311" s="184"/>
      <c r="K311" s="184"/>
      <c r="L311" s="184"/>
      <c r="M311" s="184"/>
      <c r="N311" s="184"/>
      <c r="O311" s="184"/>
      <c r="P311" s="184"/>
      <c r="Q311" s="184"/>
      <c r="R311" s="184"/>
      <c r="S311" s="184"/>
      <c r="T311" s="184"/>
      <c r="U311" s="184"/>
      <c r="V311" s="184"/>
      <c r="W311" s="184"/>
      <c r="X311" s="184"/>
      <c r="Y311" s="184"/>
      <c r="Z311" s="184"/>
      <c r="AA311" s="184"/>
      <c r="AB311" s="184"/>
      <c r="AC311" s="184"/>
      <c r="AD311" s="184"/>
      <c r="AE311" s="184"/>
      <c r="AF311" s="184"/>
      <c r="AG311" s="184"/>
      <c r="AH311" s="184"/>
      <c r="AI311" s="184"/>
      <c r="AJ311" s="184"/>
      <c r="AK311" s="184"/>
      <c r="AL311" s="184"/>
      <c r="AM311" s="184"/>
      <c r="AN311" s="184"/>
      <c r="AO311" s="184"/>
      <c r="AP311" s="184"/>
      <c r="AQ311" s="184"/>
      <c r="AR311" s="184"/>
      <c r="AS311" s="184"/>
      <c r="AT311" s="184"/>
      <c r="AU311" s="184"/>
      <c r="AV311" s="184"/>
      <c r="AW311" s="184"/>
      <c r="AX311" s="184"/>
      <c r="AY311" s="184"/>
      <c r="AZ311" s="184"/>
      <c r="BA311" s="184"/>
      <c r="BB311" s="184"/>
      <c r="BC311" s="184"/>
      <c r="BD311" s="184"/>
      <c r="BE311" s="184"/>
      <c r="BF311" s="184"/>
      <c r="BG311" s="184"/>
      <c r="BH311" s="184"/>
      <c r="BI311" s="184"/>
      <c r="BJ311" s="184"/>
      <c r="BK311" s="184"/>
      <c r="BL311" s="184"/>
      <c r="BM311" s="184"/>
      <c r="BN311" s="184"/>
      <c r="BO311" s="184"/>
      <c r="BP311" s="184"/>
      <c r="BQ311" s="184"/>
      <c r="BR311" s="184"/>
      <c r="BS311" s="184"/>
      <c r="BT311" s="184"/>
      <c r="BU311" s="184"/>
      <c r="BV311" s="184"/>
      <c r="BW311" s="184"/>
      <c r="BX311" s="187"/>
      <c r="BY311" s="187"/>
      <c r="BZ311" s="187"/>
      <c r="CA311" s="187"/>
      <c r="CB311" s="187"/>
      <c r="CC311" s="187"/>
      <c r="CD311" s="187"/>
      <c r="CE311" s="187"/>
      <c r="CF311" s="187"/>
      <c r="CG311" s="187"/>
      <c r="CH311" s="187"/>
    </row>
    <row r="312" spans="1:86" s="186" customFormat="1" ht="12" customHeight="1">
      <c r="A312" s="184"/>
      <c r="B312" s="184"/>
      <c r="C312" s="184"/>
      <c r="D312" s="184"/>
      <c r="E312" s="184"/>
      <c r="F312" s="184"/>
      <c r="G312" s="185"/>
      <c r="H312" s="184"/>
      <c r="I312" s="184"/>
      <c r="J312" s="184"/>
      <c r="K312" s="184"/>
      <c r="L312" s="184"/>
      <c r="M312" s="184"/>
      <c r="N312" s="184"/>
      <c r="O312" s="184"/>
      <c r="P312" s="184"/>
      <c r="Q312" s="184"/>
      <c r="R312" s="184"/>
      <c r="S312" s="184"/>
      <c r="T312" s="184"/>
      <c r="U312" s="184"/>
      <c r="V312" s="184"/>
      <c r="W312" s="184"/>
      <c r="X312" s="184"/>
      <c r="Y312" s="184"/>
      <c r="Z312" s="184"/>
      <c r="AA312" s="184"/>
      <c r="AB312" s="184"/>
      <c r="AC312" s="184"/>
      <c r="AD312" s="184"/>
      <c r="AE312" s="184"/>
      <c r="AF312" s="184"/>
      <c r="AG312" s="184"/>
      <c r="AH312" s="184"/>
      <c r="AI312" s="184"/>
      <c r="AJ312" s="184"/>
      <c r="AK312" s="184"/>
      <c r="AL312" s="184"/>
      <c r="AM312" s="184"/>
      <c r="AN312" s="184"/>
      <c r="AO312" s="184"/>
      <c r="AP312" s="184"/>
      <c r="AQ312" s="184"/>
      <c r="AR312" s="184"/>
      <c r="AS312" s="184"/>
      <c r="AT312" s="184"/>
      <c r="AU312" s="184"/>
      <c r="AV312" s="184"/>
      <c r="AW312" s="184"/>
      <c r="AX312" s="184"/>
      <c r="AY312" s="184"/>
      <c r="AZ312" s="184"/>
      <c r="BA312" s="184"/>
      <c r="BB312" s="184"/>
      <c r="BC312" s="184"/>
      <c r="BD312" s="184"/>
      <c r="BE312" s="184"/>
      <c r="BF312" s="184"/>
      <c r="BG312" s="184"/>
      <c r="BH312" s="184"/>
      <c r="BI312" s="184"/>
      <c r="BJ312" s="184"/>
      <c r="BK312" s="184"/>
      <c r="BL312" s="184"/>
      <c r="BM312" s="184"/>
      <c r="BN312" s="184"/>
      <c r="BO312" s="184"/>
      <c r="BP312" s="184"/>
      <c r="BQ312" s="184"/>
      <c r="BR312" s="184"/>
      <c r="BS312" s="184"/>
      <c r="BT312" s="184"/>
      <c r="BU312" s="184"/>
      <c r="BV312" s="184"/>
      <c r="BW312" s="184"/>
      <c r="BX312" s="187"/>
      <c r="BY312" s="187"/>
      <c r="BZ312" s="187"/>
      <c r="CA312" s="187"/>
      <c r="CB312" s="187"/>
      <c r="CC312" s="187"/>
      <c r="CD312" s="187"/>
      <c r="CE312" s="187"/>
      <c r="CF312" s="187"/>
      <c r="CG312" s="187"/>
      <c r="CH312" s="187"/>
    </row>
    <row r="313" spans="1:86" s="186" customFormat="1" ht="12" customHeight="1">
      <c r="A313" s="184"/>
      <c r="B313" s="184"/>
      <c r="C313" s="184"/>
      <c r="D313" s="184"/>
      <c r="E313" s="184"/>
      <c r="F313" s="184"/>
      <c r="G313" s="185"/>
      <c r="H313" s="184"/>
      <c r="I313" s="184"/>
      <c r="J313" s="184"/>
      <c r="K313" s="184"/>
      <c r="L313" s="184"/>
      <c r="M313" s="184"/>
      <c r="N313" s="184"/>
      <c r="O313" s="184"/>
      <c r="P313" s="184"/>
      <c r="Q313" s="184"/>
      <c r="R313" s="184"/>
      <c r="S313" s="184"/>
      <c r="T313" s="184"/>
      <c r="U313" s="184"/>
      <c r="V313" s="184"/>
      <c r="W313" s="184"/>
      <c r="X313" s="184"/>
      <c r="Y313" s="184"/>
      <c r="Z313" s="184"/>
      <c r="AA313" s="184"/>
      <c r="AB313" s="184"/>
      <c r="AC313" s="184"/>
      <c r="AD313" s="184"/>
      <c r="AE313" s="184"/>
      <c r="AF313" s="184"/>
      <c r="AG313" s="184"/>
      <c r="AH313" s="184"/>
      <c r="AI313" s="184"/>
      <c r="AJ313" s="184"/>
      <c r="AK313" s="184"/>
      <c r="AL313" s="184"/>
      <c r="AM313" s="184"/>
      <c r="AN313" s="184"/>
      <c r="AO313" s="184"/>
      <c r="AP313" s="184"/>
      <c r="AQ313" s="184"/>
      <c r="AR313" s="184"/>
      <c r="AS313" s="184"/>
      <c r="AT313" s="184"/>
      <c r="AU313" s="184"/>
      <c r="AV313" s="184"/>
      <c r="AW313" s="184"/>
      <c r="AX313" s="184"/>
      <c r="AY313" s="184"/>
      <c r="AZ313" s="184"/>
      <c r="BA313" s="184"/>
      <c r="BB313" s="184"/>
      <c r="BC313" s="184"/>
      <c r="BD313" s="184"/>
      <c r="BE313" s="184"/>
      <c r="BF313" s="184"/>
      <c r="BG313" s="184"/>
      <c r="BH313" s="184"/>
      <c r="BI313" s="184"/>
      <c r="BJ313" s="184"/>
      <c r="BK313" s="184"/>
      <c r="BL313" s="184"/>
      <c r="BM313" s="184"/>
      <c r="BN313" s="184"/>
      <c r="BO313" s="184"/>
      <c r="BP313" s="184"/>
      <c r="BQ313" s="184"/>
      <c r="BR313" s="184"/>
      <c r="BS313" s="184"/>
      <c r="BT313" s="184"/>
      <c r="BU313" s="184"/>
      <c r="BV313" s="184"/>
      <c r="BW313" s="184"/>
      <c r="BX313" s="187"/>
      <c r="BY313" s="187"/>
      <c r="BZ313" s="187"/>
      <c r="CA313" s="187"/>
      <c r="CB313" s="187"/>
      <c r="CC313" s="187"/>
      <c r="CD313" s="187"/>
      <c r="CE313" s="187"/>
      <c r="CF313" s="187"/>
      <c r="CG313" s="187"/>
      <c r="CH313" s="187"/>
    </row>
    <row r="314" spans="1:86" s="186" customFormat="1" ht="12" customHeight="1">
      <c r="A314" s="184"/>
      <c r="B314" s="184"/>
      <c r="C314" s="184"/>
      <c r="D314" s="184"/>
      <c r="E314" s="184"/>
      <c r="F314" s="184"/>
      <c r="G314" s="185"/>
      <c r="H314" s="184"/>
      <c r="I314" s="184"/>
      <c r="J314" s="184"/>
      <c r="K314" s="184"/>
      <c r="L314" s="184"/>
      <c r="M314" s="184"/>
      <c r="N314" s="184"/>
      <c r="O314" s="184"/>
      <c r="P314" s="184"/>
      <c r="Q314" s="184"/>
      <c r="R314" s="184"/>
      <c r="S314" s="184"/>
      <c r="T314" s="184"/>
      <c r="U314" s="184"/>
      <c r="V314" s="184"/>
      <c r="W314" s="184"/>
      <c r="X314" s="184"/>
      <c r="Y314" s="184"/>
      <c r="Z314" s="184"/>
      <c r="AA314" s="184"/>
      <c r="AB314" s="184"/>
      <c r="AC314" s="184"/>
      <c r="AD314" s="184"/>
      <c r="AE314" s="184"/>
      <c r="AF314" s="184"/>
      <c r="AG314" s="184"/>
      <c r="AH314" s="184"/>
      <c r="AI314" s="184"/>
      <c r="AJ314" s="184"/>
      <c r="AK314" s="184"/>
      <c r="AL314" s="184"/>
      <c r="AM314" s="184"/>
      <c r="AN314" s="184"/>
      <c r="AO314" s="184"/>
      <c r="AP314" s="184"/>
      <c r="AQ314" s="184"/>
      <c r="AR314" s="184"/>
      <c r="AS314" s="184"/>
      <c r="AT314" s="184"/>
      <c r="AU314" s="184"/>
      <c r="AV314" s="184"/>
      <c r="AW314" s="184"/>
      <c r="AX314" s="184"/>
      <c r="AY314" s="184"/>
      <c r="AZ314" s="184"/>
      <c r="BA314" s="184"/>
      <c r="BB314" s="184"/>
      <c r="BC314" s="184"/>
      <c r="BD314" s="184"/>
      <c r="BE314" s="184"/>
      <c r="BF314" s="184"/>
      <c r="BG314" s="184"/>
      <c r="BH314" s="184"/>
      <c r="BI314" s="184"/>
      <c r="BJ314" s="184"/>
      <c r="BK314" s="184"/>
      <c r="BL314" s="184"/>
      <c r="BM314" s="184"/>
      <c r="BN314" s="184"/>
      <c r="BO314" s="184"/>
      <c r="BP314" s="184"/>
      <c r="BQ314" s="184"/>
      <c r="BR314" s="184"/>
      <c r="BS314" s="184"/>
      <c r="BT314" s="184"/>
      <c r="BU314" s="184"/>
      <c r="BV314" s="184"/>
      <c r="BW314" s="184"/>
      <c r="BX314" s="187"/>
      <c r="BY314" s="187"/>
      <c r="BZ314" s="187"/>
      <c r="CA314" s="187"/>
      <c r="CB314" s="187"/>
      <c r="CC314" s="187"/>
      <c r="CD314" s="187"/>
      <c r="CE314" s="187"/>
      <c r="CF314" s="187"/>
      <c r="CG314" s="187"/>
      <c r="CH314" s="187"/>
    </row>
    <row r="315" spans="1:86" s="186" customFormat="1" ht="12" customHeight="1">
      <c r="A315" s="184"/>
      <c r="B315" s="184"/>
      <c r="C315" s="184"/>
      <c r="D315" s="184"/>
      <c r="E315" s="184"/>
      <c r="F315" s="184"/>
      <c r="G315" s="185"/>
      <c r="H315" s="184"/>
      <c r="I315" s="184"/>
      <c r="J315" s="184"/>
      <c r="K315" s="184"/>
      <c r="L315" s="184"/>
      <c r="M315" s="184"/>
      <c r="N315" s="184"/>
      <c r="O315" s="184"/>
      <c r="P315" s="184"/>
      <c r="Q315" s="184"/>
      <c r="R315" s="184"/>
      <c r="S315" s="184"/>
      <c r="T315" s="184"/>
      <c r="U315" s="184"/>
      <c r="V315" s="184"/>
      <c r="W315" s="184"/>
      <c r="X315" s="184"/>
      <c r="Y315" s="184"/>
      <c r="Z315" s="184"/>
      <c r="AA315" s="184"/>
      <c r="AB315" s="184"/>
      <c r="AC315" s="184"/>
      <c r="AD315" s="184"/>
      <c r="AE315" s="184"/>
      <c r="AF315" s="184"/>
      <c r="AG315" s="184"/>
      <c r="AH315" s="184"/>
      <c r="AI315" s="184"/>
      <c r="AJ315" s="184"/>
      <c r="AK315" s="184"/>
      <c r="AL315" s="184"/>
      <c r="AM315" s="184"/>
      <c r="AN315" s="184"/>
      <c r="AO315" s="184"/>
      <c r="AP315" s="184"/>
      <c r="AQ315" s="184"/>
      <c r="AR315" s="184"/>
      <c r="AS315" s="184"/>
      <c r="AT315" s="184"/>
      <c r="AU315" s="184"/>
      <c r="AV315" s="184"/>
      <c r="AW315" s="184"/>
      <c r="AX315" s="184"/>
      <c r="AY315" s="184"/>
      <c r="AZ315" s="184"/>
      <c r="BA315" s="184"/>
      <c r="BB315" s="184"/>
      <c r="BC315" s="184"/>
      <c r="BD315" s="184"/>
      <c r="BE315" s="184"/>
      <c r="BF315" s="184"/>
      <c r="BG315" s="184"/>
      <c r="BH315" s="184"/>
      <c r="BI315" s="184"/>
      <c r="BJ315" s="184"/>
      <c r="BK315" s="184"/>
      <c r="BL315" s="184"/>
      <c r="BM315" s="184"/>
      <c r="BN315" s="184"/>
      <c r="BO315" s="184"/>
      <c r="BP315" s="184"/>
      <c r="BQ315" s="184"/>
      <c r="BR315" s="184"/>
      <c r="BS315" s="184"/>
      <c r="BT315" s="184"/>
      <c r="BU315" s="184"/>
      <c r="BV315" s="184"/>
      <c r="BW315" s="184"/>
      <c r="BX315" s="187"/>
      <c r="BY315" s="187"/>
      <c r="BZ315" s="187"/>
      <c r="CA315" s="187"/>
      <c r="CB315" s="187"/>
      <c r="CC315" s="187"/>
      <c r="CD315" s="187"/>
      <c r="CE315" s="187"/>
      <c r="CF315" s="187"/>
      <c r="CG315" s="187"/>
      <c r="CH315" s="187"/>
    </row>
    <row r="316" spans="1:86" s="186" customFormat="1" ht="12" customHeight="1">
      <c r="A316" s="184"/>
      <c r="B316" s="184"/>
      <c r="C316" s="184"/>
      <c r="D316" s="184"/>
      <c r="E316" s="184"/>
      <c r="F316" s="184"/>
      <c r="G316" s="185"/>
      <c r="H316" s="184"/>
      <c r="I316" s="184"/>
      <c r="J316" s="184"/>
      <c r="K316" s="184"/>
      <c r="L316" s="184"/>
      <c r="M316" s="184"/>
      <c r="N316" s="184"/>
      <c r="O316" s="184"/>
      <c r="P316" s="184"/>
      <c r="Q316" s="184"/>
      <c r="R316" s="184"/>
      <c r="S316" s="184"/>
      <c r="T316" s="184"/>
      <c r="U316" s="184"/>
      <c r="V316" s="184"/>
      <c r="W316" s="184"/>
      <c r="X316" s="184"/>
      <c r="Y316" s="184"/>
      <c r="Z316" s="184"/>
      <c r="AA316" s="184"/>
      <c r="AB316" s="184"/>
      <c r="AC316" s="184"/>
      <c r="AD316" s="184"/>
      <c r="AE316" s="184"/>
      <c r="AF316" s="184"/>
      <c r="AG316" s="184"/>
      <c r="AH316" s="184"/>
      <c r="AI316" s="184"/>
      <c r="AJ316" s="184"/>
      <c r="AK316" s="184"/>
      <c r="AL316" s="184"/>
      <c r="AM316" s="184"/>
      <c r="AN316" s="184"/>
      <c r="AO316" s="184"/>
      <c r="AP316" s="184"/>
      <c r="AQ316" s="184"/>
      <c r="AR316" s="184"/>
      <c r="AS316" s="184"/>
      <c r="AT316" s="184"/>
      <c r="AU316" s="184"/>
      <c r="AV316" s="184"/>
      <c r="AW316" s="184"/>
      <c r="AX316" s="184"/>
      <c r="AY316" s="184"/>
      <c r="AZ316" s="184"/>
      <c r="BA316" s="184"/>
      <c r="BB316" s="184"/>
      <c r="BC316" s="184"/>
      <c r="BD316" s="184"/>
      <c r="BE316" s="184"/>
      <c r="BF316" s="184"/>
      <c r="BG316" s="184"/>
      <c r="BH316" s="184"/>
      <c r="BI316" s="184"/>
      <c r="BJ316" s="184"/>
      <c r="BK316" s="184"/>
      <c r="BL316" s="184"/>
      <c r="BM316" s="184"/>
      <c r="BN316" s="184"/>
      <c r="BO316" s="184"/>
      <c r="BP316" s="184"/>
      <c r="BQ316" s="184"/>
      <c r="BR316" s="184"/>
      <c r="BS316" s="184"/>
      <c r="BT316" s="184"/>
      <c r="BU316" s="184"/>
      <c r="BV316" s="184"/>
      <c r="BW316" s="184"/>
      <c r="BX316" s="187"/>
      <c r="BY316" s="187"/>
      <c r="BZ316" s="187"/>
      <c r="CA316" s="187"/>
      <c r="CB316" s="187"/>
      <c r="CC316" s="187"/>
      <c r="CD316" s="187"/>
      <c r="CE316" s="187"/>
      <c r="CF316" s="187"/>
      <c r="CG316" s="187"/>
      <c r="CH316" s="187"/>
    </row>
    <row r="317" spans="1:86" s="186" customFormat="1" ht="12" customHeight="1">
      <c r="A317" s="184"/>
      <c r="B317" s="184"/>
      <c r="C317" s="184"/>
      <c r="D317" s="184"/>
      <c r="E317" s="184"/>
      <c r="F317" s="184"/>
      <c r="G317" s="185"/>
      <c r="H317" s="184"/>
      <c r="I317" s="184"/>
      <c r="J317" s="184"/>
      <c r="K317" s="184"/>
      <c r="L317" s="184"/>
      <c r="M317" s="184"/>
      <c r="N317" s="184"/>
      <c r="O317" s="184"/>
      <c r="P317" s="184"/>
      <c r="Q317" s="184"/>
      <c r="R317" s="184"/>
      <c r="S317" s="184"/>
      <c r="T317" s="184"/>
      <c r="U317" s="184"/>
      <c r="V317" s="184"/>
      <c r="W317" s="184"/>
      <c r="X317" s="184"/>
      <c r="Y317" s="184"/>
      <c r="Z317" s="184"/>
      <c r="AA317" s="184"/>
      <c r="AB317" s="184"/>
      <c r="AC317" s="184"/>
      <c r="AD317" s="184"/>
      <c r="AE317" s="184"/>
      <c r="AF317" s="184"/>
      <c r="AG317" s="184"/>
      <c r="AH317" s="184"/>
      <c r="AI317" s="184"/>
      <c r="AJ317" s="184"/>
      <c r="AK317" s="184"/>
      <c r="AL317" s="184"/>
      <c r="AM317" s="184"/>
      <c r="AN317" s="184"/>
      <c r="AO317" s="184"/>
      <c r="AP317" s="184"/>
      <c r="AQ317" s="184"/>
      <c r="AR317" s="184"/>
      <c r="AS317" s="184"/>
      <c r="AT317" s="184"/>
      <c r="AU317" s="184"/>
      <c r="AV317" s="184"/>
      <c r="AW317" s="184"/>
      <c r="AX317" s="184"/>
      <c r="AY317" s="184"/>
      <c r="AZ317" s="184"/>
      <c r="BA317" s="184"/>
      <c r="BB317" s="184"/>
      <c r="BC317" s="184"/>
      <c r="BD317" s="184"/>
      <c r="BE317" s="184"/>
      <c r="BF317" s="184"/>
      <c r="BG317" s="184"/>
      <c r="BH317" s="184"/>
      <c r="BI317" s="184"/>
      <c r="BJ317" s="184"/>
      <c r="BK317" s="184"/>
      <c r="BL317" s="184"/>
      <c r="BM317" s="184"/>
      <c r="BN317" s="184"/>
      <c r="BO317" s="184"/>
      <c r="BP317" s="184"/>
      <c r="BQ317" s="184"/>
      <c r="BR317" s="184"/>
      <c r="BS317" s="184"/>
      <c r="BT317" s="184"/>
      <c r="BU317" s="184"/>
      <c r="BV317" s="184"/>
      <c r="BW317" s="184"/>
      <c r="BX317" s="187"/>
      <c r="BY317" s="187"/>
      <c r="BZ317" s="187"/>
      <c r="CA317" s="187"/>
      <c r="CB317" s="187"/>
      <c r="CC317" s="187"/>
      <c r="CD317" s="187"/>
      <c r="CE317" s="187"/>
      <c r="CF317" s="187"/>
      <c r="CG317" s="187"/>
      <c r="CH317" s="187"/>
    </row>
    <row r="318" spans="1:86" s="186" customFormat="1" ht="12" customHeight="1">
      <c r="A318" s="184"/>
      <c r="B318" s="184"/>
      <c r="C318" s="184"/>
      <c r="D318" s="184"/>
      <c r="E318" s="184"/>
      <c r="F318" s="184"/>
      <c r="G318" s="185"/>
      <c r="H318" s="184"/>
      <c r="I318" s="184"/>
      <c r="J318" s="184"/>
      <c r="K318" s="184"/>
      <c r="L318" s="184"/>
      <c r="M318" s="184"/>
      <c r="N318" s="184"/>
      <c r="O318" s="184"/>
      <c r="P318" s="184"/>
      <c r="Q318" s="184"/>
      <c r="R318" s="184"/>
      <c r="S318" s="184"/>
      <c r="T318" s="184"/>
      <c r="U318" s="184"/>
      <c r="V318" s="184"/>
      <c r="W318" s="184"/>
      <c r="X318" s="184"/>
      <c r="Y318" s="184"/>
      <c r="Z318" s="184"/>
      <c r="AA318" s="184"/>
      <c r="AB318" s="184"/>
      <c r="AC318" s="184"/>
      <c r="AD318" s="184"/>
      <c r="AE318" s="184"/>
      <c r="AF318" s="184"/>
      <c r="AG318" s="184"/>
      <c r="AH318" s="184"/>
      <c r="AI318" s="184"/>
      <c r="AJ318" s="184"/>
      <c r="AK318" s="184"/>
      <c r="AL318" s="184"/>
      <c r="AM318" s="184"/>
      <c r="AN318" s="184"/>
      <c r="AO318" s="184"/>
      <c r="AP318" s="184"/>
      <c r="AQ318" s="184"/>
      <c r="AR318" s="184"/>
      <c r="AS318" s="184"/>
      <c r="AT318" s="184"/>
      <c r="AU318" s="184"/>
      <c r="AV318" s="184"/>
      <c r="AW318" s="184"/>
      <c r="AX318" s="184"/>
      <c r="AY318" s="184"/>
      <c r="AZ318" s="184"/>
      <c r="BA318" s="184"/>
      <c r="BB318" s="184"/>
      <c r="BC318" s="184"/>
      <c r="BD318" s="184"/>
      <c r="BE318" s="184"/>
      <c r="BF318" s="184"/>
      <c r="BG318" s="184"/>
      <c r="BH318" s="184"/>
      <c r="BI318" s="184"/>
      <c r="BJ318" s="184"/>
      <c r="BK318" s="184"/>
      <c r="BL318" s="184"/>
      <c r="BM318" s="184"/>
      <c r="BN318" s="184"/>
      <c r="BO318" s="184"/>
      <c r="BP318" s="184"/>
      <c r="BQ318" s="184"/>
      <c r="BR318" s="184"/>
      <c r="BS318" s="184"/>
      <c r="BT318" s="184"/>
      <c r="BU318" s="184"/>
      <c r="BV318" s="184"/>
      <c r="BW318" s="184"/>
      <c r="BX318" s="187"/>
      <c r="BY318" s="187"/>
      <c r="BZ318" s="187"/>
      <c r="CA318" s="187"/>
      <c r="CB318" s="187"/>
      <c r="CC318" s="187"/>
      <c r="CD318" s="187"/>
      <c r="CE318" s="187"/>
      <c r="CF318" s="187"/>
      <c r="CG318" s="187"/>
      <c r="CH318" s="187"/>
    </row>
    <row r="319" spans="1:86" s="186" customFormat="1" ht="12" customHeight="1">
      <c r="A319" s="184"/>
      <c r="B319" s="184"/>
      <c r="C319" s="184"/>
      <c r="D319" s="184"/>
      <c r="E319" s="184"/>
      <c r="F319" s="184"/>
      <c r="G319" s="185"/>
      <c r="H319" s="184"/>
      <c r="I319" s="184"/>
      <c r="J319" s="184"/>
      <c r="K319" s="184"/>
      <c r="L319" s="184"/>
      <c r="M319" s="184"/>
      <c r="N319" s="184"/>
      <c r="O319" s="184"/>
      <c r="P319" s="184"/>
      <c r="Q319" s="184"/>
      <c r="R319" s="184"/>
      <c r="S319" s="184"/>
      <c r="T319" s="184"/>
      <c r="U319" s="184"/>
      <c r="V319" s="184"/>
      <c r="W319" s="184"/>
      <c r="X319" s="184"/>
      <c r="Y319" s="184"/>
      <c r="Z319" s="184"/>
      <c r="AA319" s="184"/>
      <c r="AB319" s="184"/>
      <c r="AC319" s="184"/>
      <c r="AD319" s="184"/>
      <c r="AE319" s="184"/>
      <c r="AF319" s="184"/>
      <c r="AG319" s="184"/>
      <c r="AH319" s="184"/>
      <c r="AI319" s="184"/>
      <c r="AJ319" s="184"/>
      <c r="AK319" s="184"/>
      <c r="AL319" s="184"/>
      <c r="AM319" s="184"/>
      <c r="AN319" s="184"/>
      <c r="AO319" s="184"/>
      <c r="AP319" s="184"/>
      <c r="AQ319" s="184"/>
      <c r="AR319" s="184"/>
      <c r="AS319" s="184"/>
      <c r="AT319" s="184"/>
      <c r="AU319" s="184"/>
      <c r="AV319" s="184"/>
      <c r="AW319" s="184"/>
      <c r="AX319" s="184"/>
      <c r="AY319" s="184"/>
      <c r="AZ319" s="184"/>
      <c r="BA319" s="184"/>
      <c r="BB319" s="184"/>
      <c r="BC319" s="184"/>
      <c r="BD319" s="184"/>
      <c r="BE319" s="184"/>
      <c r="BF319" s="184"/>
      <c r="BG319" s="184"/>
      <c r="BH319" s="184"/>
      <c r="BI319" s="184"/>
      <c r="BJ319" s="184"/>
      <c r="BK319" s="184"/>
      <c r="BL319" s="184"/>
      <c r="BM319" s="184"/>
      <c r="BN319" s="184"/>
      <c r="BO319" s="184"/>
      <c r="BP319" s="184"/>
      <c r="BQ319" s="184"/>
      <c r="BR319" s="184"/>
      <c r="BS319" s="184"/>
      <c r="BT319" s="184"/>
      <c r="BU319" s="184"/>
      <c r="BV319" s="184"/>
      <c r="BW319" s="184"/>
      <c r="BX319" s="187"/>
      <c r="BY319" s="187"/>
      <c r="BZ319" s="187"/>
      <c r="CA319" s="187"/>
      <c r="CB319" s="187"/>
      <c r="CC319" s="187"/>
      <c r="CD319" s="187"/>
      <c r="CE319" s="187"/>
      <c r="CF319" s="187"/>
      <c r="CG319" s="187"/>
      <c r="CH319" s="187"/>
    </row>
    <row r="320" spans="1:86" s="186" customFormat="1" ht="12" customHeight="1">
      <c r="A320" s="184"/>
      <c r="B320" s="184"/>
      <c r="C320" s="184"/>
      <c r="D320" s="184"/>
      <c r="E320" s="184"/>
      <c r="F320" s="184"/>
      <c r="G320" s="185"/>
      <c r="H320" s="184"/>
      <c r="I320" s="184"/>
      <c r="J320" s="184"/>
      <c r="K320" s="184"/>
      <c r="L320" s="184"/>
      <c r="M320" s="184"/>
      <c r="N320" s="184"/>
      <c r="O320" s="184"/>
      <c r="P320" s="184"/>
      <c r="Q320" s="184"/>
      <c r="R320" s="184"/>
      <c r="S320" s="184"/>
      <c r="T320" s="184"/>
      <c r="U320" s="184"/>
      <c r="V320" s="184"/>
      <c r="W320" s="184"/>
      <c r="X320" s="184"/>
      <c r="Y320" s="184"/>
      <c r="Z320" s="184"/>
      <c r="AA320" s="184"/>
      <c r="AB320" s="184"/>
      <c r="AC320" s="184"/>
      <c r="AD320" s="184"/>
      <c r="AE320" s="184"/>
      <c r="AF320" s="184"/>
      <c r="AG320" s="184"/>
      <c r="AH320" s="184"/>
      <c r="AI320" s="184"/>
      <c r="AJ320" s="184"/>
      <c r="AK320" s="184"/>
      <c r="AL320" s="184"/>
      <c r="AM320" s="184"/>
      <c r="AN320" s="184"/>
      <c r="AO320" s="184"/>
      <c r="AP320" s="184"/>
      <c r="AQ320" s="184"/>
      <c r="AR320" s="184"/>
      <c r="AS320" s="184"/>
      <c r="AT320" s="184"/>
      <c r="AU320" s="184"/>
      <c r="AV320" s="184"/>
      <c r="AW320" s="184"/>
      <c r="AX320" s="184"/>
      <c r="AY320" s="184"/>
      <c r="AZ320" s="184"/>
      <c r="BA320" s="184"/>
      <c r="BB320" s="184"/>
      <c r="BC320" s="184"/>
      <c r="BD320" s="184"/>
      <c r="BE320" s="184"/>
      <c r="BF320" s="184"/>
      <c r="BG320" s="184"/>
      <c r="BH320" s="184"/>
      <c r="BI320" s="184"/>
      <c r="BJ320" s="184"/>
      <c r="BK320" s="184"/>
      <c r="BL320" s="184"/>
      <c r="BM320" s="184"/>
      <c r="BN320" s="184"/>
      <c r="BO320" s="184"/>
      <c r="BP320" s="184"/>
      <c r="BQ320" s="184"/>
      <c r="BR320" s="184"/>
      <c r="BS320" s="184"/>
      <c r="BT320" s="184"/>
      <c r="BU320" s="184"/>
      <c r="BV320" s="184"/>
      <c r="BW320" s="184"/>
      <c r="BX320" s="187"/>
      <c r="BY320" s="187"/>
      <c r="BZ320" s="187"/>
      <c r="CA320" s="187"/>
      <c r="CB320" s="187"/>
      <c r="CC320" s="187"/>
      <c r="CD320" s="187"/>
      <c r="CE320" s="187"/>
      <c r="CF320" s="187"/>
      <c r="CG320" s="187"/>
      <c r="CH320" s="187"/>
    </row>
    <row r="321" spans="1:86" s="186" customFormat="1" ht="12" customHeight="1">
      <c r="A321" s="184"/>
      <c r="B321" s="184"/>
      <c r="C321" s="184"/>
      <c r="D321" s="184"/>
      <c r="E321" s="184"/>
      <c r="F321" s="184"/>
      <c r="G321" s="185"/>
      <c r="H321" s="184"/>
      <c r="I321" s="184"/>
      <c r="J321" s="184"/>
      <c r="K321" s="184"/>
      <c r="L321" s="184"/>
      <c r="M321" s="184"/>
      <c r="N321" s="184"/>
      <c r="O321" s="184"/>
      <c r="P321" s="184"/>
      <c r="Q321" s="184"/>
      <c r="R321" s="184"/>
      <c r="S321" s="184"/>
      <c r="T321" s="184"/>
      <c r="U321" s="184"/>
      <c r="V321" s="184"/>
      <c r="W321" s="184"/>
      <c r="X321" s="184"/>
      <c r="Y321" s="184"/>
      <c r="Z321" s="184"/>
      <c r="AA321" s="184"/>
      <c r="AB321" s="184"/>
      <c r="AC321" s="184"/>
      <c r="AD321" s="184"/>
      <c r="AE321" s="184"/>
      <c r="AF321" s="184"/>
      <c r="AG321" s="184"/>
      <c r="AH321" s="184"/>
      <c r="AI321" s="184"/>
      <c r="AJ321" s="184"/>
      <c r="AK321" s="184"/>
      <c r="AL321" s="184"/>
      <c r="AM321" s="184"/>
      <c r="AN321" s="184"/>
      <c r="AO321" s="184"/>
      <c r="AP321" s="184"/>
      <c r="AQ321" s="184"/>
      <c r="AR321" s="184"/>
      <c r="AS321" s="184"/>
      <c r="AT321" s="184"/>
      <c r="AU321" s="184"/>
      <c r="AV321" s="184"/>
      <c r="AW321" s="184"/>
      <c r="AX321" s="184"/>
      <c r="AY321" s="184"/>
      <c r="AZ321" s="184"/>
      <c r="BA321" s="184"/>
      <c r="BB321" s="184"/>
      <c r="BC321" s="184"/>
      <c r="BD321" s="184"/>
      <c r="BE321" s="184"/>
      <c r="BF321" s="184"/>
      <c r="BG321" s="184"/>
      <c r="BH321" s="184"/>
      <c r="BI321" s="184"/>
      <c r="BJ321" s="184"/>
      <c r="BK321" s="184"/>
      <c r="BL321" s="184"/>
      <c r="BM321" s="184"/>
      <c r="BN321" s="184"/>
      <c r="BO321" s="184"/>
      <c r="BP321" s="184"/>
      <c r="BQ321" s="184"/>
      <c r="BR321" s="184"/>
      <c r="BS321" s="184"/>
      <c r="BT321" s="184"/>
      <c r="BU321" s="184"/>
      <c r="BV321" s="184"/>
      <c r="BW321" s="184"/>
      <c r="BX321" s="187"/>
      <c r="BY321" s="187"/>
      <c r="BZ321" s="187"/>
      <c r="CA321" s="187"/>
      <c r="CB321" s="187"/>
      <c r="CC321" s="187"/>
      <c r="CD321" s="187"/>
      <c r="CE321" s="187"/>
      <c r="CF321" s="187"/>
      <c r="CG321" s="187"/>
      <c r="CH321" s="187"/>
    </row>
    <row r="322" spans="1:86" s="186" customFormat="1" ht="12" customHeight="1">
      <c r="A322" s="184"/>
      <c r="B322" s="184"/>
      <c r="C322" s="184"/>
      <c r="D322" s="184"/>
      <c r="E322" s="184"/>
      <c r="F322" s="184"/>
      <c r="G322" s="185"/>
      <c r="H322" s="184"/>
      <c r="I322" s="184"/>
      <c r="J322" s="184"/>
      <c r="K322" s="184"/>
      <c r="L322" s="184"/>
      <c r="M322" s="184"/>
      <c r="N322" s="184"/>
      <c r="O322" s="184"/>
      <c r="P322" s="184"/>
      <c r="Q322" s="184"/>
      <c r="R322" s="184"/>
      <c r="S322" s="184"/>
      <c r="T322" s="184"/>
      <c r="U322" s="184"/>
      <c r="V322" s="184"/>
      <c r="W322" s="184"/>
      <c r="X322" s="184"/>
      <c r="Y322" s="184"/>
      <c r="Z322" s="184"/>
      <c r="AA322" s="184"/>
      <c r="AB322" s="184"/>
      <c r="AC322" s="184"/>
      <c r="AD322" s="184"/>
      <c r="AE322" s="184"/>
      <c r="AF322" s="184"/>
      <c r="AG322" s="184"/>
      <c r="AH322" s="184"/>
      <c r="AI322" s="184"/>
      <c r="AJ322" s="184"/>
      <c r="AK322" s="184"/>
      <c r="AL322" s="184"/>
      <c r="AM322" s="184"/>
      <c r="AN322" s="184"/>
      <c r="AO322" s="184"/>
      <c r="AP322" s="184"/>
      <c r="AQ322" s="184"/>
      <c r="AR322" s="184"/>
      <c r="AS322" s="184"/>
      <c r="AT322" s="184"/>
      <c r="AU322" s="184"/>
      <c r="AV322" s="184"/>
      <c r="AW322" s="184"/>
      <c r="AX322" s="184"/>
      <c r="AY322" s="184"/>
      <c r="AZ322" s="184"/>
      <c r="BA322" s="184"/>
      <c r="BB322" s="184"/>
      <c r="BC322" s="184"/>
      <c r="BD322" s="184"/>
      <c r="BE322" s="184"/>
      <c r="BF322" s="184"/>
      <c r="BG322" s="184"/>
      <c r="BH322" s="184"/>
      <c r="BI322" s="184"/>
      <c r="BJ322" s="184"/>
      <c r="BK322" s="184"/>
      <c r="BL322" s="184"/>
      <c r="BM322" s="184"/>
      <c r="BN322" s="184"/>
      <c r="BO322" s="184"/>
      <c r="BP322" s="184"/>
      <c r="BQ322" s="184"/>
      <c r="BR322" s="184"/>
      <c r="BS322" s="184"/>
      <c r="BT322" s="184"/>
      <c r="BU322" s="184"/>
      <c r="BV322" s="184"/>
      <c r="BW322" s="184"/>
      <c r="BX322" s="187"/>
      <c r="BY322" s="187"/>
      <c r="BZ322" s="187"/>
      <c r="CA322" s="187"/>
      <c r="CB322" s="187"/>
      <c r="CC322" s="187"/>
      <c r="CD322" s="187"/>
      <c r="CE322" s="187"/>
      <c r="CF322" s="187"/>
      <c r="CG322" s="187"/>
      <c r="CH322" s="187"/>
    </row>
    <row r="323" spans="1:86" s="186" customFormat="1" ht="12" customHeight="1">
      <c r="A323" s="184"/>
      <c r="B323" s="184"/>
      <c r="C323" s="184"/>
      <c r="D323" s="184"/>
      <c r="E323" s="184"/>
      <c r="F323" s="184"/>
      <c r="G323" s="185"/>
      <c r="H323" s="184"/>
      <c r="I323" s="184"/>
      <c r="J323" s="184"/>
      <c r="K323" s="184"/>
      <c r="L323" s="184"/>
      <c r="M323" s="184"/>
      <c r="N323" s="184"/>
      <c r="O323" s="184"/>
      <c r="P323" s="184"/>
      <c r="Q323" s="184"/>
      <c r="R323" s="184"/>
      <c r="S323" s="184"/>
      <c r="T323" s="184"/>
      <c r="U323" s="184"/>
      <c r="V323" s="184"/>
      <c r="W323" s="184"/>
      <c r="X323" s="184"/>
      <c r="Y323" s="184"/>
      <c r="Z323" s="184"/>
      <c r="AA323" s="184"/>
      <c r="AB323" s="184"/>
      <c r="AC323" s="184"/>
      <c r="AD323" s="184"/>
      <c r="AE323" s="184"/>
      <c r="AF323" s="184"/>
      <c r="AG323" s="184"/>
      <c r="AH323" s="184"/>
      <c r="AI323" s="184"/>
      <c r="AJ323" s="184"/>
      <c r="AK323" s="184"/>
      <c r="AL323" s="184"/>
      <c r="AM323" s="184"/>
      <c r="AN323" s="184"/>
      <c r="AO323" s="184"/>
      <c r="AP323" s="184"/>
      <c r="AQ323" s="184"/>
      <c r="AR323" s="184"/>
      <c r="AS323" s="184"/>
      <c r="AT323" s="184"/>
      <c r="AU323" s="184"/>
      <c r="AV323" s="184"/>
      <c r="AW323" s="184"/>
      <c r="AX323" s="184"/>
      <c r="AY323" s="184"/>
      <c r="AZ323" s="184"/>
      <c r="BA323" s="184"/>
      <c r="BB323" s="184"/>
      <c r="BC323" s="184"/>
      <c r="BD323" s="184"/>
      <c r="BE323" s="184"/>
      <c r="BF323" s="184"/>
      <c r="BG323" s="184"/>
      <c r="BH323" s="184"/>
      <c r="BI323" s="184"/>
      <c r="BJ323" s="184"/>
      <c r="BK323" s="184"/>
      <c r="BL323" s="184"/>
      <c r="BM323" s="184"/>
      <c r="BN323" s="184"/>
      <c r="BO323" s="184"/>
      <c r="BP323" s="184"/>
      <c r="BQ323" s="184"/>
      <c r="BR323" s="184"/>
      <c r="BS323" s="184"/>
      <c r="BT323" s="184"/>
      <c r="BU323" s="184"/>
      <c r="BV323" s="184"/>
      <c r="BW323" s="184"/>
      <c r="BX323" s="187"/>
      <c r="BY323" s="187"/>
      <c r="BZ323" s="187"/>
      <c r="CA323" s="187"/>
      <c r="CB323" s="187"/>
      <c r="CC323" s="187"/>
      <c r="CD323" s="187"/>
      <c r="CE323" s="187"/>
      <c r="CF323" s="187"/>
      <c r="CG323" s="187"/>
      <c r="CH323" s="187"/>
    </row>
    <row r="324" spans="1:86" s="186" customFormat="1" ht="12" customHeight="1">
      <c r="A324" s="184"/>
      <c r="B324" s="184"/>
      <c r="C324" s="184"/>
      <c r="D324" s="184"/>
      <c r="E324" s="184"/>
      <c r="F324" s="184"/>
      <c r="G324" s="185"/>
      <c r="H324" s="184"/>
      <c r="I324" s="184"/>
      <c r="J324" s="184"/>
      <c r="K324" s="184"/>
      <c r="L324" s="184"/>
      <c r="M324" s="184"/>
      <c r="N324" s="184"/>
      <c r="O324" s="184"/>
      <c r="P324" s="184"/>
      <c r="Q324" s="184"/>
      <c r="R324" s="184"/>
      <c r="S324" s="184"/>
      <c r="T324" s="184"/>
      <c r="U324" s="184"/>
      <c r="V324" s="184"/>
      <c r="W324" s="184"/>
      <c r="X324" s="184"/>
      <c r="Y324" s="184"/>
      <c r="Z324" s="184"/>
      <c r="AA324" s="184"/>
      <c r="AB324" s="184"/>
      <c r="AC324" s="184"/>
      <c r="AD324" s="184"/>
      <c r="AE324" s="184"/>
      <c r="AF324" s="184"/>
      <c r="AG324" s="184"/>
      <c r="AH324" s="184"/>
      <c r="AI324" s="184"/>
      <c r="AJ324" s="184"/>
      <c r="AK324" s="184"/>
      <c r="AL324" s="184"/>
      <c r="AM324" s="184"/>
      <c r="AN324" s="184"/>
      <c r="AO324" s="184"/>
      <c r="AP324" s="184"/>
      <c r="AQ324" s="184"/>
      <c r="AR324" s="184"/>
      <c r="AS324" s="184"/>
      <c r="AT324" s="184"/>
      <c r="AU324" s="184"/>
      <c r="AV324" s="184"/>
      <c r="AW324" s="184"/>
      <c r="AX324" s="184"/>
      <c r="AY324" s="184"/>
      <c r="AZ324" s="184"/>
      <c r="BA324" s="184"/>
      <c r="BB324" s="184"/>
      <c r="BC324" s="184"/>
      <c r="BD324" s="184"/>
      <c r="BE324" s="184"/>
      <c r="BF324" s="184"/>
      <c r="BG324" s="184"/>
      <c r="BH324" s="184"/>
      <c r="BI324" s="184"/>
      <c r="BJ324" s="184"/>
      <c r="BK324" s="184"/>
      <c r="BL324" s="184"/>
      <c r="BM324" s="184"/>
      <c r="BN324" s="184"/>
      <c r="BO324" s="184"/>
      <c r="BP324" s="184"/>
      <c r="BQ324" s="184"/>
      <c r="BR324" s="184"/>
      <c r="BS324" s="184"/>
      <c r="BT324" s="184"/>
      <c r="BU324" s="184"/>
      <c r="BV324" s="184"/>
      <c r="BW324" s="184"/>
      <c r="BX324" s="187"/>
      <c r="BY324" s="187"/>
      <c r="BZ324" s="187"/>
      <c r="CA324" s="187"/>
      <c r="CB324" s="187"/>
      <c r="CC324" s="187"/>
      <c r="CD324" s="187"/>
      <c r="CE324" s="187"/>
      <c r="CF324" s="187"/>
      <c r="CG324" s="187"/>
      <c r="CH324" s="187"/>
    </row>
    <row r="325" spans="1:86" s="186" customFormat="1" ht="12" customHeight="1">
      <c r="A325" s="184"/>
      <c r="B325" s="184"/>
      <c r="C325" s="184"/>
      <c r="D325" s="184"/>
      <c r="E325" s="184"/>
      <c r="F325" s="184"/>
      <c r="G325" s="185"/>
      <c r="H325" s="184"/>
      <c r="I325" s="184"/>
      <c r="J325" s="184"/>
      <c r="K325" s="184"/>
      <c r="L325" s="184"/>
      <c r="M325" s="184"/>
      <c r="N325" s="184"/>
      <c r="O325" s="184"/>
      <c r="P325" s="184"/>
      <c r="Q325" s="184"/>
      <c r="R325" s="184"/>
      <c r="S325" s="184"/>
      <c r="T325" s="184"/>
      <c r="U325" s="184"/>
      <c r="V325" s="184"/>
      <c r="W325" s="184"/>
      <c r="X325" s="184"/>
      <c r="Y325" s="184"/>
      <c r="Z325" s="184"/>
      <c r="AA325" s="184"/>
      <c r="AB325" s="184"/>
      <c r="AC325" s="184"/>
      <c r="AD325" s="184"/>
      <c r="AE325" s="184"/>
      <c r="AF325" s="184"/>
      <c r="AG325" s="184"/>
      <c r="AH325" s="184"/>
      <c r="AI325" s="184"/>
      <c r="AJ325" s="184"/>
      <c r="AK325" s="184"/>
      <c r="AL325" s="184"/>
      <c r="AM325" s="184"/>
      <c r="AN325" s="184"/>
      <c r="AO325" s="184"/>
      <c r="AP325" s="184"/>
      <c r="AQ325" s="184"/>
      <c r="AR325" s="184"/>
      <c r="AS325" s="184"/>
      <c r="AT325" s="184"/>
      <c r="AU325" s="184"/>
      <c r="AV325" s="184"/>
      <c r="AW325" s="184"/>
      <c r="AX325" s="184"/>
      <c r="AY325" s="184"/>
      <c r="AZ325" s="184"/>
      <c r="BA325" s="184"/>
      <c r="BB325" s="184"/>
      <c r="BC325" s="184"/>
      <c r="BD325" s="184"/>
      <c r="BE325" s="184"/>
      <c r="BF325" s="184"/>
      <c r="BG325" s="184"/>
      <c r="BH325" s="184"/>
      <c r="BI325" s="184"/>
      <c r="BJ325" s="184"/>
      <c r="BK325" s="184"/>
      <c r="BL325" s="184"/>
      <c r="BM325" s="184"/>
      <c r="BN325" s="184"/>
      <c r="BO325" s="184"/>
      <c r="BP325" s="184"/>
      <c r="BQ325" s="184"/>
      <c r="BR325" s="184"/>
      <c r="BS325" s="184"/>
      <c r="BT325" s="184"/>
      <c r="BU325" s="184"/>
      <c r="BV325" s="184"/>
      <c r="BW325" s="184"/>
      <c r="BX325" s="187"/>
      <c r="BY325" s="187"/>
      <c r="BZ325" s="187"/>
      <c r="CA325" s="187"/>
      <c r="CB325" s="187"/>
      <c r="CC325" s="187"/>
      <c r="CD325" s="187"/>
      <c r="CE325" s="187"/>
      <c r="CF325" s="187"/>
      <c r="CG325" s="187"/>
      <c r="CH325" s="187"/>
    </row>
    <row r="326" spans="1:86" s="186" customFormat="1" ht="12" customHeight="1">
      <c r="A326" s="184"/>
      <c r="B326" s="184"/>
      <c r="C326" s="184"/>
      <c r="D326" s="184"/>
      <c r="E326" s="184"/>
      <c r="F326" s="184"/>
      <c r="G326" s="185"/>
      <c r="H326" s="184"/>
      <c r="I326" s="184"/>
      <c r="J326" s="184"/>
      <c r="K326" s="184"/>
      <c r="L326" s="184"/>
      <c r="M326" s="184"/>
      <c r="N326" s="184"/>
      <c r="O326" s="184"/>
      <c r="P326" s="184"/>
      <c r="Q326" s="184"/>
      <c r="R326" s="184"/>
      <c r="S326" s="184"/>
      <c r="T326" s="184"/>
      <c r="U326" s="184"/>
      <c r="V326" s="184"/>
      <c r="W326" s="184"/>
      <c r="X326" s="184"/>
      <c r="Y326" s="184"/>
      <c r="Z326" s="184"/>
      <c r="AA326" s="184"/>
      <c r="AB326" s="184"/>
      <c r="AC326" s="184"/>
      <c r="AD326" s="184"/>
      <c r="AE326" s="184"/>
      <c r="AF326" s="184"/>
      <c r="AG326" s="184"/>
      <c r="AH326" s="184"/>
      <c r="AI326" s="184"/>
      <c r="AJ326" s="184"/>
      <c r="AK326" s="184"/>
      <c r="AL326" s="184"/>
      <c r="AM326" s="184"/>
      <c r="AN326" s="184"/>
      <c r="AO326" s="184"/>
      <c r="AP326" s="184"/>
      <c r="AQ326" s="184"/>
      <c r="AR326" s="184"/>
      <c r="AS326" s="184"/>
      <c r="AT326" s="184"/>
      <c r="AU326" s="184"/>
      <c r="AV326" s="184"/>
      <c r="AW326" s="184"/>
      <c r="AX326" s="184"/>
      <c r="AY326" s="184"/>
      <c r="AZ326" s="184"/>
      <c r="BA326" s="184"/>
      <c r="BB326" s="184"/>
      <c r="BC326" s="184"/>
      <c r="BD326" s="184"/>
      <c r="BE326" s="184"/>
      <c r="BF326" s="184"/>
      <c r="BG326" s="184"/>
      <c r="BH326" s="184"/>
      <c r="BI326" s="184"/>
      <c r="BJ326" s="184"/>
      <c r="BK326" s="184"/>
      <c r="BL326" s="184"/>
      <c r="BM326" s="184"/>
      <c r="BN326" s="184"/>
      <c r="BO326" s="184"/>
      <c r="BP326" s="184"/>
      <c r="BQ326" s="184"/>
      <c r="BR326" s="184"/>
      <c r="BS326" s="184"/>
      <c r="BT326" s="184"/>
      <c r="BU326" s="184"/>
      <c r="BV326" s="184"/>
      <c r="BW326" s="184"/>
      <c r="BX326" s="187"/>
      <c r="BY326" s="187"/>
      <c r="BZ326" s="187"/>
      <c r="CA326" s="187"/>
      <c r="CB326" s="187"/>
      <c r="CC326" s="187"/>
      <c r="CD326" s="187"/>
      <c r="CE326" s="187"/>
      <c r="CF326" s="187"/>
      <c r="CG326" s="187"/>
      <c r="CH326" s="187"/>
    </row>
    <row r="327" spans="1:86" s="186" customFormat="1" ht="12" customHeight="1">
      <c r="A327" s="184"/>
      <c r="B327" s="184"/>
      <c r="C327" s="184"/>
      <c r="D327" s="184"/>
      <c r="E327" s="184"/>
      <c r="F327" s="184"/>
      <c r="G327" s="185"/>
      <c r="H327" s="184"/>
      <c r="I327" s="184"/>
      <c r="J327" s="184"/>
      <c r="K327" s="184"/>
      <c r="L327" s="184"/>
      <c r="M327" s="184"/>
      <c r="N327" s="184"/>
      <c r="O327" s="184"/>
      <c r="P327" s="184"/>
      <c r="Q327" s="184"/>
      <c r="R327" s="184"/>
      <c r="S327" s="184"/>
      <c r="T327" s="184"/>
      <c r="U327" s="184"/>
      <c r="V327" s="184"/>
      <c r="W327" s="184"/>
      <c r="X327" s="184"/>
      <c r="Y327" s="184"/>
      <c r="Z327" s="184"/>
      <c r="AA327" s="184"/>
      <c r="AB327" s="184"/>
      <c r="AC327" s="184"/>
      <c r="AD327" s="184"/>
      <c r="AE327" s="184"/>
      <c r="AF327" s="184"/>
      <c r="AG327" s="184"/>
      <c r="AH327" s="184"/>
      <c r="AI327" s="184"/>
      <c r="AJ327" s="184"/>
      <c r="AK327" s="184"/>
      <c r="AL327" s="184"/>
      <c r="AM327" s="184"/>
      <c r="AN327" s="184"/>
      <c r="AO327" s="184"/>
      <c r="AP327" s="184"/>
      <c r="AQ327" s="184"/>
      <c r="AR327" s="184"/>
      <c r="AS327" s="184"/>
      <c r="AT327" s="184"/>
      <c r="AU327" s="184"/>
      <c r="AV327" s="184"/>
      <c r="AW327" s="184"/>
      <c r="AX327" s="184"/>
      <c r="AY327" s="184"/>
      <c r="AZ327" s="184"/>
      <c r="BA327" s="184"/>
      <c r="BB327" s="184"/>
      <c r="BC327" s="184"/>
      <c r="BD327" s="184"/>
      <c r="BE327" s="184"/>
      <c r="BF327" s="184"/>
      <c r="BG327" s="184"/>
      <c r="BH327" s="184"/>
      <c r="BI327" s="184"/>
      <c r="BJ327" s="184"/>
      <c r="BK327" s="184"/>
      <c r="BL327" s="184"/>
      <c r="BM327" s="184"/>
      <c r="BN327" s="184"/>
      <c r="BO327" s="184"/>
      <c r="BP327" s="184"/>
      <c r="BQ327" s="184"/>
      <c r="BR327" s="184"/>
      <c r="BS327" s="184"/>
      <c r="BT327" s="184"/>
      <c r="BU327" s="184"/>
      <c r="BV327" s="184"/>
      <c r="BW327" s="184"/>
      <c r="BX327" s="187"/>
      <c r="BY327" s="187"/>
      <c r="BZ327" s="187"/>
      <c r="CA327" s="187"/>
      <c r="CB327" s="187"/>
      <c r="CC327" s="187"/>
      <c r="CD327" s="187"/>
      <c r="CE327" s="187"/>
      <c r="CF327" s="187"/>
      <c r="CG327" s="187"/>
      <c r="CH327" s="187"/>
    </row>
    <row r="328" spans="1:86" s="186" customFormat="1" ht="12" customHeight="1">
      <c r="A328" s="184"/>
      <c r="B328" s="184"/>
      <c r="C328" s="184"/>
      <c r="D328" s="184"/>
      <c r="E328" s="184"/>
      <c r="F328" s="184"/>
      <c r="G328" s="185"/>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184"/>
      <c r="AL328" s="184"/>
      <c r="AM328" s="184"/>
      <c r="AN328" s="184"/>
      <c r="AO328" s="184"/>
      <c r="AP328" s="184"/>
      <c r="AQ328" s="184"/>
      <c r="AR328" s="184"/>
      <c r="AS328" s="184"/>
      <c r="AT328" s="184"/>
      <c r="AU328" s="184"/>
      <c r="AV328" s="184"/>
      <c r="AW328" s="184"/>
      <c r="AX328" s="184"/>
      <c r="AY328" s="184"/>
      <c r="AZ328" s="184"/>
      <c r="BA328" s="184"/>
      <c r="BB328" s="184"/>
      <c r="BC328" s="184"/>
      <c r="BD328" s="184"/>
      <c r="BE328" s="184"/>
      <c r="BF328" s="184"/>
      <c r="BG328" s="184"/>
      <c r="BH328" s="184"/>
      <c r="BI328" s="184"/>
      <c r="BJ328" s="184"/>
      <c r="BK328" s="184"/>
      <c r="BL328" s="184"/>
      <c r="BM328" s="184"/>
      <c r="BN328" s="184"/>
      <c r="BO328" s="184"/>
      <c r="BP328" s="184"/>
      <c r="BQ328" s="184"/>
      <c r="BR328" s="184"/>
      <c r="BS328" s="184"/>
      <c r="BT328" s="184"/>
      <c r="BU328" s="184"/>
      <c r="BV328" s="184"/>
      <c r="BW328" s="184"/>
      <c r="BX328" s="187"/>
      <c r="BY328" s="187"/>
      <c r="BZ328" s="187"/>
      <c r="CA328" s="187"/>
      <c r="CB328" s="187"/>
      <c r="CC328" s="187"/>
      <c r="CD328" s="187"/>
      <c r="CE328" s="187"/>
      <c r="CF328" s="187"/>
      <c r="CG328" s="187"/>
      <c r="CH328" s="187"/>
    </row>
    <row r="329" spans="1:86" s="186" customFormat="1" ht="12" customHeight="1">
      <c r="A329" s="184"/>
      <c r="B329" s="184"/>
      <c r="C329" s="184"/>
      <c r="D329" s="184"/>
      <c r="E329" s="184"/>
      <c r="F329" s="184"/>
      <c r="G329" s="185"/>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184"/>
      <c r="AL329" s="184"/>
      <c r="AM329" s="184"/>
      <c r="AN329" s="184"/>
      <c r="AO329" s="184"/>
      <c r="AP329" s="184"/>
      <c r="AQ329" s="184"/>
      <c r="AR329" s="184"/>
      <c r="AS329" s="184"/>
      <c r="AT329" s="184"/>
      <c r="AU329" s="184"/>
      <c r="AV329" s="184"/>
      <c r="AW329" s="184"/>
      <c r="AX329" s="184"/>
      <c r="AY329" s="184"/>
      <c r="AZ329" s="184"/>
      <c r="BA329" s="184"/>
      <c r="BB329" s="184"/>
      <c r="BC329" s="184"/>
      <c r="BD329" s="184"/>
      <c r="BE329" s="184"/>
      <c r="BF329" s="184"/>
      <c r="BG329" s="184"/>
      <c r="BH329" s="184"/>
      <c r="BI329" s="184"/>
      <c r="BJ329" s="184"/>
      <c r="BK329" s="184"/>
      <c r="BL329" s="184"/>
      <c r="BM329" s="184"/>
      <c r="BN329" s="184"/>
      <c r="BO329" s="184"/>
      <c r="BP329" s="184"/>
      <c r="BQ329" s="184"/>
      <c r="BR329" s="184"/>
      <c r="BS329" s="184"/>
      <c r="BT329" s="184"/>
      <c r="BU329" s="184"/>
      <c r="BV329" s="184"/>
      <c r="BW329" s="184"/>
      <c r="BX329" s="187"/>
      <c r="BY329" s="187"/>
      <c r="BZ329" s="187"/>
      <c r="CA329" s="187"/>
      <c r="CB329" s="187"/>
      <c r="CC329" s="187"/>
      <c r="CD329" s="187"/>
      <c r="CE329" s="187"/>
      <c r="CF329" s="187"/>
      <c r="CG329" s="187"/>
      <c r="CH329" s="187"/>
    </row>
    <row r="330" spans="1:86" s="186" customFormat="1" ht="12" customHeight="1">
      <c r="A330" s="184"/>
      <c r="B330" s="184"/>
      <c r="C330" s="184"/>
      <c r="D330" s="184"/>
      <c r="E330" s="184"/>
      <c r="F330" s="184"/>
      <c r="G330" s="185"/>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184"/>
      <c r="AL330" s="184"/>
      <c r="AM330" s="184"/>
      <c r="AN330" s="184"/>
      <c r="AO330" s="184"/>
      <c r="AP330" s="184"/>
      <c r="AQ330" s="184"/>
      <c r="AR330" s="184"/>
      <c r="AS330" s="184"/>
      <c r="AT330" s="184"/>
      <c r="AU330" s="184"/>
      <c r="AV330" s="184"/>
      <c r="AW330" s="184"/>
      <c r="AX330" s="184"/>
      <c r="AY330" s="184"/>
      <c r="AZ330" s="184"/>
      <c r="BA330" s="184"/>
      <c r="BB330" s="184"/>
      <c r="BC330" s="184"/>
      <c r="BD330" s="184"/>
      <c r="BE330" s="184"/>
      <c r="BF330" s="184"/>
      <c r="BG330" s="184"/>
      <c r="BH330" s="184"/>
      <c r="BI330" s="184"/>
      <c r="BJ330" s="184"/>
      <c r="BK330" s="184"/>
      <c r="BL330" s="184"/>
      <c r="BM330" s="184"/>
      <c r="BN330" s="184"/>
      <c r="BO330" s="184"/>
      <c r="BP330" s="184"/>
      <c r="BQ330" s="184"/>
      <c r="BR330" s="184"/>
      <c r="BS330" s="184"/>
      <c r="BT330" s="184"/>
      <c r="BU330" s="184"/>
      <c r="BV330" s="184"/>
      <c r="BW330" s="184"/>
      <c r="BX330" s="187"/>
      <c r="BY330" s="187"/>
      <c r="BZ330" s="187"/>
      <c r="CA330" s="187"/>
      <c r="CB330" s="187"/>
      <c r="CC330" s="187"/>
      <c r="CD330" s="187"/>
      <c r="CE330" s="187"/>
      <c r="CF330" s="187"/>
      <c r="CG330" s="187"/>
      <c r="CH330" s="187"/>
    </row>
    <row r="331" spans="1:86" s="186" customFormat="1" ht="12" customHeight="1">
      <c r="A331" s="184"/>
      <c r="B331" s="184"/>
      <c r="C331" s="184"/>
      <c r="D331" s="184"/>
      <c r="E331" s="184"/>
      <c r="F331" s="184"/>
      <c r="G331" s="185"/>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184"/>
      <c r="AL331" s="184"/>
      <c r="AM331" s="184"/>
      <c r="AN331" s="184"/>
      <c r="AO331" s="184"/>
      <c r="AP331" s="184"/>
      <c r="AQ331" s="184"/>
      <c r="AR331" s="184"/>
      <c r="AS331" s="184"/>
      <c r="AT331" s="184"/>
      <c r="AU331" s="184"/>
      <c r="AV331" s="184"/>
      <c r="AW331" s="184"/>
      <c r="AX331" s="184"/>
      <c r="AY331" s="184"/>
      <c r="AZ331" s="184"/>
      <c r="BA331" s="184"/>
      <c r="BB331" s="184"/>
      <c r="BC331" s="184"/>
      <c r="BD331" s="184"/>
      <c r="BE331" s="184"/>
      <c r="BF331" s="184"/>
      <c r="BG331" s="184"/>
      <c r="BH331" s="184"/>
      <c r="BI331" s="184"/>
      <c r="BJ331" s="184"/>
      <c r="BK331" s="184"/>
      <c r="BL331" s="184"/>
      <c r="BM331" s="184"/>
      <c r="BN331" s="184"/>
      <c r="BO331" s="184"/>
      <c r="BP331" s="184"/>
      <c r="BQ331" s="184"/>
      <c r="BR331" s="184"/>
      <c r="BS331" s="184"/>
      <c r="BT331" s="184"/>
      <c r="BU331" s="184"/>
      <c r="BV331" s="184"/>
      <c r="BW331" s="184"/>
      <c r="BX331" s="187"/>
      <c r="BY331" s="187"/>
      <c r="BZ331" s="187"/>
      <c r="CA331" s="187"/>
      <c r="CB331" s="187"/>
      <c r="CC331" s="187"/>
      <c r="CD331" s="187"/>
      <c r="CE331" s="187"/>
      <c r="CF331" s="187"/>
      <c r="CG331" s="187"/>
      <c r="CH331" s="187"/>
    </row>
    <row r="332" spans="1:86" s="186" customFormat="1" ht="12" customHeight="1">
      <c r="A332" s="184"/>
      <c r="B332" s="184"/>
      <c r="C332" s="184"/>
      <c r="D332" s="184"/>
      <c r="E332" s="184"/>
      <c r="F332" s="184"/>
      <c r="G332" s="185"/>
      <c r="H332" s="184"/>
      <c r="I332" s="184"/>
      <c r="J332" s="184"/>
      <c r="K332" s="184"/>
      <c r="L332" s="184"/>
      <c r="M332" s="184"/>
      <c r="N332" s="184"/>
      <c r="O332" s="184"/>
      <c r="P332" s="184"/>
      <c r="Q332" s="184"/>
      <c r="R332" s="184"/>
      <c r="S332" s="184"/>
      <c r="T332" s="184"/>
      <c r="U332" s="184"/>
      <c r="V332" s="184"/>
      <c r="W332" s="184"/>
      <c r="X332" s="184"/>
      <c r="Y332" s="184"/>
      <c r="Z332" s="184"/>
      <c r="AA332" s="184"/>
      <c r="AB332" s="184"/>
      <c r="AC332" s="184"/>
      <c r="AD332" s="184"/>
      <c r="AE332" s="184"/>
      <c r="AF332" s="184"/>
      <c r="AG332" s="184"/>
      <c r="AH332" s="184"/>
      <c r="AI332" s="184"/>
      <c r="AJ332" s="184"/>
      <c r="AK332" s="184"/>
      <c r="AL332" s="184"/>
      <c r="AM332" s="184"/>
      <c r="AN332" s="184"/>
      <c r="AO332" s="184"/>
      <c r="AP332" s="184"/>
      <c r="AQ332" s="184"/>
      <c r="AR332" s="184"/>
      <c r="AS332" s="184"/>
      <c r="AT332" s="184"/>
      <c r="AU332" s="184"/>
      <c r="AV332" s="184"/>
      <c r="AW332" s="184"/>
      <c r="AX332" s="184"/>
      <c r="AY332" s="184"/>
      <c r="AZ332" s="184"/>
      <c r="BA332" s="184"/>
      <c r="BB332" s="184"/>
      <c r="BC332" s="184"/>
      <c r="BD332" s="184"/>
      <c r="BE332" s="184"/>
      <c r="BF332" s="184"/>
      <c r="BG332" s="184"/>
      <c r="BH332" s="184"/>
      <c r="BI332" s="184"/>
      <c r="BJ332" s="184"/>
      <c r="BK332" s="184"/>
      <c r="BL332" s="184"/>
      <c r="BM332" s="184"/>
      <c r="BN332" s="184"/>
      <c r="BO332" s="184"/>
      <c r="BP332" s="184"/>
      <c r="BQ332" s="184"/>
      <c r="BR332" s="184"/>
      <c r="BS332" s="184"/>
      <c r="BT332" s="184"/>
      <c r="BU332" s="184"/>
      <c r="BV332" s="184"/>
      <c r="BW332" s="184"/>
      <c r="BX332" s="187"/>
      <c r="BY332" s="187"/>
      <c r="BZ332" s="187"/>
      <c r="CA332" s="187"/>
      <c r="CB332" s="187"/>
      <c r="CC332" s="187"/>
      <c r="CD332" s="187"/>
      <c r="CE332" s="187"/>
      <c r="CF332" s="187"/>
      <c r="CG332" s="187"/>
      <c r="CH332" s="187"/>
    </row>
    <row r="333" spans="1:86" s="186" customFormat="1" ht="12" customHeight="1">
      <c r="A333" s="184"/>
      <c r="B333" s="184"/>
      <c r="C333" s="184"/>
      <c r="D333" s="184"/>
      <c r="E333" s="184"/>
      <c r="F333" s="184"/>
      <c r="G333" s="185"/>
      <c r="H333" s="184"/>
      <c r="I333" s="184"/>
      <c r="J333" s="184"/>
      <c r="K333" s="184"/>
      <c r="L333" s="184"/>
      <c r="M333" s="184"/>
      <c r="N333" s="184"/>
      <c r="O333" s="184"/>
      <c r="P333" s="184"/>
      <c r="Q333" s="184"/>
      <c r="R333" s="184"/>
      <c r="S333" s="184"/>
      <c r="T333" s="184"/>
      <c r="U333" s="184"/>
      <c r="V333" s="184"/>
      <c r="W333" s="184"/>
      <c r="X333" s="184"/>
      <c r="Y333" s="184"/>
      <c r="Z333" s="184"/>
      <c r="AA333" s="184"/>
      <c r="AB333" s="184"/>
      <c r="AC333" s="184"/>
      <c r="AD333" s="184"/>
      <c r="AE333" s="184"/>
      <c r="AF333" s="184"/>
      <c r="AG333" s="184"/>
      <c r="AH333" s="184"/>
      <c r="AI333" s="184"/>
      <c r="AJ333" s="184"/>
      <c r="AK333" s="184"/>
      <c r="AL333" s="184"/>
      <c r="AM333" s="184"/>
      <c r="AN333" s="184"/>
      <c r="AO333" s="184"/>
      <c r="AP333" s="184"/>
      <c r="AQ333" s="184"/>
      <c r="AR333" s="184"/>
      <c r="AS333" s="184"/>
      <c r="AT333" s="184"/>
      <c r="AU333" s="184"/>
      <c r="AV333" s="184"/>
      <c r="AW333" s="184"/>
      <c r="AX333" s="184"/>
      <c r="AY333" s="184"/>
      <c r="AZ333" s="184"/>
      <c r="BA333" s="184"/>
      <c r="BB333" s="184"/>
      <c r="BC333" s="184"/>
      <c r="BD333" s="184"/>
      <c r="BE333" s="184"/>
      <c r="BF333" s="184"/>
      <c r="BG333" s="184"/>
      <c r="BH333" s="184"/>
      <c r="BI333" s="184"/>
      <c r="BJ333" s="184"/>
      <c r="BK333" s="184"/>
      <c r="BL333" s="184"/>
      <c r="BM333" s="184"/>
      <c r="BN333" s="184"/>
      <c r="BO333" s="184"/>
      <c r="BP333" s="184"/>
      <c r="BQ333" s="184"/>
      <c r="BR333" s="184"/>
      <c r="BS333" s="184"/>
      <c r="BT333" s="184"/>
      <c r="BU333" s="184"/>
      <c r="BV333" s="184"/>
      <c r="BW333" s="184"/>
      <c r="BX333" s="187"/>
      <c r="BY333" s="187"/>
      <c r="BZ333" s="187"/>
      <c r="CA333" s="187"/>
      <c r="CB333" s="187"/>
      <c r="CC333" s="187"/>
      <c r="CD333" s="187"/>
      <c r="CE333" s="187"/>
      <c r="CF333" s="187"/>
      <c r="CG333" s="187"/>
      <c r="CH333" s="187"/>
    </row>
    <row r="334" spans="1:86" s="186" customFormat="1" ht="12" customHeight="1">
      <c r="A334" s="184"/>
      <c r="B334" s="184"/>
      <c r="C334" s="184"/>
      <c r="D334" s="184"/>
      <c r="E334" s="184"/>
      <c r="F334" s="184"/>
      <c r="G334" s="185"/>
      <c r="H334" s="184"/>
      <c r="I334" s="184"/>
      <c r="J334" s="184"/>
      <c r="K334" s="184"/>
      <c r="L334" s="184"/>
      <c r="M334" s="184"/>
      <c r="N334" s="184"/>
      <c r="O334" s="184"/>
      <c r="P334" s="184"/>
      <c r="Q334" s="184"/>
      <c r="R334" s="184"/>
      <c r="S334" s="184"/>
      <c r="T334" s="184"/>
      <c r="U334" s="184"/>
      <c r="V334" s="184"/>
      <c r="W334" s="184"/>
      <c r="X334" s="184"/>
      <c r="Y334" s="184"/>
      <c r="Z334" s="184"/>
      <c r="AA334" s="184"/>
      <c r="AB334" s="184"/>
      <c r="AC334" s="184"/>
      <c r="AD334" s="184"/>
      <c r="AE334" s="184"/>
      <c r="AF334" s="184"/>
      <c r="AG334" s="184"/>
      <c r="AH334" s="184"/>
      <c r="AI334" s="184"/>
      <c r="AJ334" s="184"/>
      <c r="AK334" s="184"/>
      <c r="AL334" s="184"/>
      <c r="AM334" s="184"/>
      <c r="AN334" s="184"/>
      <c r="AO334" s="184"/>
      <c r="AP334" s="184"/>
      <c r="AQ334" s="184"/>
      <c r="AR334" s="184"/>
      <c r="AS334" s="184"/>
      <c r="AT334" s="184"/>
      <c r="AU334" s="184"/>
      <c r="AV334" s="184"/>
      <c r="AW334" s="184"/>
      <c r="AX334" s="184"/>
      <c r="AY334" s="184"/>
      <c r="AZ334" s="184"/>
      <c r="BA334" s="184"/>
      <c r="BB334" s="184"/>
      <c r="BC334" s="184"/>
      <c r="BD334" s="184"/>
      <c r="BE334" s="184"/>
      <c r="BF334" s="184"/>
      <c r="BG334" s="184"/>
      <c r="BH334" s="184"/>
      <c r="BI334" s="184"/>
      <c r="BJ334" s="184"/>
      <c r="BK334" s="184"/>
      <c r="BL334" s="184"/>
      <c r="BM334" s="184"/>
      <c r="BN334" s="184"/>
      <c r="BO334" s="184"/>
      <c r="BP334" s="184"/>
      <c r="BQ334" s="184"/>
      <c r="BR334" s="184"/>
      <c r="BS334" s="184"/>
      <c r="BT334" s="184"/>
      <c r="BU334" s="184"/>
      <c r="BV334" s="184"/>
      <c r="BW334" s="184"/>
      <c r="BX334" s="187"/>
      <c r="BY334" s="187"/>
      <c r="BZ334" s="187"/>
      <c r="CA334" s="187"/>
      <c r="CB334" s="187"/>
      <c r="CC334" s="187"/>
      <c r="CD334" s="187"/>
      <c r="CE334" s="187"/>
      <c r="CF334" s="187"/>
      <c r="CG334" s="187"/>
      <c r="CH334" s="187"/>
    </row>
    <row r="335" spans="1:86" s="186" customFormat="1" ht="12" customHeight="1">
      <c r="A335" s="184"/>
      <c r="B335" s="184"/>
      <c r="C335" s="184"/>
      <c r="D335" s="184"/>
      <c r="E335" s="184"/>
      <c r="F335" s="184"/>
      <c r="G335" s="185"/>
      <c r="H335" s="184"/>
      <c r="I335" s="184"/>
      <c r="J335" s="184"/>
      <c r="K335" s="184"/>
      <c r="L335" s="184"/>
      <c r="M335" s="184"/>
      <c r="N335" s="184"/>
      <c r="O335" s="184"/>
      <c r="P335" s="184"/>
      <c r="Q335" s="184"/>
      <c r="R335" s="184"/>
      <c r="S335" s="184"/>
      <c r="T335" s="184"/>
      <c r="U335" s="184"/>
      <c r="V335" s="184"/>
      <c r="W335" s="184"/>
      <c r="X335" s="184"/>
      <c r="Y335" s="184"/>
      <c r="Z335" s="184"/>
      <c r="AA335" s="184"/>
      <c r="AB335" s="184"/>
      <c r="AC335" s="184"/>
      <c r="AD335" s="184"/>
      <c r="AE335" s="184"/>
      <c r="AF335" s="184"/>
      <c r="AG335" s="184"/>
      <c r="AH335" s="184"/>
      <c r="AI335" s="184"/>
      <c r="AJ335" s="184"/>
      <c r="AK335" s="184"/>
      <c r="AL335" s="184"/>
      <c r="AM335" s="184"/>
      <c r="AN335" s="184"/>
      <c r="AO335" s="184"/>
      <c r="AP335" s="184"/>
      <c r="AQ335" s="184"/>
      <c r="AR335" s="184"/>
      <c r="AS335" s="184"/>
      <c r="AT335" s="184"/>
      <c r="AU335" s="184"/>
      <c r="AV335" s="184"/>
      <c r="AW335" s="184"/>
      <c r="AX335" s="184"/>
      <c r="AY335" s="184"/>
      <c r="AZ335" s="184"/>
      <c r="BA335" s="184"/>
      <c r="BB335" s="184"/>
      <c r="BC335" s="184"/>
      <c r="BD335" s="184"/>
      <c r="BE335" s="184"/>
      <c r="BF335" s="184"/>
      <c r="BG335" s="184"/>
      <c r="BH335" s="184"/>
      <c r="BI335" s="184"/>
      <c r="BJ335" s="184"/>
      <c r="BK335" s="184"/>
      <c r="BL335" s="184"/>
      <c r="BM335" s="184"/>
      <c r="BN335" s="184"/>
      <c r="BO335" s="184"/>
      <c r="BP335" s="184"/>
      <c r="BQ335" s="184"/>
      <c r="BR335" s="184"/>
      <c r="BS335" s="184"/>
      <c r="BT335" s="184"/>
      <c r="BU335" s="184"/>
      <c r="BV335" s="184"/>
      <c r="BW335" s="184"/>
      <c r="BX335" s="187"/>
      <c r="BY335" s="187"/>
      <c r="BZ335" s="187"/>
      <c r="CA335" s="187"/>
      <c r="CB335" s="187"/>
      <c r="CC335" s="187"/>
      <c r="CD335" s="187"/>
      <c r="CE335" s="187"/>
      <c r="CF335" s="187"/>
      <c r="CG335" s="187"/>
      <c r="CH335" s="187"/>
    </row>
    <row r="336" spans="1:86" s="186" customFormat="1" ht="12" customHeight="1">
      <c r="A336" s="184"/>
      <c r="B336" s="184"/>
      <c r="C336" s="184"/>
      <c r="D336" s="184"/>
      <c r="E336" s="184"/>
      <c r="F336" s="184"/>
      <c r="G336" s="185"/>
      <c r="H336" s="184"/>
      <c r="I336" s="184"/>
      <c r="J336" s="184"/>
      <c r="K336" s="184"/>
      <c r="L336" s="184"/>
      <c r="M336" s="184"/>
      <c r="N336" s="184"/>
      <c r="O336" s="184"/>
      <c r="P336" s="184"/>
      <c r="Q336" s="184"/>
      <c r="R336" s="184"/>
      <c r="S336" s="184"/>
      <c r="T336" s="184"/>
      <c r="U336" s="184"/>
      <c r="V336" s="184"/>
      <c r="W336" s="184"/>
      <c r="X336" s="184"/>
      <c r="Y336" s="184"/>
      <c r="Z336" s="184"/>
      <c r="AA336" s="184"/>
      <c r="AB336" s="184"/>
      <c r="AC336" s="184"/>
      <c r="AD336" s="184"/>
      <c r="AE336" s="184"/>
      <c r="AF336" s="184"/>
      <c r="AG336" s="184"/>
      <c r="AH336" s="184"/>
      <c r="AI336" s="184"/>
      <c r="AJ336" s="184"/>
      <c r="AK336" s="184"/>
      <c r="AL336" s="184"/>
      <c r="AM336" s="184"/>
      <c r="AN336" s="184"/>
      <c r="AO336" s="184"/>
      <c r="AP336" s="184"/>
      <c r="AQ336" s="184"/>
      <c r="AR336" s="184"/>
      <c r="AS336" s="184"/>
      <c r="AT336" s="184"/>
      <c r="AU336" s="184"/>
      <c r="AV336" s="184"/>
      <c r="AW336" s="184"/>
      <c r="AX336" s="184"/>
      <c r="AY336" s="184"/>
      <c r="AZ336" s="184"/>
      <c r="BA336" s="184"/>
      <c r="BB336" s="184"/>
      <c r="BC336" s="184"/>
      <c r="BD336" s="184"/>
      <c r="BE336" s="184"/>
      <c r="BF336" s="184"/>
      <c r="BG336" s="184"/>
      <c r="BH336" s="184"/>
      <c r="BI336" s="184"/>
      <c r="BJ336" s="184"/>
      <c r="BK336" s="184"/>
      <c r="BL336" s="184"/>
      <c r="BM336" s="184"/>
      <c r="BN336" s="184"/>
      <c r="BO336" s="184"/>
      <c r="BP336" s="184"/>
      <c r="BQ336" s="184"/>
      <c r="BR336" s="184"/>
      <c r="BS336" s="184"/>
      <c r="BT336" s="184"/>
      <c r="BU336" s="184"/>
      <c r="BV336" s="184"/>
      <c r="BW336" s="184"/>
      <c r="BX336" s="187"/>
      <c r="BY336" s="187"/>
      <c r="BZ336" s="187"/>
      <c r="CA336" s="187"/>
      <c r="CB336" s="187"/>
      <c r="CC336" s="187"/>
      <c r="CD336" s="187"/>
      <c r="CE336" s="187"/>
      <c r="CF336" s="187"/>
      <c r="CG336" s="187"/>
      <c r="CH336" s="187"/>
    </row>
    <row r="337" spans="1:86" s="186" customFormat="1" ht="12" customHeight="1">
      <c r="A337" s="184"/>
      <c r="B337" s="184"/>
      <c r="C337" s="184"/>
      <c r="D337" s="184"/>
      <c r="E337" s="184"/>
      <c r="F337" s="184"/>
      <c r="G337" s="185"/>
      <c r="H337" s="184"/>
      <c r="I337" s="184"/>
      <c r="J337" s="184"/>
      <c r="K337" s="184"/>
      <c r="L337" s="184"/>
      <c r="M337" s="184"/>
      <c r="N337" s="184"/>
      <c r="O337" s="184"/>
      <c r="P337" s="184"/>
      <c r="Q337" s="184"/>
      <c r="R337" s="184"/>
      <c r="S337" s="184"/>
      <c r="T337" s="184"/>
      <c r="U337" s="184"/>
      <c r="V337" s="184"/>
      <c r="W337" s="184"/>
      <c r="X337" s="184"/>
      <c r="Y337" s="184"/>
      <c r="Z337" s="184"/>
      <c r="AA337" s="184"/>
      <c r="AB337" s="184"/>
      <c r="AC337" s="184"/>
      <c r="AD337" s="184"/>
      <c r="AE337" s="184"/>
      <c r="AF337" s="184"/>
      <c r="AG337" s="184"/>
      <c r="AH337" s="184"/>
      <c r="AI337" s="184"/>
      <c r="AJ337" s="184"/>
      <c r="AK337" s="184"/>
      <c r="AL337" s="184"/>
      <c r="AM337" s="184"/>
      <c r="AN337" s="184"/>
      <c r="AO337" s="184"/>
      <c r="AP337" s="184"/>
      <c r="AQ337" s="184"/>
      <c r="AR337" s="184"/>
      <c r="AS337" s="184"/>
      <c r="AT337" s="184"/>
      <c r="AU337" s="184"/>
      <c r="AV337" s="184"/>
      <c r="AW337" s="184"/>
      <c r="AX337" s="184"/>
      <c r="AY337" s="184"/>
      <c r="AZ337" s="184"/>
      <c r="BA337" s="184"/>
      <c r="BB337" s="184"/>
      <c r="BC337" s="184"/>
      <c r="BD337" s="184"/>
      <c r="BE337" s="184"/>
      <c r="BF337" s="184"/>
      <c r="BG337" s="184"/>
      <c r="BH337" s="184"/>
      <c r="BI337" s="184"/>
      <c r="BJ337" s="184"/>
      <c r="BK337" s="184"/>
      <c r="BL337" s="184"/>
      <c r="BM337" s="184"/>
      <c r="BN337" s="184"/>
      <c r="BO337" s="184"/>
      <c r="BP337" s="184"/>
      <c r="BQ337" s="184"/>
      <c r="BR337" s="184"/>
      <c r="BS337" s="184"/>
      <c r="BT337" s="184"/>
      <c r="BU337" s="184"/>
      <c r="BV337" s="184"/>
      <c r="BW337" s="184"/>
      <c r="BX337" s="187"/>
      <c r="BY337" s="187"/>
      <c r="BZ337" s="187"/>
      <c r="CA337" s="187"/>
      <c r="CB337" s="187"/>
      <c r="CC337" s="187"/>
      <c r="CD337" s="187"/>
      <c r="CE337" s="187"/>
      <c r="CF337" s="187"/>
      <c r="CG337" s="187"/>
      <c r="CH337" s="187"/>
    </row>
    <row r="338" spans="1:86" s="186" customFormat="1" ht="12" customHeight="1">
      <c r="A338" s="184"/>
      <c r="B338" s="184"/>
      <c r="C338" s="184"/>
      <c r="D338" s="184"/>
      <c r="E338" s="184"/>
      <c r="F338" s="184"/>
      <c r="G338" s="185"/>
      <c r="H338" s="184"/>
      <c r="I338" s="184"/>
      <c r="J338" s="184"/>
      <c r="K338" s="184"/>
      <c r="L338" s="184"/>
      <c r="M338" s="184"/>
      <c r="N338" s="184"/>
      <c r="O338" s="184"/>
      <c r="P338" s="184"/>
      <c r="Q338" s="184"/>
      <c r="R338" s="184"/>
      <c r="S338" s="184"/>
      <c r="T338" s="184"/>
      <c r="U338" s="184"/>
      <c r="V338" s="184"/>
      <c r="W338" s="184"/>
      <c r="X338" s="184"/>
      <c r="Y338" s="184"/>
      <c r="Z338" s="184"/>
      <c r="AA338" s="184"/>
      <c r="AB338" s="184"/>
      <c r="AC338" s="184"/>
      <c r="AD338" s="184"/>
      <c r="AE338" s="184"/>
      <c r="AF338" s="184"/>
      <c r="AG338" s="184"/>
      <c r="AH338" s="184"/>
      <c r="AI338" s="184"/>
      <c r="AJ338" s="184"/>
      <c r="AK338" s="184"/>
      <c r="AL338" s="184"/>
      <c r="AM338" s="184"/>
      <c r="AN338" s="184"/>
      <c r="AO338" s="184"/>
      <c r="AP338" s="184"/>
      <c r="AQ338" s="184"/>
      <c r="AR338" s="184"/>
      <c r="AS338" s="184"/>
      <c r="AT338" s="184"/>
      <c r="AU338" s="184"/>
      <c r="AV338" s="184"/>
      <c r="AW338" s="184"/>
      <c r="AX338" s="184"/>
      <c r="AY338" s="184"/>
      <c r="AZ338" s="184"/>
      <c r="BA338" s="184"/>
      <c r="BB338" s="184"/>
      <c r="BC338" s="184"/>
      <c r="BD338" s="184"/>
      <c r="BE338" s="184"/>
      <c r="BF338" s="184"/>
      <c r="BG338" s="184"/>
      <c r="BH338" s="184"/>
      <c r="BI338" s="184"/>
      <c r="BJ338" s="184"/>
      <c r="BK338" s="184"/>
      <c r="BL338" s="184"/>
      <c r="BM338" s="184"/>
      <c r="BN338" s="184"/>
      <c r="BO338" s="184"/>
      <c r="BP338" s="184"/>
      <c r="BQ338" s="184"/>
      <c r="BR338" s="184"/>
      <c r="BS338" s="184"/>
      <c r="BT338" s="184"/>
      <c r="BU338" s="184"/>
      <c r="BV338" s="184"/>
      <c r="BW338" s="184"/>
      <c r="BX338" s="187"/>
      <c r="BY338" s="187"/>
      <c r="BZ338" s="187"/>
      <c r="CA338" s="187"/>
      <c r="CB338" s="187"/>
      <c r="CC338" s="187"/>
      <c r="CD338" s="187"/>
      <c r="CE338" s="187"/>
      <c r="CF338" s="187"/>
      <c r="CG338" s="187"/>
      <c r="CH338" s="187"/>
    </row>
    <row r="339" spans="1:86" s="186" customFormat="1" ht="12" customHeight="1">
      <c r="A339" s="184"/>
      <c r="B339" s="184"/>
      <c r="C339" s="184"/>
      <c r="D339" s="184"/>
      <c r="E339" s="184"/>
      <c r="F339" s="184"/>
      <c r="G339" s="185"/>
      <c r="H339" s="184"/>
      <c r="I339" s="184"/>
      <c r="J339" s="184"/>
      <c r="K339" s="184"/>
      <c r="L339" s="184"/>
      <c r="M339" s="184"/>
      <c r="N339" s="184"/>
      <c r="O339" s="184"/>
      <c r="P339" s="184"/>
      <c r="Q339" s="184"/>
      <c r="R339" s="184"/>
      <c r="S339" s="184"/>
      <c r="T339" s="184"/>
      <c r="U339" s="184"/>
      <c r="V339" s="184"/>
      <c r="W339" s="184"/>
      <c r="X339" s="184"/>
      <c r="Y339" s="184"/>
      <c r="Z339" s="184"/>
      <c r="AA339" s="184"/>
      <c r="AB339" s="184"/>
      <c r="AC339" s="184"/>
      <c r="AD339" s="184"/>
      <c r="AE339" s="184"/>
      <c r="AF339" s="184"/>
      <c r="AG339" s="184"/>
      <c r="AH339" s="184"/>
      <c r="AI339" s="184"/>
      <c r="AJ339" s="184"/>
      <c r="AK339" s="184"/>
      <c r="AL339" s="184"/>
      <c r="AM339" s="184"/>
      <c r="AN339" s="184"/>
      <c r="AO339" s="184"/>
      <c r="AP339" s="184"/>
      <c r="AQ339" s="184"/>
      <c r="AR339" s="184"/>
      <c r="AS339" s="184"/>
      <c r="AT339" s="184"/>
      <c r="AU339" s="184"/>
      <c r="AV339" s="184"/>
      <c r="AW339" s="184"/>
      <c r="AX339" s="184"/>
      <c r="AY339" s="184"/>
      <c r="AZ339" s="184"/>
      <c r="BA339" s="184"/>
      <c r="BB339" s="184"/>
      <c r="BC339" s="184"/>
      <c r="BD339" s="184"/>
      <c r="BE339" s="184"/>
      <c r="BF339" s="184"/>
      <c r="BG339" s="184"/>
      <c r="BH339" s="184"/>
      <c r="BI339" s="184"/>
      <c r="BJ339" s="184"/>
      <c r="BK339" s="184"/>
      <c r="BL339" s="184"/>
      <c r="BM339" s="184"/>
      <c r="BN339" s="184"/>
      <c r="BO339" s="184"/>
      <c r="BP339" s="184"/>
      <c r="BQ339" s="184"/>
      <c r="BR339" s="184"/>
      <c r="BS339" s="184"/>
      <c r="BT339" s="184"/>
      <c r="BU339" s="184"/>
      <c r="BV339" s="184"/>
      <c r="BW339" s="184"/>
      <c r="BX339" s="187"/>
      <c r="BY339" s="187"/>
      <c r="BZ339" s="187"/>
      <c r="CA339" s="187"/>
      <c r="CB339" s="187"/>
      <c r="CC339" s="187"/>
      <c r="CD339" s="187"/>
      <c r="CE339" s="187"/>
      <c r="CF339" s="187"/>
      <c r="CG339" s="187"/>
      <c r="CH339" s="187"/>
    </row>
    <row r="340" spans="1:86" s="186" customFormat="1" ht="12" customHeight="1">
      <c r="A340" s="184"/>
      <c r="B340" s="184"/>
      <c r="C340" s="184"/>
      <c r="D340" s="184"/>
      <c r="E340" s="184"/>
      <c r="F340" s="184"/>
      <c r="G340" s="185"/>
      <c r="H340" s="184"/>
      <c r="I340" s="184"/>
      <c r="J340" s="184"/>
      <c r="K340" s="184"/>
      <c r="L340" s="184"/>
      <c r="M340" s="184"/>
      <c r="N340" s="184"/>
      <c r="O340" s="184"/>
      <c r="P340" s="184"/>
      <c r="Q340" s="184"/>
      <c r="R340" s="184"/>
      <c r="S340" s="184"/>
      <c r="T340" s="184"/>
      <c r="U340" s="184"/>
      <c r="V340" s="184"/>
      <c r="W340" s="184"/>
      <c r="X340" s="184"/>
      <c r="Y340" s="184"/>
      <c r="Z340" s="184"/>
      <c r="AA340" s="184"/>
      <c r="AB340" s="184"/>
      <c r="AC340" s="184"/>
      <c r="AD340" s="184"/>
      <c r="AE340" s="184"/>
      <c r="AF340" s="184"/>
      <c r="AG340" s="184"/>
      <c r="AH340" s="184"/>
      <c r="AI340" s="184"/>
      <c r="AJ340" s="184"/>
      <c r="AK340" s="184"/>
      <c r="AL340" s="184"/>
      <c r="AM340" s="184"/>
      <c r="AN340" s="184"/>
      <c r="AO340" s="184"/>
      <c r="AP340" s="184"/>
      <c r="AQ340" s="184"/>
      <c r="AR340" s="184"/>
      <c r="AS340" s="184"/>
      <c r="AT340" s="184"/>
      <c r="AU340" s="184"/>
      <c r="AV340" s="184"/>
      <c r="AW340" s="184"/>
      <c r="AX340" s="184"/>
      <c r="AY340" s="184"/>
      <c r="AZ340" s="184"/>
      <c r="BA340" s="184"/>
      <c r="BB340" s="184"/>
      <c r="BC340" s="184"/>
      <c r="BD340" s="184"/>
      <c r="BE340" s="184"/>
      <c r="BF340" s="184"/>
      <c r="BG340" s="184"/>
      <c r="BH340" s="184"/>
      <c r="BI340" s="184"/>
      <c r="BJ340" s="184"/>
      <c r="BK340" s="184"/>
      <c r="BL340" s="184"/>
      <c r="BM340" s="184"/>
      <c r="BN340" s="184"/>
      <c r="BO340" s="184"/>
      <c r="BP340" s="184"/>
      <c r="BQ340" s="184"/>
      <c r="BR340" s="184"/>
      <c r="BS340" s="184"/>
      <c r="BT340" s="184"/>
      <c r="BU340" s="184"/>
      <c r="BV340" s="184"/>
      <c r="BW340" s="184"/>
      <c r="BX340" s="187"/>
      <c r="BY340" s="187"/>
      <c r="BZ340" s="187"/>
      <c r="CA340" s="187"/>
      <c r="CB340" s="187"/>
      <c r="CC340" s="187"/>
      <c r="CD340" s="187"/>
      <c r="CE340" s="187"/>
      <c r="CF340" s="187"/>
      <c r="CG340" s="187"/>
      <c r="CH340" s="187"/>
    </row>
    <row r="341" spans="1:86" s="186" customFormat="1" ht="12" customHeight="1">
      <c r="A341" s="184"/>
      <c r="B341" s="184"/>
      <c r="C341" s="184"/>
      <c r="D341" s="184"/>
      <c r="E341" s="184"/>
      <c r="F341" s="184"/>
      <c r="G341" s="185"/>
      <c r="H341" s="184"/>
      <c r="I341" s="184"/>
      <c r="J341" s="184"/>
      <c r="K341" s="184"/>
      <c r="L341" s="184"/>
      <c r="M341" s="184"/>
      <c r="N341" s="184"/>
      <c r="O341" s="184"/>
      <c r="P341" s="184"/>
      <c r="Q341" s="184"/>
      <c r="R341" s="184"/>
      <c r="S341" s="184"/>
      <c r="T341" s="184"/>
      <c r="U341" s="184"/>
      <c r="V341" s="184"/>
      <c r="W341" s="184"/>
      <c r="X341" s="184"/>
      <c r="Y341" s="184"/>
      <c r="Z341" s="184"/>
      <c r="AA341" s="184"/>
      <c r="AB341" s="184"/>
      <c r="AC341" s="184"/>
      <c r="AD341" s="184"/>
      <c r="AE341" s="184"/>
      <c r="AF341" s="184"/>
      <c r="AG341" s="184"/>
      <c r="AH341" s="184"/>
      <c r="AI341" s="184"/>
      <c r="AJ341" s="184"/>
      <c r="AK341" s="184"/>
      <c r="AL341" s="184"/>
      <c r="AM341" s="184"/>
      <c r="AN341" s="184"/>
      <c r="AO341" s="184"/>
      <c r="AP341" s="184"/>
      <c r="AQ341" s="184"/>
      <c r="AR341" s="184"/>
      <c r="AS341" s="184"/>
      <c r="AT341" s="184"/>
      <c r="AU341" s="184"/>
      <c r="AV341" s="184"/>
      <c r="AW341" s="184"/>
      <c r="AX341" s="184"/>
      <c r="AY341" s="184"/>
      <c r="AZ341" s="184"/>
      <c r="BA341" s="184"/>
      <c r="BB341" s="184"/>
      <c r="BC341" s="184"/>
      <c r="BD341" s="184"/>
      <c r="BE341" s="184"/>
      <c r="BF341" s="184"/>
      <c r="BG341" s="184"/>
      <c r="BH341" s="184"/>
      <c r="BI341" s="184"/>
      <c r="BJ341" s="184"/>
      <c r="BK341" s="184"/>
      <c r="BL341" s="184"/>
      <c r="BM341" s="184"/>
      <c r="BN341" s="184"/>
      <c r="BO341" s="184"/>
      <c r="BP341" s="184"/>
      <c r="BQ341" s="184"/>
      <c r="BR341" s="184"/>
      <c r="BS341" s="184"/>
      <c r="BT341" s="184"/>
      <c r="BU341" s="184"/>
      <c r="BV341" s="184"/>
      <c r="BW341" s="184"/>
      <c r="BX341" s="187"/>
      <c r="BY341" s="187"/>
      <c r="BZ341" s="187"/>
      <c r="CA341" s="187"/>
      <c r="CB341" s="187"/>
      <c r="CC341" s="187"/>
      <c r="CD341" s="187"/>
      <c r="CE341" s="187"/>
      <c r="CF341" s="187"/>
      <c r="CG341" s="187"/>
      <c r="CH341" s="187"/>
    </row>
    <row r="342" spans="1:86" s="186" customFormat="1" ht="12" customHeight="1">
      <c r="A342" s="184"/>
      <c r="B342" s="184"/>
      <c r="C342" s="184"/>
      <c r="D342" s="184"/>
      <c r="E342" s="184"/>
      <c r="F342" s="184"/>
      <c r="G342" s="185"/>
      <c r="H342" s="184"/>
      <c r="I342" s="184"/>
      <c r="J342" s="184"/>
      <c r="K342" s="184"/>
      <c r="L342" s="184"/>
      <c r="M342" s="184"/>
      <c r="N342" s="184"/>
      <c r="O342" s="184"/>
      <c r="P342" s="184"/>
      <c r="Q342" s="184"/>
      <c r="R342" s="184"/>
      <c r="S342" s="184"/>
      <c r="T342" s="184"/>
      <c r="U342" s="184"/>
      <c r="V342" s="184"/>
      <c r="W342" s="184"/>
      <c r="X342" s="184"/>
      <c r="Y342" s="184"/>
      <c r="Z342" s="184"/>
      <c r="AA342" s="184"/>
      <c r="AB342" s="184"/>
      <c r="AC342" s="184"/>
      <c r="AD342" s="184"/>
      <c r="AE342" s="184"/>
      <c r="AF342" s="184"/>
      <c r="AG342" s="184"/>
      <c r="AH342" s="184"/>
      <c r="AI342" s="184"/>
      <c r="AJ342" s="184"/>
      <c r="AK342" s="184"/>
      <c r="AL342" s="184"/>
      <c r="AM342" s="184"/>
      <c r="AN342" s="184"/>
      <c r="AO342" s="184"/>
      <c r="AP342" s="184"/>
      <c r="AQ342" s="184"/>
      <c r="AR342" s="184"/>
      <c r="AS342" s="184"/>
      <c r="AT342" s="184"/>
      <c r="AU342" s="184"/>
      <c r="AV342" s="184"/>
      <c r="AW342" s="184"/>
      <c r="AX342" s="184"/>
      <c r="AY342" s="184"/>
      <c r="AZ342" s="184"/>
      <c r="BA342" s="184"/>
      <c r="BB342" s="184"/>
      <c r="BC342" s="184"/>
      <c r="BD342" s="184"/>
      <c r="BE342" s="184"/>
      <c r="BF342" s="184"/>
      <c r="BG342" s="184"/>
      <c r="BH342" s="184"/>
      <c r="BI342" s="184"/>
      <c r="BJ342" s="184"/>
      <c r="BK342" s="184"/>
      <c r="BL342" s="184"/>
      <c r="BM342" s="184"/>
      <c r="BN342" s="184"/>
      <c r="BO342" s="184"/>
      <c r="BP342" s="184"/>
      <c r="BQ342" s="184"/>
      <c r="BR342" s="184"/>
      <c r="BS342" s="184"/>
      <c r="BT342" s="184"/>
      <c r="BU342" s="184"/>
      <c r="BV342" s="184"/>
      <c r="BW342" s="184"/>
      <c r="BX342" s="187"/>
      <c r="BY342" s="187"/>
      <c r="BZ342" s="187"/>
      <c r="CA342" s="187"/>
      <c r="CB342" s="187"/>
      <c r="CC342" s="187"/>
      <c r="CD342" s="187"/>
      <c r="CE342" s="187"/>
      <c r="CF342" s="187"/>
      <c r="CG342" s="187"/>
      <c r="CH342" s="187"/>
    </row>
    <row r="343" spans="1:86" s="186" customFormat="1" ht="12" customHeight="1">
      <c r="A343" s="184"/>
      <c r="B343" s="184"/>
      <c r="C343" s="184"/>
      <c r="D343" s="184"/>
      <c r="E343" s="184"/>
      <c r="F343" s="184"/>
      <c r="G343" s="185"/>
      <c r="H343" s="184"/>
      <c r="I343" s="184"/>
      <c r="J343" s="184"/>
      <c r="K343" s="184"/>
      <c r="L343" s="184"/>
      <c r="M343" s="184"/>
      <c r="N343" s="184"/>
      <c r="O343" s="184"/>
      <c r="P343" s="184"/>
      <c r="Q343" s="184"/>
      <c r="R343" s="184"/>
      <c r="S343" s="184"/>
      <c r="T343" s="184"/>
      <c r="U343" s="184"/>
      <c r="V343" s="184"/>
      <c r="W343" s="184"/>
      <c r="X343" s="184"/>
      <c r="Y343" s="184"/>
      <c r="Z343" s="184"/>
      <c r="AA343" s="184"/>
      <c r="AB343" s="184"/>
      <c r="AC343" s="184"/>
      <c r="AD343" s="184"/>
      <c r="AE343" s="184"/>
      <c r="AF343" s="184"/>
      <c r="AG343" s="184"/>
      <c r="AH343" s="184"/>
      <c r="AI343" s="184"/>
      <c r="AJ343" s="184"/>
      <c r="AK343" s="184"/>
      <c r="AL343" s="184"/>
      <c r="AM343" s="184"/>
      <c r="AN343" s="184"/>
      <c r="AO343" s="184"/>
      <c r="AP343" s="184"/>
      <c r="AQ343" s="184"/>
      <c r="AR343" s="184"/>
      <c r="AS343" s="184"/>
      <c r="AT343" s="184"/>
      <c r="AU343" s="184"/>
      <c r="AV343" s="184"/>
      <c r="AW343" s="184"/>
      <c r="AX343" s="184"/>
      <c r="AY343" s="184"/>
      <c r="AZ343" s="184"/>
      <c r="BA343" s="184"/>
      <c r="BB343" s="184"/>
      <c r="BC343" s="184"/>
      <c r="BD343" s="184"/>
      <c r="BE343" s="184"/>
      <c r="BF343" s="184"/>
      <c r="BG343" s="184"/>
      <c r="BH343" s="184"/>
      <c r="BI343" s="184"/>
      <c r="BJ343" s="184"/>
      <c r="BK343" s="184"/>
      <c r="BL343" s="184"/>
      <c r="BM343" s="184"/>
      <c r="BN343" s="184"/>
      <c r="BO343" s="184"/>
      <c r="BP343" s="184"/>
      <c r="BQ343" s="184"/>
      <c r="BR343" s="184"/>
      <c r="BS343" s="184"/>
      <c r="BT343" s="184"/>
      <c r="BU343" s="184"/>
      <c r="BV343" s="184"/>
      <c r="BW343" s="184"/>
      <c r="BX343" s="187"/>
      <c r="BY343" s="187"/>
      <c r="BZ343" s="187"/>
      <c r="CA343" s="187"/>
      <c r="CB343" s="187"/>
      <c r="CC343" s="187"/>
      <c r="CD343" s="187"/>
      <c r="CE343" s="187"/>
      <c r="CF343" s="187"/>
      <c r="CG343" s="187"/>
      <c r="CH343" s="187"/>
    </row>
    <row r="344" spans="1:86" s="186" customFormat="1" ht="12" customHeight="1">
      <c r="A344" s="184"/>
      <c r="B344" s="184"/>
      <c r="C344" s="184"/>
      <c r="D344" s="184"/>
      <c r="E344" s="184"/>
      <c r="F344" s="184"/>
      <c r="G344" s="185"/>
      <c r="H344" s="184"/>
      <c r="I344" s="184"/>
      <c r="J344" s="184"/>
      <c r="K344" s="184"/>
      <c r="L344" s="184"/>
      <c r="M344" s="184"/>
      <c r="N344" s="184"/>
      <c r="O344" s="184"/>
      <c r="P344" s="184"/>
      <c r="Q344" s="184"/>
      <c r="R344" s="184"/>
      <c r="S344" s="184"/>
      <c r="T344" s="184"/>
      <c r="U344" s="184"/>
      <c r="V344" s="184"/>
      <c r="W344" s="184"/>
      <c r="X344" s="184"/>
      <c r="Y344" s="184"/>
      <c r="Z344" s="184"/>
      <c r="AA344" s="184"/>
      <c r="AB344" s="184"/>
      <c r="AC344" s="184"/>
      <c r="AD344" s="184"/>
      <c r="AE344" s="184"/>
      <c r="AF344" s="184"/>
      <c r="AG344" s="184"/>
      <c r="AH344" s="184"/>
      <c r="AI344" s="184"/>
      <c r="AJ344" s="184"/>
      <c r="AK344" s="184"/>
      <c r="AL344" s="184"/>
      <c r="AM344" s="184"/>
      <c r="AN344" s="184"/>
      <c r="AO344" s="184"/>
      <c r="AP344" s="184"/>
      <c r="AQ344" s="184"/>
      <c r="AR344" s="184"/>
      <c r="AS344" s="184"/>
      <c r="AT344" s="184"/>
      <c r="AU344" s="184"/>
      <c r="AV344" s="184"/>
      <c r="AW344" s="184"/>
      <c r="AX344" s="184"/>
      <c r="AY344" s="184"/>
      <c r="AZ344" s="184"/>
      <c r="BA344" s="184"/>
      <c r="BB344" s="184"/>
      <c r="BC344" s="184"/>
      <c r="BD344" s="184"/>
      <c r="BE344" s="184"/>
      <c r="BF344" s="184"/>
      <c r="BG344" s="184"/>
      <c r="BH344" s="184"/>
      <c r="BI344" s="184"/>
      <c r="BJ344" s="184"/>
      <c r="BK344" s="184"/>
      <c r="BL344" s="184"/>
      <c r="BM344" s="184"/>
      <c r="BN344" s="184"/>
      <c r="BO344" s="184"/>
      <c r="BP344" s="184"/>
      <c r="BQ344" s="184"/>
      <c r="BR344" s="184"/>
      <c r="BS344" s="184"/>
      <c r="BT344" s="184"/>
      <c r="BU344" s="184"/>
      <c r="BV344" s="184"/>
      <c r="BW344" s="184"/>
      <c r="BX344" s="187"/>
      <c r="BY344" s="187"/>
      <c r="BZ344" s="187"/>
      <c r="CA344" s="187"/>
      <c r="CB344" s="187"/>
      <c r="CC344" s="187"/>
      <c r="CD344" s="187"/>
      <c r="CE344" s="187"/>
      <c r="CF344" s="187"/>
      <c r="CG344" s="187"/>
      <c r="CH344" s="187"/>
    </row>
    <row r="345" spans="1:86" s="186" customFormat="1" ht="12" customHeight="1">
      <c r="A345" s="184"/>
      <c r="B345" s="184"/>
      <c r="C345" s="184"/>
      <c r="D345" s="184"/>
      <c r="E345" s="184"/>
      <c r="F345" s="184"/>
      <c r="G345" s="185"/>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184"/>
      <c r="AL345" s="184"/>
      <c r="AM345" s="184"/>
      <c r="AN345" s="184"/>
      <c r="AO345" s="184"/>
      <c r="AP345" s="184"/>
      <c r="AQ345" s="184"/>
      <c r="AR345" s="184"/>
      <c r="AS345" s="184"/>
      <c r="AT345" s="184"/>
      <c r="AU345" s="184"/>
      <c r="AV345" s="184"/>
      <c r="AW345" s="184"/>
      <c r="AX345" s="184"/>
      <c r="AY345" s="184"/>
      <c r="AZ345" s="184"/>
      <c r="BA345" s="184"/>
      <c r="BB345" s="184"/>
      <c r="BC345" s="184"/>
      <c r="BD345" s="184"/>
      <c r="BE345" s="184"/>
      <c r="BF345" s="184"/>
      <c r="BG345" s="184"/>
      <c r="BH345" s="184"/>
      <c r="BI345" s="184"/>
      <c r="BJ345" s="184"/>
      <c r="BK345" s="184"/>
      <c r="BL345" s="184"/>
      <c r="BM345" s="184"/>
      <c r="BN345" s="184"/>
      <c r="BO345" s="184"/>
      <c r="BP345" s="184"/>
      <c r="BQ345" s="184"/>
      <c r="BR345" s="184"/>
      <c r="BS345" s="184"/>
      <c r="BT345" s="184"/>
      <c r="BU345" s="184"/>
      <c r="BV345" s="184"/>
      <c r="BW345" s="184"/>
      <c r="BX345" s="187"/>
      <c r="BY345" s="187"/>
      <c r="BZ345" s="187"/>
      <c r="CA345" s="187"/>
      <c r="CB345" s="187"/>
      <c r="CC345" s="187"/>
      <c r="CD345" s="187"/>
      <c r="CE345" s="187"/>
      <c r="CF345" s="187"/>
      <c r="CG345" s="187"/>
      <c r="CH345" s="187"/>
    </row>
    <row r="346" spans="1:86" s="186" customFormat="1" ht="12" customHeight="1">
      <c r="A346" s="184"/>
      <c r="B346" s="184"/>
      <c r="C346" s="184"/>
      <c r="D346" s="184"/>
      <c r="E346" s="184"/>
      <c r="F346" s="184"/>
      <c r="G346" s="185"/>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184"/>
      <c r="AL346" s="184"/>
      <c r="AM346" s="184"/>
      <c r="AN346" s="184"/>
      <c r="AO346" s="184"/>
      <c r="AP346" s="184"/>
      <c r="AQ346" s="184"/>
      <c r="AR346" s="184"/>
      <c r="AS346" s="184"/>
      <c r="AT346" s="184"/>
      <c r="AU346" s="184"/>
      <c r="AV346" s="184"/>
      <c r="AW346" s="184"/>
      <c r="AX346" s="184"/>
      <c r="AY346" s="184"/>
      <c r="AZ346" s="184"/>
      <c r="BA346" s="184"/>
      <c r="BB346" s="184"/>
      <c r="BC346" s="184"/>
      <c r="BD346" s="184"/>
      <c r="BE346" s="184"/>
      <c r="BF346" s="184"/>
      <c r="BG346" s="184"/>
      <c r="BH346" s="184"/>
      <c r="BI346" s="184"/>
      <c r="BJ346" s="184"/>
      <c r="BK346" s="184"/>
      <c r="BL346" s="184"/>
      <c r="BM346" s="184"/>
      <c r="BN346" s="184"/>
      <c r="BO346" s="184"/>
      <c r="BP346" s="184"/>
      <c r="BQ346" s="184"/>
      <c r="BR346" s="184"/>
      <c r="BS346" s="184"/>
      <c r="BT346" s="184"/>
      <c r="BU346" s="184"/>
      <c r="BV346" s="184"/>
      <c r="BW346" s="184"/>
      <c r="BX346" s="187"/>
      <c r="BY346" s="187"/>
      <c r="BZ346" s="187"/>
      <c r="CA346" s="187"/>
      <c r="CB346" s="187"/>
      <c r="CC346" s="187"/>
      <c r="CD346" s="187"/>
      <c r="CE346" s="187"/>
      <c r="CF346" s="187"/>
      <c r="CG346" s="187"/>
      <c r="CH346" s="187"/>
    </row>
    <row r="347" spans="1:86" s="186" customFormat="1" ht="12" customHeight="1">
      <c r="A347" s="184"/>
      <c r="B347" s="184"/>
      <c r="C347" s="184"/>
      <c r="D347" s="184"/>
      <c r="E347" s="184"/>
      <c r="F347" s="184"/>
      <c r="G347" s="185"/>
      <c r="H347" s="184"/>
      <c r="I347" s="184"/>
      <c r="J347" s="184"/>
      <c r="K347" s="184"/>
      <c r="L347" s="184"/>
      <c r="M347" s="184"/>
      <c r="N347" s="184"/>
      <c r="O347" s="184"/>
      <c r="P347" s="184"/>
      <c r="Q347" s="184"/>
      <c r="R347" s="184"/>
      <c r="S347" s="184"/>
      <c r="T347" s="184"/>
      <c r="U347" s="184"/>
      <c r="V347" s="184"/>
      <c r="W347" s="184"/>
      <c r="X347" s="184"/>
      <c r="Y347" s="184"/>
      <c r="Z347" s="184"/>
      <c r="AA347" s="184"/>
      <c r="AB347" s="184"/>
      <c r="AC347" s="184"/>
      <c r="AD347" s="184"/>
      <c r="AE347" s="184"/>
      <c r="AF347" s="184"/>
      <c r="AG347" s="184"/>
      <c r="AH347" s="184"/>
      <c r="AI347" s="184"/>
      <c r="AJ347" s="184"/>
      <c r="AK347" s="184"/>
      <c r="AL347" s="184"/>
      <c r="AM347" s="184"/>
      <c r="AN347" s="184"/>
      <c r="AO347" s="184"/>
      <c r="AP347" s="184"/>
      <c r="AQ347" s="184"/>
      <c r="AR347" s="184"/>
      <c r="AS347" s="184"/>
      <c r="AT347" s="184"/>
      <c r="AU347" s="184"/>
      <c r="AV347" s="184"/>
      <c r="AW347" s="184"/>
      <c r="AX347" s="184"/>
      <c r="AY347" s="184"/>
      <c r="AZ347" s="184"/>
      <c r="BA347" s="184"/>
      <c r="BB347" s="184"/>
      <c r="BC347" s="184"/>
      <c r="BD347" s="184"/>
      <c r="BE347" s="184"/>
      <c r="BF347" s="184"/>
      <c r="BG347" s="184"/>
      <c r="BH347" s="184"/>
      <c r="BI347" s="184"/>
      <c r="BJ347" s="184"/>
      <c r="BK347" s="184"/>
      <c r="BL347" s="184"/>
      <c r="BM347" s="184"/>
      <c r="BN347" s="184"/>
      <c r="BO347" s="184"/>
      <c r="BP347" s="184"/>
      <c r="BQ347" s="184"/>
      <c r="BR347" s="184"/>
      <c r="BS347" s="184"/>
      <c r="BT347" s="184"/>
      <c r="BU347" s="184"/>
      <c r="BV347" s="184"/>
      <c r="BW347" s="184"/>
      <c r="BX347" s="187"/>
      <c r="BY347" s="187"/>
      <c r="BZ347" s="187"/>
      <c r="CA347" s="187"/>
      <c r="CB347" s="187"/>
      <c r="CC347" s="187"/>
      <c r="CD347" s="187"/>
      <c r="CE347" s="187"/>
      <c r="CF347" s="187"/>
      <c r="CG347" s="187"/>
      <c r="CH347" s="187"/>
    </row>
    <row r="348" spans="1:86" s="186" customFormat="1" ht="12" customHeight="1">
      <c r="A348" s="184"/>
      <c r="B348" s="184"/>
      <c r="C348" s="184"/>
      <c r="D348" s="184"/>
      <c r="E348" s="184"/>
      <c r="F348" s="184"/>
      <c r="G348" s="185"/>
      <c r="H348" s="184"/>
      <c r="I348" s="184"/>
      <c r="J348" s="184"/>
      <c r="K348" s="184"/>
      <c r="L348" s="184"/>
      <c r="M348" s="184"/>
      <c r="N348" s="184"/>
      <c r="O348" s="184"/>
      <c r="P348" s="184"/>
      <c r="Q348" s="184"/>
      <c r="R348" s="184"/>
      <c r="S348" s="184"/>
      <c r="T348" s="184"/>
      <c r="U348" s="184"/>
      <c r="V348" s="184"/>
      <c r="W348" s="184"/>
      <c r="X348" s="184"/>
      <c r="Y348" s="184"/>
      <c r="Z348" s="184"/>
      <c r="AA348" s="184"/>
      <c r="AB348" s="184"/>
      <c r="AC348" s="184"/>
      <c r="AD348" s="184"/>
      <c r="AE348" s="184"/>
      <c r="AF348" s="184"/>
      <c r="AG348" s="184"/>
      <c r="AH348" s="184"/>
      <c r="AI348" s="184"/>
      <c r="AJ348" s="184"/>
      <c r="AK348" s="184"/>
      <c r="AL348" s="184"/>
      <c r="AM348" s="184"/>
      <c r="AN348" s="184"/>
      <c r="AO348" s="184"/>
      <c r="AP348" s="184"/>
      <c r="AQ348" s="184"/>
      <c r="AR348" s="184"/>
      <c r="AS348" s="184"/>
      <c r="AT348" s="184"/>
      <c r="AU348" s="184"/>
      <c r="AV348" s="184"/>
      <c r="AW348" s="184"/>
      <c r="AX348" s="184"/>
      <c r="AY348" s="184"/>
      <c r="AZ348" s="184"/>
      <c r="BA348" s="184"/>
      <c r="BB348" s="184"/>
      <c r="BC348" s="184"/>
      <c r="BD348" s="184"/>
      <c r="BE348" s="184"/>
      <c r="BF348" s="184"/>
      <c r="BG348" s="184"/>
      <c r="BH348" s="184"/>
      <c r="BI348" s="184"/>
      <c r="BJ348" s="184"/>
      <c r="BK348" s="184"/>
      <c r="BL348" s="184"/>
      <c r="BM348" s="184"/>
      <c r="BN348" s="184"/>
      <c r="BO348" s="184"/>
      <c r="BP348" s="184"/>
      <c r="BQ348" s="184"/>
      <c r="BR348" s="184"/>
      <c r="BS348" s="184"/>
      <c r="BT348" s="184"/>
      <c r="BU348" s="184"/>
      <c r="BV348" s="184"/>
      <c r="BW348" s="184"/>
      <c r="BX348" s="187"/>
      <c r="BY348" s="187"/>
      <c r="BZ348" s="187"/>
      <c r="CA348" s="187"/>
      <c r="CB348" s="187"/>
      <c r="CC348" s="187"/>
      <c r="CD348" s="187"/>
      <c r="CE348" s="187"/>
      <c r="CF348" s="187"/>
      <c r="CG348" s="187"/>
      <c r="CH348" s="187"/>
    </row>
    <row r="349" spans="1:86" s="186" customFormat="1" ht="12" customHeight="1">
      <c r="A349" s="184"/>
      <c r="B349" s="184"/>
      <c r="C349" s="184"/>
      <c r="D349" s="184"/>
      <c r="E349" s="184"/>
      <c r="F349" s="184"/>
      <c r="G349" s="185"/>
      <c r="H349" s="184"/>
      <c r="I349" s="184"/>
      <c r="J349" s="184"/>
      <c r="K349" s="184"/>
      <c r="L349" s="184"/>
      <c r="M349" s="184"/>
      <c r="N349" s="184"/>
      <c r="O349" s="184"/>
      <c r="P349" s="184"/>
      <c r="Q349" s="184"/>
      <c r="R349" s="184"/>
      <c r="S349" s="184"/>
      <c r="T349" s="184"/>
      <c r="U349" s="184"/>
      <c r="V349" s="184"/>
      <c r="W349" s="184"/>
      <c r="X349" s="184"/>
      <c r="Y349" s="184"/>
      <c r="Z349" s="184"/>
      <c r="AA349" s="184"/>
      <c r="AB349" s="184"/>
      <c r="AC349" s="184"/>
      <c r="AD349" s="184"/>
      <c r="AE349" s="184"/>
      <c r="AF349" s="184"/>
      <c r="AG349" s="184"/>
      <c r="AH349" s="184"/>
      <c r="AI349" s="184"/>
      <c r="AJ349" s="184"/>
      <c r="AK349" s="184"/>
      <c r="AL349" s="184"/>
      <c r="AM349" s="184"/>
      <c r="AN349" s="184"/>
      <c r="AO349" s="184"/>
      <c r="AP349" s="184"/>
      <c r="AQ349" s="184"/>
      <c r="AR349" s="184"/>
      <c r="AS349" s="184"/>
      <c r="AT349" s="184"/>
      <c r="AU349" s="184"/>
      <c r="AV349" s="184"/>
      <c r="AW349" s="184"/>
      <c r="AX349" s="184"/>
      <c r="AY349" s="184"/>
      <c r="AZ349" s="184"/>
      <c r="BA349" s="184"/>
      <c r="BB349" s="184"/>
      <c r="BC349" s="184"/>
      <c r="BD349" s="184"/>
      <c r="BE349" s="184"/>
      <c r="BF349" s="184"/>
      <c r="BG349" s="184"/>
      <c r="BH349" s="184"/>
      <c r="BI349" s="184"/>
      <c r="BJ349" s="184"/>
      <c r="BK349" s="184"/>
      <c r="BL349" s="184"/>
      <c r="BM349" s="184"/>
      <c r="BN349" s="184"/>
      <c r="BO349" s="184"/>
      <c r="BP349" s="184"/>
      <c r="BQ349" s="184"/>
      <c r="BR349" s="184"/>
      <c r="BS349" s="184"/>
      <c r="BT349" s="184"/>
      <c r="BU349" s="184"/>
      <c r="BV349" s="184"/>
      <c r="BW349" s="184"/>
      <c r="BX349" s="187"/>
      <c r="BY349" s="187"/>
      <c r="BZ349" s="187"/>
      <c r="CA349" s="187"/>
      <c r="CB349" s="187"/>
      <c r="CC349" s="187"/>
      <c r="CD349" s="187"/>
      <c r="CE349" s="187"/>
      <c r="CF349" s="187"/>
      <c r="CG349" s="187"/>
      <c r="CH349" s="187"/>
    </row>
    <row r="350" spans="1:86" s="186" customFormat="1" ht="12" customHeight="1">
      <c r="A350" s="184"/>
      <c r="B350" s="184"/>
      <c r="C350" s="184"/>
      <c r="D350" s="184"/>
      <c r="E350" s="184"/>
      <c r="F350" s="184"/>
      <c r="G350" s="185"/>
      <c r="H350" s="184"/>
      <c r="I350" s="184"/>
      <c r="J350" s="184"/>
      <c r="K350" s="184"/>
      <c r="L350" s="184"/>
      <c r="M350" s="184"/>
      <c r="N350" s="184"/>
      <c r="O350" s="184"/>
      <c r="P350" s="184"/>
      <c r="Q350" s="184"/>
      <c r="R350" s="184"/>
      <c r="S350" s="184"/>
      <c r="T350" s="184"/>
      <c r="U350" s="184"/>
      <c r="V350" s="184"/>
      <c r="W350" s="184"/>
      <c r="X350" s="184"/>
      <c r="Y350" s="184"/>
      <c r="Z350" s="184"/>
      <c r="AA350" s="184"/>
      <c r="AB350" s="184"/>
      <c r="AC350" s="184"/>
      <c r="AD350" s="184"/>
      <c r="AE350" s="184"/>
      <c r="AF350" s="184"/>
      <c r="AG350" s="184"/>
      <c r="AH350" s="184"/>
      <c r="AI350" s="184"/>
      <c r="AJ350" s="184"/>
      <c r="AK350" s="184"/>
      <c r="AL350" s="184"/>
      <c r="AM350" s="184"/>
      <c r="AN350" s="184"/>
      <c r="AO350" s="184"/>
      <c r="AP350" s="184"/>
      <c r="AQ350" s="184"/>
      <c r="AR350" s="184"/>
      <c r="AS350" s="184"/>
      <c r="AT350" s="184"/>
      <c r="AU350" s="184"/>
      <c r="AV350" s="184"/>
      <c r="AW350" s="184"/>
      <c r="AX350" s="184"/>
      <c r="AY350" s="184"/>
      <c r="AZ350" s="184"/>
      <c r="BA350" s="184"/>
      <c r="BB350" s="184"/>
      <c r="BC350" s="184"/>
      <c r="BD350" s="184"/>
      <c r="BE350" s="184"/>
      <c r="BF350" s="184"/>
      <c r="BG350" s="184"/>
      <c r="BH350" s="184"/>
      <c r="BI350" s="184"/>
      <c r="BJ350" s="184"/>
      <c r="BK350" s="184"/>
      <c r="BL350" s="184"/>
      <c r="BM350" s="184"/>
      <c r="BN350" s="184"/>
      <c r="BO350" s="184"/>
      <c r="BP350" s="184"/>
      <c r="BQ350" s="184"/>
      <c r="BR350" s="184"/>
      <c r="BS350" s="184"/>
      <c r="BT350" s="184"/>
      <c r="BU350" s="184"/>
      <c r="BV350" s="184"/>
      <c r="BW350" s="184"/>
      <c r="BX350" s="187"/>
      <c r="BY350" s="187"/>
      <c r="BZ350" s="187"/>
      <c r="CA350" s="187"/>
      <c r="CB350" s="187"/>
      <c r="CC350" s="187"/>
      <c r="CD350" s="187"/>
      <c r="CE350" s="187"/>
      <c r="CF350" s="187"/>
      <c r="CG350" s="187"/>
      <c r="CH350" s="187"/>
    </row>
    <row r="351" spans="1:86" s="186" customFormat="1" ht="12" customHeight="1">
      <c r="A351" s="184"/>
      <c r="B351" s="184"/>
      <c r="C351" s="184"/>
      <c r="D351" s="184"/>
      <c r="E351" s="184"/>
      <c r="F351" s="184"/>
      <c r="G351" s="185"/>
      <c r="H351" s="184"/>
      <c r="I351" s="184"/>
      <c r="J351" s="184"/>
      <c r="K351" s="184"/>
      <c r="L351" s="184"/>
      <c r="M351" s="184"/>
      <c r="N351" s="184"/>
      <c r="O351" s="184"/>
      <c r="P351" s="184"/>
      <c r="Q351" s="184"/>
      <c r="R351" s="184"/>
      <c r="S351" s="184"/>
      <c r="T351" s="184"/>
      <c r="U351" s="184"/>
      <c r="V351" s="184"/>
      <c r="W351" s="184"/>
      <c r="X351" s="184"/>
      <c r="Y351" s="184"/>
      <c r="Z351" s="184"/>
      <c r="AA351" s="184"/>
      <c r="AB351" s="184"/>
      <c r="AC351" s="184"/>
      <c r="AD351" s="184"/>
      <c r="AE351" s="184"/>
      <c r="AF351" s="184"/>
      <c r="AG351" s="184"/>
      <c r="AH351" s="184"/>
      <c r="AI351" s="184"/>
      <c r="AJ351" s="184"/>
      <c r="AK351" s="184"/>
      <c r="AL351" s="184"/>
      <c r="AM351" s="184"/>
      <c r="AN351" s="184"/>
      <c r="AO351" s="184"/>
      <c r="AP351" s="184"/>
      <c r="AQ351" s="184"/>
      <c r="AR351" s="184"/>
      <c r="AS351" s="184"/>
      <c r="AT351" s="184"/>
      <c r="AU351" s="184"/>
      <c r="AV351" s="184"/>
      <c r="AW351" s="184"/>
      <c r="AX351" s="184"/>
      <c r="AY351" s="184"/>
      <c r="AZ351" s="184"/>
      <c r="BA351" s="184"/>
      <c r="BB351" s="184"/>
      <c r="BC351" s="184"/>
      <c r="BD351" s="184"/>
      <c r="BE351" s="184"/>
      <c r="BF351" s="184"/>
      <c r="BG351" s="184"/>
      <c r="BH351" s="184"/>
      <c r="BI351" s="184"/>
      <c r="BJ351" s="184"/>
      <c r="BK351" s="184"/>
      <c r="BL351" s="184"/>
      <c r="BM351" s="184"/>
      <c r="BN351" s="184"/>
      <c r="BO351" s="184"/>
      <c r="BP351" s="184"/>
      <c r="BQ351" s="184"/>
      <c r="BR351" s="184"/>
      <c r="BS351" s="184"/>
      <c r="BT351" s="184"/>
      <c r="BU351" s="184"/>
      <c r="BV351" s="184"/>
      <c r="BW351" s="184"/>
      <c r="BX351" s="187"/>
      <c r="BY351" s="187"/>
      <c r="BZ351" s="187"/>
      <c r="CA351" s="187"/>
      <c r="CB351" s="187"/>
      <c r="CC351" s="187"/>
      <c r="CD351" s="187"/>
      <c r="CE351" s="187"/>
      <c r="CF351" s="187"/>
      <c r="CG351" s="187"/>
      <c r="CH351" s="187"/>
    </row>
    <row r="352" spans="1:86" s="186" customFormat="1" ht="12" customHeight="1">
      <c r="A352" s="184"/>
      <c r="B352" s="184"/>
      <c r="C352" s="184"/>
      <c r="D352" s="184"/>
      <c r="E352" s="184"/>
      <c r="F352" s="184"/>
      <c r="G352" s="185"/>
      <c r="H352" s="184"/>
      <c r="I352" s="184"/>
      <c r="J352" s="184"/>
      <c r="K352" s="184"/>
      <c r="L352" s="184"/>
      <c r="M352" s="184"/>
      <c r="N352" s="184"/>
      <c r="O352" s="184"/>
      <c r="P352" s="184"/>
      <c r="Q352" s="184"/>
      <c r="R352" s="184"/>
      <c r="S352" s="184"/>
      <c r="T352" s="184"/>
      <c r="U352" s="184"/>
      <c r="V352" s="184"/>
      <c r="W352" s="184"/>
      <c r="X352" s="184"/>
      <c r="Y352" s="184"/>
      <c r="Z352" s="184"/>
      <c r="AA352" s="184"/>
      <c r="AB352" s="184"/>
      <c r="AC352" s="184"/>
      <c r="AD352" s="184"/>
      <c r="AE352" s="184"/>
      <c r="AF352" s="184"/>
      <c r="AG352" s="184"/>
      <c r="AH352" s="184"/>
      <c r="AI352" s="184"/>
      <c r="AJ352" s="184"/>
      <c r="AK352" s="184"/>
      <c r="AL352" s="184"/>
      <c r="AM352" s="184"/>
      <c r="AN352" s="184"/>
      <c r="AO352" s="184"/>
      <c r="AP352" s="184"/>
      <c r="AQ352" s="184"/>
      <c r="AR352" s="184"/>
      <c r="AS352" s="184"/>
      <c r="AT352" s="184"/>
      <c r="AU352" s="184"/>
      <c r="AV352" s="184"/>
      <c r="AW352" s="184"/>
      <c r="AX352" s="184"/>
      <c r="AY352" s="184"/>
      <c r="AZ352" s="184"/>
      <c r="BA352" s="184"/>
      <c r="BB352" s="184"/>
      <c r="BC352" s="184"/>
      <c r="BD352" s="184"/>
      <c r="BE352" s="184"/>
      <c r="BF352" s="184"/>
      <c r="BG352" s="184"/>
      <c r="BH352" s="184"/>
      <c r="BI352" s="184"/>
      <c r="BJ352" s="184"/>
      <c r="BK352" s="184"/>
      <c r="BL352" s="184"/>
      <c r="BM352" s="184"/>
      <c r="BN352" s="184"/>
      <c r="BO352" s="184"/>
      <c r="BP352" s="184"/>
      <c r="BQ352" s="184"/>
      <c r="BR352" s="184"/>
      <c r="BS352" s="184"/>
      <c r="BT352" s="184"/>
      <c r="BU352" s="184"/>
      <c r="BV352" s="184"/>
      <c r="BW352" s="184"/>
      <c r="BX352" s="187"/>
      <c r="BY352" s="187"/>
      <c r="BZ352" s="187"/>
      <c r="CA352" s="187"/>
      <c r="CB352" s="187"/>
      <c r="CC352" s="187"/>
      <c r="CD352" s="187"/>
      <c r="CE352" s="187"/>
      <c r="CF352" s="187"/>
      <c r="CG352" s="187"/>
      <c r="CH352" s="187"/>
    </row>
    <row r="353" spans="1:86" s="186" customFormat="1" ht="12" customHeight="1">
      <c r="A353" s="184"/>
      <c r="B353" s="184"/>
      <c r="C353" s="184"/>
      <c r="D353" s="184"/>
      <c r="E353" s="184"/>
      <c r="F353" s="184"/>
      <c r="G353" s="185"/>
      <c r="H353" s="184"/>
      <c r="I353" s="184"/>
      <c r="J353" s="184"/>
      <c r="K353" s="184"/>
      <c r="L353" s="184"/>
      <c r="M353" s="184"/>
      <c r="N353" s="184"/>
      <c r="O353" s="184"/>
      <c r="P353" s="184"/>
      <c r="Q353" s="184"/>
      <c r="R353" s="184"/>
      <c r="S353" s="184"/>
      <c r="T353" s="184"/>
      <c r="U353" s="184"/>
      <c r="V353" s="184"/>
      <c r="W353" s="184"/>
      <c r="X353" s="184"/>
      <c r="Y353" s="184"/>
      <c r="Z353" s="184"/>
      <c r="AA353" s="184"/>
      <c r="AB353" s="184"/>
      <c r="AC353" s="184"/>
      <c r="AD353" s="184"/>
      <c r="AE353" s="184"/>
      <c r="AF353" s="184"/>
      <c r="AG353" s="184"/>
      <c r="AH353" s="184"/>
      <c r="AI353" s="184"/>
      <c r="AJ353" s="184"/>
      <c r="AK353" s="184"/>
      <c r="AL353" s="184"/>
      <c r="AM353" s="184"/>
      <c r="AN353" s="184"/>
      <c r="AO353" s="184"/>
      <c r="AP353" s="184"/>
      <c r="AQ353" s="184"/>
      <c r="AR353" s="184"/>
      <c r="AS353" s="184"/>
      <c r="AT353" s="184"/>
      <c r="AU353" s="184"/>
      <c r="AV353" s="184"/>
      <c r="AW353" s="184"/>
      <c r="AX353" s="184"/>
      <c r="AY353" s="184"/>
      <c r="AZ353" s="184"/>
      <c r="BA353" s="184"/>
      <c r="BB353" s="184"/>
      <c r="BC353" s="184"/>
      <c r="BD353" s="184"/>
      <c r="BE353" s="184"/>
      <c r="BF353" s="184"/>
      <c r="BG353" s="184"/>
      <c r="BH353" s="184"/>
      <c r="BI353" s="184"/>
      <c r="BJ353" s="184"/>
      <c r="BK353" s="184"/>
      <c r="BL353" s="184"/>
      <c r="BM353" s="184"/>
      <c r="BN353" s="184"/>
      <c r="BO353" s="184"/>
      <c r="BP353" s="184"/>
      <c r="BQ353" s="184"/>
      <c r="BR353" s="184"/>
      <c r="BS353" s="184"/>
      <c r="BT353" s="184"/>
      <c r="BU353" s="184"/>
      <c r="BV353" s="184"/>
      <c r="BW353" s="184"/>
      <c r="BX353" s="187"/>
      <c r="BY353" s="187"/>
      <c r="BZ353" s="187"/>
      <c r="CA353" s="187"/>
      <c r="CB353" s="187"/>
      <c r="CC353" s="187"/>
      <c r="CD353" s="187"/>
      <c r="CE353" s="187"/>
      <c r="CF353" s="187"/>
      <c r="CG353" s="187"/>
      <c r="CH353" s="187"/>
    </row>
    <row r="354" spans="1:86" s="186" customFormat="1" ht="12" customHeight="1">
      <c r="A354" s="184"/>
      <c r="B354" s="184"/>
      <c r="C354" s="184"/>
      <c r="D354" s="184"/>
      <c r="E354" s="184"/>
      <c r="F354" s="184"/>
      <c r="G354" s="185"/>
      <c r="H354" s="184"/>
      <c r="I354" s="184"/>
      <c r="J354" s="184"/>
      <c r="K354" s="184"/>
      <c r="L354" s="184"/>
      <c r="M354" s="184"/>
      <c r="N354" s="184"/>
      <c r="O354" s="184"/>
      <c r="P354" s="184"/>
      <c r="Q354" s="184"/>
      <c r="R354" s="184"/>
      <c r="S354" s="184"/>
      <c r="T354" s="184"/>
      <c r="U354" s="184"/>
      <c r="V354" s="184"/>
      <c r="W354" s="184"/>
      <c r="X354" s="184"/>
      <c r="Y354" s="184"/>
      <c r="Z354" s="184"/>
      <c r="AA354" s="184"/>
      <c r="AB354" s="184"/>
      <c r="AC354" s="184"/>
      <c r="AD354" s="184"/>
      <c r="AE354" s="184"/>
      <c r="AF354" s="184"/>
      <c r="AG354" s="184"/>
      <c r="AH354" s="184"/>
      <c r="AI354" s="184"/>
      <c r="AJ354" s="184"/>
      <c r="AK354" s="184"/>
      <c r="AL354" s="184"/>
      <c r="AM354" s="184"/>
      <c r="AN354" s="184"/>
      <c r="AO354" s="184"/>
      <c r="AP354" s="184"/>
      <c r="AQ354" s="184"/>
      <c r="AR354" s="184"/>
      <c r="AS354" s="184"/>
      <c r="AT354" s="184"/>
      <c r="AU354" s="184"/>
      <c r="AV354" s="184"/>
      <c r="AW354" s="184"/>
      <c r="AX354" s="184"/>
      <c r="AY354" s="184"/>
      <c r="AZ354" s="184"/>
      <c r="BA354" s="184"/>
      <c r="BB354" s="184"/>
      <c r="BC354" s="184"/>
      <c r="BD354" s="184"/>
      <c r="BE354" s="184"/>
      <c r="BF354" s="184"/>
      <c r="BG354" s="184"/>
      <c r="BH354" s="184"/>
      <c r="BI354" s="184"/>
      <c r="BJ354" s="184"/>
      <c r="BK354" s="184"/>
      <c r="BL354" s="184"/>
      <c r="BM354" s="184"/>
      <c r="BN354" s="184"/>
      <c r="BO354" s="184"/>
      <c r="BP354" s="184"/>
      <c r="BQ354" s="184"/>
      <c r="BR354" s="184"/>
      <c r="BS354" s="184"/>
      <c r="BT354" s="184"/>
      <c r="BU354" s="184"/>
      <c r="BV354" s="184"/>
      <c r="BW354" s="184"/>
      <c r="BX354" s="187"/>
      <c r="BY354" s="187"/>
      <c r="BZ354" s="187"/>
      <c r="CA354" s="187"/>
      <c r="CB354" s="187"/>
      <c r="CC354" s="187"/>
      <c r="CD354" s="187"/>
      <c r="CE354" s="187"/>
      <c r="CF354" s="187"/>
      <c r="CG354" s="187"/>
      <c r="CH354" s="187"/>
    </row>
    <row r="355" spans="1:86" s="186" customFormat="1" ht="12" customHeight="1">
      <c r="A355" s="184"/>
      <c r="B355" s="184"/>
      <c r="C355" s="184"/>
      <c r="D355" s="184"/>
      <c r="E355" s="184"/>
      <c r="F355" s="184"/>
      <c r="G355" s="185"/>
      <c r="H355" s="184"/>
      <c r="I355" s="184"/>
      <c r="J355" s="184"/>
      <c r="K355" s="184"/>
      <c r="L355" s="184"/>
      <c r="M355" s="184"/>
      <c r="N355" s="184"/>
      <c r="O355" s="184"/>
      <c r="P355" s="184"/>
      <c r="Q355" s="184"/>
      <c r="R355" s="184"/>
      <c r="S355" s="184"/>
      <c r="T355" s="184"/>
      <c r="U355" s="184"/>
      <c r="V355" s="184"/>
      <c r="W355" s="184"/>
      <c r="X355" s="184"/>
      <c r="Y355" s="184"/>
      <c r="Z355" s="184"/>
      <c r="AA355" s="184"/>
      <c r="AB355" s="184"/>
      <c r="AC355" s="184"/>
      <c r="AD355" s="184"/>
      <c r="AE355" s="184"/>
      <c r="AF355" s="184"/>
      <c r="AG355" s="184"/>
      <c r="AH355" s="184"/>
      <c r="AI355" s="184"/>
      <c r="AJ355" s="184"/>
      <c r="AK355" s="184"/>
      <c r="AL355" s="184"/>
      <c r="AM355" s="184"/>
      <c r="AN355" s="184"/>
      <c r="AO355" s="184"/>
      <c r="AP355" s="184"/>
      <c r="AQ355" s="184"/>
      <c r="AR355" s="184"/>
      <c r="AS355" s="184"/>
      <c r="AT355" s="184"/>
      <c r="AU355" s="184"/>
      <c r="AV355" s="184"/>
      <c r="AW355" s="184"/>
      <c r="AX355" s="184"/>
      <c r="AY355" s="184"/>
      <c r="AZ355" s="184"/>
      <c r="BA355" s="184"/>
      <c r="BB355" s="184"/>
      <c r="BC355" s="184"/>
      <c r="BD355" s="184"/>
      <c r="BE355" s="184"/>
      <c r="BF355" s="184"/>
      <c r="BG355" s="184"/>
      <c r="BH355" s="184"/>
      <c r="BI355" s="184"/>
      <c r="BJ355" s="184"/>
      <c r="BK355" s="184"/>
      <c r="BL355" s="184"/>
      <c r="BM355" s="184"/>
      <c r="BN355" s="184"/>
      <c r="BO355" s="184"/>
      <c r="BP355" s="184"/>
      <c r="BQ355" s="184"/>
      <c r="BR355" s="184"/>
      <c r="BS355" s="184"/>
      <c r="BT355" s="184"/>
      <c r="BU355" s="184"/>
      <c r="BV355" s="184"/>
      <c r="BW355" s="184"/>
      <c r="BX355" s="187"/>
      <c r="BY355" s="187"/>
      <c r="BZ355" s="187"/>
      <c r="CA355" s="187"/>
      <c r="CB355" s="187"/>
      <c r="CC355" s="187"/>
      <c r="CD355" s="187"/>
      <c r="CE355" s="187"/>
      <c r="CF355" s="187"/>
      <c r="CG355" s="187"/>
      <c r="CH355" s="187"/>
    </row>
    <row r="356" spans="1:86" s="186" customFormat="1" ht="12" customHeight="1">
      <c r="A356" s="184"/>
      <c r="B356" s="184"/>
      <c r="C356" s="184"/>
      <c r="D356" s="184"/>
      <c r="E356" s="184"/>
      <c r="F356" s="184"/>
      <c r="G356" s="185"/>
      <c r="H356" s="184"/>
      <c r="I356" s="184"/>
      <c r="J356" s="184"/>
      <c r="K356" s="184"/>
      <c r="L356" s="184"/>
      <c r="M356" s="184"/>
      <c r="N356" s="184"/>
      <c r="O356" s="184"/>
      <c r="P356" s="184"/>
      <c r="Q356" s="184"/>
      <c r="R356" s="184"/>
      <c r="S356" s="184"/>
      <c r="T356" s="184"/>
      <c r="U356" s="184"/>
      <c r="V356" s="184"/>
      <c r="W356" s="184"/>
      <c r="X356" s="184"/>
      <c r="Y356" s="184"/>
      <c r="Z356" s="184"/>
      <c r="AA356" s="184"/>
      <c r="AB356" s="184"/>
      <c r="AC356" s="184"/>
      <c r="AD356" s="184"/>
      <c r="AE356" s="184"/>
      <c r="AF356" s="184"/>
      <c r="AG356" s="184"/>
      <c r="AH356" s="184"/>
      <c r="AI356" s="184"/>
      <c r="AJ356" s="184"/>
      <c r="AK356" s="184"/>
      <c r="AL356" s="184"/>
      <c r="AM356" s="184"/>
      <c r="AN356" s="184"/>
      <c r="AO356" s="184"/>
      <c r="AP356" s="184"/>
      <c r="AQ356" s="184"/>
      <c r="AR356" s="184"/>
      <c r="AS356" s="184"/>
      <c r="AT356" s="184"/>
      <c r="AU356" s="184"/>
      <c r="AV356" s="184"/>
      <c r="AW356" s="184"/>
      <c r="AX356" s="184"/>
      <c r="AY356" s="184"/>
      <c r="AZ356" s="184"/>
      <c r="BA356" s="184"/>
      <c r="BB356" s="184"/>
      <c r="BC356" s="184"/>
      <c r="BD356" s="184"/>
      <c r="BE356" s="184"/>
      <c r="BF356" s="184"/>
      <c r="BG356" s="184"/>
      <c r="BH356" s="184"/>
      <c r="BI356" s="184"/>
      <c r="BJ356" s="184"/>
      <c r="BK356" s="184"/>
      <c r="BL356" s="184"/>
      <c r="BM356" s="184"/>
      <c r="BN356" s="184"/>
      <c r="BO356" s="184"/>
      <c r="BP356" s="184"/>
      <c r="BQ356" s="184"/>
      <c r="BR356" s="184"/>
      <c r="BS356" s="184"/>
      <c r="BT356" s="184"/>
      <c r="BU356" s="184"/>
      <c r="BV356" s="184"/>
      <c r="BW356" s="184"/>
      <c r="BX356" s="187"/>
      <c r="BY356" s="187"/>
      <c r="BZ356" s="187"/>
      <c r="CA356" s="187"/>
      <c r="CB356" s="187"/>
      <c r="CC356" s="187"/>
      <c r="CD356" s="187"/>
      <c r="CE356" s="187"/>
      <c r="CF356" s="187"/>
      <c r="CG356" s="187"/>
      <c r="CH356" s="187"/>
    </row>
    <row r="357" spans="1:86" s="186" customFormat="1" ht="12" customHeight="1">
      <c r="A357" s="184"/>
      <c r="B357" s="184"/>
      <c r="C357" s="184"/>
      <c r="D357" s="184"/>
      <c r="E357" s="184"/>
      <c r="F357" s="184"/>
      <c r="G357" s="185"/>
      <c r="H357" s="184"/>
      <c r="I357" s="184"/>
      <c r="J357" s="184"/>
      <c r="K357" s="184"/>
      <c r="L357" s="184"/>
      <c r="M357" s="184"/>
      <c r="N357" s="184"/>
      <c r="O357" s="184"/>
      <c r="P357" s="184"/>
      <c r="Q357" s="184"/>
      <c r="R357" s="184"/>
      <c r="S357" s="184"/>
      <c r="T357" s="184"/>
      <c r="U357" s="184"/>
      <c r="V357" s="184"/>
      <c r="W357" s="184"/>
      <c r="X357" s="184"/>
      <c r="Y357" s="184"/>
      <c r="Z357" s="184"/>
      <c r="AA357" s="184"/>
      <c r="AB357" s="184"/>
      <c r="AC357" s="184"/>
      <c r="AD357" s="184"/>
      <c r="AE357" s="184"/>
      <c r="AF357" s="184"/>
      <c r="AG357" s="184"/>
      <c r="AH357" s="184"/>
      <c r="AI357" s="184"/>
      <c r="AJ357" s="184"/>
      <c r="AK357" s="184"/>
      <c r="AL357" s="184"/>
      <c r="AM357" s="184"/>
      <c r="AN357" s="184"/>
      <c r="AO357" s="184"/>
      <c r="AP357" s="184"/>
      <c r="AQ357" s="184"/>
      <c r="AR357" s="184"/>
      <c r="AS357" s="184"/>
      <c r="AT357" s="184"/>
      <c r="AU357" s="184"/>
      <c r="AV357" s="184"/>
      <c r="AW357" s="184"/>
      <c r="AX357" s="184"/>
      <c r="AY357" s="184"/>
      <c r="AZ357" s="184"/>
      <c r="BA357" s="184"/>
      <c r="BB357" s="184"/>
      <c r="BC357" s="184"/>
      <c r="BD357" s="184"/>
      <c r="BE357" s="184"/>
      <c r="BF357" s="184"/>
      <c r="BG357" s="184"/>
      <c r="BH357" s="184"/>
      <c r="BI357" s="184"/>
      <c r="BJ357" s="184"/>
      <c r="BK357" s="184"/>
      <c r="BL357" s="184"/>
      <c r="BM357" s="184"/>
      <c r="BN357" s="184"/>
      <c r="BO357" s="184"/>
      <c r="BP357" s="184"/>
      <c r="BQ357" s="184"/>
      <c r="BR357" s="184"/>
      <c r="BS357" s="184"/>
      <c r="BT357" s="184"/>
      <c r="BU357" s="184"/>
      <c r="BV357" s="184"/>
      <c r="BW357" s="184"/>
      <c r="BX357" s="187"/>
      <c r="BY357" s="187"/>
      <c r="BZ357" s="187"/>
      <c r="CA357" s="187"/>
      <c r="CB357" s="187"/>
      <c r="CC357" s="187"/>
      <c r="CD357" s="187"/>
      <c r="CE357" s="187"/>
      <c r="CF357" s="187"/>
      <c r="CG357" s="187"/>
      <c r="CH357" s="187"/>
    </row>
    <row r="358" spans="1:86" s="186" customFormat="1" ht="12" customHeight="1">
      <c r="A358" s="184"/>
      <c r="B358" s="184"/>
      <c r="C358" s="184"/>
      <c r="D358" s="184"/>
      <c r="E358" s="184"/>
      <c r="F358" s="184"/>
      <c r="G358" s="185"/>
      <c r="H358" s="184"/>
      <c r="I358" s="184"/>
      <c r="J358" s="184"/>
      <c r="K358" s="184"/>
      <c r="L358" s="184"/>
      <c r="M358" s="184"/>
      <c r="N358" s="184"/>
      <c r="O358" s="184"/>
      <c r="P358" s="184"/>
      <c r="Q358" s="184"/>
      <c r="R358" s="184"/>
      <c r="S358" s="184"/>
      <c r="T358" s="184"/>
      <c r="U358" s="184"/>
      <c r="V358" s="184"/>
      <c r="W358" s="184"/>
      <c r="X358" s="184"/>
      <c r="Y358" s="184"/>
      <c r="Z358" s="184"/>
      <c r="AA358" s="184"/>
      <c r="AB358" s="184"/>
      <c r="AC358" s="184"/>
      <c r="AD358" s="184"/>
      <c r="AE358" s="184"/>
      <c r="AF358" s="184"/>
      <c r="AG358" s="184"/>
      <c r="AH358" s="184"/>
      <c r="AI358" s="184"/>
      <c r="AJ358" s="184"/>
      <c r="AK358" s="184"/>
      <c r="AL358" s="184"/>
      <c r="AM358" s="184"/>
      <c r="AN358" s="184"/>
      <c r="AO358" s="184"/>
      <c r="AP358" s="184"/>
      <c r="AQ358" s="184"/>
      <c r="AR358" s="184"/>
      <c r="AS358" s="184"/>
      <c r="AT358" s="184"/>
      <c r="AU358" s="184"/>
      <c r="AV358" s="184"/>
      <c r="AW358" s="184"/>
      <c r="AX358" s="184"/>
      <c r="AY358" s="184"/>
      <c r="AZ358" s="184"/>
      <c r="BA358" s="184"/>
      <c r="BB358" s="184"/>
      <c r="BC358" s="184"/>
      <c r="BD358" s="184"/>
      <c r="BE358" s="184"/>
      <c r="BF358" s="184"/>
      <c r="BG358" s="184"/>
      <c r="BH358" s="184"/>
      <c r="BI358" s="184"/>
      <c r="BJ358" s="184"/>
      <c r="BK358" s="184"/>
      <c r="BL358" s="184"/>
      <c r="BM358" s="184"/>
      <c r="BN358" s="184"/>
      <c r="BO358" s="184"/>
      <c r="BP358" s="184"/>
      <c r="BQ358" s="184"/>
      <c r="BR358" s="184"/>
      <c r="BS358" s="184"/>
      <c r="BT358" s="184"/>
      <c r="BU358" s="184"/>
      <c r="BV358" s="184"/>
      <c r="BW358" s="184"/>
      <c r="BX358" s="187"/>
      <c r="BY358" s="187"/>
      <c r="BZ358" s="187"/>
      <c r="CA358" s="187"/>
      <c r="CB358" s="187"/>
      <c r="CC358" s="187"/>
      <c r="CD358" s="187"/>
      <c r="CE358" s="187"/>
      <c r="CF358" s="187"/>
      <c r="CG358" s="187"/>
      <c r="CH358" s="187"/>
    </row>
    <row r="359" spans="1:86" s="186" customFormat="1" ht="12" customHeight="1">
      <c r="A359" s="184"/>
      <c r="B359" s="184"/>
      <c r="C359" s="184"/>
      <c r="D359" s="184"/>
      <c r="E359" s="184"/>
      <c r="F359" s="184"/>
      <c r="G359" s="185"/>
      <c r="H359" s="184"/>
      <c r="I359" s="184"/>
      <c r="J359" s="184"/>
      <c r="K359" s="184"/>
      <c r="L359" s="184"/>
      <c r="M359" s="184"/>
      <c r="N359" s="184"/>
      <c r="O359" s="184"/>
      <c r="P359" s="184"/>
      <c r="Q359" s="184"/>
      <c r="R359" s="184"/>
      <c r="S359" s="184"/>
      <c r="T359" s="184"/>
      <c r="U359" s="184"/>
      <c r="V359" s="184"/>
      <c r="W359" s="184"/>
      <c r="X359" s="184"/>
      <c r="Y359" s="184"/>
      <c r="Z359" s="184"/>
      <c r="AA359" s="184"/>
      <c r="AB359" s="184"/>
      <c r="AC359" s="184"/>
      <c r="AD359" s="184"/>
      <c r="AE359" s="184"/>
      <c r="AF359" s="184"/>
      <c r="AG359" s="184"/>
      <c r="AH359" s="184"/>
      <c r="AI359" s="184"/>
      <c r="AJ359" s="184"/>
      <c r="AK359" s="184"/>
      <c r="AL359" s="184"/>
      <c r="AM359" s="184"/>
      <c r="AN359" s="184"/>
      <c r="AO359" s="184"/>
      <c r="AP359" s="184"/>
      <c r="AQ359" s="184"/>
      <c r="AR359" s="184"/>
      <c r="AS359" s="184"/>
      <c r="AT359" s="184"/>
      <c r="AU359" s="184"/>
      <c r="AV359" s="184"/>
      <c r="AW359" s="184"/>
      <c r="AX359" s="184"/>
      <c r="AY359" s="184"/>
      <c r="AZ359" s="184"/>
      <c r="BA359" s="184"/>
      <c r="BB359" s="184"/>
      <c r="BC359" s="184"/>
      <c r="BD359" s="184"/>
      <c r="BE359" s="184"/>
      <c r="BF359" s="184"/>
      <c r="BG359" s="184"/>
      <c r="BH359" s="184"/>
      <c r="BI359" s="184"/>
      <c r="BJ359" s="184"/>
      <c r="BK359" s="184"/>
      <c r="BL359" s="184"/>
      <c r="BM359" s="184"/>
      <c r="BN359" s="184"/>
      <c r="BO359" s="184"/>
      <c r="BP359" s="184"/>
      <c r="BQ359" s="184"/>
      <c r="BR359" s="184"/>
      <c r="BS359" s="184"/>
      <c r="BT359" s="184"/>
      <c r="BU359" s="184"/>
      <c r="BV359" s="184"/>
      <c r="BW359" s="184"/>
      <c r="BX359" s="187"/>
      <c r="BY359" s="187"/>
      <c r="BZ359" s="187"/>
      <c r="CA359" s="187"/>
      <c r="CB359" s="187"/>
      <c r="CC359" s="187"/>
      <c r="CD359" s="187"/>
      <c r="CE359" s="187"/>
      <c r="CF359" s="187"/>
      <c r="CG359" s="187"/>
      <c r="CH359" s="187"/>
    </row>
    <row r="360" spans="1:86" s="186" customFormat="1" ht="12" customHeight="1">
      <c r="A360" s="184"/>
      <c r="B360" s="184"/>
      <c r="C360" s="184"/>
      <c r="D360" s="184"/>
      <c r="E360" s="184"/>
      <c r="F360" s="184"/>
      <c r="G360" s="185"/>
      <c r="H360" s="184"/>
      <c r="I360" s="184"/>
      <c r="J360" s="184"/>
      <c r="K360" s="184"/>
      <c r="L360" s="184"/>
      <c r="M360" s="184"/>
      <c r="N360" s="184"/>
      <c r="O360" s="184"/>
      <c r="P360" s="184"/>
      <c r="Q360" s="184"/>
      <c r="R360" s="184"/>
      <c r="S360" s="184"/>
      <c r="T360" s="184"/>
      <c r="U360" s="184"/>
      <c r="V360" s="184"/>
      <c r="W360" s="184"/>
      <c r="X360" s="184"/>
      <c r="Y360" s="184"/>
      <c r="Z360" s="184"/>
      <c r="AA360" s="184"/>
      <c r="AB360" s="184"/>
      <c r="AC360" s="184"/>
      <c r="AD360" s="184"/>
      <c r="AE360" s="184"/>
      <c r="AF360" s="184"/>
      <c r="AG360" s="184"/>
      <c r="AH360" s="184"/>
      <c r="AI360" s="184"/>
      <c r="AJ360" s="184"/>
      <c r="AK360" s="184"/>
      <c r="AL360" s="184"/>
      <c r="AM360" s="184"/>
      <c r="AN360" s="184"/>
      <c r="AO360" s="184"/>
      <c r="AP360" s="184"/>
      <c r="AQ360" s="184"/>
      <c r="AR360" s="184"/>
      <c r="AS360" s="184"/>
      <c r="AT360" s="184"/>
      <c r="AU360" s="184"/>
      <c r="AV360" s="184"/>
      <c r="AW360" s="184"/>
      <c r="AX360" s="184"/>
      <c r="AY360" s="184"/>
      <c r="AZ360" s="184"/>
      <c r="BA360" s="184"/>
      <c r="BB360" s="184"/>
      <c r="BC360" s="184"/>
      <c r="BD360" s="184"/>
      <c r="BE360" s="184"/>
      <c r="BF360" s="184"/>
      <c r="BG360" s="184"/>
      <c r="BH360" s="184"/>
      <c r="BI360" s="184"/>
      <c r="BJ360" s="184"/>
      <c r="BK360" s="184"/>
      <c r="BL360" s="184"/>
      <c r="BM360" s="184"/>
      <c r="BN360" s="184"/>
      <c r="BO360" s="184"/>
      <c r="BP360" s="184"/>
      <c r="BQ360" s="184"/>
      <c r="BR360" s="184"/>
      <c r="BS360" s="184"/>
      <c r="BT360" s="184"/>
      <c r="BU360" s="184"/>
      <c r="BV360" s="184"/>
      <c r="BW360" s="184"/>
      <c r="BX360" s="187"/>
      <c r="BY360" s="187"/>
      <c r="BZ360" s="187"/>
      <c r="CA360" s="187"/>
      <c r="CB360" s="187"/>
      <c r="CC360" s="187"/>
      <c r="CD360" s="187"/>
      <c r="CE360" s="187"/>
      <c r="CF360" s="187"/>
      <c r="CG360" s="187"/>
      <c r="CH360" s="187"/>
    </row>
    <row r="361" spans="1:86" s="186" customFormat="1" ht="12" customHeight="1">
      <c r="A361" s="184"/>
      <c r="B361" s="184"/>
      <c r="C361" s="184"/>
      <c r="D361" s="184"/>
      <c r="E361" s="184"/>
      <c r="F361" s="184"/>
      <c r="G361" s="185"/>
      <c r="H361" s="184"/>
      <c r="I361" s="184"/>
      <c r="J361" s="184"/>
      <c r="K361" s="184"/>
      <c r="L361" s="184"/>
      <c r="M361" s="184"/>
      <c r="N361" s="184"/>
      <c r="O361" s="184"/>
      <c r="P361" s="184"/>
      <c r="Q361" s="184"/>
      <c r="R361" s="184"/>
      <c r="S361" s="184"/>
      <c r="T361" s="184"/>
      <c r="U361" s="184"/>
      <c r="V361" s="184"/>
      <c r="W361" s="184"/>
      <c r="X361" s="184"/>
      <c r="Y361" s="184"/>
      <c r="Z361" s="184"/>
      <c r="AA361" s="184"/>
      <c r="AB361" s="184"/>
      <c r="AC361" s="184"/>
      <c r="AD361" s="184"/>
      <c r="AE361" s="184"/>
      <c r="AF361" s="184"/>
      <c r="AG361" s="184"/>
      <c r="AH361" s="184"/>
      <c r="AI361" s="184"/>
      <c r="AJ361" s="184"/>
      <c r="AK361" s="184"/>
      <c r="AL361" s="184"/>
      <c r="AM361" s="184"/>
      <c r="AN361" s="184"/>
      <c r="AO361" s="184"/>
      <c r="AP361" s="184"/>
      <c r="AQ361" s="184"/>
      <c r="AR361" s="184"/>
      <c r="AS361" s="184"/>
      <c r="AT361" s="184"/>
      <c r="AU361" s="184"/>
      <c r="AV361" s="184"/>
      <c r="AW361" s="184"/>
      <c r="AX361" s="184"/>
      <c r="AY361" s="184"/>
      <c r="AZ361" s="184"/>
      <c r="BA361" s="184"/>
      <c r="BB361" s="184"/>
      <c r="BC361" s="184"/>
      <c r="BD361" s="184"/>
      <c r="BE361" s="184"/>
      <c r="BF361" s="184"/>
      <c r="BG361" s="184"/>
      <c r="BH361" s="184"/>
      <c r="BI361" s="184"/>
      <c r="BJ361" s="184"/>
      <c r="BK361" s="184"/>
      <c r="BL361" s="184"/>
      <c r="BM361" s="184"/>
      <c r="BN361" s="184"/>
      <c r="BO361" s="184"/>
      <c r="BP361" s="184"/>
      <c r="BQ361" s="184"/>
      <c r="BR361" s="184"/>
      <c r="BS361" s="184"/>
      <c r="BT361" s="184"/>
      <c r="BU361" s="184"/>
      <c r="BV361" s="184"/>
      <c r="BW361" s="184"/>
      <c r="BX361" s="187"/>
      <c r="BY361" s="187"/>
      <c r="BZ361" s="187"/>
      <c r="CA361" s="187"/>
      <c r="CB361" s="187"/>
      <c r="CC361" s="187"/>
      <c r="CD361" s="187"/>
      <c r="CE361" s="187"/>
      <c r="CF361" s="187"/>
      <c r="CG361" s="187"/>
      <c r="CH361" s="187"/>
    </row>
    <row r="362" spans="1:86" s="186" customFormat="1" ht="12" customHeight="1">
      <c r="A362" s="184"/>
      <c r="B362" s="184"/>
      <c r="C362" s="184"/>
      <c r="D362" s="184"/>
      <c r="E362" s="184"/>
      <c r="F362" s="184"/>
      <c r="G362" s="185"/>
      <c r="H362" s="184"/>
      <c r="I362" s="184"/>
      <c r="J362" s="184"/>
      <c r="K362" s="184"/>
      <c r="L362" s="184"/>
      <c r="M362" s="184"/>
      <c r="N362" s="184"/>
      <c r="O362" s="184"/>
      <c r="P362" s="184"/>
      <c r="Q362" s="184"/>
      <c r="R362" s="184"/>
      <c r="S362" s="184"/>
      <c r="T362" s="184"/>
      <c r="U362" s="184"/>
      <c r="V362" s="184"/>
      <c r="W362" s="184"/>
      <c r="X362" s="184"/>
      <c r="Y362" s="184"/>
      <c r="Z362" s="184"/>
      <c r="AA362" s="184"/>
      <c r="AB362" s="184"/>
      <c r="AC362" s="184"/>
      <c r="AD362" s="184"/>
      <c r="AE362" s="184"/>
      <c r="AF362" s="184"/>
      <c r="AG362" s="184"/>
      <c r="AH362" s="184"/>
      <c r="AI362" s="184"/>
      <c r="AJ362" s="184"/>
      <c r="AK362" s="184"/>
      <c r="AL362" s="184"/>
      <c r="AM362" s="184"/>
      <c r="AN362" s="184"/>
      <c r="AO362" s="184"/>
      <c r="AP362" s="184"/>
      <c r="AQ362" s="184"/>
      <c r="AR362" s="184"/>
      <c r="AS362" s="184"/>
      <c r="AT362" s="184"/>
      <c r="AU362" s="184"/>
      <c r="AV362" s="184"/>
      <c r="AW362" s="184"/>
      <c r="AX362" s="184"/>
      <c r="AY362" s="184"/>
      <c r="AZ362" s="184"/>
      <c r="BA362" s="184"/>
      <c r="BB362" s="184"/>
      <c r="BC362" s="184"/>
      <c r="BD362" s="184"/>
      <c r="BE362" s="184"/>
      <c r="BF362" s="184"/>
      <c r="BG362" s="184"/>
      <c r="BH362" s="184"/>
      <c r="BI362" s="184"/>
      <c r="BJ362" s="184"/>
      <c r="BK362" s="184"/>
      <c r="BL362" s="184"/>
      <c r="BM362" s="184"/>
      <c r="BN362" s="184"/>
      <c r="BO362" s="184"/>
      <c r="BP362" s="184"/>
      <c r="BQ362" s="184"/>
      <c r="BR362" s="184"/>
      <c r="BS362" s="184"/>
      <c r="BT362" s="184"/>
      <c r="BU362" s="184"/>
      <c r="BV362" s="184"/>
      <c r="BW362" s="184"/>
      <c r="BX362" s="187"/>
      <c r="BY362" s="187"/>
      <c r="BZ362" s="187"/>
      <c r="CA362" s="187"/>
      <c r="CB362" s="187"/>
      <c r="CC362" s="187"/>
      <c r="CD362" s="187"/>
      <c r="CE362" s="187"/>
      <c r="CF362" s="187"/>
      <c r="CG362" s="187"/>
      <c r="CH362" s="187"/>
    </row>
    <row r="363" spans="1:86" s="186" customFormat="1" ht="12" customHeight="1">
      <c r="A363" s="184"/>
      <c r="B363" s="184"/>
      <c r="C363" s="184"/>
      <c r="D363" s="184"/>
      <c r="E363" s="184"/>
      <c r="F363" s="184"/>
      <c r="G363" s="185"/>
      <c r="H363" s="184"/>
      <c r="I363" s="184"/>
      <c r="J363" s="184"/>
      <c r="K363" s="184"/>
      <c r="L363" s="184"/>
      <c r="M363" s="184"/>
      <c r="N363" s="184"/>
      <c r="O363" s="184"/>
      <c r="P363" s="184"/>
      <c r="Q363" s="184"/>
      <c r="R363" s="184"/>
      <c r="S363" s="184"/>
      <c r="T363" s="184"/>
      <c r="U363" s="184"/>
      <c r="V363" s="184"/>
      <c r="W363" s="184"/>
      <c r="X363" s="184"/>
      <c r="Y363" s="184"/>
      <c r="Z363" s="184"/>
      <c r="AA363" s="184"/>
      <c r="AB363" s="184"/>
      <c r="AC363" s="184"/>
      <c r="AD363" s="184"/>
      <c r="AE363" s="184"/>
      <c r="AF363" s="184"/>
      <c r="AG363" s="184"/>
      <c r="AH363" s="184"/>
      <c r="AI363" s="184"/>
      <c r="AJ363" s="184"/>
      <c r="AK363" s="184"/>
      <c r="AL363" s="184"/>
      <c r="AM363" s="184"/>
      <c r="AN363" s="184"/>
      <c r="AO363" s="184"/>
      <c r="AP363" s="184"/>
      <c r="AQ363" s="184"/>
      <c r="AR363" s="184"/>
      <c r="AS363" s="184"/>
      <c r="AT363" s="184"/>
      <c r="AU363" s="184"/>
      <c r="AV363" s="184"/>
      <c r="AW363" s="184"/>
      <c r="AX363" s="184"/>
      <c r="AY363" s="184"/>
      <c r="AZ363" s="184"/>
      <c r="BA363" s="184"/>
      <c r="BB363" s="184"/>
      <c r="BC363" s="184"/>
      <c r="BD363" s="184"/>
      <c r="BE363" s="184"/>
      <c r="BF363" s="184"/>
      <c r="BG363" s="184"/>
      <c r="BH363" s="184"/>
      <c r="BI363" s="184"/>
      <c r="BJ363" s="184"/>
      <c r="BK363" s="184"/>
      <c r="BL363" s="184"/>
      <c r="BM363" s="184"/>
      <c r="BN363" s="184"/>
      <c r="BO363" s="184"/>
      <c r="BP363" s="184"/>
      <c r="BQ363" s="184"/>
      <c r="BR363" s="184"/>
      <c r="BS363" s="184"/>
      <c r="BT363" s="184"/>
      <c r="BU363" s="184"/>
      <c r="BV363" s="184"/>
      <c r="BW363" s="184"/>
      <c r="BX363" s="187"/>
      <c r="BY363" s="187"/>
      <c r="BZ363" s="187"/>
      <c r="CA363" s="187"/>
      <c r="CB363" s="187"/>
      <c r="CC363" s="187"/>
      <c r="CD363" s="187"/>
      <c r="CE363" s="187"/>
      <c r="CF363" s="187"/>
      <c r="CG363" s="187"/>
      <c r="CH363" s="187"/>
    </row>
    <row r="364" spans="1:86" s="186" customFormat="1" ht="12" customHeight="1">
      <c r="A364" s="184"/>
      <c r="B364" s="184"/>
      <c r="C364" s="184"/>
      <c r="D364" s="184"/>
      <c r="E364" s="184"/>
      <c r="F364" s="184"/>
      <c r="G364" s="185"/>
      <c r="H364" s="184"/>
      <c r="I364" s="184"/>
      <c r="J364" s="184"/>
      <c r="K364" s="184"/>
      <c r="L364" s="184"/>
      <c r="M364" s="184"/>
      <c r="N364" s="184"/>
      <c r="O364" s="184"/>
      <c r="P364" s="184"/>
      <c r="Q364" s="184"/>
      <c r="R364" s="184"/>
      <c r="S364" s="184"/>
      <c r="T364" s="184"/>
      <c r="U364" s="184"/>
      <c r="V364" s="184"/>
      <c r="W364" s="184"/>
      <c r="X364" s="184"/>
      <c r="Y364" s="184"/>
      <c r="Z364" s="184"/>
      <c r="AA364" s="184"/>
      <c r="AB364" s="184"/>
      <c r="AC364" s="184"/>
      <c r="AD364" s="184"/>
      <c r="AE364" s="184"/>
      <c r="AF364" s="184"/>
      <c r="AG364" s="184"/>
      <c r="AH364" s="184"/>
      <c r="AI364" s="184"/>
      <c r="AJ364" s="184"/>
      <c r="AK364" s="184"/>
      <c r="AL364" s="184"/>
      <c r="AM364" s="184"/>
      <c r="AN364" s="184"/>
      <c r="AO364" s="184"/>
      <c r="AP364" s="184"/>
      <c r="AQ364" s="184"/>
      <c r="AR364" s="184"/>
      <c r="AS364" s="184"/>
      <c r="AT364" s="184"/>
      <c r="AU364" s="184"/>
      <c r="AV364" s="184"/>
      <c r="AW364" s="184"/>
      <c r="AX364" s="184"/>
      <c r="AY364" s="184"/>
      <c r="AZ364" s="184"/>
      <c r="BA364" s="184"/>
      <c r="BB364" s="184"/>
      <c r="BC364" s="184"/>
      <c r="BD364" s="184"/>
      <c r="BE364" s="184"/>
      <c r="BF364" s="184"/>
      <c r="BG364" s="184"/>
      <c r="BH364" s="184"/>
      <c r="BI364" s="184"/>
      <c r="BJ364" s="184"/>
      <c r="BK364" s="184"/>
      <c r="BL364" s="184"/>
      <c r="BM364" s="184"/>
      <c r="BN364" s="184"/>
      <c r="BO364" s="184"/>
      <c r="BP364" s="184"/>
      <c r="BQ364" s="184"/>
      <c r="BR364" s="184"/>
      <c r="BS364" s="184"/>
      <c r="BT364" s="184"/>
      <c r="BU364" s="184"/>
      <c r="BV364" s="184"/>
      <c r="BW364" s="184"/>
      <c r="BX364" s="187"/>
      <c r="BY364" s="187"/>
      <c r="BZ364" s="187"/>
      <c r="CA364" s="187"/>
      <c r="CB364" s="187"/>
      <c r="CC364" s="187"/>
      <c r="CD364" s="187"/>
      <c r="CE364" s="187"/>
      <c r="CF364" s="187"/>
      <c r="CG364" s="187"/>
      <c r="CH364" s="187"/>
    </row>
    <row r="365" spans="1:86" s="186" customFormat="1" ht="12" customHeight="1">
      <c r="A365" s="184"/>
      <c r="B365" s="184"/>
      <c r="C365" s="184"/>
      <c r="D365" s="184"/>
      <c r="E365" s="184"/>
      <c r="F365" s="184"/>
      <c r="G365" s="185"/>
      <c r="H365" s="184"/>
      <c r="I365" s="184"/>
      <c r="J365" s="184"/>
      <c r="K365" s="184"/>
      <c r="L365" s="184"/>
      <c r="M365" s="184"/>
      <c r="N365" s="184"/>
      <c r="O365" s="184"/>
      <c r="P365" s="184"/>
      <c r="Q365" s="184"/>
      <c r="R365" s="184"/>
      <c r="S365" s="184"/>
      <c r="T365" s="184"/>
      <c r="U365" s="184"/>
      <c r="V365" s="184"/>
      <c r="W365" s="184"/>
      <c r="X365" s="184"/>
      <c r="Y365" s="184"/>
      <c r="Z365" s="184"/>
      <c r="AA365" s="184"/>
      <c r="AB365" s="184"/>
      <c r="AC365" s="184"/>
      <c r="AD365" s="184"/>
      <c r="AE365" s="184"/>
      <c r="AF365" s="184"/>
      <c r="AG365" s="184"/>
      <c r="AH365" s="184"/>
      <c r="AI365" s="184"/>
      <c r="AJ365" s="184"/>
      <c r="AK365" s="184"/>
      <c r="AL365" s="184"/>
      <c r="AM365" s="184"/>
      <c r="AN365" s="184"/>
      <c r="AO365" s="184"/>
      <c r="AP365" s="184"/>
      <c r="AQ365" s="184"/>
      <c r="AR365" s="184"/>
      <c r="AS365" s="184"/>
      <c r="AT365" s="184"/>
      <c r="AU365" s="184"/>
      <c r="AV365" s="184"/>
      <c r="AW365" s="184"/>
      <c r="AX365" s="184"/>
      <c r="AY365" s="184"/>
      <c r="AZ365" s="184"/>
      <c r="BA365" s="184"/>
      <c r="BB365" s="184"/>
      <c r="BC365" s="184"/>
      <c r="BD365" s="184"/>
      <c r="BE365" s="184"/>
      <c r="BF365" s="184"/>
      <c r="BG365" s="184"/>
      <c r="BH365" s="184"/>
      <c r="BI365" s="184"/>
      <c r="BJ365" s="184"/>
      <c r="BK365" s="184"/>
      <c r="BL365" s="184"/>
      <c r="BM365" s="184"/>
      <c r="BN365" s="184"/>
      <c r="BO365" s="184"/>
      <c r="BP365" s="184"/>
      <c r="BQ365" s="184"/>
      <c r="BR365" s="184"/>
      <c r="BS365" s="184"/>
      <c r="BT365" s="184"/>
      <c r="BU365" s="184"/>
      <c r="BV365" s="184"/>
      <c r="BW365" s="184"/>
      <c r="BX365" s="187"/>
      <c r="BY365" s="187"/>
      <c r="BZ365" s="187"/>
      <c r="CA365" s="187"/>
      <c r="CB365" s="187"/>
      <c r="CC365" s="187"/>
      <c r="CD365" s="187"/>
      <c r="CE365" s="187"/>
      <c r="CF365" s="187"/>
      <c r="CG365" s="187"/>
      <c r="CH365" s="187"/>
    </row>
    <row r="366" spans="1:86" s="186" customFormat="1" ht="12" customHeight="1">
      <c r="A366" s="184"/>
      <c r="B366" s="184"/>
      <c r="C366" s="184"/>
      <c r="D366" s="184"/>
      <c r="E366" s="184"/>
      <c r="F366" s="184"/>
      <c r="G366" s="185"/>
      <c r="H366" s="184"/>
      <c r="I366" s="184"/>
      <c r="J366" s="184"/>
      <c r="K366" s="184"/>
      <c r="L366" s="184"/>
      <c r="M366" s="184"/>
      <c r="N366" s="184"/>
      <c r="O366" s="184"/>
      <c r="P366" s="184"/>
      <c r="Q366" s="184"/>
      <c r="R366" s="184"/>
      <c r="S366" s="184"/>
      <c r="T366" s="184"/>
      <c r="U366" s="184"/>
      <c r="V366" s="184"/>
      <c r="W366" s="184"/>
      <c r="X366" s="184"/>
      <c r="Y366" s="184"/>
      <c r="Z366" s="184"/>
      <c r="AA366" s="184"/>
      <c r="AB366" s="184"/>
      <c r="AC366" s="184"/>
      <c r="AD366" s="184"/>
      <c r="AE366" s="184"/>
      <c r="AF366" s="184"/>
      <c r="AG366" s="184"/>
      <c r="AH366" s="184"/>
      <c r="AI366" s="184"/>
      <c r="AJ366" s="184"/>
      <c r="AK366" s="184"/>
      <c r="AL366" s="184"/>
      <c r="AM366" s="184"/>
      <c r="AN366" s="184"/>
      <c r="AO366" s="184"/>
      <c r="AP366" s="184"/>
      <c r="AQ366" s="184"/>
      <c r="AR366" s="184"/>
      <c r="AS366" s="184"/>
      <c r="AT366" s="184"/>
      <c r="AU366" s="184"/>
      <c r="AV366" s="184"/>
      <c r="AW366" s="184"/>
      <c r="AX366" s="184"/>
      <c r="AY366" s="184"/>
      <c r="AZ366" s="184"/>
      <c r="BA366" s="184"/>
      <c r="BB366" s="184"/>
      <c r="BC366" s="184"/>
      <c r="BD366" s="184"/>
      <c r="BE366" s="184"/>
      <c r="BF366" s="184"/>
      <c r="BG366" s="184"/>
      <c r="BH366" s="184"/>
      <c r="BI366" s="184"/>
      <c r="BJ366" s="184"/>
      <c r="BK366" s="184"/>
      <c r="BL366" s="184"/>
      <c r="BM366" s="184"/>
      <c r="BN366" s="184"/>
      <c r="BO366" s="184"/>
      <c r="BP366" s="184"/>
      <c r="BQ366" s="184"/>
      <c r="BR366" s="184"/>
      <c r="BS366" s="184"/>
      <c r="BT366" s="184"/>
      <c r="BU366" s="184"/>
      <c r="BV366" s="184"/>
      <c r="BW366" s="184"/>
      <c r="BX366" s="187"/>
      <c r="BY366" s="187"/>
      <c r="BZ366" s="187"/>
      <c r="CA366" s="187"/>
      <c r="CB366" s="187"/>
      <c r="CC366" s="187"/>
      <c r="CD366" s="187"/>
      <c r="CE366" s="187"/>
      <c r="CF366" s="187"/>
      <c r="CG366" s="187"/>
      <c r="CH366" s="187"/>
    </row>
    <row r="367" spans="1:86" s="186" customFormat="1" ht="12" customHeight="1">
      <c r="A367" s="184"/>
      <c r="B367" s="184"/>
      <c r="C367" s="184"/>
      <c r="D367" s="184"/>
      <c r="E367" s="184"/>
      <c r="F367" s="184"/>
      <c r="G367" s="185"/>
      <c r="H367" s="184"/>
      <c r="I367" s="184"/>
      <c r="J367" s="184"/>
      <c r="K367" s="184"/>
      <c r="L367" s="184"/>
      <c r="M367" s="184"/>
      <c r="N367" s="184"/>
      <c r="O367" s="184"/>
      <c r="P367" s="184"/>
      <c r="Q367" s="184"/>
      <c r="R367" s="184"/>
      <c r="S367" s="184"/>
      <c r="T367" s="184"/>
      <c r="U367" s="184"/>
      <c r="V367" s="184"/>
      <c r="W367" s="184"/>
      <c r="X367" s="184"/>
      <c r="Y367" s="184"/>
      <c r="Z367" s="184"/>
      <c r="AA367" s="184"/>
      <c r="AB367" s="184"/>
      <c r="AC367" s="184"/>
      <c r="AD367" s="184"/>
      <c r="AE367" s="184"/>
      <c r="AF367" s="184"/>
      <c r="AG367" s="184"/>
      <c r="AH367" s="184"/>
      <c r="AI367" s="184"/>
      <c r="AJ367" s="184"/>
      <c r="AK367" s="184"/>
      <c r="AL367" s="184"/>
      <c r="AM367" s="184"/>
      <c r="AN367" s="184"/>
      <c r="AO367" s="184"/>
      <c r="AP367" s="184"/>
      <c r="AQ367" s="184"/>
      <c r="AR367" s="184"/>
      <c r="AS367" s="184"/>
      <c r="AT367" s="184"/>
      <c r="AU367" s="184"/>
      <c r="AV367" s="184"/>
      <c r="AW367" s="184"/>
      <c r="AX367" s="184"/>
      <c r="AY367" s="184"/>
      <c r="AZ367" s="184"/>
      <c r="BA367" s="184"/>
      <c r="BB367" s="184"/>
      <c r="BC367" s="184"/>
      <c r="BD367" s="184"/>
      <c r="BE367" s="184"/>
      <c r="BF367" s="184"/>
      <c r="BG367" s="184"/>
      <c r="BH367" s="184"/>
      <c r="BI367" s="184"/>
      <c r="BJ367" s="184"/>
      <c r="BK367" s="184"/>
      <c r="BL367" s="184"/>
      <c r="BM367" s="184"/>
      <c r="BN367" s="184"/>
      <c r="BO367" s="184"/>
      <c r="BP367" s="184"/>
      <c r="BQ367" s="184"/>
      <c r="BR367" s="184"/>
      <c r="BS367" s="184"/>
      <c r="BT367" s="184"/>
      <c r="BU367" s="184"/>
      <c r="BV367" s="184"/>
      <c r="BW367" s="184"/>
      <c r="BX367" s="187"/>
      <c r="BY367" s="187"/>
      <c r="BZ367" s="187"/>
      <c r="CA367" s="187"/>
      <c r="CB367" s="187"/>
      <c r="CC367" s="187"/>
      <c r="CD367" s="187"/>
      <c r="CE367" s="187"/>
      <c r="CF367" s="187"/>
      <c r="CG367" s="187"/>
      <c r="CH367" s="187"/>
    </row>
    <row r="368" spans="1:86" s="186" customFormat="1" ht="12" customHeight="1">
      <c r="A368" s="184"/>
      <c r="B368" s="184"/>
      <c r="C368" s="184"/>
      <c r="D368" s="184"/>
      <c r="E368" s="184"/>
      <c r="F368" s="184"/>
      <c r="G368" s="185"/>
      <c r="H368" s="184"/>
      <c r="I368" s="184"/>
      <c r="J368" s="184"/>
      <c r="K368" s="184"/>
      <c r="L368" s="184"/>
      <c r="M368" s="184"/>
      <c r="N368" s="184"/>
      <c r="O368" s="184"/>
      <c r="P368" s="184"/>
      <c r="Q368" s="184"/>
      <c r="R368" s="184"/>
      <c r="S368" s="184"/>
      <c r="T368" s="184"/>
      <c r="U368" s="184"/>
      <c r="V368" s="184"/>
      <c r="W368" s="184"/>
      <c r="X368" s="184"/>
      <c r="Y368" s="184"/>
      <c r="Z368" s="184"/>
      <c r="AA368" s="184"/>
      <c r="AB368" s="184"/>
      <c r="AC368" s="184"/>
      <c r="AD368" s="184"/>
      <c r="AE368" s="184"/>
      <c r="AF368" s="184"/>
      <c r="AG368" s="184"/>
      <c r="AH368" s="184"/>
      <c r="AI368" s="184"/>
      <c r="AJ368" s="184"/>
      <c r="AK368" s="184"/>
      <c r="AL368" s="184"/>
      <c r="AM368" s="184"/>
      <c r="AN368" s="184"/>
      <c r="AO368" s="184"/>
      <c r="AP368" s="184"/>
      <c r="AQ368" s="184"/>
      <c r="AR368" s="184"/>
      <c r="AS368" s="184"/>
      <c r="AT368" s="184"/>
      <c r="AU368" s="184"/>
      <c r="AV368" s="184"/>
      <c r="AW368" s="184"/>
      <c r="AX368" s="184"/>
      <c r="AY368" s="184"/>
      <c r="AZ368" s="184"/>
      <c r="BA368" s="184"/>
      <c r="BB368" s="184"/>
      <c r="BC368" s="184"/>
      <c r="BD368" s="184"/>
      <c r="BE368" s="184"/>
      <c r="BF368" s="184"/>
      <c r="BG368" s="184"/>
      <c r="BH368" s="184"/>
      <c r="BI368" s="184"/>
      <c r="BJ368" s="184"/>
      <c r="BK368" s="184"/>
      <c r="BL368" s="184"/>
      <c r="BM368" s="184"/>
      <c r="BN368" s="184"/>
      <c r="BO368" s="184"/>
      <c r="BP368" s="184"/>
      <c r="BQ368" s="184"/>
      <c r="BR368" s="184"/>
      <c r="BS368" s="184"/>
      <c r="BT368" s="184"/>
      <c r="BU368" s="184"/>
      <c r="BV368" s="184"/>
      <c r="BW368" s="184"/>
      <c r="BX368" s="187"/>
      <c r="BY368" s="187"/>
      <c r="BZ368" s="187"/>
      <c r="CA368" s="187"/>
      <c r="CB368" s="187"/>
      <c r="CC368" s="187"/>
      <c r="CD368" s="187"/>
      <c r="CE368" s="187"/>
      <c r="CF368" s="187"/>
      <c r="CG368" s="187"/>
      <c r="CH368" s="187"/>
    </row>
    <row r="369" spans="1:86" s="186" customFormat="1" ht="12" customHeight="1">
      <c r="A369" s="184"/>
      <c r="B369" s="184"/>
      <c r="C369" s="184"/>
      <c r="D369" s="184"/>
      <c r="E369" s="184"/>
      <c r="F369" s="184"/>
      <c r="G369" s="185"/>
      <c r="H369" s="184"/>
      <c r="I369" s="184"/>
      <c r="J369" s="184"/>
      <c r="K369" s="184"/>
      <c r="L369" s="184"/>
      <c r="M369" s="184"/>
      <c r="N369" s="184"/>
      <c r="O369" s="184"/>
      <c r="P369" s="184"/>
      <c r="Q369" s="184"/>
      <c r="R369" s="184"/>
      <c r="S369" s="184"/>
      <c r="T369" s="184"/>
      <c r="U369" s="184"/>
      <c r="V369" s="184"/>
      <c r="W369" s="184"/>
      <c r="X369" s="184"/>
      <c r="Y369" s="184"/>
      <c r="Z369" s="184"/>
      <c r="AA369" s="184"/>
      <c r="AB369" s="184"/>
      <c r="AC369" s="184"/>
      <c r="AD369" s="184"/>
      <c r="AE369" s="184"/>
      <c r="AF369" s="184"/>
      <c r="AG369" s="184"/>
      <c r="AH369" s="184"/>
      <c r="AI369" s="184"/>
      <c r="AJ369" s="184"/>
      <c r="AK369" s="184"/>
      <c r="AL369" s="184"/>
      <c r="AM369" s="184"/>
      <c r="AN369" s="184"/>
      <c r="AO369" s="184"/>
      <c r="AP369" s="184"/>
      <c r="AQ369" s="184"/>
      <c r="AR369" s="184"/>
      <c r="AS369" s="184"/>
      <c r="AT369" s="184"/>
      <c r="AU369" s="184"/>
      <c r="AV369" s="184"/>
      <c r="AW369" s="184"/>
      <c r="AX369" s="184"/>
      <c r="AY369" s="184"/>
      <c r="AZ369" s="184"/>
      <c r="BA369" s="184"/>
      <c r="BB369" s="184"/>
      <c r="BC369" s="184"/>
      <c r="BD369" s="184"/>
      <c r="BE369" s="184"/>
      <c r="BF369" s="184"/>
      <c r="BG369" s="184"/>
      <c r="BH369" s="184"/>
      <c r="BI369" s="184"/>
      <c r="BJ369" s="184"/>
      <c r="BK369" s="184"/>
      <c r="BL369" s="184"/>
      <c r="BM369" s="184"/>
      <c r="BN369" s="184"/>
      <c r="BO369" s="184"/>
      <c r="BP369" s="184"/>
      <c r="BQ369" s="184"/>
      <c r="BR369" s="184"/>
      <c r="BS369" s="184"/>
      <c r="BT369" s="184"/>
      <c r="BU369" s="184"/>
      <c r="BV369" s="184"/>
      <c r="BW369" s="184"/>
      <c r="BX369" s="187"/>
      <c r="BY369" s="187"/>
      <c r="BZ369" s="187"/>
      <c r="CA369" s="187"/>
      <c r="CB369" s="187"/>
      <c r="CC369" s="187"/>
      <c r="CD369" s="187"/>
      <c r="CE369" s="187"/>
      <c r="CF369" s="187"/>
      <c r="CG369" s="187"/>
      <c r="CH369" s="187"/>
    </row>
    <row r="370" spans="1:86" s="186" customFormat="1" ht="12" customHeight="1">
      <c r="A370" s="184"/>
      <c r="B370" s="184"/>
      <c r="C370" s="184"/>
      <c r="D370" s="184"/>
      <c r="E370" s="184"/>
      <c r="F370" s="184"/>
      <c r="G370" s="185"/>
      <c r="H370" s="184"/>
      <c r="I370" s="184"/>
      <c r="J370" s="184"/>
      <c r="K370" s="184"/>
      <c r="L370" s="184"/>
      <c r="M370" s="184"/>
      <c r="N370" s="184"/>
      <c r="O370" s="184"/>
      <c r="P370" s="184"/>
      <c r="Q370" s="184"/>
      <c r="R370" s="184"/>
      <c r="S370" s="184"/>
      <c r="T370" s="184"/>
      <c r="U370" s="184"/>
      <c r="V370" s="184"/>
      <c r="W370" s="184"/>
      <c r="X370" s="184"/>
      <c r="Y370" s="184"/>
      <c r="Z370" s="184"/>
      <c r="AA370" s="184"/>
      <c r="AB370" s="184"/>
      <c r="AC370" s="184"/>
      <c r="AD370" s="184"/>
      <c r="AE370" s="184"/>
      <c r="AF370" s="184"/>
      <c r="AG370" s="184"/>
      <c r="AH370" s="184"/>
      <c r="AI370" s="184"/>
      <c r="AJ370" s="184"/>
      <c r="AK370" s="184"/>
      <c r="AL370" s="184"/>
      <c r="AM370" s="184"/>
      <c r="AN370" s="184"/>
      <c r="AO370" s="184"/>
      <c r="AP370" s="184"/>
      <c r="AQ370" s="184"/>
      <c r="AR370" s="184"/>
      <c r="AS370" s="184"/>
      <c r="AT370" s="184"/>
      <c r="AU370" s="184"/>
      <c r="AV370" s="184"/>
      <c r="AW370" s="184"/>
      <c r="AX370" s="184"/>
      <c r="AY370" s="184"/>
      <c r="AZ370" s="184"/>
      <c r="BA370" s="184"/>
      <c r="BB370" s="184"/>
      <c r="BC370" s="184"/>
      <c r="BD370" s="184"/>
      <c r="BE370" s="184"/>
      <c r="BF370" s="184"/>
      <c r="BG370" s="184"/>
      <c r="BH370" s="184"/>
      <c r="BI370" s="184"/>
      <c r="BJ370" s="184"/>
      <c r="BK370" s="184"/>
      <c r="BL370" s="184"/>
      <c r="BM370" s="184"/>
      <c r="BN370" s="184"/>
      <c r="BO370" s="184"/>
      <c r="BP370" s="184"/>
      <c r="BQ370" s="184"/>
      <c r="BR370" s="184"/>
      <c r="BS370" s="184"/>
      <c r="BT370" s="184"/>
      <c r="BU370" s="184"/>
      <c r="BV370" s="184"/>
      <c r="BW370" s="184"/>
      <c r="BX370" s="187"/>
      <c r="BY370" s="187"/>
      <c r="BZ370" s="187"/>
      <c r="CA370" s="187"/>
      <c r="CB370" s="187"/>
      <c r="CC370" s="187"/>
      <c r="CD370" s="187"/>
      <c r="CE370" s="187"/>
      <c r="CF370" s="187"/>
      <c r="CG370" s="187"/>
      <c r="CH370" s="187"/>
    </row>
    <row r="371" spans="1:86" s="186" customFormat="1" ht="12" customHeight="1">
      <c r="A371" s="184"/>
      <c r="B371" s="184"/>
      <c r="C371" s="184"/>
      <c r="D371" s="184"/>
      <c r="E371" s="184"/>
      <c r="F371" s="184"/>
      <c r="G371" s="185"/>
      <c r="H371" s="184"/>
      <c r="I371" s="184"/>
      <c r="J371" s="184"/>
      <c r="K371" s="184"/>
      <c r="L371" s="184"/>
      <c r="M371" s="184"/>
      <c r="N371" s="184"/>
      <c r="O371" s="184"/>
      <c r="P371" s="184"/>
      <c r="Q371" s="184"/>
      <c r="R371" s="184"/>
      <c r="S371" s="184"/>
      <c r="T371" s="184"/>
      <c r="U371" s="184"/>
      <c r="V371" s="184"/>
      <c r="W371" s="184"/>
      <c r="X371" s="184"/>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c r="BJ371" s="184"/>
      <c r="BK371" s="184"/>
      <c r="BL371" s="184"/>
      <c r="BM371" s="184"/>
      <c r="BN371" s="184"/>
      <c r="BO371" s="184"/>
      <c r="BP371" s="184"/>
      <c r="BQ371" s="184"/>
      <c r="BR371" s="184"/>
      <c r="BS371" s="184"/>
      <c r="BT371" s="184"/>
      <c r="BU371" s="184"/>
      <c r="BV371" s="184"/>
      <c r="BW371" s="184"/>
      <c r="BX371" s="187"/>
      <c r="BY371" s="187"/>
      <c r="BZ371" s="187"/>
      <c r="CA371" s="187"/>
      <c r="CB371" s="187"/>
      <c r="CC371" s="187"/>
      <c r="CD371" s="187"/>
      <c r="CE371" s="187"/>
      <c r="CF371" s="187"/>
      <c r="CG371" s="187"/>
      <c r="CH371" s="187"/>
    </row>
    <row r="372" spans="1:86" s="186" customFormat="1" ht="12" customHeight="1">
      <c r="A372" s="184"/>
      <c r="B372" s="184"/>
      <c r="C372" s="184"/>
      <c r="D372" s="184"/>
      <c r="E372" s="184"/>
      <c r="F372" s="184"/>
      <c r="G372" s="185"/>
      <c r="H372" s="184"/>
      <c r="I372" s="184"/>
      <c r="J372" s="184"/>
      <c r="K372" s="184"/>
      <c r="L372" s="184"/>
      <c r="M372" s="184"/>
      <c r="N372" s="184"/>
      <c r="O372" s="184"/>
      <c r="P372" s="184"/>
      <c r="Q372" s="184"/>
      <c r="R372" s="184"/>
      <c r="S372" s="184"/>
      <c r="T372" s="184"/>
      <c r="U372" s="184"/>
      <c r="V372" s="184"/>
      <c r="W372" s="184"/>
      <c r="X372" s="184"/>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c r="BJ372" s="184"/>
      <c r="BK372" s="184"/>
      <c r="BL372" s="184"/>
      <c r="BM372" s="184"/>
      <c r="BN372" s="184"/>
      <c r="BO372" s="184"/>
      <c r="BP372" s="184"/>
      <c r="BQ372" s="184"/>
      <c r="BR372" s="184"/>
      <c r="BS372" s="184"/>
      <c r="BT372" s="184"/>
      <c r="BU372" s="184"/>
      <c r="BV372" s="184"/>
      <c r="BW372" s="184"/>
      <c r="BX372" s="187"/>
      <c r="BY372" s="187"/>
      <c r="BZ372" s="187"/>
      <c r="CA372" s="187"/>
      <c r="CB372" s="187"/>
      <c r="CC372" s="187"/>
      <c r="CD372" s="187"/>
      <c r="CE372" s="187"/>
      <c r="CF372" s="187"/>
      <c r="CG372" s="187"/>
      <c r="CH372" s="187"/>
    </row>
    <row r="373" spans="1:86" s="186" customFormat="1" ht="12" customHeight="1">
      <c r="A373" s="184"/>
      <c r="B373" s="184"/>
      <c r="C373" s="184"/>
      <c r="D373" s="184"/>
      <c r="E373" s="184"/>
      <c r="F373" s="184"/>
      <c r="G373" s="185"/>
      <c r="H373" s="184"/>
      <c r="I373" s="184"/>
      <c r="J373" s="184"/>
      <c r="K373" s="184"/>
      <c r="L373" s="184"/>
      <c r="M373" s="184"/>
      <c r="N373" s="184"/>
      <c r="O373" s="184"/>
      <c r="P373" s="184"/>
      <c r="Q373" s="184"/>
      <c r="R373" s="184"/>
      <c r="S373" s="184"/>
      <c r="T373" s="184"/>
      <c r="U373" s="184"/>
      <c r="V373" s="184"/>
      <c r="W373" s="184"/>
      <c r="X373" s="184"/>
      <c r="Y373" s="184"/>
      <c r="Z373" s="184"/>
      <c r="AA373" s="184"/>
      <c r="AB373" s="184"/>
      <c r="AC373" s="184"/>
      <c r="AD373" s="184"/>
      <c r="AE373" s="184"/>
      <c r="AF373" s="184"/>
      <c r="AG373" s="184"/>
      <c r="AH373" s="184"/>
      <c r="AI373" s="184"/>
      <c r="AJ373" s="184"/>
      <c r="AK373" s="184"/>
      <c r="AL373" s="184"/>
      <c r="AM373" s="184"/>
      <c r="AN373" s="184"/>
      <c r="AO373" s="184"/>
      <c r="AP373" s="184"/>
      <c r="AQ373" s="184"/>
      <c r="AR373" s="184"/>
      <c r="AS373" s="184"/>
      <c r="AT373" s="184"/>
      <c r="AU373" s="184"/>
      <c r="AV373" s="184"/>
      <c r="AW373" s="184"/>
      <c r="AX373" s="184"/>
      <c r="AY373" s="184"/>
      <c r="AZ373" s="184"/>
      <c r="BA373" s="184"/>
      <c r="BB373" s="184"/>
      <c r="BC373" s="184"/>
      <c r="BD373" s="184"/>
      <c r="BE373" s="184"/>
      <c r="BF373" s="184"/>
      <c r="BG373" s="184"/>
      <c r="BH373" s="184"/>
      <c r="BI373" s="184"/>
      <c r="BJ373" s="184"/>
      <c r="BK373" s="184"/>
      <c r="BL373" s="184"/>
      <c r="BM373" s="184"/>
      <c r="BN373" s="184"/>
      <c r="BO373" s="184"/>
      <c r="BP373" s="184"/>
      <c r="BQ373" s="184"/>
      <c r="BR373" s="184"/>
      <c r="BS373" s="184"/>
      <c r="BT373" s="184"/>
      <c r="BU373" s="184"/>
      <c r="BV373" s="184"/>
      <c r="BW373" s="184"/>
      <c r="BX373" s="187"/>
      <c r="BY373" s="187"/>
      <c r="BZ373" s="187"/>
      <c r="CA373" s="187"/>
      <c r="CB373" s="187"/>
      <c r="CC373" s="187"/>
      <c r="CD373" s="187"/>
      <c r="CE373" s="187"/>
      <c r="CF373" s="187"/>
      <c r="CG373" s="187"/>
      <c r="CH373" s="187"/>
    </row>
    <row r="374" spans="1:86" s="186" customFormat="1" ht="12" customHeight="1">
      <c r="A374" s="184"/>
      <c r="B374" s="184"/>
      <c r="C374" s="184"/>
      <c r="D374" s="184"/>
      <c r="E374" s="184"/>
      <c r="F374" s="184"/>
      <c r="G374" s="185"/>
      <c r="H374" s="184"/>
      <c r="I374" s="184"/>
      <c r="J374" s="184"/>
      <c r="K374" s="184"/>
      <c r="L374" s="184"/>
      <c r="M374" s="184"/>
      <c r="N374" s="184"/>
      <c r="O374" s="184"/>
      <c r="P374" s="184"/>
      <c r="Q374" s="184"/>
      <c r="R374" s="184"/>
      <c r="S374" s="184"/>
      <c r="T374" s="184"/>
      <c r="U374" s="184"/>
      <c r="V374" s="184"/>
      <c r="W374" s="184"/>
      <c r="X374" s="184"/>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c r="BJ374" s="184"/>
      <c r="BK374" s="184"/>
      <c r="BL374" s="184"/>
      <c r="BM374" s="184"/>
      <c r="BN374" s="184"/>
      <c r="BO374" s="184"/>
      <c r="BP374" s="184"/>
      <c r="BQ374" s="184"/>
      <c r="BR374" s="184"/>
      <c r="BS374" s="184"/>
      <c r="BT374" s="184"/>
      <c r="BU374" s="184"/>
      <c r="BV374" s="184"/>
      <c r="BW374" s="184"/>
      <c r="BX374" s="187"/>
      <c r="BY374" s="187"/>
      <c r="BZ374" s="187"/>
      <c r="CA374" s="187"/>
      <c r="CB374" s="187"/>
      <c r="CC374" s="187"/>
      <c r="CD374" s="187"/>
      <c r="CE374" s="187"/>
      <c r="CF374" s="187"/>
      <c r="CG374" s="187"/>
      <c r="CH374" s="187"/>
    </row>
    <row r="375" spans="1:86" s="186" customFormat="1" ht="12" customHeight="1">
      <c r="A375" s="184"/>
      <c r="B375" s="184"/>
      <c r="C375" s="184"/>
      <c r="D375" s="184"/>
      <c r="E375" s="184"/>
      <c r="F375" s="184"/>
      <c r="G375" s="185"/>
      <c r="H375" s="184"/>
      <c r="I375" s="184"/>
      <c r="J375" s="184"/>
      <c r="K375" s="184"/>
      <c r="L375" s="184"/>
      <c r="M375" s="184"/>
      <c r="N375" s="184"/>
      <c r="O375" s="184"/>
      <c r="P375" s="184"/>
      <c r="Q375" s="184"/>
      <c r="R375" s="184"/>
      <c r="S375" s="184"/>
      <c r="T375" s="184"/>
      <c r="U375" s="184"/>
      <c r="V375" s="184"/>
      <c r="W375" s="184"/>
      <c r="X375" s="184"/>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c r="BJ375" s="184"/>
      <c r="BK375" s="184"/>
      <c r="BL375" s="184"/>
      <c r="BM375" s="184"/>
      <c r="BN375" s="184"/>
      <c r="BO375" s="184"/>
      <c r="BP375" s="184"/>
      <c r="BQ375" s="184"/>
      <c r="BR375" s="184"/>
      <c r="BS375" s="184"/>
      <c r="BT375" s="184"/>
      <c r="BU375" s="184"/>
      <c r="BV375" s="184"/>
      <c r="BW375" s="184"/>
      <c r="BX375" s="187"/>
      <c r="BY375" s="187"/>
      <c r="BZ375" s="187"/>
      <c r="CA375" s="187"/>
      <c r="CB375" s="187"/>
      <c r="CC375" s="187"/>
      <c r="CD375" s="187"/>
      <c r="CE375" s="187"/>
      <c r="CF375" s="187"/>
      <c r="CG375" s="187"/>
      <c r="CH375" s="187"/>
    </row>
    <row r="376" spans="1:86" s="186" customFormat="1" ht="12" customHeight="1">
      <c r="A376" s="184"/>
      <c r="B376" s="184"/>
      <c r="C376" s="184"/>
      <c r="D376" s="184"/>
      <c r="E376" s="184"/>
      <c r="F376" s="184"/>
      <c r="G376" s="185"/>
      <c r="H376" s="184"/>
      <c r="I376" s="184"/>
      <c r="J376" s="184"/>
      <c r="K376" s="184"/>
      <c r="L376" s="184"/>
      <c r="M376" s="184"/>
      <c r="N376" s="184"/>
      <c r="O376" s="184"/>
      <c r="P376" s="184"/>
      <c r="Q376" s="184"/>
      <c r="R376" s="184"/>
      <c r="S376" s="184"/>
      <c r="T376" s="184"/>
      <c r="U376" s="184"/>
      <c r="V376" s="184"/>
      <c r="W376" s="184"/>
      <c r="X376" s="184"/>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c r="BJ376" s="184"/>
      <c r="BK376" s="184"/>
      <c r="BL376" s="184"/>
      <c r="BM376" s="184"/>
      <c r="BN376" s="184"/>
      <c r="BO376" s="184"/>
      <c r="BP376" s="184"/>
      <c r="BQ376" s="184"/>
      <c r="BR376" s="184"/>
      <c r="BS376" s="184"/>
      <c r="BT376" s="184"/>
      <c r="BU376" s="184"/>
      <c r="BV376" s="184"/>
      <c r="BW376" s="184"/>
      <c r="BX376" s="187"/>
      <c r="BY376" s="187"/>
      <c r="BZ376" s="187"/>
      <c r="CA376" s="187"/>
      <c r="CB376" s="187"/>
      <c r="CC376" s="187"/>
      <c r="CD376" s="187"/>
      <c r="CE376" s="187"/>
      <c r="CF376" s="187"/>
      <c r="CG376" s="187"/>
      <c r="CH376" s="187"/>
    </row>
    <row r="377" spans="1:86" s="186" customFormat="1" ht="12" customHeight="1">
      <c r="A377" s="184"/>
      <c r="B377" s="184"/>
      <c r="C377" s="184"/>
      <c r="D377" s="184"/>
      <c r="E377" s="184"/>
      <c r="F377" s="184"/>
      <c r="G377" s="185"/>
      <c r="H377" s="184"/>
      <c r="I377" s="184"/>
      <c r="J377" s="184"/>
      <c r="K377" s="184"/>
      <c r="L377" s="184"/>
      <c r="M377" s="184"/>
      <c r="N377" s="184"/>
      <c r="O377" s="184"/>
      <c r="P377" s="184"/>
      <c r="Q377" s="184"/>
      <c r="R377" s="184"/>
      <c r="S377" s="184"/>
      <c r="T377" s="184"/>
      <c r="U377" s="184"/>
      <c r="V377" s="184"/>
      <c r="W377" s="184"/>
      <c r="X377" s="184"/>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c r="BJ377" s="184"/>
      <c r="BK377" s="184"/>
      <c r="BL377" s="184"/>
      <c r="BM377" s="184"/>
      <c r="BN377" s="184"/>
      <c r="BO377" s="184"/>
      <c r="BP377" s="184"/>
      <c r="BQ377" s="184"/>
      <c r="BR377" s="184"/>
      <c r="BS377" s="184"/>
      <c r="BT377" s="184"/>
      <c r="BU377" s="184"/>
      <c r="BV377" s="184"/>
      <c r="BW377" s="184"/>
      <c r="BX377" s="187"/>
      <c r="BY377" s="187"/>
      <c r="BZ377" s="187"/>
      <c r="CA377" s="187"/>
      <c r="CB377" s="187"/>
      <c r="CC377" s="187"/>
      <c r="CD377" s="187"/>
      <c r="CE377" s="187"/>
      <c r="CF377" s="187"/>
      <c r="CG377" s="187"/>
      <c r="CH377" s="187"/>
    </row>
    <row r="378" spans="1:86" s="186" customFormat="1" ht="12" customHeight="1">
      <c r="A378" s="184"/>
      <c r="B378" s="184"/>
      <c r="C378" s="184"/>
      <c r="D378" s="184"/>
      <c r="E378" s="184"/>
      <c r="F378" s="184"/>
      <c r="G378" s="185"/>
      <c r="H378" s="184"/>
      <c r="I378" s="184"/>
      <c r="J378" s="184"/>
      <c r="K378" s="184"/>
      <c r="L378" s="184"/>
      <c r="M378" s="184"/>
      <c r="N378" s="184"/>
      <c r="O378" s="184"/>
      <c r="P378" s="184"/>
      <c r="Q378" s="184"/>
      <c r="R378" s="184"/>
      <c r="S378" s="184"/>
      <c r="T378" s="184"/>
      <c r="U378" s="184"/>
      <c r="V378" s="184"/>
      <c r="W378" s="184"/>
      <c r="X378" s="184"/>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c r="BJ378" s="184"/>
      <c r="BK378" s="184"/>
      <c r="BL378" s="184"/>
      <c r="BM378" s="184"/>
      <c r="BN378" s="184"/>
      <c r="BO378" s="184"/>
      <c r="BP378" s="184"/>
      <c r="BQ378" s="184"/>
      <c r="BR378" s="184"/>
      <c r="BS378" s="184"/>
      <c r="BT378" s="184"/>
      <c r="BU378" s="184"/>
      <c r="BV378" s="184"/>
      <c r="BW378" s="184"/>
      <c r="BX378" s="187"/>
      <c r="BY378" s="187"/>
      <c r="BZ378" s="187"/>
      <c r="CA378" s="187"/>
      <c r="CB378" s="187"/>
      <c r="CC378" s="187"/>
      <c r="CD378" s="187"/>
      <c r="CE378" s="187"/>
      <c r="CF378" s="187"/>
      <c r="CG378" s="187"/>
      <c r="CH378" s="187"/>
    </row>
    <row r="379" spans="1:86" s="186" customFormat="1" ht="12" customHeight="1">
      <c r="A379" s="184"/>
      <c r="B379" s="184"/>
      <c r="C379" s="184"/>
      <c r="D379" s="184"/>
      <c r="E379" s="184"/>
      <c r="F379" s="184"/>
      <c r="G379" s="185"/>
      <c r="H379" s="184"/>
      <c r="I379" s="184"/>
      <c r="J379" s="184"/>
      <c r="K379" s="184"/>
      <c r="L379" s="184"/>
      <c r="M379" s="184"/>
      <c r="N379" s="184"/>
      <c r="O379" s="184"/>
      <c r="P379" s="184"/>
      <c r="Q379" s="184"/>
      <c r="R379" s="184"/>
      <c r="S379" s="184"/>
      <c r="T379" s="184"/>
      <c r="U379" s="184"/>
      <c r="V379" s="184"/>
      <c r="W379" s="184"/>
      <c r="X379" s="184"/>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c r="BJ379" s="184"/>
      <c r="BK379" s="184"/>
      <c r="BL379" s="184"/>
      <c r="BM379" s="184"/>
      <c r="BN379" s="184"/>
      <c r="BO379" s="184"/>
      <c r="BP379" s="184"/>
      <c r="BQ379" s="184"/>
      <c r="BR379" s="184"/>
      <c r="BS379" s="184"/>
      <c r="BT379" s="184"/>
      <c r="BU379" s="184"/>
      <c r="BV379" s="184"/>
      <c r="BW379" s="184"/>
      <c r="BX379" s="187"/>
      <c r="BY379" s="187"/>
      <c r="BZ379" s="187"/>
      <c r="CA379" s="187"/>
      <c r="CB379" s="187"/>
      <c r="CC379" s="187"/>
      <c r="CD379" s="187"/>
      <c r="CE379" s="187"/>
      <c r="CF379" s="187"/>
      <c r="CG379" s="187"/>
      <c r="CH379" s="187"/>
    </row>
    <row r="380" spans="1:86" s="186" customFormat="1" ht="12" customHeight="1">
      <c r="A380" s="184"/>
      <c r="B380" s="184"/>
      <c r="C380" s="184"/>
      <c r="D380" s="184"/>
      <c r="E380" s="184"/>
      <c r="F380" s="184"/>
      <c r="G380" s="185"/>
      <c r="H380" s="184"/>
      <c r="I380" s="184"/>
      <c r="J380" s="184"/>
      <c r="K380" s="184"/>
      <c r="L380" s="184"/>
      <c r="M380" s="184"/>
      <c r="N380" s="184"/>
      <c r="O380" s="184"/>
      <c r="P380" s="184"/>
      <c r="Q380" s="184"/>
      <c r="R380" s="184"/>
      <c r="S380" s="184"/>
      <c r="T380" s="184"/>
      <c r="U380" s="184"/>
      <c r="V380" s="184"/>
      <c r="W380" s="184"/>
      <c r="X380" s="184"/>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c r="BJ380" s="184"/>
      <c r="BK380" s="184"/>
      <c r="BL380" s="184"/>
      <c r="BM380" s="184"/>
      <c r="BN380" s="184"/>
      <c r="BO380" s="184"/>
      <c r="BP380" s="184"/>
      <c r="BQ380" s="184"/>
      <c r="BR380" s="184"/>
      <c r="BS380" s="184"/>
      <c r="BT380" s="184"/>
      <c r="BU380" s="184"/>
      <c r="BV380" s="184"/>
      <c r="BW380" s="184"/>
      <c r="BX380" s="187"/>
      <c r="BY380" s="187"/>
      <c r="BZ380" s="187"/>
      <c r="CA380" s="187"/>
      <c r="CB380" s="187"/>
      <c r="CC380" s="187"/>
      <c r="CD380" s="187"/>
      <c r="CE380" s="187"/>
      <c r="CF380" s="187"/>
      <c r="CG380" s="187"/>
      <c r="CH380" s="187"/>
    </row>
    <row r="381" spans="1:86" s="186" customFormat="1" ht="12" customHeight="1">
      <c r="A381" s="184"/>
      <c r="B381" s="184"/>
      <c r="C381" s="184"/>
      <c r="D381" s="184"/>
      <c r="E381" s="184"/>
      <c r="F381" s="184"/>
      <c r="G381" s="185"/>
      <c r="H381" s="184"/>
      <c r="I381" s="184"/>
      <c r="J381" s="184"/>
      <c r="K381" s="184"/>
      <c r="L381" s="184"/>
      <c r="M381" s="184"/>
      <c r="N381" s="184"/>
      <c r="O381" s="184"/>
      <c r="P381" s="184"/>
      <c r="Q381" s="184"/>
      <c r="R381" s="184"/>
      <c r="S381" s="184"/>
      <c r="T381" s="184"/>
      <c r="U381" s="184"/>
      <c r="V381" s="184"/>
      <c r="W381" s="184"/>
      <c r="X381" s="184"/>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c r="BJ381" s="184"/>
      <c r="BK381" s="184"/>
      <c r="BL381" s="184"/>
      <c r="BM381" s="184"/>
      <c r="BN381" s="184"/>
      <c r="BO381" s="184"/>
      <c r="BP381" s="184"/>
      <c r="BQ381" s="184"/>
      <c r="BR381" s="184"/>
      <c r="BS381" s="184"/>
      <c r="BT381" s="184"/>
      <c r="BU381" s="184"/>
      <c r="BV381" s="184"/>
      <c r="BW381" s="184"/>
      <c r="BX381" s="187"/>
      <c r="BY381" s="187"/>
      <c r="BZ381" s="187"/>
      <c r="CA381" s="187"/>
      <c r="CB381" s="187"/>
      <c r="CC381" s="187"/>
      <c r="CD381" s="187"/>
      <c r="CE381" s="187"/>
      <c r="CF381" s="187"/>
      <c r="CG381" s="187"/>
      <c r="CH381" s="187"/>
    </row>
    <row r="382" spans="1:86" s="186" customFormat="1" ht="12" customHeight="1">
      <c r="A382" s="184"/>
      <c r="B382" s="184"/>
      <c r="C382" s="184"/>
      <c r="D382" s="184"/>
      <c r="E382" s="184"/>
      <c r="F382" s="184"/>
      <c r="G382" s="185"/>
      <c r="H382" s="184"/>
      <c r="I382" s="184"/>
      <c r="J382" s="184"/>
      <c r="K382" s="184"/>
      <c r="L382" s="184"/>
      <c r="M382" s="184"/>
      <c r="N382" s="184"/>
      <c r="O382" s="184"/>
      <c r="P382" s="184"/>
      <c r="Q382" s="184"/>
      <c r="R382" s="184"/>
      <c r="S382" s="184"/>
      <c r="T382" s="184"/>
      <c r="U382" s="184"/>
      <c r="V382" s="184"/>
      <c r="W382" s="184"/>
      <c r="X382" s="184"/>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c r="BJ382" s="184"/>
      <c r="BK382" s="184"/>
      <c r="BL382" s="184"/>
      <c r="BM382" s="184"/>
      <c r="BN382" s="184"/>
      <c r="BO382" s="184"/>
      <c r="BP382" s="184"/>
      <c r="BQ382" s="184"/>
      <c r="BR382" s="184"/>
      <c r="BS382" s="184"/>
      <c r="BT382" s="184"/>
      <c r="BU382" s="184"/>
      <c r="BV382" s="184"/>
      <c r="BW382" s="184"/>
      <c r="BX382" s="187"/>
      <c r="BY382" s="187"/>
      <c r="BZ382" s="187"/>
      <c r="CA382" s="187"/>
      <c r="CB382" s="187"/>
      <c r="CC382" s="187"/>
      <c r="CD382" s="187"/>
      <c r="CE382" s="187"/>
      <c r="CF382" s="187"/>
      <c r="CG382" s="187"/>
      <c r="CH382" s="187"/>
    </row>
    <row r="383" spans="1:86" s="186" customFormat="1" ht="12" customHeight="1">
      <c r="A383" s="184"/>
      <c r="B383" s="184"/>
      <c r="C383" s="184"/>
      <c r="D383" s="184"/>
      <c r="E383" s="184"/>
      <c r="F383" s="184"/>
      <c r="G383" s="185"/>
      <c r="H383" s="184"/>
      <c r="I383" s="184"/>
      <c r="J383" s="184"/>
      <c r="K383" s="184"/>
      <c r="L383" s="184"/>
      <c r="M383" s="184"/>
      <c r="N383" s="184"/>
      <c r="O383" s="184"/>
      <c r="P383" s="184"/>
      <c r="Q383" s="184"/>
      <c r="R383" s="184"/>
      <c r="S383" s="184"/>
      <c r="T383" s="184"/>
      <c r="U383" s="184"/>
      <c r="V383" s="184"/>
      <c r="W383" s="184"/>
      <c r="X383" s="184"/>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c r="BJ383" s="184"/>
      <c r="BK383" s="184"/>
      <c r="BL383" s="184"/>
      <c r="BM383" s="184"/>
      <c r="BN383" s="184"/>
      <c r="BO383" s="184"/>
      <c r="BP383" s="184"/>
      <c r="BQ383" s="184"/>
      <c r="BR383" s="184"/>
      <c r="BS383" s="184"/>
      <c r="BT383" s="184"/>
      <c r="BU383" s="184"/>
      <c r="BV383" s="184"/>
      <c r="BW383" s="184"/>
      <c r="BX383" s="187"/>
      <c r="BY383" s="187"/>
      <c r="BZ383" s="187"/>
      <c r="CA383" s="187"/>
      <c r="CB383" s="187"/>
      <c r="CC383" s="187"/>
      <c r="CD383" s="187"/>
      <c r="CE383" s="187"/>
      <c r="CF383" s="187"/>
      <c r="CG383" s="187"/>
      <c r="CH383" s="187"/>
    </row>
    <row r="384" spans="1:86" s="186" customFormat="1" ht="12" customHeight="1">
      <c r="A384" s="184"/>
      <c r="B384" s="184"/>
      <c r="C384" s="184"/>
      <c r="D384" s="184"/>
      <c r="E384" s="184"/>
      <c r="F384" s="184"/>
      <c r="G384" s="185"/>
      <c r="H384" s="184"/>
      <c r="I384" s="184"/>
      <c r="J384" s="184"/>
      <c r="K384" s="184"/>
      <c r="L384" s="184"/>
      <c r="M384" s="184"/>
      <c r="N384" s="184"/>
      <c r="O384" s="184"/>
      <c r="P384" s="184"/>
      <c r="Q384" s="184"/>
      <c r="R384" s="184"/>
      <c r="S384" s="184"/>
      <c r="T384" s="184"/>
      <c r="U384" s="184"/>
      <c r="V384" s="184"/>
      <c r="W384" s="184"/>
      <c r="X384" s="184"/>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c r="BJ384" s="184"/>
      <c r="BK384" s="184"/>
      <c r="BL384" s="184"/>
      <c r="BM384" s="184"/>
      <c r="BN384" s="184"/>
      <c r="BO384" s="184"/>
      <c r="BP384" s="184"/>
      <c r="BQ384" s="184"/>
      <c r="BR384" s="184"/>
      <c r="BS384" s="184"/>
      <c r="BT384" s="184"/>
      <c r="BU384" s="184"/>
      <c r="BV384" s="184"/>
      <c r="BW384" s="184"/>
      <c r="BX384" s="187"/>
      <c r="BY384" s="187"/>
      <c r="BZ384" s="187"/>
      <c r="CA384" s="187"/>
      <c r="CB384" s="187"/>
      <c r="CC384" s="187"/>
      <c r="CD384" s="187"/>
      <c r="CE384" s="187"/>
      <c r="CF384" s="187"/>
      <c r="CG384" s="187"/>
      <c r="CH384" s="187"/>
    </row>
    <row r="385" spans="1:86" s="186" customFormat="1" ht="12" customHeight="1">
      <c r="A385" s="184"/>
      <c r="B385" s="184"/>
      <c r="C385" s="184"/>
      <c r="D385" s="184"/>
      <c r="E385" s="184"/>
      <c r="F385" s="184"/>
      <c r="G385" s="185"/>
      <c r="H385" s="184"/>
      <c r="I385" s="184"/>
      <c r="J385" s="184"/>
      <c r="K385" s="184"/>
      <c r="L385" s="184"/>
      <c r="M385" s="184"/>
      <c r="N385" s="184"/>
      <c r="O385" s="184"/>
      <c r="P385" s="184"/>
      <c r="Q385" s="184"/>
      <c r="R385" s="184"/>
      <c r="S385" s="184"/>
      <c r="T385" s="184"/>
      <c r="U385" s="184"/>
      <c r="V385" s="184"/>
      <c r="W385" s="184"/>
      <c r="X385" s="184"/>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c r="BF385" s="184"/>
      <c r="BG385" s="184"/>
      <c r="BH385" s="184"/>
      <c r="BI385" s="184"/>
      <c r="BJ385" s="184"/>
      <c r="BK385" s="184"/>
      <c r="BL385" s="184"/>
      <c r="BM385" s="184"/>
      <c r="BN385" s="184"/>
      <c r="BO385" s="184"/>
      <c r="BP385" s="184"/>
      <c r="BQ385" s="184"/>
      <c r="BR385" s="184"/>
      <c r="BS385" s="184"/>
      <c r="BT385" s="184"/>
      <c r="BU385" s="184"/>
      <c r="BV385" s="184"/>
      <c r="BW385" s="184"/>
      <c r="BX385" s="187"/>
      <c r="BY385" s="187"/>
      <c r="BZ385" s="187"/>
      <c r="CA385" s="187"/>
      <c r="CB385" s="187"/>
      <c r="CC385" s="187"/>
      <c r="CD385" s="187"/>
      <c r="CE385" s="187"/>
      <c r="CF385" s="187"/>
      <c r="CG385" s="187"/>
      <c r="CH385" s="187"/>
    </row>
    <row r="386" spans="1:86" s="186" customFormat="1" ht="12" customHeight="1">
      <c r="A386" s="184"/>
      <c r="B386" s="184"/>
      <c r="C386" s="184"/>
      <c r="D386" s="184"/>
      <c r="E386" s="184"/>
      <c r="F386" s="184"/>
      <c r="G386" s="185"/>
      <c r="H386" s="184"/>
      <c r="I386" s="184"/>
      <c r="J386" s="184"/>
      <c r="K386" s="184"/>
      <c r="L386" s="184"/>
      <c r="M386" s="184"/>
      <c r="N386" s="184"/>
      <c r="O386" s="184"/>
      <c r="P386" s="184"/>
      <c r="Q386" s="184"/>
      <c r="R386" s="184"/>
      <c r="S386" s="184"/>
      <c r="T386" s="184"/>
      <c r="U386" s="184"/>
      <c r="V386" s="184"/>
      <c r="W386" s="184"/>
      <c r="X386" s="184"/>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c r="BJ386" s="184"/>
      <c r="BK386" s="184"/>
      <c r="BL386" s="184"/>
      <c r="BM386" s="184"/>
      <c r="BN386" s="184"/>
      <c r="BO386" s="184"/>
      <c r="BP386" s="184"/>
      <c r="BQ386" s="184"/>
      <c r="BR386" s="184"/>
      <c r="BS386" s="184"/>
      <c r="BT386" s="184"/>
      <c r="BU386" s="184"/>
      <c r="BV386" s="184"/>
      <c r="BW386" s="184"/>
      <c r="BX386" s="187"/>
      <c r="BY386" s="187"/>
      <c r="BZ386" s="187"/>
      <c r="CA386" s="187"/>
      <c r="CB386" s="187"/>
      <c r="CC386" s="187"/>
      <c r="CD386" s="187"/>
      <c r="CE386" s="187"/>
      <c r="CF386" s="187"/>
      <c r="CG386" s="187"/>
      <c r="CH386" s="187"/>
    </row>
    <row r="387" spans="1:86" s="186" customFormat="1" ht="12" customHeight="1">
      <c r="A387" s="184"/>
      <c r="B387" s="184"/>
      <c r="C387" s="184"/>
      <c r="D387" s="184"/>
      <c r="E387" s="184"/>
      <c r="F387" s="184"/>
      <c r="G387" s="185"/>
      <c r="H387" s="184"/>
      <c r="I387" s="184"/>
      <c r="J387" s="184"/>
      <c r="K387" s="184"/>
      <c r="L387" s="184"/>
      <c r="M387" s="184"/>
      <c r="N387" s="184"/>
      <c r="O387" s="184"/>
      <c r="P387" s="184"/>
      <c r="Q387" s="184"/>
      <c r="R387" s="184"/>
      <c r="S387" s="184"/>
      <c r="T387" s="184"/>
      <c r="U387" s="184"/>
      <c r="V387" s="184"/>
      <c r="W387" s="184"/>
      <c r="X387" s="184"/>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c r="BJ387" s="184"/>
      <c r="BK387" s="184"/>
      <c r="BL387" s="184"/>
      <c r="BM387" s="184"/>
      <c r="BN387" s="184"/>
      <c r="BO387" s="184"/>
      <c r="BP387" s="184"/>
      <c r="BQ387" s="184"/>
      <c r="BR387" s="184"/>
      <c r="BS387" s="184"/>
      <c r="BT387" s="184"/>
      <c r="BU387" s="184"/>
      <c r="BV387" s="184"/>
      <c r="BW387" s="184"/>
      <c r="BX387" s="187"/>
      <c r="BY387" s="187"/>
      <c r="BZ387" s="187"/>
      <c r="CA387" s="187"/>
      <c r="CB387" s="187"/>
      <c r="CC387" s="187"/>
      <c r="CD387" s="187"/>
      <c r="CE387" s="187"/>
      <c r="CF387" s="187"/>
      <c r="CG387" s="187"/>
      <c r="CH387" s="187"/>
    </row>
    <row r="388" spans="1:86" s="186" customFormat="1" ht="12" customHeight="1">
      <c r="A388" s="184"/>
      <c r="B388" s="184"/>
      <c r="C388" s="184"/>
      <c r="D388" s="184"/>
      <c r="E388" s="184"/>
      <c r="F388" s="184"/>
      <c r="G388" s="185"/>
      <c r="H388" s="184"/>
      <c r="I388" s="184"/>
      <c r="J388" s="184"/>
      <c r="K388" s="184"/>
      <c r="L388" s="184"/>
      <c r="M388" s="184"/>
      <c r="N388" s="184"/>
      <c r="O388" s="184"/>
      <c r="P388" s="184"/>
      <c r="Q388" s="184"/>
      <c r="R388" s="184"/>
      <c r="S388" s="184"/>
      <c r="T388" s="184"/>
      <c r="U388" s="184"/>
      <c r="V388" s="184"/>
      <c r="W388" s="184"/>
      <c r="X388" s="184"/>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c r="BJ388" s="184"/>
      <c r="BK388" s="184"/>
      <c r="BL388" s="184"/>
      <c r="BM388" s="184"/>
      <c r="BN388" s="184"/>
      <c r="BO388" s="184"/>
      <c r="BP388" s="184"/>
      <c r="BQ388" s="184"/>
      <c r="BR388" s="184"/>
      <c r="BS388" s="184"/>
      <c r="BT388" s="184"/>
      <c r="BU388" s="184"/>
      <c r="BV388" s="184"/>
      <c r="BW388" s="184"/>
      <c r="BX388" s="187"/>
      <c r="BY388" s="187"/>
      <c r="BZ388" s="187"/>
      <c r="CA388" s="187"/>
      <c r="CB388" s="187"/>
      <c r="CC388" s="187"/>
      <c r="CD388" s="187"/>
      <c r="CE388" s="187"/>
      <c r="CF388" s="187"/>
      <c r="CG388" s="187"/>
      <c r="CH388" s="187"/>
    </row>
    <row r="389" spans="1:86" s="186" customFormat="1" ht="12" customHeight="1">
      <c r="A389" s="184"/>
      <c r="B389" s="184"/>
      <c r="C389" s="184"/>
      <c r="D389" s="184"/>
      <c r="E389" s="184"/>
      <c r="F389" s="184"/>
      <c r="G389" s="185"/>
      <c r="H389" s="184"/>
      <c r="I389" s="184"/>
      <c r="J389" s="184"/>
      <c r="K389" s="184"/>
      <c r="L389" s="184"/>
      <c r="M389" s="184"/>
      <c r="N389" s="184"/>
      <c r="O389" s="184"/>
      <c r="P389" s="184"/>
      <c r="Q389" s="184"/>
      <c r="R389" s="184"/>
      <c r="S389" s="184"/>
      <c r="T389" s="184"/>
      <c r="U389" s="184"/>
      <c r="V389" s="184"/>
      <c r="W389" s="184"/>
      <c r="X389" s="184"/>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c r="BJ389" s="184"/>
      <c r="BK389" s="184"/>
      <c r="BL389" s="184"/>
      <c r="BM389" s="184"/>
      <c r="BN389" s="184"/>
      <c r="BO389" s="184"/>
      <c r="BP389" s="184"/>
      <c r="BQ389" s="184"/>
      <c r="BR389" s="184"/>
      <c r="BS389" s="184"/>
      <c r="BT389" s="184"/>
      <c r="BU389" s="184"/>
      <c r="BV389" s="184"/>
      <c r="BW389" s="184"/>
      <c r="BX389" s="187"/>
      <c r="BY389" s="187"/>
      <c r="BZ389" s="187"/>
      <c r="CA389" s="187"/>
      <c r="CB389" s="187"/>
      <c r="CC389" s="187"/>
      <c r="CD389" s="187"/>
      <c r="CE389" s="187"/>
      <c r="CF389" s="187"/>
      <c r="CG389" s="187"/>
      <c r="CH389" s="187"/>
    </row>
    <row r="390" spans="1:86" s="186" customFormat="1" ht="12" customHeight="1">
      <c r="A390" s="184"/>
      <c r="B390" s="184"/>
      <c r="C390" s="184"/>
      <c r="D390" s="184"/>
      <c r="E390" s="184"/>
      <c r="F390" s="184"/>
      <c r="G390" s="185"/>
      <c r="H390" s="184"/>
      <c r="I390" s="184"/>
      <c r="J390" s="184"/>
      <c r="K390" s="184"/>
      <c r="L390" s="184"/>
      <c r="M390" s="184"/>
      <c r="N390" s="184"/>
      <c r="O390" s="184"/>
      <c r="P390" s="184"/>
      <c r="Q390" s="184"/>
      <c r="R390" s="184"/>
      <c r="S390" s="184"/>
      <c r="T390" s="184"/>
      <c r="U390" s="184"/>
      <c r="V390" s="184"/>
      <c r="W390" s="184"/>
      <c r="X390" s="184"/>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c r="BJ390" s="184"/>
      <c r="BK390" s="184"/>
      <c r="BL390" s="184"/>
      <c r="BM390" s="184"/>
      <c r="BN390" s="184"/>
      <c r="BO390" s="184"/>
      <c r="BP390" s="184"/>
      <c r="BQ390" s="184"/>
      <c r="BR390" s="184"/>
      <c r="BS390" s="184"/>
      <c r="BT390" s="184"/>
      <c r="BU390" s="184"/>
      <c r="BV390" s="184"/>
      <c r="BW390" s="184"/>
      <c r="BX390" s="187"/>
      <c r="BY390" s="187"/>
      <c r="BZ390" s="187"/>
      <c r="CA390" s="187"/>
      <c r="CB390" s="187"/>
      <c r="CC390" s="187"/>
      <c r="CD390" s="187"/>
      <c r="CE390" s="187"/>
      <c r="CF390" s="187"/>
      <c r="CG390" s="187"/>
      <c r="CH390" s="187"/>
    </row>
    <row r="391" spans="1:86" s="186" customFormat="1" ht="12" customHeight="1">
      <c r="A391" s="184"/>
      <c r="B391" s="184"/>
      <c r="C391" s="184"/>
      <c r="D391" s="184"/>
      <c r="E391" s="184"/>
      <c r="F391" s="184"/>
      <c r="G391" s="185"/>
      <c r="H391" s="184"/>
      <c r="I391" s="184"/>
      <c r="J391" s="184"/>
      <c r="K391" s="184"/>
      <c r="L391" s="184"/>
      <c r="M391" s="184"/>
      <c r="N391" s="184"/>
      <c r="O391" s="184"/>
      <c r="P391" s="184"/>
      <c r="Q391" s="184"/>
      <c r="R391" s="184"/>
      <c r="S391" s="184"/>
      <c r="T391" s="184"/>
      <c r="U391" s="184"/>
      <c r="V391" s="184"/>
      <c r="W391" s="184"/>
      <c r="X391" s="184"/>
      <c r="Y391" s="184"/>
      <c r="Z391" s="184"/>
      <c r="AA391" s="184"/>
      <c r="AB391" s="184"/>
      <c r="AC391" s="184"/>
      <c r="AD391" s="184"/>
      <c r="AE391" s="184"/>
      <c r="AF391" s="184"/>
      <c r="AG391" s="184"/>
      <c r="AH391" s="184"/>
      <c r="AI391" s="184"/>
      <c r="AJ391" s="184"/>
      <c r="AK391" s="184"/>
      <c r="AL391" s="184"/>
      <c r="AM391" s="184"/>
      <c r="AN391" s="184"/>
      <c r="AO391" s="184"/>
      <c r="AP391" s="184"/>
      <c r="AQ391" s="184"/>
      <c r="AR391" s="184"/>
      <c r="AS391" s="184"/>
      <c r="AT391" s="184"/>
      <c r="AU391" s="184"/>
      <c r="AV391" s="184"/>
      <c r="AW391" s="184"/>
      <c r="AX391" s="184"/>
      <c r="AY391" s="184"/>
      <c r="AZ391" s="184"/>
      <c r="BA391" s="184"/>
      <c r="BB391" s="184"/>
      <c r="BC391" s="184"/>
      <c r="BD391" s="184"/>
      <c r="BE391" s="184"/>
      <c r="BF391" s="184"/>
      <c r="BG391" s="184"/>
      <c r="BH391" s="184"/>
      <c r="BI391" s="184"/>
      <c r="BJ391" s="184"/>
      <c r="BK391" s="184"/>
      <c r="BL391" s="184"/>
      <c r="BM391" s="184"/>
      <c r="BN391" s="184"/>
      <c r="BO391" s="184"/>
      <c r="BP391" s="184"/>
      <c r="BQ391" s="184"/>
      <c r="BR391" s="184"/>
      <c r="BS391" s="184"/>
      <c r="BT391" s="184"/>
      <c r="BU391" s="184"/>
      <c r="BV391" s="184"/>
      <c r="BW391" s="184"/>
      <c r="BX391" s="187"/>
      <c r="BY391" s="187"/>
      <c r="BZ391" s="187"/>
      <c r="CA391" s="187"/>
      <c r="CB391" s="187"/>
      <c r="CC391" s="187"/>
      <c r="CD391" s="187"/>
      <c r="CE391" s="187"/>
      <c r="CF391" s="187"/>
      <c r="CG391" s="187"/>
      <c r="CH391" s="187"/>
    </row>
    <row r="392" spans="1:86" s="186" customFormat="1" ht="12" customHeight="1">
      <c r="A392" s="184"/>
      <c r="B392" s="184"/>
      <c r="C392" s="184"/>
      <c r="D392" s="184"/>
      <c r="E392" s="184"/>
      <c r="F392" s="184"/>
      <c r="G392" s="185"/>
      <c r="H392" s="184"/>
      <c r="I392" s="184"/>
      <c r="J392" s="184"/>
      <c r="K392" s="184"/>
      <c r="L392" s="184"/>
      <c r="M392" s="184"/>
      <c r="N392" s="184"/>
      <c r="O392" s="184"/>
      <c r="P392" s="184"/>
      <c r="Q392" s="184"/>
      <c r="R392" s="184"/>
      <c r="S392" s="184"/>
      <c r="T392" s="184"/>
      <c r="U392" s="184"/>
      <c r="V392" s="184"/>
      <c r="W392" s="184"/>
      <c r="X392" s="184"/>
      <c r="Y392" s="184"/>
      <c r="Z392" s="184"/>
      <c r="AA392" s="184"/>
      <c r="AB392" s="184"/>
      <c r="AC392" s="184"/>
      <c r="AD392" s="184"/>
      <c r="AE392" s="184"/>
      <c r="AF392" s="184"/>
      <c r="AG392" s="184"/>
      <c r="AH392" s="184"/>
      <c r="AI392" s="184"/>
      <c r="AJ392" s="184"/>
      <c r="AK392" s="184"/>
      <c r="AL392" s="184"/>
      <c r="AM392" s="184"/>
      <c r="AN392" s="184"/>
      <c r="AO392" s="184"/>
      <c r="AP392" s="184"/>
      <c r="AQ392" s="184"/>
      <c r="AR392" s="184"/>
      <c r="AS392" s="184"/>
      <c r="AT392" s="184"/>
      <c r="AU392" s="184"/>
      <c r="AV392" s="184"/>
      <c r="AW392" s="184"/>
      <c r="AX392" s="184"/>
      <c r="AY392" s="184"/>
      <c r="AZ392" s="184"/>
      <c r="BA392" s="184"/>
      <c r="BB392" s="184"/>
      <c r="BC392" s="184"/>
      <c r="BD392" s="184"/>
      <c r="BE392" s="184"/>
      <c r="BF392" s="184"/>
      <c r="BG392" s="184"/>
      <c r="BH392" s="184"/>
      <c r="BI392" s="184"/>
      <c r="BJ392" s="184"/>
      <c r="BK392" s="184"/>
      <c r="BL392" s="184"/>
      <c r="BM392" s="184"/>
      <c r="BN392" s="184"/>
      <c r="BO392" s="184"/>
      <c r="BP392" s="184"/>
      <c r="BQ392" s="184"/>
      <c r="BR392" s="184"/>
      <c r="BS392" s="184"/>
      <c r="BT392" s="184"/>
      <c r="BU392" s="184"/>
      <c r="BV392" s="184"/>
      <c r="BW392" s="184"/>
      <c r="BX392" s="187"/>
      <c r="BY392" s="187"/>
      <c r="BZ392" s="187"/>
      <c r="CA392" s="187"/>
      <c r="CB392" s="187"/>
      <c r="CC392" s="187"/>
      <c r="CD392" s="187"/>
      <c r="CE392" s="187"/>
      <c r="CF392" s="187"/>
      <c r="CG392" s="187"/>
      <c r="CH392" s="187"/>
    </row>
    <row r="393" spans="1:86" s="186" customFormat="1" ht="12" customHeight="1">
      <c r="A393" s="184"/>
      <c r="B393" s="184"/>
      <c r="C393" s="184"/>
      <c r="D393" s="184"/>
      <c r="E393" s="184"/>
      <c r="F393" s="184"/>
      <c r="G393" s="185"/>
      <c r="H393" s="184"/>
      <c r="I393" s="184"/>
      <c r="J393" s="184"/>
      <c r="K393" s="184"/>
      <c r="L393" s="184"/>
      <c r="M393" s="184"/>
      <c r="N393" s="184"/>
      <c r="O393" s="184"/>
      <c r="P393" s="184"/>
      <c r="Q393" s="184"/>
      <c r="R393" s="184"/>
      <c r="S393" s="184"/>
      <c r="T393" s="184"/>
      <c r="U393" s="184"/>
      <c r="V393" s="184"/>
      <c r="W393" s="184"/>
      <c r="X393" s="184"/>
      <c r="Y393" s="184"/>
      <c r="Z393" s="184"/>
      <c r="AA393" s="184"/>
      <c r="AB393" s="184"/>
      <c r="AC393" s="184"/>
      <c r="AD393" s="184"/>
      <c r="AE393" s="184"/>
      <c r="AF393" s="184"/>
      <c r="AG393" s="184"/>
      <c r="AH393" s="184"/>
      <c r="AI393" s="184"/>
      <c r="AJ393" s="184"/>
      <c r="AK393" s="184"/>
      <c r="AL393" s="184"/>
      <c r="AM393" s="184"/>
      <c r="AN393" s="184"/>
      <c r="AO393" s="184"/>
      <c r="AP393" s="184"/>
      <c r="AQ393" s="184"/>
      <c r="AR393" s="184"/>
      <c r="AS393" s="184"/>
      <c r="AT393" s="184"/>
      <c r="AU393" s="184"/>
      <c r="AV393" s="184"/>
      <c r="AW393" s="184"/>
      <c r="AX393" s="184"/>
      <c r="AY393" s="184"/>
      <c r="AZ393" s="184"/>
      <c r="BA393" s="184"/>
      <c r="BB393" s="184"/>
      <c r="BC393" s="184"/>
      <c r="BD393" s="184"/>
      <c r="BE393" s="184"/>
      <c r="BF393" s="184"/>
      <c r="BG393" s="184"/>
      <c r="BH393" s="184"/>
      <c r="BI393" s="184"/>
      <c r="BJ393" s="184"/>
      <c r="BK393" s="184"/>
      <c r="BL393" s="184"/>
      <c r="BM393" s="184"/>
      <c r="BN393" s="184"/>
      <c r="BO393" s="184"/>
      <c r="BP393" s="184"/>
      <c r="BQ393" s="184"/>
      <c r="BR393" s="184"/>
      <c r="BS393" s="184"/>
      <c r="BT393" s="184"/>
      <c r="BU393" s="184"/>
      <c r="BV393" s="184"/>
      <c r="BW393" s="184"/>
      <c r="BX393" s="187"/>
      <c r="BY393" s="187"/>
      <c r="BZ393" s="187"/>
      <c r="CA393" s="187"/>
      <c r="CB393" s="187"/>
      <c r="CC393" s="187"/>
      <c r="CD393" s="187"/>
      <c r="CE393" s="187"/>
      <c r="CF393" s="187"/>
      <c r="CG393" s="187"/>
      <c r="CH393" s="187"/>
    </row>
    <row r="394" spans="1:86" s="186" customFormat="1" ht="12" customHeight="1">
      <c r="A394" s="184"/>
      <c r="B394" s="184"/>
      <c r="C394" s="184"/>
      <c r="D394" s="184"/>
      <c r="E394" s="184"/>
      <c r="F394" s="184"/>
      <c r="G394" s="185"/>
      <c r="H394" s="184"/>
      <c r="I394" s="184"/>
      <c r="J394" s="184"/>
      <c r="K394" s="184"/>
      <c r="L394" s="184"/>
      <c r="M394" s="184"/>
      <c r="N394" s="184"/>
      <c r="O394" s="184"/>
      <c r="P394" s="184"/>
      <c r="Q394" s="184"/>
      <c r="R394" s="184"/>
      <c r="S394" s="184"/>
      <c r="T394" s="184"/>
      <c r="U394" s="184"/>
      <c r="V394" s="184"/>
      <c r="W394" s="184"/>
      <c r="X394" s="184"/>
      <c r="Y394" s="184"/>
      <c r="Z394" s="184"/>
      <c r="AA394" s="184"/>
      <c r="AB394" s="184"/>
      <c r="AC394" s="184"/>
      <c r="AD394" s="184"/>
      <c r="AE394" s="184"/>
      <c r="AF394" s="184"/>
      <c r="AG394" s="184"/>
      <c r="AH394" s="184"/>
      <c r="AI394" s="184"/>
      <c r="AJ394" s="184"/>
      <c r="AK394" s="184"/>
      <c r="AL394" s="184"/>
      <c r="AM394" s="184"/>
      <c r="AN394" s="184"/>
      <c r="AO394" s="184"/>
      <c r="AP394" s="184"/>
      <c r="AQ394" s="184"/>
      <c r="AR394" s="184"/>
      <c r="AS394" s="184"/>
      <c r="AT394" s="184"/>
      <c r="AU394" s="184"/>
      <c r="AV394" s="184"/>
      <c r="AW394" s="184"/>
      <c r="AX394" s="184"/>
      <c r="AY394" s="184"/>
      <c r="AZ394" s="184"/>
      <c r="BA394" s="184"/>
      <c r="BB394" s="184"/>
      <c r="BC394" s="184"/>
      <c r="BD394" s="184"/>
      <c r="BE394" s="184"/>
      <c r="BF394" s="184"/>
      <c r="BG394" s="184"/>
      <c r="BH394" s="184"/>
      <c r="BI394" s="184"/>
      <c r="BJ394" s="184"/>
      <c r="BK394" s="184"/>
      <c r="BL394" s="184"/>
      <c r="BM394" s="184"/>
      <c r="BN394" s="184"/>
      <c r="BO394" s="184"/>
      <c r="BP394" s="184"/>
      <c r="BQ394" s="184"/>
      <c r="BR394" s="184"/>
      <c r="BS394" s="184"/>
      <c r="BT394" s="184"/>
      <c r="BU394" s="184"/>
      <c r="BV394" s="184"/>
      <c r="BW394" s="184"/>
      <c r="BX394" s="187"/>
      <c r="BY394" s="187"/>
      <c r="BZ394" s="187"/>
      <c r="CA394" s="187"/>
      <c r="CB394" s="187"/>
      <c r="CC394" s="187"/>
      <c r="CD394" s="187"/>
      <c r="CE394" s="187"/>
      <c r="CF394" s="187"/>
      <c r="CG394" s="187"/>
      <c r="CH394" s="187"/>
    </row>
    <row r="395" spans="1:86" s="186" customFormat="1" ht="12" customHeight="1">
      <c r="A395" s="184"/>
      <c r="B395" s="184"/>
      <c r="C395" s="184"/>
      <c r="D395" s="184"/>
      <c r="E395" s="184"/>
      <c r="F395" s="184"/>
      <c r="G395" s="185"/>
      <c r="H395" s="184"/>
      <c r="I395" s="184"/>
      <c r="J395" s="184"/>
      <c r="K395" s="184"/>
      <c r="L395" s="184"/>
      <c r="M395" s="184"/>
      <c r="N395" s="184"/>
      <c r="O395" s="184"/>
      <c r="P395" s="184"/>
      <c r="Q395" s="184"/>
      <c r="R395" s="184"/>
      <c r="S395" s="184"/>
      <c r="T395" s="184"/>
      <c r="U395" s="184"/>
      <c r="V395" s="184"/>
      <c r="W395" s="184"/>
      <c r="X395" s="184"/>
      <c r="Y395" s="184"/>
      <c r="Z395" s="184"/>
      <c r="AA395" s="184"/>
      <c r="AB395" s="184"/>
      <c r="AC395" s="184"/>
      <c r="AD395" s="184"/>
      <c r="AE395" s="184"/>
      <c r="AF395" s="184"/>
      <c r="AG395" s="184"/>
      <c r="AH395" s="184"/>
      <c r="AI395" s="184"/>
      <c r="AJ395" s="184"/>
      <c r="AK395" s="184"/>
      <c r="AL395" s="184"/>
      <c r="AM395" s="184"/>
      <c r="AN395" s="184"/>
      <c r="AO395" s="184"/>
      <c r="AP395" s="184"/>
      <c r="AQ395" s="184"/>
      <c r="AR395" s="184"/>
      <c r="AS395" s="184"/>
      <c r="AT395" s="184"/>
      <c r="AU395" s="184"/>
      <c r="AV395" s="184"/>
      <c r="AW395" s="184"/>
      <c r="AX395" s="184"/>
      <c r="AY395" s="184"/>
      <c r="AZ395" s="184"/>
      <c r="BA395" s="184"/>
      <c r="BB395" s="184"/>
      <c r="BC395" s="184"/>
      <c r="BD395" s="184"/>
      <c r="BE395" s="184"/>
      <c r="BF395" s="184"/>
      <c r="BG395" s="184"/>
      <c r="BH395" s="184"/>
      <c r="BI395" s="184"/>
      <c r="BJ395" s="184"/>
      <c r="BK395" s="184"/>
      <c r="BL395" s="184"/>
      <c r="BM395" s="184"/>
      <c r="BN395" s="184"/>
      <c r="BO395" s="184"/>
      <c r="BP395" s="184"/>
      <c r="BQ395" s="184"/>
      <c r="BR395" s="184"/>
      <c r="BS395" s="184"/>
      <c r="BT395" s="184"/>
      <c r="BU395" s="184"/>
      <c r="BV395" s="184"/>
      <c r="BW395" s="184"/>
      <c r="BX395" s="187"/>
      <c r="BY395" s="187"/>
      <c r="BZ395" s="187"/>
      <c r="CA395" s="187"/>
      <c r="CB395" s="187"/>
      <c r="CC395" s="187"/>
      <c r="CD395" s="187"/>
      <c r="CE395" s="187"/>
      <c r="CF395" s="187"/>
      <c r="CG395" s="187"/>
      <c r="CH395" s="187"/>
    </row>
    <row r="396" spans="1:86" s="186" customFormat="1" ht="12" customHeight="1">
      <c r="A396" s="184"/>
      <c r="B396" s="184"/>
      <c r="C396" s="184"/>
      <c r="D396" s="184"/>
      <c r="E396" s="184"/>
      <c r="F396" s="184"/>
      <c r="G396" s="185"/>
      <c r="H396" s="184"/>
      <c r="I396" s="184"/>
      <c r="J396" s="184"/>
      <c r="K396" s="184"/>
      <c r="L396" s="184"/>
      <c r="M396" s="184"/>
      <c r="N396" s="184"/>
      <c r="O396" s="184"/>
      <c r="P396" s="184"/>
      <c r="Q396" s="184"/>
      <c r="R396" s="184"/>
      <c r="S396" s="184"/>
      <c r="T396" s="184"/>
      <c r="U396" s="184"/>
      <c r="V396" s="184"/>
      <c r="W396" s="184"/>
      <c r="X396" s="184"/>
      <c r="Y396" s="184"/>
      <c r="Z396" s="184"/>
      <c r="AA396" s="184"/>
      <c r="AB396" s="184"/>
      <c r="AC396" s="184"/>
      <c r="AD396" s="184"/>
      <c r="AE396" s="184"/>
      <c r="AF396" s="184"/>
      <c r="AG396" s="184"/>
      <c r="AH396" s="184"/>
      <c r="AI396" s="184"/>
      <c r="AJ396" s="184"/>
      <c r="AK396" s="184"/>
      <c r="AL396" s="184"/>
      <c r="AM396" s="184"/>
      <c r="AN396" s="184"/>
      <c r="AO396" s="184"/>
      <c r="AP396" s="184"/>
      <c r="AQ396" s="184"/>
      <c r="AR396" s="184"/>
      <c r="AS396" s="184"/>
      <c r="AT396" s="184"/>
      <c r="AU396" s="184"/>
      <c r="AV396" s="184"/>
      <c r="AW396" s="184"/>
      <c r="AX396" s="184"/>
      <c r="AY396" s="184"/>
      <c r="AZ396" s="184"/>
      <c r="BA396" s="184"/>
      <c r="BB396" s="184"/>
      <c r="BC396" s="184"/>
      <c r="BD396" s="184"/>
      <c r="BE396" s="184"/>
      <c r="BF396" s="184"/>
      <c r="BG396" s="184"/>
      <c r="BH396" s="184"/>
      <c r="BI396" s="184"/>
      <c r="BJ396" s="184"/>
      <c r="BK396" s="184"/>
      <c r="BL396" s="184"/>
      <c r="BM396" s="184"/>
      <c r="BN396" s="184"/>
      <c r="BO396" s="184"/>
      <c r="BP396" s="184"/>
      <c r="BQ396" s="184"/>
      <c r="BR396" s="184"/>
      <c r="BS396" s="184"/>
      <c r="BT396" s="184"/>
      <c r="BU396" s="184"/>
      <c r="BV396" s="184"/>
      <c r="BW396" s="184"/>
      <c r="BX396" s="187"/>
      <c r="BY396" s="187"/>
      <c r="BZ396" s="187"/>
      <c r="CA396" s="187"/>
      <c r="CB396" s="187"/>
      <c r="CC396" s="187"/>
      <c r="CD396" s="187"/>
      <c r="CE396" s="187"/>
      <c r="CF396" s="187"/>
      <c r="CG396" s="187"/>
      <c r="CH396" s="187"/>
    </row>
    <row r="397" spans="1:86" s="186" customFormat="1" ht="12" customHeight="1">
      <c r="A397" s="184"/>
      <c r="B397" s="184"/>
      <c r="C397" s="184"/>
      <c r="D397" s="184"/>
      <c r="E397" s="184"/>
      <c r="F397" s="184"/>
      <c r="G397" s="185"/>
      <c r="H397" s="184"/>
      <c r="I397" s="184"/>
      <c r="J397" s="184"/>
      <c r="K397" s="184"/>
      <c r="L397" s="184"/>
      <c r="M397" s="184"/>
      <c r="N397" s="184"/>
      <c r="O397" s="184"/>
      <c r="P397" s="184"/>
      <c r="Q397" s="184"/>
      <c r="R397" s="184"/>
      <c r="S397" s="184"/>
      <c r="T397" s="184"/>
      <c r="U397" s="184"/>
      <c r="V397" s="184"/>
      <c r="W397" s="184"/>
      <c r="X397" s="184"/>
      <c r="Y397" s="184"/>
      <c r="Z397" s="184"/>
      <c r="AA397" s="184"/>
      <c r="AB397" s="184"/>
      <c r="AC397" s="184"/>
      <c r="AD397" s="184"/>
      <c r="AE397" s="184"/>
      <c r="AF397" s="184"/>
      <c r="AG397" s="184"/>
      <c r="AH397" s="184"/>
      <c r="AI397" s="184"/>
      <c r="AJ397" s="184"/>
      <c r="AK397" s="184"/>
      <c r="AL397" s="184"/>
      <c r="AM397" s="184"/>
      <c r="AN397" s="184"/>
      <c r="AO397" s="184"/>
      <c r="AP397" s="184"/>
      <c r="AQ397" s="184"/>
      <c r="AR397" s="184"/>
      <c r="AS397" s="184"/>
      <c r="AT397" s="184"/>
      <c r="AU397" s="184"/>
      <c r="AV397" s="184"/>
      <c r="AW397" s="184"/>
      <c r="AX397" s="184"/>
      <c r="AY397" s="184"/>
      <c r="AZ397" s="184"/>
      <c r="BA397" s="184"/>
      <c r="BB397" s="184"/>
      <c r="BC397" s="184"/>
      <c r="BD397" s="184"/>
      <c r="BE397" s="184"/>
      <c r="BF397" s="184"/>
      <c r="BG397" s="184"/>
      <c r="BH397" s="184"/>
      <c r="BI397" s="184"/>
      <c r="BJ397" s="184"/>
      <c r="BK397" s="184"/>
      <c r="BL397" s="184"/>
      <c r="BM397" s="184"/>
      <c r="BN397" s="184"/>
      <c r="BO397" s="184"/>
      <c r="BP397" s="184"/>
      <c r="BQ397" s="184"/>
      <c r="BR397" s="184"/>
      <c r="BS397" s="184"/>
      <c r="BT397" s="184"/>
      <c r="BU397" s="184"/>
      <c r="BV397" s="184"/>
      <c r="BW397" s="184"/>
      <c r="BX397" s="187"/>
      <c r="BY397" s="187"/>
      <c r="BZ397" s="187"/>
      <c r="CA397" s="187"/>
      <c r="CB397" s="187"/>
      <c r="CC397" s="187"/>
      <c r="CD397" s="187"/>
      <c r="CE397" s="187"/>
      <c r="CF397" s="187"/>
      <c r="CG397" s="187"/>
      <c r="CH397" s="187"/>
    </row>
    <row r="398" spans="1:86" s="186" customFormat="1" ht="12" customHeight="1">
      <c r="A398" s="184"/>
      <c r="B398" s="184"/>
      <c r="C398" s="184"/>
      <c r="D398" s="184"/>
      <c r="E398" s="184"/>
      <c r="F398" s="184"/>
      <c r="G398" s="185"/>
      <c r="H398" s="184"/>
      <c r="I398" s="184"/>
      <c r="J398" s="184"/>
      <c r="K398" s="184"/>
      <c r="L398" s="184"/>
      <c r="M398" s="184"/>
      <c r="N398" s="184"/>
      <c r="O398" s="184"/>
      <c r="P398" s="184"/>
      <c r="Q398" s="184"/>
      <c r="R398" s="184"/>
      <c r="S398" s="184"/>
      <c r="T398" s="184"/>
      <c r="U398" s="184"/>
      <c r="V398" s="184"/>
      <c r="W398" s="184"/>
      <c r="X398" s="184"/>
      <c r="Y398" s="184"/>
      <c r="Z398" s="184"/>
      <c r="AA398" s="184"/>
      <c r="AB398" s="184"/>
      <c r="AC398" s="184"/>
      <c r="AD398" s="184"/>
      <c r="AE398" s="184"/>
      <c r="AF398" s="184"/>
      <c r="AG398" s="184"/>
      <c r="AH398" s="184"/>
      <c r="AI398" s="184"/>
      <c r="AJ398" s="184"/>
      <c r="AK398" s="184"/>
      <c r="AL398" s="184"/>
      <c r="AM398" s="184"/>
      <c r="AN398" s="184"/>
      <c r="AO398" s="184"/>
      <c r="AP398" s="184"/>
      <c r="AQ398" s="184"/>
      <c r="AR398" s="184"/>
      <c r="AS398" s="184"/>
      <c r="AT398" s="184"/>
      <c r="AU398" s="184"/>
      <c r="AV398" s="184"/>
      <c r="AW398" s="184"/>
      <c r="AX398" s="184"/>
      <c r="AY398" s="184"/>
      <c r="AZ398" s="184"/>
      <c r="BA398" s="184"/>
      <c r="BB398" s="184"/>
      <c r="BC398" s="184"/>
      <c r="BD398" s="184"/>
      <c r="BE398" s="184"/>
      <c r="BF398" s="184"/>
      <c r="BG398" s="184"/>
      <c r="BH398" s="184"/>
      <c r="BI398" s="184"/>
      <c r="BJ398" s="184"/>
      <c r="BK398" s="184"/>
      <c r="BL398" s="184"/>
      <c r="BM398" s="184"/>
      <c r="BN398" s="184"/>
      <c r="BO398" s="184"/>
      <c r="BP398" s="184"/>
      <c r="BQ398" s="184"/>
      <c r="BR398" s="184"/>
      <c r="BS398" s="184"/>
      <c r="BT398" s="184"/>
      <c r="BU398" s="184"/>
      <c r="BV398" s="184"/>
      <c r="BW398" s="184"/>
      <c r="BX398" s="187"/>
      <c r="BY398" s="187"/>
      <c r="BZ398" s="187"/>
      <c r="CA398" s="187"/>
      <c r="CB398" s="187"/>
      <c r="CC398" s="187"/>
      <c r="CD398" s="187"/>
      <c r="CE398" s="187"/>
      <c r="CF398" s="187"/>
      <c r="CG398" s="187"/>
      <c r="CH398" s="187"/>
    </row>
    <row r="399" spans="1:86" s="186" customFormat="1" ht="12" customHeight="1">
      <c r="A399" s="184"/>
      <c r="B399" s="184"/>
      <c r="C399" s="184"/>
      <c r="D399" s="184"/>
      <c r="E399" s="184"/>
      <c r="F399" s="184"/>
      <c r="G399" s="185"/>
      <c r="H399" s="184"/>
      <c r="I399" s="184"/>
      <c r="J399" s="184"/>
      <c r="K399" s="184"/>
      <c r="L399" s="184"/>
      <c r="M399" s="184"/>
      <c r="N399" s="184"/>
      <c r="O399" s="184"/>
      <c r="P399" s="184"/>
      <c r="Q399" s="184"/>
      <c r="R399" s="184"/>
      <c r="S399" s="184"/>
      <c r="T399" s="184"/>
      <c r="U399" s="184"/>
      <c r="V399" s="184"/>
      <c r="W399" s="184"/>
      <c r="X399" s="184"/>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c r="BJ399" s="184"/>
      <c r="BK399" s="184"/>
      <c r="BL399" s="184"/>
      <c r="BM399" s="184"/>
      <c r="BN399" s="184"/>
      <c r="BO399" s="184"/>
      <c r="BP399" s="184"/>
      <c r="BQ399" s="184"/>
      <c r="BR399" s="184"/>
      <c r="BS399" s="184"/>
      <c r="BT399" s="184"/>
      <c r="BU399" s="184"/>
      <c r="BV399" s="184"/>
      <c r="BW399" s="184"/>
      <c r="BX399" s="187"/>
      <c r="BY399" s="187"/>
      <c r="BZ399" s="187"/>
      <c r="CA399" s="187"/>
      <c r="CB399" s="187"/>
      <c r="CC399" s="187"/>
      <c r="CD399" s="187"/>
      <c r="CE399" s="187"/>
      <c r="CF399" s="187"/>
      <c r="CG399" s="187"/>
      <c r="CH399" s="187"/>
    </row>
    <row r="400" spans="1:86" s="186" customFormat="1" ht="12" customHeight="1">
      <c r="A400" s="184"/>
      <c r="B400" s="184"/>
      <c r="C400" s="184"/>
      <c r="D400" s="184"/>
      <c r="E400" s="184"/>
      <c r="F400" s="184"/>
      <c r="G400" s="185"/>
      <c r="H400" s="184"/>
      <c r="I400" s="184"/>
      <c r="J400" s="184"/>
      <c r="K400" s="184"/>
      <c r="L400" s="184"/>
      <c r="M400" s="184"/>
      <c r="N400" s="184"/>
      <c r="O400" s="184"/>
      <c r="P400" s="184"/>
      <c r="Q400" s="184"/>
      <c r="R400" s="184"/>
      <c r="S400" s="184"/>
      <c r="T400" s="184"/>
      <c r="U400" s="184"/>
      <c r="V400" s="184"/>
      <c r="W400" s="184"/>
      <c r="X400" s="184"/>
      <c r="Y400" s="184"/>
      <c r="Z400" s="184"/>
      <c r="AA400" s="184"/>
      <c r="AB400" s="184"/>
      <c r="AC400" s="184"/>
      <c r="AD400" s="184"/>
      <c r="AE400" s="184"/>
      <c r="AF400" s="184"/>
      <c r="AG400" s="184"/>
      <c r="AH400" s="184"/>
      <c r="AI400" s="184"/>
      <c r="AJ400" s="184"/>
      <c r="AK400" s="184"/>
      <c r="AL400" s="184"/>
      <c r="AM400" s="184"/>
      <c r="AN400" s="184"/>
      <c r="AO400" s="184"/>
      <c r="AP400" s="184"/>
      <c r="AQ400" s="184"/>
      <c r="AR400" s="184"/>
      <c r="AS400" s="184"/>
      <c r="AT400" s="184"/>
      <c r="AU400" s="184"/>
      <c r="AV400" s="184"/>
      <c r="AW400" s="184"/>
      <c r="AX400" s="184"/>
      <c r="AY400" s="184"/>
      <c r="AZ400" s="184"/>
      <c r="BA400" s="184"/>
      <c r="BB400" s="184"/>
      <c r="BC400" s="184"/>
      <c r="BD400" s="184"/>
      <c r="BE400" s="184"/>
      <c r="BF400" s="184"/>
      <c r="BG400" s="184"/>
      <c r="BH400" s="184"/>
      <c r="BI400" s="184"/>
      <c r="BJ400" s="184"/>
      <c r="BK400" s="184"/>
      <c r="BL400" s="184"/>
      <c r="BM400" s="184"/>
      <c r="BN400" s="184"/>
      <c r="BO400" s="184"/>
      <c r="BP400" s="184"/>
      <c r="BQ400" s="184"/>
      <c r="BR400" s="184"/>
      <c r="BS400" s="184"/>
      <c r="BT400" s="184"/>
      <c r="BU400" s="184"/>
      <c r="BV400" s="184"/>
      <c r="BW400" s="184"/>
      <c r="BX400" s="187"/>
      <c r="BY400" s="187"/>
      <c r="BZ400" s="187"/>
      <c r="CA400" s="187"/>
      <c r="CB400" s="187"/>
      <c r="CC400" s="187"/>
      <c r="CD400" s="187"/>
      <c r="CE400" s="187"/>
      <c r="CF400" s="187"/>
      <c r="CG400" s="187"/>
      <c r="CH400" s="187"/>
    </row>
    <row r="401" spans="1:86" s="186" customFormat="1" ht="12" customHeight="1">
      <c r="A401" s="184"/>
      <c r="B401" s="184"/>
      <c r="C401" s="184"/>
      <c r="D401" s="184"/>
      <c r="E401" s="184"/>
      <c r="F401" s="184"/>
      <c r="G401" s="18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184"/>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7"/>
      <c r="BY401" s="187"/>
      <c r="BZ401" s="187"/>
      <c r="CA401" s="187"/>
      <c r="CB401" s="187"/>
      <c r="CC401" s="187"/>
      <c r="CD401" s="187"/>
      <c r="CE401" s="187"/>
      <c r="CF401" s="187"/>
      <c r="CG401" s="187"/>
      <c r="CH401" s="187"/>
    </row>
    <row r="402" spans="1:86" s="186" customFormat="1" ht="12" customHeight="1">
      <c r="A402" s="184"/>
      <c r="B402" s="184"/>
      <c r="C402" s="184"/>
      <c r="D402" s="184"/>
      <c r="E402" s="184"/>
      <c r="F402" s="184"/>
      <c r="G402" s="185"/>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184"/>
      <c r="AO402" s="184"/>
      <c r="AP402" s="184"/>
      <c r="AQ402" s="184"/>
      <c r="AR402" s="184"/>
      <c r="AS402" s="184"/>
      <c r="AT402" s="184"/>
      <c r="AU402" s="184"/>
      <c r="AV402" s="184"/>
      <c r="AW402" s="184"/>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7"/>
      <c r="BY402" s="187"/>
      <c r="BZ402" s="187"/>
      <c r="CA402" s="187"/>
      <c r="CB402" s="187"/>
      <c r="CC402" s="187"/>
      <c r="CD402" s="187"/>
      <c r="CE402" s="187"/>
      <c r="CF402" s="187"/>
      <c r="CG402" s="187"/>
      <c r="CH402" s="187"/>
    </row>
    <row r="403" spans="1:86" s="186" customFormat="1" ht="12" customHeight="1">
      <c r="A403" s="184"/>
      <c r="B403" s="184"/>
      <c r="C403" s="184"/>
      <c r="D403" s="184"/>
      <c r="E403" s="184"/>
      <c r="F403" s="184"/>
      <c r="G403" s="185"/>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184"/>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7"/>
      <c r="BY403" s="187"/>
      <c r="BZ403" s="187"/>
      <c r="CA403" s="187"/>
      <c r="CB403" s="187"/>
      <c r="CC403" s="187"/>
      <c r="CD403" s="187"/>
      <c r="CE403" s="187"/>
      <c r="CF403" s="187"/>
      <c r="CG403" s="187"/>
      <c r="CH403" s="187"/>
    </row>
    <row r="404" spans="1:86" s="186" customFormat="1" ht="12" customHeight="1">
      <c r="A404" s="184"/>
      <c r="B404" s="184"/>
      <c r="C404" s="184"/>
      <c r="D404" s="184"/>
      <c r="E404" s="184"/>
      <c r="F404" s="184"/>
      <c r="G404" s="185"/>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184"/>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7"/>
      <c r="BY404" s="187"/>
      <c r="BZ404" s="187"/>
      <c r="CA404" s="187"/>
      <c r="CB404" s="187"/>
      <c r="CC404" s="187"/>
      <c r="CD404" s="187"/>
      <c r="CE404" s="187"/>
      <c r="CF404" s="187"/>
      <c r="CG404" s="187"/>
      <c r="CH404" s="187"/>
    </row>
    <row r="405" spans="1:86" s="186" customFormat="1" ht="12" customHeight="1">
      <c r="A405" s="184"/>
      <c r="B405" s="184"/>
      <c r="C405" s="184"/>
      <c r="D405" s="184"/>
      <c r="E405" s="184"/>
      <c r="F405" s="184"/>
      <c r="G405" s="185"/>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184"/>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7"/>
      <c r="BY405" s="187"/>
      <c r="BZ405" s="187"/>
      <c r="CA405" s="187"/>
      <c r="CB405" s="187"/>
      <c r="CC405" s="187"/>
      <c r="CD405" s="187"/>
      <c r="CE405" s="187"/>
      <c r="CF405" s="187"/>
      <c r="CG405" s="187"/>
      <c r="CH405" s="187"/>
    </row>
    <row r="406" spans="1:86" s="186" customFormat="1" ht="12" customHeight="1">
      <c r="A406" s="184"/>
      <c r="B406" s="184"/>
      <c r="C406" s="184"/>
      <c r="D406" s="184"/>
      <c r="E406" s="184"/>
      <c r="F406" s="184"/>
      <c r="G406" s="185"/>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184"/>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7"/>
      <c r="BY406" s="187"/>
      <c r="BZ406" s="187"/>
      <c r="CA406" s="187"/>
      <c r="CB406" s="187"/>
      <c r="CC406" s="187"/>
      <c r="CD406" s="187"/>
      <c r="CE406" s="187"/>
      <c r="CF406" s="187"/>
      <c r="CG406" s="187"/>
      <c r="CH406" s="187"/>
    </row>
    <row r="407" spans="1:86" s="186" customFormat="1" ht="12" customHeight="1">
      <c r="A407" s="184"/>
      <c r="B407" s="184"/>
      <c r="C407" s="184"/>
      <c r="D407" s="184"/>
      <c r="E407" s="184"/>
      <c r="F407" s="184"/>
      <c r="G407" s="185"/>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184"/>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7"/>
      <c r="BY407" s="187"/>
      <c r="BZ407" s="187"/>
      <c r="CA407" s="187"/>
      <c r="CB407" s="187"/>
      <c r="CC407" s="187"/>
      <c r="CD407" s="187"/>
      <c r="CE407" s="187"/>
      <c r="CF407" s="187"/>
      <c r="CG407" s="187"/>
      <c r="CH407" s="187"/>
    </row>
    <row r="408" spans="1:86" s="186" customFormat="1" ht="12" customHeight="1">
      <c r="A408" s="184"/>
      <c r="B408" s="184"/>
      <c r="C408" s="184"/>
      <c r="D408" s="184"/>
      <c r="E408" s="184"/>
      <c r="F408" s="184"/>
      <c r="G408" s="185"/>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184"/>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7"/>
      <c r="BY408" s="187"/>
      <c r="BZ408" s="187"/>
      <c r="CA408" s="187"/>
      <c r="CB408" s="187"/>
      <c r="CC408" s="187"/>
      <c r="CD408" s="187"/>
      <c r="CE408" s="187"/>
      <c r="CF408" s="187"/>
      <c r="CG408" s="187"/>
      <c r="CH408" s="187"/>
    </row>
    <row r="409" spans="1:86" s="186" customFormat="1" ht="12" customHeight="1">
      <c r="A409" s="184"/>
      <c r="B409" s="184"/>
      <c r="C409" s="184"/>
      <c r="D409" s="184"/>
      <c r="E409" s="184"/>
      <c r="F409" s="184"/>
      <c r="G409" s="185"/>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7"/>
      <c r="BY409" s="187"/>
      <c r="BZ409" s="187"/>
      <c r="CA409" s="187"/>
      <c r="CB409" s="187"/>
      <c r="CC409" s="187"/>
      <c r="CD409" s="187"/>
      <c r="CE409" s="187"/>
      <c r="CF409" s="187"/>
      <c r="CG409" s="187"/>
      <c r="CH409" s="187"/>
    </row>
    <row r="410" spans="1:86" s="186" customFormat="1" ht="12" customHeight="1">
      <c r="A410" s="184"/>
      <c r="B410" s="184"/>
      <c r="C410" s="184"/>
      <c r="D410" s="184"/>
      <c r="E410" s="184"/>
      <c r="F410" s="184"/>
      <c r="G410" s="185"/>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7"/>
      <c r="BY410" s="187"/>
      <c r="BZ410" s="187"/>
      <c r="CA410" s="187"/>
      <c r="CB410" s="187"/>
      <c r="CC410" s="187"/>
      <c r="CD410" s="187"/>
      <c r="CE410" s="187"/>
      <c r="CF410" s="187"/>
      <c r="CG410" s="187"/>
      <c r="CH410" s="187"/>
    </row>
    <row r="411" spans="1:86" s="186" customFormat="1" ht="12" customHeight="1">
      <c r="A411" s="184"/>
      <c r="B411" s="184"/>
      <c r="C411" s="184"/>
      <c r="D411" s="184"/>
      <c r="E411" s="184"/>
      <c r="F411" s="184"/>
      <c r="G411" s="185"/>
      <c r="H411" s="184"/>
      <c r="I411" s="184"/>
      <c r="J411" s="184"/>
      <c r="K411" s="184"/>
      <c r="L411" s="184"/>
      <c r="M411" s="184"/>
      <c r="N411" s="184"/>
      <c r="O411" s="184"/>
      <c r="P411" s="184"/>
      <c r="Q411" s="184"/>
      <c r="R411" s="184"/>
      <c r="S411" s="184"/>
      <c r="T411" s="184"/>
      <c r="U411" s="184"/>
      <c r="V411" s="184"/>
      <c r="W411" s="184"/>
      <c r="X411" s="184"/>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c r="BJ411" s="184"/>
      <c r="BK411" s="184"/>
      <c r="BL411" s="184"/>
      <c r="BM411" s="184"/>
      <c r="BN411" s="184"/>
      <c r="BO411" s="184"/>
      <c r="BP411" s="184"/>
      <c r="BQ411" s="184"/>
      <c r="BR411" s="184"/>
      <c r="BS411" s="184"/>
      <c r="BT411" s="184"/>
      <c r="BU411" s="184"/>
      <c r="BV411" s="184"/>
      <c r="BW411" s="184"/>
      <c r="BX411" s="187"/>
      <c r="BY411" s="187"/>
      <c r="BZ411" s="187"/>
      <c r="CA411" s="187"/>
      <c r="CB411" s="187"/>
      <c r="CC411" s="187"/>
      <c r="CD411" s="187"/>
      <c r="CE411" s="187"/>
      <c r="CF411" s="187"/>
      <c r="CG411" s="187"/>
      <c r="CH411" s="187"/>
    </row>
    <row r="412" spans="1:86" s="186" customFormat="1" ht="12" customHeight="1">
      <c r="A412" s="184"/>
      <c r="B412" s="184"/>
      <c r="C412" s="184"/>
      <c r="D412" s="184"/>
      <c r="E412" s="184"/>
      <c r="F412" s="184"/>
      <c r="G412" s="185"/>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7"/>
      <c r="BY412" s="187"/>
      <c r="BZ412" s="187"/>
      <c r="CA412" s="187"/>
      <c r="CB412" s="187"/>
      <c r="CC412" s="187"/>
      <c r="CD412" s="187"/>
      <c r="CE412" s="187"/>
      <c r="CF412" s="187"/>
      <c r="CG412" s="187"/>
      <c r="CH412" s="187"/>
    </row>
    <row r="413" spans="1:86" s="186" customFormat="1" ht="12" customHeight="1">
      <c r="A413" s="184"/>
      <c r="B413" s="184"/>
      <c r="C413" s="184"/>
      <c r="D413" s="184"/>
      <c r="E413" s="184"/>
      <c r="F413" s="184"/>
      <c r="G413" s="185"/>
      <c r="H413" s="184"/>
      <c r="I413" s="184"/>
      <c r="J413" s="184"/>
      <c r="K413" s="184"/>
      <c r="L413" s="184"/>
      <c r="M413" s="184"/>
      <c r="N413" s="184"/>
      <c r="O413" s="184"/>
      <c r="P413" s="184"/>
      <c r="Q413" s="184"/>
      <c r="R413" s="184"/>
      <c r="S413" s="184"/>
      <c r="T413" s="184"/>
      <c r="U413" s="184"/>
      <c r="V413" s="184"/>
      <c r="W413" s="184"/>
      <c r="X413" s="184"/>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c r="BJ413" s="184"/>
      <c r="BK413" s="184"/>
      <c r="BL413" s="184"/>
      <c r="BM413" s="184"/>
      <c r="BN413" s="184"/>
      <c r="BO413" s="184"/>
      <c r="BP413" s="184"/>
      <c r="BQ413" s="184"/>
      <c r="BR413" s="184"/>
      <c r="BS413" s="184"/>
      <c r="BT413" s="184"/>
      <c r="BU413" s="184"/>
      <c r="BV413" s="184"/>
      <c r="BW413" s="184"/>
      <c r="BX413" s="187"/>
      <c r="BY413" s="187"/>
      <c r="BZ413" s="187"/>
      <c r="CA413" s="187"/>
      <c r="CB413" s="187"/>
      <c r="CC413" s="187"/>
      <c r="CD413" s="187"/>
      <c r="CE413" s="187"/>
      <c r="CF413" s="187"/>
      <c r="CG413" s="187"/>
      <c r="CH413" s="187"/>
    </row>
    <row r="414" spans="1:86" s="186" customFormat="1" ht="12" customHeight="1">
      <c r="A414" s="184"/>
      <c r="B414" s="184"/>
      <c r="C414" s="184"/>
      <c r="D414" s="184"/>
      <c r="E414" s="184"/>
      <c r="F414" s="184"/>
      <c r="G414" s="185"/>
      <c r="H414" s="184"/>
      <c r="I414" s="184"/>
      <c r="J414" s="184"/>
      <c r="K414" s="184"/>
      <c r="L414" s="184"/>
      <c r="M414" s="184"/>
      <c r="N414" s="184"/>
      <c r="O414" s="184"/>
      <c r="P414" s="184"/>
      <c r="Q414" s="184"/>
      <c r="R414" s="184"/>
      <c r="S414" s="184"/>
      <c r="T414" s="184"/>
      <c r="U414" s="184"/>
      <c r="V414" s="184"/>
      <c r="W414" s="184"/>
      <c r="X414" s="184"/>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c r="BJ414" s="184"/>
      <c r="BK414" s="184"/>
      <c r="BL414" s="184"/>
      <c r="BM414" s="184"/>
      <c r="BN414" s="184"/>
      <c r="BO414" s="184"/>
      <c r="BP414" s="184"/>
      <c r="BQ414" s="184"/>
      <c r="BR414" s="184"/>
      <c r="BS414" s="184"/>
      <c r="BT414" s="184"/>
      <c r="BU414" s="184"/>
      <c r="BV414" s="184"/>
      <c r="BW414" s="184"/>
      <c r="BX414" s="187"/>
      <c r="BY414" s="187"/>
      <c r="BZ414" s="187"/>
      <c r="CA414" s="187"/>
      <c r="CB414" s="187"/>
      <c r="CC414" s="187"/>
      <c r="CD414" s="187"/>
      <c r="CE414" s="187"/>
      <c r="CF414" s="187"/>
      <c r="CG414" s="187"/>
      <c r="CH414" s="187"/>
    </row>
    <row r="415" spans="1:86" s="186" customFormat="1" ht="12" customHeight="1">
      <c r="A415" s="184"/>
      <c r="B415" s="184"/>
      <c r="C415" s="184"/>
      <c r="D415" s="184"/>
      <c r="E415" s="184"/>
      <c r="F415" s="184"/>
      <c r="G415" s="185"/>
      <c r="H415" s="184"/>
      <c r="I415" s="184"/>
      <c r="J415" s="184"/>
      <c r="K415" s="184"/>
      <c r="L415" s="184"/>
      <c r="M415" s="184"/>
      <c r="N415" s="184"/>
      <c r="O415" s="184"/>
      <c r="P415" s="184"/>
      <c r="Q415" s="184"/>
      <c r="R415" s="184"/>
      <c r="S415" s="184"/>
      <c r="T415" s="184"/>
      <c r="U415" s="184"/>
      <c r="V415" s="184"/>
      <c r="W415" s="184"/>
      <c r="X415" s="184"/>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c r="BJ415" s="184"/>
      <c r="BK415" s="184"/>
      <c r="BL415" s="184"/>
      <c r="BM415" s="184"/>
      <c r="BN415" s="184"/>
      <c r="BO415" s="184"/>
      <c r="BP415" s="184"/>
      <c r="BQ415" s="184"/>
      <c r="BR415" s="184"/>
      <c r="BS415" s="184"/>
      <c r="BT415" s="184"/>
      <c r="BU415" s="184"/>
      <c r="BV415" s="184"/>
      <c r="BW415" s="184"/>
      <c r="BX415" s="187"/>
      <c r="BY415" s="187"/>
      <c r="BZ415" s="187"/>
      <c r="CA415" s="187"/>
      <c r="CB415" s="187"/>
      <c r="CC415" s="187"/>
      <c r="CD415" s="187"/>
      <c r="CE415" s="187"/>
      <c r="CF415" s="187"/>
      <c r="CG415" s="187"/>
      <c r="CH415" s="187"/>
    </row>
    <row r="416" spans="1:86" s="186" customFormat="1" ht="12" customHeight="1">
      <c r="A416" s="184"/>
      <c r="B416" s="184"/>
      <c r="C416" s="184"/>
      <c r="D416" s="184"/>
      <c r="E416" s="184"/>
      <c r="F416" s="184"/>
      <c r="G416" s="185"/>
      <c r="H416" s="184"/>
      <c r="I416" s="184"/>
      <c r="J416" s="184"/>
      <c r="K416" s="184"/>
      <c r="L416" s="184"/>
      <c r="M416" s="184"/>
      <c r="N416" s="184"/>
      <c r="O416" s="184"/>
      <c r="P416" s="184"/>
      <c r="Q416" s="184"/>
      <c r="R416" s="184"/>
      <c r="S416" s="184"/>
      <c r="T416" s="184"/>
      <c r="U416" s="184"/>
      <c r="V416" s="184"/>
      <c r="W416" s="184"/>
      <c r="X416" s="184"/>
      <c r="Y416" s="184"/>
      <c r="Z416" s="184"/>
      <c r="AA416" s="184"/>
      <c r="AB416" s="184"/>
      <c r="AC416" s="184"/>
      <c r="AD416" s="184"/>
      <c r="AE416" s="184"/>
      <c r="AF416" s="184"/>
      <c r="AG416" s="184"/>
      <c r="AH416" s="184"/>
      <c r="AI416" s="184"/>
      <c r="AJ416" s="184"/>
      <c r="AK416" s="184"/>
      <c r="AL416" s="184"/>
      <c r="AM416" s="184"/>
      <c r="AN416" s="184"/>
      <c r="AO416" s="184"/>
      <c r="AP416" s="184"/>
      <c r="AQ416" s="184"/>
      <c r="AR416" s="184"/>
      <c r="AS416" s="184"/>
      <c r="AT416" s="184"/>
      <c r="AU416" s="184"/>
      <c r="AV416" s="184"/>
      <c r="AW416" s="184"/>
      <c r="AX416" s="184"/>
      <c r="AY416" s="184"/>
      <c r="AZ416" s="184"/>
      <c r="BA416" s="184"/>
      <c r="BB416" s="184"/>
      <c r="BC416" s="184"/>
      <c r="BD416" s="184"/>
      <c r="BE416" s="184"/>
      <c r="BF416" s="184"/>
      <c r="BG416" s="184"/>
      <c r="BH416" s="184"/>
      <c r="BI416" s="184"/>
      <c r="BJ416" s="184"/>
      <c r="BK416" s="184"/>
      <c r="BL416" s="184"/>
      <c r="BM416" s="184"/>
      <c r="BN416" s="184"/>
      <c r="BO416" s="184"/>
      <c r="BP416" s="184"/>
      <c r="BQ416" s="184"/>
      <c r="BR416" s="184"/>
      <c r="BS416" s="184"/>
      <c r="BT416" s="184"/>
      <c r="BU416" s="184"/>
      <c r="BV416" s="184"/>
      <c r="BW416" s="184"/>
      <c r="BX416" s="187"/>
      <c r="BY416" s="187"/>
      <c r="BZ416" s="187"/>
      <c r="CA416" s="187"/>
      <c r="CB416" s="187"/>
      <c r="CC416" s="187"/>
      <c r="CD416" s="187"/>
      <c r="CE416" s="187"/>
      <c r="CF416" s="187"/>
      <c r="CG416" s="187"/>
      <c r="CH416" s="187"/>
    </row>
    <row r="417" spans="1:86" s="186" customFormat="1" ht="12" customHeight="1">
      <c r="A417" s="184"/>
      <c r="B417" s="184"/>
      <c r="C417" s="184"/>
      <c r="D417" s="184"/>
      <c r="E417" s="184"/>
      <c r="F417" s="184"/>
      <c r="G417" s="185"/>
      <c r="H417" s="184"/>
      <c r="I417" s="184"/>
      <c r="J417" s="184"/>
      <c r="K417" s="184"/>
      <c r="L417" s="184"/>
      <c r="M417" s="184"/>
      <c r="N417" s="184"/>
      <c r="O417" s="184"/>
      <c r="P417" s="184"/>
      <c r="Q417" s="184"/>
      <c r="R417" s="184"/>
      <c r="S417" s="184"/>
      <c r="T417" s="184"/>
      <c r="U417" s="184"/>
      <c r="V417" s="184"/>
      <c r="W417" s="184"/>
      <c r="X417" s="184"/>
      <c r="Y417" s="184"/>
      <c r="Z417" s="184"/>
      <c r="AA417" s="184"/>
      <c r="AB417" s="184"/>
      <c r="AC417" s="184"/>
      <c r="AD417" s="184"/>
      <c r="AE417" s="184"/>
      <c r="AF417" s="184"/>
      <c r="AG417" s="184"/>
      <c r="AH417" s="184"/>
      <c r="AI417" s="184"/>
      <c r="AJ417" s="184"/>
      <c r="AK417" s="184"/>
      <c r="AL417" s="184"/>
      <c r="AM417" s="184"/>
      <c r="AN417" s="184"/>
      <c r="AO417" s="184"/>
      <c r="AP417" s="184"/>
      <c r="AQ417" s="184"/>
      <c r="AR417" s="184"/>
      <c r="AS417" s="184"/>
      <c r="AT417" s="184"/>
      <c r="AU417" s="184"/>
      <c r="AV417" s="184"/>
      <c r="AW417" s="184"/>
      <c r="AX417" s="184"/>
      <c r="AY417" s="184"/>
      <c r="AZ417" s="184"/>
      <c r="BA417" s="184"/>
      <c r="BB417" s="184"/>
      <c r="BC417" s="184"/>
      <c r="BD417" s="184"/>
      <c r="BE417" s="184"/>
      <c r="BF417" s="184"/>
      <c r="BG417" s="184"/>
      <c r="BH417" s="184"/>
      <c r="BI417" s="184"/>
      <c r="BJ417" s="184"/>
      <c r="BK417" s="184"/>
      <c r="BL417" s="184"/>
      <c r="BM417" s="184"/>
      <c r="BN417" s="184"/>
      <c r="BO417" s="184"/>
      <c r="BP417" s="184"/>
      <c r="BQ417" s="184"/>
      <c r="BR417" s="184"/>
      <c r="BS417" s="184"/>
      <c r="BT417" s="184"/>
      <c r="BU417" s="184"/>
      <c r="BV417" s="184"/>
      <c r="BW417" s="184"/>
      <c r="BX417" s="187"/>
      <c r="BY417" s="187"/>
      <c r="BZ417" s="187"/>
      <c r="CA417" s="187"/>
      <c r="CB417" s="187"/>
      <c r="CC417" s="187"/>
      <c r="CD417" s="187"/>
      <c r="CE417" s="187"/>
      <c r="CF417" s="187"/>
      <c r="CG417" s="187"/>
      <c r="CH417" s="187"/>
    </row>
    <row r="418" spans="1:86" s="186" customFormat="1" ht="12" customHeight="1">
      <c r="A418" s="184"/>
      <c r="B418" s="184"/>
      <c r="C418" s="184"/>
      <c r="D418" s="184"/>
      <c r="E418" s="184"/>
      <c r="F418" s="184"/>
      <c r="G418" s="185"/>
      <c r="H418" s="184"/>
      <c r="I418" s="184"/>
      <c r="J418" s="184"/>
      <c r="K418" s="184"/>
      <c r="L418" s="184"/>
      <c r="M418" s="184"/>
      <c r="N418" s="184"/>
      <c r="O418" s="184"/>
      <c r="P418" s="184"/>
      <c r="Q418" s="184"/>
      <c r="R418" s="184"/>
      <c r="S418" s="184"/>
      <c r="T418" s="184"/>
      <c r="U418" s="184"/>
      <c r="V418" s="184"/>
      <c r="W418" s="184"/>
      <c r="X418" s="184"/>
      <c r="Y418" s="184"/>
      <c r="Z418" s="184"/>
      <c r="AA418" s="184"/>
      <c r="AB418" s="184"/>
      <c r="AC418" s="184"/>
      <c r="AD418" s="184"/>
      <c r="AE418" s="184"/>
      <c r="AF418" s="184"/>
      <c r="AG418" s="184"/>
      <c r="AH418" s="184"/>
      <c r="AI418" s="184"/>
      <c r="AJ418" s="184"/>
      <c r="AK418" s="184"/>
      <c r="AL418" s="184"/>
      <c r="AM418" s="184"/>
      <c r="AN418" s="184"/>
      <c r="AO418" s="184"/>
      <c r="AP418" s="184"/>
      <c r="AQ418" s="184"/>
      <c r="AR418" s="184"/>
      <c r="AS418" s="184"/>
      <c r="AT418" s="184"/>
      <c r="AU418" s="184"/>
      <c r="AV418" s="184"/>
      <c r="AW418" s="184"/>
      <c r="AX418" s="184"/>
      <c r="AY418" s="184"/>
      <c r="AZ418" s="184"/>
      <c r="BA418" s="184"/>
      <c r="BB418" s="184"/>
      <c r="BC418" s="184"/>
      <c r="BD418" s="184"/>
      <c r="BE418" s="184"/>
      <c r="BF418" s="184"/>
      <c r="BG418" s="184"/>
      <c r="BH418" s="184"/>
      <c r="BI418" s="184"/>
      <c r="BJ418" s="184"/>
      <c r="BK418" s="184"/>
      <c r="BL418" s="184"/>
      <c r="BM418" s="184"/>
      <c r="BN418" s="184"/>
      <c r="BO418" s="184"/>
      <c r="BP418" s="184"/>
      <c r="BQ418" s="184"/>
      <c r="BR418" s="184"/>
      <c r="BS418" s="184"/>
      <c r="BT418" s="184"/>
      <c r="BU418" s="184"/>
      <c r="BV418" s="184"/>
      <c r="BW418" s="184"/>
      <c r="BX418" s="187"/>
      <c r="BY418" s="187"/>
      <c r="BZ418" s="187"/>
      <c r="CA418" s="187"/>
      <c r="CB418" s="187"/>
      <c r="CC418" s="187"/>
      <c r="CD418" s="187"/>
      <c r="CE418" s="187"/>
      <c r="CF418" s="187"/>
      <c r="CG418" s="187"/>
      <c r="CH418" s="187"/>
    </row>
    <row r="419" spans="1:86" s="186" customFormat="1" ht="12" customHeight="1">
      <c r="A419" s="184"/>
      <c r="B419" s="184"/>
      <c r="C419" s="184"/>
      <c r="D419" s="184"/>
      <c r="E419" s="184"/>
      <c r="F419" s="184"/>
      <c r="G419" s="185"/>
      <c r="H419" s="184"/>
      <c r="I419" s="184"/>
      <c r="J419" s="184"/>
      <c r="K419" s="184"/>
      <c r="L419" s="184"/>
      <c r="M419" s="184"/>
      <c r="N419" s="184"/>
      <c r="O419" s="184"/>
      <c r="P419" s="184"/>
      <c r="Q419" s="184"/>
      <c r="R419" s="184"/>
      <c r="S419" s="184"/>
      <c r="T419" s="184"/>
      <c r="U419" s="184"/>
      <c r="V419" s="184"/>
      <c r="W419" s="184"/>
      <c r="X419" s="184"/>
      <c r="Y419" s="184"/>
      <c r="Z419" s="184"/>
      <c r="AA419" s="184"/>
      <c r="AB419" s="184"/>
      <c r="AC419" s="184"/>
      <c r="AD419" s="184"/>
      <c r="AE419" s="184"/>
      <c r="AF419" s="184"/>
      <c r="AG419" s="184"/>
      <c r="AH419" s="184"/>
      <c r="AI419" s="184"/>
      <c r="AJ419" s="184"/>
      <c r="AK419" s="184"/>
      <c r="AL419" s="184"/>
      <c r="AM419" s="184"/>
      <c r="AN419" s="184"/>
      <c r="AO419" s="184"/>
      <c r="AP419" s="184"/>
      <c r="AQ419" s="184"/>
      <c r="AR419" s="184"/>
      <c r="AS419" s="184"/>
      <c r="AT419" s="184"/>
      <c r="AU419" s="184"/>
      <c r="AV419" s="184"/>
      <c r="AW419" s="184"/>
      <c r="AX419" s="184"/>
      <c r="AY419" s="184"/>
      <c r="AZ419" s="184"/>
      <c r="BA419" s="184"/>
      <c r="BB419" s="184"/>
      <c r="BC419" s="184"/>
      <c r="BD419" s="184"/>
      <c r="BE419" s="184"/>
      <c r="BF419" s="184"/>
      <c r="BG419" s="184"/>
      <c r="BH419" s="184"/>
      <c r="BI419" s="184"/>
      <c r="BJ419" s="184"/>
      <c r="BK419" s="184"/>
      <c r="BL419" s="184"/>
      <c r="BM419" s="184"/>
      <c r="BN419" s="184"/>
      <c r="BO419" s="184"/>
      <c r="BP419" s="184"/>
      <c r="BQ419" s="184"/>
      <c r="BR419" s="184"/>
      <c r="BS419" s="184"/>
      <c r="BT419" s="184"/>
      <c r="BU419" s="184"/>
      <c r="BV419" s="184"/>
      <c r="BW419" s="184"/>
      <c r="BX419" s="187"/>
      <c r="BY419" s="187"/>
      <c r="BZ419" s="187"/>
      <c r="CA419" s="187"/>
      <c r="CB419" s="187"/>
      <c r="CC419" s="187"/>
      <c r="CD419" s="187"/>
      <c r="CE419" s="187"/>
      <c r="CF419" s="187"/>
      <c r="CG419" s="187"/>
      <c r="CH419" s="187"/>
    </row>
    <row r="420" spans="1:86" s="186" customFormat="1" ht="12" customHeight="1">
      <c r="A420" s="184"/>
      <c r="B420" s="184"/>
      <c r="C420" s="184"/>
      <c r="D420" s="184"/>
      <c r="E420" s="184"/>
      <c r="F420" s="184"/>
      <c r="G420" s="185"/>
      <c r="H420" s="184"/>
      <c r="I420" s="184"/>
      <c r="J420" s="184"/>
      <c r="K420" s="184"/>
      <c r="L420" s="184"/>
      <c r="M420" s="184"/>
      <c r="N420" s="184"/>
      <c r="O420" s="184"/>
      <c r="P420" s="184"/>
      <c r="Q420" s="184"/>
      <c r="R420" s="184"/>
      <c r="S420" s="184"/>
      <c r="T420" s="184"/>
      <c r="U420" s="184"/>
      <c r="V420" s="184"/>
      <c r="W420" s="184"/>
      <c r="X420" s="184"/>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c r="BJ420" s="184"/>
      <c r="BK420" s="184"/>
      <c r="BL420" s="184"/>
      <c r="BM420" s="184"/>
      <c r="BN420" s="184"/>
      <c r="BO420" s="184"/>
      <c r="BP420" s="184"/>
      <c r="BQ420" s="184"/>
      <c r="BR420" s="184"/>
      <c r="BS420" s="184"/>
      <c r="BT420" s="184"/>
      <c r="BU420" s="184"/>
      <c r="BV420" s="184"/>
      <c r="BW420" s="184"/>
      <c r="BX420" s="187"/>
      <c r="BY420" s="187"/>
      <c r="BZ420" s="187"/>
      <c r="CA420" s="187"/>
      <c r="CB420" s="187"/>
      <c r="CC420" s="187"/>
      <c r="CD420" s="187"/>
      <c r="CE420" s="187"/>
      <c r="CF420" s="187"/>
      <c r="CG420" s="187"/>
      <c r="CH420" s="187"/>
    </row>
    <row r="421" spans="1:86" s="186" customFormat="1" ht="12" customHeight="1">
      <c r="A421" s="184"/>
      <c r="B421" s="184"/>
      <c r="C421" s="184"/>
      <c r="D421" s="184"/>
      <c r="E421" s="184"/>
      <c r="F421" s="184"/>
      <c r="G421" s="185"/>
      <c r="H421" s="184"/>
      <c r="I421" s="184"/>
      <c r="J421" s="184"/>
      <c r="K421" s="184"/>
      <c r="L421" s="184"/>
      <c r="M421" s="184"/>
      <c r="N421" s="184"/>
      <c r="O421" s="184"/>
      <c r="P421" s="184"/>
      <c r="Q421" s="184"/>
      <c r="R421" s="184"/>
      <c r="S421" s="184"/>
      <c r="T421" s="184"/>
      <c r="U421" s="184"/>
      <c r="V421" s="184"/>
      <c r="W421" s="184"/>
      <c r="X421" s="184"/>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c r="BJ421" s="184"/>
      <c r="BK421" s="184"/>
      <c r="BL421" s="184"/>
      <c r="BM421" s="184"/>
      <c r="BN421" s="184"/>
      <c r="BO421" s="184"/>
      <c r="BP421" s="184"/>
      <c r="BQ421" s="184"/>
      <c r="BR421" s="184"/>
      <c r="BS421" s="184"/>
      <c r="BT421" s="184"/>
      <c r="BU421" s="184"/>
      <c r="BV421" s="184"/>
      <c r="BW421" s="184"/>
      <c r="BX421" s="187"/>
      <c r="BY421" s="187"/>
      <c r="BZ421" s="187"/>
      <c r="CA421" s="187"/>
      <c r="CB421" s="187"/>
      <c r="CC421" s="187"/>
      <c r="CD421" s="187"/>
      <c r="CE421" s="187"/>
      <c r="CF421" s="187"/>
      <c r="CG421" s="187"/>
      <c r="CH421" s="187"/>
    </row>
    <row r="422" spans="1:86" s="186" customFormat="1" ht="12" customHeight="1">
      <c r="A422" s="184"/>
      <c r="B422" s="184"/>
      <c r="C422" s="184"/>
      <c r="D422" s="184"/>
      <c r="E422" s="184"/>
      <c r="F422" s="184"/>
      <c r="G422" s="185"/>
      <c r="H422" s="184"/>
      <c r="I422" s="184"/>
      <c r="J422" s="184"/>
      <c r="K422" s="184"/>
      <c r="L422" s="184"/>
      <c r="M422" s="184"/>
      <c r="N422" s="184"/>
      <c r="O422" s="184"/>
      <c r="P422" s="184"/>
      <c r="Q422" s="184"/>
      <c r="R422" s="184"/>
      <c r="S422" s="184"/>
      <c r="T422" s="184"/>
      <c r="U422" s="184"/>
      <c r="V422" s="184"/>
      <c r="W422" s="184"/>
      <c r="X422" s="184"/>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84"/>
      <c r="BV422" s="184"/>
      <c r="BW422" s="184"/>
      <c r="BX422" s="187"/>
      <c r="BY422" s="187"/>
      <c r="BZ422" s="187"/>
      <c r="CA422" s="187"/>
      <c r="CB422" s="187"/>
      <c r="CC422" s="187"/>
      <c r="CD422" s="187"/>
      <c r="CE422" s="187"/>
      <c r="CF422" s="187"/>
      <c r="CG422" s="187"/>
      <c r="CH422" s="187"/>
    </row>
    <row r="423" spans="1:86" s="186" customFormat="1" ht="12" customHeight="1">
      <c r="A423" s="184"/>
      <c r="B423" s="184"/>
      <c r="C423" s="184"/>
      <c r="D423" s="184"/>
      <c r="E423" s="184"/>
      <c r="F423" s="184"/>
      <c r="G423" s="185"/>
      <c r="H423" s="184"/>
      <c r="I423" s="184"/>
      <c r="J423" s="184"/>
      <c r="K423" s="184"/>
      <c r="L423" s="184"/>
      <c r="M423" s="184"/>
      <c r="N423" s="184"/>
      <c r="O423" s="184"/>
      <c r="P423" s="184"/>
      <c r="Q423" s="184"/>
      <c r="R423" s="184"/>
      <c r="S423" s="184"/>
      <c r="T423" s="184"/>
      <c r="U423" s="184"/>
      <c r="V423" s="184"/>
      <c r="W423" s="184"/>
      <c r="X423" s="184"/>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c r="BJ423" s="184"/>
      <c r="BK423" s="184"/>
      <c r="BL423" s="184"/>
      <c r="BM423" s="184"/>
      <c r="BN423" s="184"/>
      <c r="BO423" s="184"/>
      <c r="BP423" s="184"/>
      <c r="BQ423" s="184"/>
      <c r="BR423" s="184"/>
      <c r="BS423" s="184"/>
      <c r="BT423" s="184"/>
      <c r="BU423" s="184"/>
      <c r="BV423" s="184"/>
      <c r="BW423" s="184"/>
      <c r="BX423" s="187"/>
      <c r="BY423" s="187"/>
      <c r="BZ423" s="187"/>
      <c r="CA423" s="187"/>
      <c r="CB423" s="187"/>
      <c r="CC423" s="187"/>
      <c r="CD423" s="187"/>
      <c r="CE423" s="187"/>
      <c r="CF423" s="187"/>
      <c r="CG423" s="187"/>
      <c r="CH423" s="187"/>
    </row>
    <row r="424" spans="1:86" s="186" customFormat="1" ht="12" customHeight="1">
      <c r="A424" s="184"/>
      <c r="B424" s="184"/>
      <c r="C424" s="184"/>
      <c r="D424" s="184"/>
      <c r="E424" s="184"/>
      <c r="F424" s="184"/>
      <c r="G424" s="185"/>
      <c r="H424" s="184"/>
      <c r="I424" s="184"/>
      <c r="J424" s="184"/>
      <c r="K424" s="184"/>
      <c r="L424" s="184"/>
      <c r="M424" s="184"/>
      <c r="N424" s="184"/>
      <c r="O424" s="184"/>
      <c r="P424" s="184"/>
      <c r="Q424" s="184"/>
      <c r="R424" s="184"/>
      <c r="S424" s="184"/>
      <c r="T424" s="184"/>
      <c r="U424" s="184"/>
      <c r="V424" s="184"/>
      <c r="W424" s="184"/>
      <c r="X424" s="184"/>
      <c r="Y424" s="184"/>
      <c r="Z424" s="184"/>
      <c r="AA424" s="184"/>
      <c r="AB424" s="184"/>
      <c r="AC424" s="184"/>
      <c r="AD424" s="184"/>
      <c r="AE424" s="184"/>
      <c r="AF424" s="184"/>
      <c r="AG424" s="184"/>
      <c r="AH424" s="184"/>
      <c r="AI424" s="184"/>
      <c r="AJ424" s="184"/>
      <c r="AK424" s="184"/>
      <c r="AL424" s="184"/>
      <c r="AM424" s="184"/>
      <c r="AN424" s="184"/>
      <c r="AO424" s="184"/>
      <c r="AP424" s="184"/>
      <c r="AQ424" s="184"/>
      <c r="AR424" s="184"/>
      <c r="AS424" s="184"/>
      <c r="AT424" s="184"/>
      <c r="AU424" s="184"/>
      <c r="AV424" s="184"/>
      <c r="AW424" s="184"/>
      <c r="AX424" s="184"/>
      <c r="AY424" s="184"/>
      <c r="AZ424" s="184"/>
      <c r="BA424" s="184"/>
      <c r="BB424" s="184"/>
      <c r="BC424" s="184"/>
      <c r="BD424" s="184"/>
      <c r="BE424" s="184"/>
      <c r="BF424" s="184"/>
      <c r="BG424" s="184"/>
      <c r="BH424" s="184"/>
      <c r="BI424" s="184"/>
      <c r="BJ424" s="184"/>
      <c r="BK424" s="184"/>
      <c r="BL424" s="184"/>
      <c r="BM424" s="184"/>
      <c r="BN424" s="184"/>
      <c r="BO424" s="184"/>
      <c r="BP424" s="184"/>
      <c r="BQ424" s="184"/>
      <c r="BR424" s="184"/>
      <c r="BS424" s="184"/>
      <c r="BT424" s="184"/>
      <c r="BU424" s="184"/>
      <c r="BV424" s="184"/>
      <c r="BW424" s="184"/>
      <c r="BX424" s="187"/>
      <c r="BY424" s="187"/>
      <c r="BZ424" s="187"/>
      <c r="CA424" s="187"/>
      <c r="CB424" s="187"/>
      <c r="CC424" s="187"/>
      <c r="CD424" s="187"/>
      <c r="CE424" s="187"/>
      <c r="CF424" s="187"/>
      <c r="CG424" s="187"/>
      <c r="CH424" s="187"/>
    </row>
    <row r="425" spans="1:86" s="186" customFormat="1" ht="12" customHeight="1">
      <c r="A425" s="184"/>
      <c r="B425" s="184"/>
      <c r="C425" s="184"/>
      <c r="D425" s="184"/>
      <c r="E425" s="184"/>
      <c r="F425" s="184"/>
      <c r="G425" s="185"/>
      <c r="H425" s="184"/>
      <c r="I425" s="184"/>
      <c r="J425" s="184"/>
      <c r="K425" s="184"/>
      <c r="L425" s="184"/>
      <c r="M425" s="184"/>
      <c r="N425" s="184"/>
      <c r="O425" s="184"/>
      <c r="P425" s="184"/>
      <c r="Q425" s="184"/>
      <c r="R425" s="184"/>
      <c r="S425" s="184"/>
      <c r="T425" s="184"/>
      <c r="U425" s="184"/>
      <c r="V425" s="184"/>
      <c r="W425" s="184"/>
      <c r="X425" s="184"/>
      <c r="Y425" s="184"/>
      <c r="Z425" s="184"/>
      <c r="AA425" s="184"/>
      <c r="AB425" s="184"/>
      <c r="AC425" s="184"/>
      <c r="AD425" s="184"/>
      <c r="AE425" s="184"/>
      <c r="AF425" s="184"/>
      <c r="AG425" s="184"/>
      <c r="AH425" s="184"/>
      <c r="AI425" s="184"/>
      <c r="AJ425" s="184"/>
      <c r="AK425" s="184"/>
      <c r="AL425" s="184"/>
      <c r="AM425" s="184"/>
      <c r="AN425" s="184"/>
      <c r="AO425" s="184"/>
      <c r="AP425" s="184"/>
      <c r="AQ425" s="184"/>
      <c r="AR425" s="184"/>
      <c r="AS425" s="184"/>
      <c r="AT425" s="184"/>
      <c r="AU425" s="184"/>
      <c r="AV425" s="184"/>
      <c r="AW425" s="184"/>
      <c r="AX425" s="184"/>
      <c r="AY425" s="184"/>
      <c r="AZ425" s="184"/>
      <c r="BA425" s="184"/>
      <c r="BB425" s="184"/>
      <c r="BC425" s="184"/>
      <c r="BD425" s="184"/>
      <c r="BE425" s="184"/>
      <c r="BF425" s="184"/>
      <c r="BG425" s="184"/>
      <c r="BH425" s="184"/>
      <c r="BI425" s="184"/>
      <c r="BJ425" s="184"/>
      <c r="BK425" s="184"/>
      <c r="BL425" s="184"/>
      <c r="BM425" s="184"/>
      <c r="BN425" s="184"/>
      <c r="BO425" s="184"/>
      <c r="BP425" s="184"/>
      <c r="BQ425" s="184"/>
      <c r="BR425" s="184"/>
      <c r="BS425" s="184"/>
      <c r="BT425" s="184"/>
      <c r="BU425" s="184"/>
      <c r="BV425" s="184"/>
      <c r="BW425" s="184"/>
      <c r="BX425" s="187"/>
      <c r="BY425" s="187"/>
      <c r="BZ425" s="187"/>
      <c r="CA425" s="187"/>
      <c r="CB425" s="187"/>
      <c r="CC425" s="187"/>
      <c r="CD425" s="187"/>
      <c r="CE425" s="187"/>
      <c r="CF425" s="187"/>
      <c r="CG425" s="187"/>
      <c r="CH425" s="187"/>
    </row>
    <row r="426" spans="1:86" s="186" customFormat="1" ht="12" customHeight="1">
      <c r="A426" s="184"/>
      <c r="B426" s="184"/>
      <c r="C426" s="184"/>
      <c r="D426" s="184"/>
      <c r="E426" s="184"/>
      <c r="F426" s="184"/>
      <c r="G426" s="185"/>
      <c r="H426" s="184"/>
      <c r="I426" s="184"/>
      <c r="J426" s="184"/>
      <c r="K426" s="184"/>
      <c r="L426" s="184"/>
      <c r="M426" s="184"/>
      <c r="N426" s="184"/>
      <c r="O426" s="184"/>
      <c r="P426" s="184"/>
      <c r="Q426" s="184"/>
      <c r="R426" s="184"/>
      <c r="S426" s="184"/>
      <c r="T426" s="184"/>
      <c r="U426" s="184"/>
      <c r="V426" s="184"/>
      <c r="W426" s="184"/>
      <c r="X426" s="184"/>
      <c r="Y426" s="184"/>
      <c r="Z426" s="184"/>
      <c r="AA426" s="184"/>
      <c r="AB426" s="184"/>
      <c r="AC426" s="184"/>
      <c r="AD426" s="184"/>
      <c r="AE426" s="184"/>
      <c r="AF426" s="184"/>
      <c r="AG426" s="184"/>
      <c r="AH426" s="184"/>
      <c r="AI426" s="184"/>
      <c r="AJ426" s="184"/>
      <c r="AK426" s="184"/>
      <c r="AL426" s="184"/>
      <c r="AM426" s="184"/>
      <c r="AN426" s="184"/>
      <c r="AO426" s="184"/>
      <c r="AP426" s="184"/>
      <c r="AQ426" s="184"/>
      <c r="AR426" s="184"/>
      <c r="AS426" s="184"/>
      <c r="AT426" s="184"/>
      <c r="AU426" s="184"/>
      <c r="AV426" s="184"/>
      <c r="AW426" s="184"/>
      <c r="AX426" s="184"/>
      <c r="AY426" s="184"/>
      <c r="AZ426" s="184"/>
      <c r="BA426" s="184"/>
      <c r="BB426" s="184"/>
      <c r="BC426" s="184"/>
      <c r="BD426" s="184"/>
      <c r="BE426" s="184"/>
      <c r="BF426" s="184"/>
      <c r="BG426" s="184"/>
      <c r="BH426" s="184"/>
      <c r="BI426" s="184"/>
      <c r="BJ426" s="184"/>
      <c r="BK426" s="184"/>
      <c r="BL426" s="184"/>
      <c r="BM426" s="184"/>
      <c r="BN426" s="184"/>
      <c r="BO426" s="184"/>
      <c r="BP426" s="184"/>
      <c r="BQ426" s="184"/>
      <c r="BR426" s="184"/>
      <c r="BS426" s="184"/>
      <c r="BT426" s="184"/>
      <c r="BU426" s="184"/>
      <c r="BV426" s="184"/>
      <c r="BW426" s="184"/>
      <c r="BX426" s="187"/>
      <c r="BY426" s="187"/>
      <c r="BZ426" s="187"/>
      <c r="CA426" s="187"/>
      <c r="CB426" s="187"/>
      <c r="CC426" s="187"/>
      <c r="CD426" s="187"/>
      <c r="CE426" s="187"/>
      <c r="CF426" s="187"/>
      <c r="CG426" s="187"/>
      <c r="CH426" s="187"/>
    </row>
    <row r="427" spans="1:86" s="186" customFormat="1" ht="12" customHeight="1">
      <c r="A427" s="184"/>
      <c r="B427" s="184"/>
      <c r="C427" s="184"/>
      <c r="D427" s="184"/>
      <c r="E427" s="184"/>
      <c r="F427" s="184"/>
      <c r="G427" s="185"/>
      <c r="H427" s="184"/>
      <c r="I427" s="184"/>
      <c r="J427" s="184"/>
      <c r="K427" s="184"/>
      <c r="L427" s="184"/>
      <c r="M427" s="184"/>
      <c r="N427" s="184"/>
      <c r="O427" s="184"/>
      <c r="P427" s="184"/>
      <c r="Q427" s="184"/>
      <c r="R427" s="184"/>
      <c r="S427" s="184"/>
      <c r="T427" s="184"/>
      <c r="U427" s="184"/>
      <c r="V427" s="184"/>
      <c r="W427" s="184"/>
      <c r="X427" s="184"/>
      <c r="Y427" s="184"/>
      <c r="Z427" s="184"/>
      <c r="AA427" s="184"/>
      <c r="AB427" s="184"/>
      <c r="AC427" s="184"/>
      <c r="AD427" s="184"/>
      <c r="AE427" s="184"/>
      <c r="AF427" s="184"/>
      <c r="AG427" s="184"/>
      <c r="AH427" s="184"/>
      <c r="AI427" s="184"/>
      <c r="AJ427" s="184"/>
      <c r="AK427" s="184"/>
      <c r="AL427" s="184"/>
      <c r="AM427" s="184"/>
      <c r="AN427" s="184"/>
      <c r="AO427" s="184"/>
      <c r="AP427" s="184"/>
      <c r="AQ427" s="184"/>
      <c r="AR427" s="184"/>
      <c r="AS427" s="184"/>
      <c r="AT427" s="184"/>
      <c r="AU427" s="184"/>
      <c r="AV427" s="184"/>
      <c r="AW427" s="184"/>
      <c r="AX427" s="184"/>
      <c r="AY427" s="184"/>
      <c r="AZ427" s="184"/>
      <c r="BA427" s="184"/>
      <c r="BB427" s="184"/>
      <c r="BC427" s="184"/>
      <c r="BD427" s="184"/>
      <c r="BE427" s="184"/>
      <c r="BF427" s="184"/>
      <c r="BG427" s="184"/>
      <c r="BH427" s="184"/>
      <c r="BI427" s="184"/>
      <c r="BJ427" s="184"/>
      <c r="BK427" s="184"/>
      <c r="BL427" s="184"/>
      <c r="BM427" s="184"/>
      <c r="BN427" s="184"/>
      <c r="BO427" s="184"/>
      <c r="BP427" s="184"/>
      <c r="BQ427" s="184"/>
      <c r="BR427" s="184"/>
      <c r="BS427" s="184"/>
      <c r="BT427" s="184"/>
      <c r="BU427" s="184"/>
      <c r="BV427" s="184"/>
      <c r="BW427" s="184"/>
      <c r="BX427" s="187"/>
      <c r="BY427" s="187"/>
      <c r="BZ427" s="187"/>
      <c r="CA427" s="187"/>
      <c r="CB427" s="187"/>
      <c r="CC427" s="187"/>
      <c r="CD427" s="187"/>
      <c r="CE427" s="187"/>
      <c r="CF427" s="187"/>
      <c r="CG427" s="187"/>
      <c r="CH427" s="187"/>
    </row>
    <row r="428" spans="1:86" s="186" customFormat="1" ht="12" customHeight="1">
      <c r="A428" s="184"/>
      <c r="B428" s="184"/>
      <c r="C428" s="184"/>
      <c r="D428" s="184"/>
      <c r="E428" s="184"/>
      <c r="F428" s="184"/>
      <c r="G428" s="185"/>
      <c r="H428" s="184"/>
      <c r="I428" s="184"/>
      <c r="J428" s="184"/>
      <c r="K428" s="184"/>
      <c r="L428" s="184"/>
      <c r="M428" s="184"/>
      <c r="N428" s="184"/>
      <c r="O428" s="184"/>
      <c r="P428" s="184"/>
      <c r="Q428" s="184"/>
      <c r="R428" s="184"/>
      <c r="S428" s="184"/>
      <c r="T428" s="184"/>
      <c r="U428" s="184"/>
      <c r="V428" s="184"/>
      <c r="W428" s="184"/>
      <c r="X428" s="184"/>
      <c r="Y428" s="184"/>
      <c r="Z428" s="184"/>
      <c r="AA428" s="184"/>
      <c r="AB428" s="184"/>
      <c r="AC428" s="184"/>
      <c r="AD428" s="184"/>
      <c r="AE428" s="184"/>
      <c r="AF428" s="184"/>
      <c r="AG428" s="184"/>
      <c r="AH428" s="184"/>
      <c r="AI428" s="184"/>
      <c r="AJ428" s="184"/>
      <c r="AK428" s="184"/>
      <c r="AL428" s="184"/>
      <c r="AM428" s="184"/>
      <c r="AN428" s="184"/>
      <c r="AO428" s="184"/>
      <c r="AP428" s="184"/>
      <c r="AQ428" s="184"/>
      <c r="AR428" s="184"/>
      <c r="AS428" s="184"/>
      <c r="AT428" s="184"/>
      <c r="AU428" s="184"/>
      <c r="AV428" s="184"/>
      <c r="AW428" s="184"/>
      <c r="AX428" s="184"/>
      <c r="AY428" s="184"/>
      <c r="AZ428" s="184"/>
      <c r="BA428" s="184"/>
      <c r="BB428" s="184"/>
      <c r="BC428" s="184"/>
      <c r="BD428" s="184"/>
      <c r="BE428" s="184"/>
      <c r="BF428" s="184"/>
      <c r="BG428" s="184"/>
      <c r="BH428" s="184"/>
      <c r="BI428" s="184"/>
      <c r="BJ428" s="184"/>
      <c r="BK428" s="184"/>
      <c r="BL428" s="184"/>
      <c r="BM428" s="184"/>
      <c r="BN428" s="184"/>
      <c r="BO428" s="184"/>
      <c r="BP428" s="184"/>
      <c r="BQ428" s="184"/>
      <c r="BR428" s="184"/>
      <c r="BS428" s="184"/>
      <c r="BT428" s="184"/>
      <c r="BU428" s="184"/>
      <c r="BV428" s="184"/>
      <c r="BW428" s="184"/>
      <c r="BX428" s="187"/>
      <c r="BY428" s="187"/>
      <c r="BZ428" s="187"/>
      <c r="CA428" s="187"/>
      <c r="CB428" s="187"/>
      <c r="CC428" s="187"/>
      <c r="CD428" s="187"/>
      <c r="CE428" s="187"/>
      <c r="CF428" s="187"/>
      <c r="CG428" s="187"/>
      <c r="CH428" s="187"/>
    </row>
    <row r="429" spans="1:86" s="186" customFormat="1" ht="12" customHeight="1">
      <c r="A429" s="184"/>
      <c r="B429" s="184"/>
      <c r="C429" s="184"/>
      <c r="D429" s="184"/>
      <c r="E429" s="184"/>
      <c r="F429" s="184"/>
      <c r="G429" s="185"/>
      <c r="H429" s="184"/>
      <c r="I429" s="184"/>
      <c r="J429" s="184"/>
      <c r="K429" s="184"/>
      <c r="L429" s="184"/>
      <c r="M429" s="184"/>
      <c r="N429" s="184"/>
      <c r="O429" s="184"/>
      <c r="P429" s="184"/>
      <c r="Q429" s="184"/>
      <c r="R429" s="184"/>
      <c r="S429" s="184"/>
      <c r="T429" s="184"/>
      <c r="U429" s="184"/>
      <c r="V429" s="184"/>
      <c r="W429" s="184"/>
      <c r="X429" s="184"/>
      <c r="Y429" s="184"/>
      <c r="Z429" s="184"/>
      <c r="AA429" s="184"/>
      <c r="AB429" s="184"/>
      <c r="AC429" s="184"/>
      <c r="AD429" s="184"/>
      <c r="AE429" s="184"/>
      <c r="AF429" s="184"/>
      <c r="AG429" s="184"/>
      <c r="AH429" s="184"/>
      <c r="AI429" s="184"/>
      <c r="AJ429" s="184"/>
      <c r="AK429" s="184"/>
      <c r="AL429" s="184"/>
      <c r="AM429" s="184"/>
      <c r="AN429" s="184"/>
      <c r="AO429" s="184"/>
      <c r="AP429" s="184"/>
      <c r="AQ429" s="184"/>
      <c r="AR429" s="184"/>
      <c r="AS429" s="184"/>
      <c r="AT429" s="184"/>
      <c r="AU429" s="184"/>
      <c r="AV429" s="184"/>
      <c r="AW429" s="184"/>
      <c r="AX429" s="184"/>
      <c r="AY429" s="184"/>
      <c r="AZ429" s="184"/>
      <c r="BA429" s="184"/>
      <c r="BB429" s="184"/>
      <c r="BC429" s="184"/>
      <c r="BD429" s="184"/>
      <c r="BE429" s="184"/>
      <c r="BF429" s="184"/>
      <c r="BG429" s="184"/>
      <c r="BH429" s="184"/>
      <c r="BI429" s="184"/>
      <c r="BJ429" s="184"/>
      <c r="BK429" s="184"/>
      <c r="BL429" s="184"/>
      <c r="BM429" s="184"/>
      <c r="BN429" s="184"/>
      <c r="BO429" s="184"/>
      <c r="BP429" s="184"/>
      <c r="BQ429" s="184"/>
      <c r="BR429" s="184"/>
      <c r="BS429" s="184"/>
      <c r="BT429" s="184"/>
      <c r="BU429" s="184"/>
      <c r="BV429" s="184"/>
      <c r="BW429" s="184"/>
      <c r="BX429" s="187"/>
      <c r="BY429" s="187"/>
      <c r="BZ429" s="187"/>
      <c r="CA429" s="187"/>
      <c r="CB429" s="187"/>
      <c r="CC429" s="187"/>
      <c r="CD429" s="187"/>
      <c r="CE429" s="187"/>
      <c r="CF429" s="187"/>
      <c r="CG429" s="187"/>
      <c r="CH429" s="187"/>
    </row>
    <row r="430" spans="1:86" s="186" customFormat="1" ht="12" customHeight="1">
      <c r="A430" s="184"/>
      <c r="B430" s="184"/>
      <c r="C430" s="184"/>
      <c r="D430" s="184"/>
      <c r="E430" s="184"/>
      <c r="F430" s="184"/>
      <c r="G430" s="185"/>
      <c r="H430" s="184"/>
      <c r="I430" s="184"/>
      <c r="J430" s="184"/>
      <c r="K430" s="184"/>
      <c r="L430" s="184"/>
      <c r="M430" s="184"/>
      <c r="N430" s="184"/>
      <c r="O430" s="184"/>
      <c r="P430" s="184"/>
      <c r="Q430" s="184"/>
      <c r="R430" s="184"/>
      <c r="S430" s="184"/>
      <c r="T430" s="184"/>
      <c r="U430" s="184"/>
      <c r="V430" s="184"/>
      <c r="W430" s="184"/>
      <c r="X430" s="184"/>
      <c r="Y430" s="184"/>
      <c r="Z430" s="184"/>
      <c r="AA430" s="184"/>
      <c r="AB430" s="184"/>
      <c r="AC430" s="184"/>
      <c r="AD430" s="184"/>
      <c r="AE430" s="184"/>
      <c r="AF430" s="184"/>
      <c r="AG430" s="184"/>
      <c r="AH430" s="184"/>
      <c r="AI430" s="184"/>
      <c r="AJ430" s="184"/>
      <c r="AK430" s="184"/>
      <c r="AL430" s="184"/>
      <c r="AM430" s="184"/>
      <c r="AN430" s="184"/>
      <c r="AO430" s="184"/>
      <c r="AP430" s="184"/>
      <c r="AQ430" s="184"/>
      <c r="AR430" s="184"/>
      <c r="AS430" s="184"/>
      <c r="AT430" s="184"/>
      <c r="AU430" s="184"/>
      <c r="AV430" s="184"/>
      <c r="AW430" s="184"/>
      <c r="AX430" s="184"/>
      <c r="AY430" s="184"/>
      <c r="AZ430" s="184"/>
      <c r="BA430" s="184"/>
      <c r="BB430" s="184"/>
      <c r="BC430" s="184"/>
      <c r="BD430" s="184"/>
      <c r="BE430" s="184"/>
      <c r="BF430" s="184"/>
      <c r="BG430" s="184"/>
      <c r="BH430" s="184"/>
      <c r="BI430" s="184"/>
      <c r="BJ430" s="184"/>
      <c r="BK430" s="184"/>
      <c r="BL430" s="184"/>
      <c r="BM430" s="184"/>
      <c r="BN430" s="184"/>
      <c r="BO430" s="184"/>
      <c r="BP430" s="184"/>
      <c r="BQ430" s="184"/>
      <c r="BR430" s="184"/>
      <c r="BS430" s="184"/>
      <c r="BT430" s="184"/>
      <c r="BU430" s="184"/>
      <c r="BV430" s="184"/>
      <c r="BW430" s="184"/>
      <c r="BX430" s="187"/>
      <c r="BY430" s="187"/>
      <c r="BZ430" s="187"/>
      <c r="CA430" s="187"/>
      <c r="CB430" s="187"/>
      <c r="CC430" s="187"/>
      <c r="CD430" s="187"/>
      <c r="CE430" s="187"/>
      <c r="CF430" s="187"/>
      <c r="CG430" s="187"/>
      <c r="CH430" s="187"/>
    </row>
    <row r="431" spans="1:86" s="186" customFormat="1" ht="12" customHeight="1">
      <c r="A431" s="184"/>
      <c r="B431" s="184"/>
      <c r="C431" s="184"/>
      <c r="D431" s="184"/>
      <c r="E431" s="184"/>
      <c r="F431" s="184"/>
      <c r="G431" s="185"/>
      <c r="H431" s="184"/>
      <c r="I431" s="184"/>
      <c r="J431" s="184"/>
      <c r="K431" s="184"/>
      <c r="L431" s="184"/>
      <c r="M431" s="184"/>
      <c r="N431" s="184"/>
      <c r="O431" s="184"/>
      <c r="P431" s="184"/>
      <c r="Q431" s="184"/>
      <c r="R431" s="184"/>
      <c r="S431" s="184"/>
      <c r="T431" s="184"/>
      <c r="U431" s="184"/>
      <c r="V431" s="184"/>
      <c r="W431" s="184"/>
      <c r="X431" s="184"/>
      <c r="Y431" s="184"/>
      <c r="Z431" s="184"/>
      <c r="AA431" s="184"/>
      <c r="AB431" s="184"/>
      <c r="AC431" s="184"/>
      <c r="AD431" s="184"/>
      <c r="AE431" s="184"/>
      <c r="AF431" s="184"/>
      <c r="AG431" s="184"/>
      <c r="AH431" s="184"/>
      <c r="AI431" s="184"/>
      <c r="AJ431" s="184"/>
      <c r="AK431" s="184"/>
      <c r="AL431" s="184"/>
      <c r="AM431" s="184"/>
      <c r="AN431" s="184"/>
      <c r="AO431" s="184"/>
      <c r="AP431" s="184"/>
      <c r="AQ431" s="184"/>
      <c r="AR431" s="184"/>
      <c r="AS431" s="184"/>
      <c r="AT431" s="184"/>
      <c r="AU431" s="184"/>
      <c r="AV431" s="184"/>
      <c r="AW431" s="184"/>
      <c r="AX431" s="184"/>
      <c r="AY431" s="184"/>
      <c r="AZ431" s="184"/>
      <c r="BA431" s="184"/>
      <c r="BB431" s="184"/>
      <c r="BC431" s="184"/>
      <c r="BD431" s="184"/>
      <c r="BE431" s="184"/>
      <c r="BF431" s="184"/>
      <c r="BG431" s="184"/>
      <c r="BH431" s="184"/>
      <c r="BI431" s="184"/>
      <c r="BJ431" s="184"/>
      <c r="BK431" s="184"/>
      <c r="BL431" s="184"/>
      <c r="BM431" s="184"/>
      <c r="BN431" s="184"/>
      <c r="BO431" s="184"/>
      <c r="BP431" s="184"/>
      <c r="BQ431" s="184"/>
      <c r="BR431" s="184"/>
      <c r="BS431" s="184"/>
      <c r="BT431" s="184"/>
      <c r="BU431" s="184"/>
      <c r="BV431" s="184"/>
      <c r="BW431" s="184"/>
      <c r="BX431" s="187"/>
      <c r="BY431" s="187"/>
      <c r="BZ431" s="187"/>
      <c r="CA431" s="187"/>
      <c r="CB431" s="187"/>
      <c r="CC431" s="187"/>
      <c r="CD431" s="187"/>
      <c r="CE431" s="187"/>
      <c r="CF431" s="187"/>
      <c r="CG431" s="187"/>
      <c r="CH431" s="187"/>
    </row>
    <row r="432" spans="1:86" s="186" customFormat="1" ht="12" customHeight="1">
      <c r="A432" s="184"/>
      <c r="B432" s="184"/>
      <c r="C432" s="184"/>
      <c r="D432" s="184"/>
      <c r="E432" s="184"/>
      <c r="F432" s="184"/>
      <c r="G432" s="185"/>
      <c r="H432" s="184"/>
      <c r="I432" s="184"/>
      <c r="J432" s="184"/>
      <c r="K432" s="184"/>
      <c r="L432" s="184"/>
      <c r="M432" s="184"/>
      <c r="N432" s="184"/>
      <c r="O432" s="184"/>
      <c r="P432" s="184"/>
      <c r="Q432" s="184"/>
      <c r="R432" s="184"/>
      <c r="S432" s="184"/>
      <c r="T432" s="184"/>
      <c r="U432" s="184"/>
      <c r="V432" s="184"/>
      <c r="W432" s="184"/>
      <c r="X432" s="184"/>
      <c r="Y432" s="184"/>
      <c r="Z432" s="184"/>
      <c r="AA432" s="184"/>
      <c r="AB432" s="184"/>
      <c r="AC432" s="184"/>
      <c r="AD432" s="184"/>
      <c r="AE432" s="184"/>
      <c r="AF432" s="184"/>
      <c r="AG432" s="184"/>
      <c r="AH432" s="184"/>
      <c r="AI432" s="184"/>
      <c r="AJ432" s="184"/>
      <c r="AK432" s="184"/>
      <c r="AL432" s="184"/>
      <c r="AM432" s="184"/>
      <c r="AN432" s="184"/>
      <c r="AO432" s="184"/>
      <c r="AP432" s="184"/>
      <c r="AQ432" s="184"/>
      <c r="AR432" s="184"/>
      <c r="AS432" s="184"/>
      <c r="AT432" s="184"/>
      <c r="AU432" s="184"/>
      <c r="AV432" s="184"/>
      <c r="AW432" s="184"/>
      <c r="AX432" s="184"/>
      <c r="AY432" s="184"/>
      <c r="AZ432" s="184"/>
      <c r="BA432" s="184"/>
      <c r="BB432" s="184"/>
      <c r="BC432" s="184"/>
      <c r="BD432" s="184"/>
      <c r="BE432" s="184"/>
      <c r="BF432" s="184"/>
      <c r="BG432" s="184"/>
      <c r="BH432" s="184"/>
      <c r="BI432" s="184"/>
      <c r="BJ432" s="184"/>
      <c r="BK432" s="184"/>
      <c r="BL432" s="184"/>
      <c r="BM432" s="184"/>
      <c r="BN432" s="184"/>
      <c r="BO432" s="184"/>
      <c r="BP432" s="184"/>
      <c r="BQ432" s="184"/>
      <c r="BR432" s="184"/>
      <c r="BS432" s="184"/>
      <c r="BT432" s="184"/>
      <c r="BU432" s="184"/>
      <c r="BV432" s="184"/>
      <c r="BW432" s="184"/>
      <c r="BX432" s="187"/>
      <c r="BY432" s="187"/>
      <c r="BZ432" s="187"/>
      <c r="CA432" s="187"/>
      <c r="CB432" s="187"/>
      <c r="CC432" s="187"/>
      <c r="CD432" s="187"/>
      <c r="CE432" s="187"/>
      <c r="CF432" s="187"/>
      <c r="CG432" s="187"/>
      <c r="CH432" s="187"/>
    </row>
    <row r="433" spans="1:86" s="186" customFormat="1" ht="12" customHeight="1">
      <c r="A433" s="184"/>
      <c r="B433" s="184"/>
      <c r="C433" s="184"/>
      <c r="D433" s="184"/>
      <c r="E433" s="184"/>
      <c r="F433" s="184"/>
      <c r="G433" s="185"/>
      <c r="H433" s="184"/>
      <c r="I433" s="184"/>
      <c r="J433" s="184"/>
      <c r="K433" s="184"/>
      <c r="L433" s="184"/>
      <c r="M433" s="184"/>
      <c r="N433" s="184"/>
      <c r="O433" s="184"/>
      <c r="P433" s="184"/>
      <c r="Q433" s="184"/>
      <c r="R433" s="184"/>
      <c r="S433" s="184"/>
      <c r="T433" s="184"/>
      <c r="U433" s="184"/>
      <c r="V433" s="184"/>
      <c r="W433" s="184"/>
      <c r="X433" s="184"/>
      <c r="Y433" s="184"/>
      <c r="Z433" s="184"/>
      <c r="AA433" s="184"/>
      <c r="AB433" s="184"/>
      <c r="AC433" s="184"/>
      <c r="AD433" s="184"/>
      <c r="AE433" s="184"/>
      <c r="AF433" s="184"/>
      <c r="AG433" s="184"/>
      <c r="AH433" s="184"/>
      <c r="AI433" s="184"/>
      <c r="AJ433" s="184"/>
      <c r="AK433" s="184"/>
      <c r="AL433" s="184"/>
      <c r="AM433" s="184"/>
      <c r="AN433" s="184"/>
      <c r="AO433" s="184"/>
      <c r="AP433" s="184"/>
      <c r="AQ433" s="184"/>
      <c r="AR433" s="184"/>
      <c r="AS433" s="184"/>
      <c r="AT433" s="184"/>
      <c r="AU433" s="184"/>
      <c r="AV433" s="184"/>
      <c r="AW433" s="184"/>
      <c r="AX433" s="184"/>
      <c r="AY433" s="184"/>
      <c r="AZ433" s="184"/>
      <c r="BA433" s="184"/>
      <c r="BB433" s="184"/>
      <c r="BC433" s="184"/>
      <c r="BD433" s="184"/>
      <c r="BE433" s="184"/>
      <c r="BF433" s="184"/>
      <c r="BG433" s="184"/>
      <c r="BH433" s="184"/>
      <c r="BI433" s="184"/>
      <c r="BJ433" s="184"/>
      <c r="BK433" s="184"/>
      <c r="BL433" s="184"/>
      <c r="BM433" s="184"/>
      <c r="BN433" s="184"/>
      <c r="BO433" s="184"/>
      <c r="BP433" s="184"/>
      <c r="BQ433" s="184"/>
      <c r="BR433" s="184"/>
      <c r="BS433" s="184"/>
      <c r="BT433" s="184"/>
      <c r="BU433" s="184"/>
      <c r="BV433" s="184"/>
      <c r="BW433" s="184"/>
      <c r="BX433" s="187"/>
      <c r="BY433" s="187"/>
      <c r="BZ433" s="187"/>
      <c r="CA433" s="187"/>
      <c r="CB433" s="187"/>
      <c r="CC433" s="187"/>
      <c r="CD433" s="187"/>
      <c r="CE433" s="187"/>
      <c r="CF433" s="187"/>
      <c r="CG433" s="187"/>
      <c r="CH433" s="187"/>
    </row>
    <row r="434" spans="1:86" s="186" customFormat="1" ht="12" customHeight="1">
      <c r="A434" s="184"/>
      <c r="B434" s="184"/>
      <c r="C434" s="184"/>
      <c r="D434" s="184"/>
      <c r="E434" s="184"/>
      <c r="F434" s="184"/>
      <c r="G434" s="185"/>
      <c r="H434" s="184"/>
      <c r="I434" s="184"/>
      <c r="J434" s="184"/>
      <c r="K434" s="184"/>
      <c r="L434" s="184"/>
      <c r="M434" s="184"/>
      <c r="N434" s="184"/>
      <c r="O434" s="184"/>
      <c r="P434" s="184"/>
      <c r="Q434" s="184"/>
      <c r="R434" s="184"/>
      <c r="S434" s="184"/>
      <c r="T434" s="184"/>
      <c r="U434" s="184"/>
      <c r="V434" s="184"/>
      <c r="W434" s="184"/>
      <c r="X434" s="184"/>
      <c r="Y434" s="184"/>
      <c r="Z434" s="184"/>
      <c r="AA434" s="184"/>
      <c r="AB434" s="184"/>
      <c r="AC434" s="184"/>
      <c r="AD434" s="184"/>
      <c r="AE434" s="184"/>
      <c r="AF434" s="184"/>
      <c r="AG434" s="184"/>
      <c r="AH434" s="184"/>
      <c r="AI434" s="184"/>
      <c r="AJ434" s="184"/>
      <c r="AK434" s="184"/>
      <c r="AL434" s="184"/>
      <c r="AM434" s="184"/>
      <c r="AN434" s="184"/>
      <c r="AO434" s="184"/>
      <c r="AP434" s="184"/>
      <c r="AQ434" s="184"/>
      <c r="AR434" s="184"/>
      <c r="AS434" s="184"/>
      <c r="AT434" s="184"/>
      <c r="AU434" s="184"/>
      <c r="AV434" s="184"/>
      <c r="AW434" s="184"/>
      <c r="AX434" s="184"/>
      <c r="AY434" s="184"/>
      <c r="AZ434" s="184"/>
      <c r="BA434" s="184"/>
      <c r="BB434" s="184"/>
      <c r="BC434" s="184"/>
      <c r="BD434" s="184"/>
      <c r="BE434" s="184"/>
      <c r="BF434" s="184"/>
      <c r="BG434" s="184"/>
      <c r="BH434" s="184"/>
      <c r="BI434" s="184"/>
      <c r="BJ434" s="184"/>
      <c r="BK434" s="184"/>
      <c r="BL434" s="184"/>
      <c r="BM434" s="184"/>
      <c r="BN434" s="184"/>
      <c r="BO434" s="184"/>
      <c r="BP434" s="184"/>
      <c r="BQ434" s="184"/>
      <c r="BR434" s="184"/>
      <c r="BS434" s="184"/>
      <c r="BT434" s="184"/>
      <c r="BU434" s="184"/>
      <c r="BV434" s="184"/>
      <c r="BW434" s="184"/>
      <c r="BX434" s="187"/>
      <c r="BY434" s="187"/>
      <c r="BZ434" s="187"/>
      <c r="CA434" s="187"/>
      <c r="CB434" s="187"/>
      <c r="CC434" s="187"/>
      <c r="CD434" s="187"/>
      <c r="CE434" s="187"/>
      <c r="CF434" s="187"/>
      <c r="CG434" s="187"/>
      <c r="CH434" s="187"/>
    </row>
    <row r="435" spans="1:86" s="186" customFormat="1" ht="12" customHeight="1">
      <c r="A435" s="184"/>
      <c r="B435" s="184"/>
      <c r="C435" s="184"/>
      <c r="D435" s="184"/>
      <c r="E435" s="184"/>
      <c r="F435" s="184"/>
      <c r="G435" s="185"/>
      <c r="H435" s="184"/>
      <c r="I435" s="184"/>
      <c r="J435" s="184"/>
      <c r="K435" s="184"/>
      <c r="L435" s="184"/>
      <c r="M435" s="184"/>
      <c r="N435" s="184"/>
      <c r="O435" s="184"/>
      <c r="P435" s="184"/>
      <c r="Q435" s="184"/>
      <c r="R435" s="184"/>
      <c r="S435" s="184"/>
      <c r="T435" s="184"/>
      <c r="U435" s="184"/>
      <c r="V435" s="184"/>
      <c r="W435" s="184"/>
      <c r="X435" s="184"/>
      <c r="Y435" s="184"/>
      <c r="Z435" s="184"/>
      <c r="AA435" s="184"/>
      <c r="AB435" s="184"/>
      <c r="AC435" s="184"/>
      <c r="AD435" s="184"/>
      <c r="AE435" s="184"/>
      <c r="AF435" s="184"/>
      <c r="AG435" s="184"/>
      <c r="AH435" s="184"/>
      <c r="AI435" s="184"/>
      <c r="AJ435" s="184"/>
      <c r="AK435" s="184"/>
      <c r="AL435" s="184"/>
      <c r="AM435" s="184"/>
      <c r="AN435" s="184"/>
      <c r="AO435" s="184"/>
      <c r="AP435" s="184"/>
      <c r="AQ435" s="184"/>
      <c r="AR435" s="184"/>
      <c r="AS435" s="184"/>
      <c r="AT435" s="184"/>
      <c r="AU435" s="184"/>
      <c r="AV435" s="184"/>
      <c r="AW435" s="184"/>
      <c r="AX435" s="184"/>
      <c r="AY435" s="184"/>
      <c r="AZ435" s="184"/>
      <c r="BA435" s="184"/>
      <c r="BB435" s="184"/>
      <c r="BC435" s="184"/>
      <c r="BD435" s="184"/>
      <c r="BE435" s="184"/>
      <c r="BF435" s="184"/>
      <c r="BG435" s="184"/>
      <c r="BH435" s="184"/>
      <c r="BI435" s="184"/>
      <c r="BJ435" s="184"/>
      <c r="BK435" s="184"/>
      <c r="BL435" s="184"/>
      <c r="BM435" s="184"/>
      <c r="BN435" s="184"/>
      <c r="BO435" s="184"/>
      <c r="BP435" s="184"/>
      <c r="BQ435" s="184"/>
      <c r="BR435" s="184"/>
      <c r="BS435" s="184"/>
      <c r="BT435" s="184"/>
      <c r="BU435" s="184"/>
      <c r="BV435" s="184"/>
      <c r="BW435" s="184"/>
      <c r="BX435" s="187"/>
      <c r="BY435" s="187"/>
      <c r="BZ435" s="187"/>
      <c r="CA435" s="187"/>
      <c r="CB435" s="187"/>
      <c r="CC435" s="187"/>
      <c r="CD435" s="187"/>
      <c r="CE435" s="187"/>
      <c r="CF435" s="187"/>
      <c r="CG435" s="187"/>
      <c r="CH435" s="187"/>
    </row>
    <row r="436" spans="1:86" s="186" customFormat="1" ht="12" customHeight="1">
      <c r="A436" s="184"/>
      <c r="B436" s="184"/>
      <c r="C436" s="184"/>
      <c r="D436" s="184"/>
      <c r="E436" s="184"/>
      <c r="F436" s="184"/>
      <c r="G436" s="185"/>
      <c r="H436" s="184"/>
      <c r="I436" s="184"/>
      <c r="J436" s="184"/>
      <c r="K436" s="184"/>
      <c r="L436" s="184"/>
      <c r="M436" s="184"/>
      <c r="N436" s="184"/>
      <c r="O436" s="184"/>
      <c r="P436" s="184"/>
      <c r="Q436" s="184"/>
      <c r="R436" s="184"/>
      <c r="S436" s="184"/>
      <c r="T436" s="184"/>
      <c r="U436" s="184"/>
      <c r="V436" s="184"/>
      <c r="W436" s="184"/>
      <c r="X436" s="184"/>
      <c r="Y436" s="184"/>
      <c r="Z436" s="184"/>
      <c r="AA436" s="184"/>
      <c r="AB436" s="184"/>
      <c r="AC436" s="184"/>
      <c r="AD436" s="184"/>
      <c r="AE436" s="184"/>
      <c r="AF436" s="184"/>
      <c r="AG436" s="184"/>
      <c r="AH436" s="184"/>
      <c r="AI436" s="184"/>
      <c r="AJ436" s="184"/>
      <c r="AK436" s="184"/>
      <c r="AL436" s="184"/>
      <c r="AM436" s="184"/>
      <c r="AN436" s="184"/>
      <c r="AO436" s="184"/>
      <c r="AP436" s="184"/>
      <c r="AQ436" s="184"/>
      <c r="AR436" s="184"/>
      <c r="AS436" s="184"/>
      <c r="AT436" s="184"/>
      <c r="AU436" s="184"/>
      <c r="AV436" s="184"/>
      <c r="AW436" s="184"/>
      <c r="AX436" s="184"/>
      <c r="AY436" s="184"/>
      <c r="AZ436" s="184"/>
      <c r="BA436" s="184"/>
      <c r="BB436" s="184"/>
      <c r="BC436" s="184"/>
      <c r="BD436" s="184"/>
      <c r="BE436" s="184"/>
      <c r="BF436" s="184"/>
      <c r="BG436" s="184"/>
      <c r="BH436" s="184"/>
      <c r="BI436" s="184"/>
      <c r="BJ436" s="184"/>
      <c r="BK436" s="184"/>
      <c r="BL436" s="184"/>
      <c r="BM436" s="184"/>
      <c r="BN436" s="184"/>
      <c r="BO436" s="184"/>
      <c r="BP436" s="184"/>
      <c r="BQ436" s="184"/>
      <c r="BR436" s="184"/>
      <c r="BS436" s="184"/>
      <c r="BT436" s="184"/>
      <c r="BU436" s="184"/>
      <c r="BV436" s="184"/>
      <c r="BW436" s="184"/>
      <c r="BX436" s="187"/>
      <c r="BY436" s="187"/>
      <c r="BZ436" s="187"/>
      <c r="CA436" s="187"/>
      <c r="CB436" s="187"/>
      <c r="CC436" s="187"/>
      <c r="CD436" s="187"/>
      <c r="CE436" s="187"/>
      <c r="CF436" s="187"/>
      <c r="CG436" s="187"/>
      <c r="CH436" s="187"/>
    </row>
    <row r="437" spans="1:86" s="186" customFormat="1" ht="12" customHeight="1">
      <c r="A437" s="184"/>
      <c r="B437" s="184"/>
      <c r="C437" s="184"/>
      <c r="D437" s="184"/>
      <c r="E437" s="184"/>
      <c r="F437" s="184"/>
      <c r="G437" s="185"/>
      <c r="H437" s="184"/>
      <c r="I437" s="184"/>
      <c r="J437" s="184"/>
      <c r="K437" s="184"/>
      <c r="L437" s="184"/>
      <c r="M437" s="184"/>
      <c r="N437" s="184"/>
      <c r="O437" s="184"/>
      <c r="P437" s="184"/>
      <c r="Q437" s="184"/>
      <c r="R437" s="184"/>
      <c r="S437" s="184"/>
      <c r="T437" s="184"/>
      <c r="U437" s="184"/>
      <c r="V437" s="184"/>
      <c r="W437" s="184"/>
      <c r="X437" s="184"/>
      <c r="Y437" s="184"/>
      <c r="Z437" s="184"/>
      <c r="AA437" s="184"/>
      <c r="AB437" s="184"/>
      <c r="AC437" s="184"/>
      <c r="AD437" s="184"/>
      <c r="AE437" s="184"/>
      <c r="AF437" s="184"/>
      <c r="AG437" s="184"/>
      <c r="AH437" s="184"/>
      <c r="AI437" s="184"/>
      <c r="AJ437" s="184"/>
      <c r="AK437" s="184"/>
      <c r="AL437" s="184"/>
      <c r="AM437" s="184"/>
      <c r="AN437" s="184"/>
      <c r="AO437" s="184"/>
      <c r="AP437" s="184"/>
      <c r="AQ437" s="184"/>
      <c r="AR437" s="184"/>
      <c r="AS437" s="184"/>
      <c r="AT437" s="184"/>
      <c r="AU437" s="184"/>
      <c r="AV437" s="184"/>
      <c r="AW437" s="184"/>
      <c r="AX437" s="184"/>
      <c r="AY437" s="184"/>
      <c r="AZ437" s="184"/>
      <c r="BA437" s="184"/>
      <c r="BB437" s="184"/>
      <c r="BC437" s="184"/>
      <c r="BD437" s="184"/>
      <c r="BE437" s="184"/>
      <c r="BF437" s="184"/>
      <c r="BG437" s="184"/>
      <c r="BH437" s="184"/>
      <c r="BI437" s="184"/>
      <c r="BJ437" s="184"/>
      <c r="BK437" s="184"/>
      <c r="BL437" s="184"/>
      <c r="BM437" s="184"/>
      <c r="BN437" s="184"/>
      <c r="BO437" s="184"/>
      <c r="BP437" s="184"/>
      <c r="BQ437" s="184"/>
      <c r="BR437" s="184"/>
      <c r="BS437" s="184"/>
      <c r="BT437" s="184"/>
      <c r="BU437" s="184"/>
      <c r="BV437" s="184"/>
      <c r="BW437" s="184"/>
      <c r="BX437" s="187"/>
      <c r="BY437" s="187"/>
      <c r="BZ437" s="187"/>
      <c r="CA437" s="187"/>
      <c r="CB437" s="187"/>
      <c r="CC437" s="187"/>
      <c r="CD437" s="187"/>
      <c r="CE437" s="187"/>
      <c r="CF437" s="187"/>
      <c r="CG437" s="187"/>
      <c r="CH437" s="187"/>
    </row>
    <row r="438" spans="1:86" s="186" customFormat="1" ht="12" customHeight="1">
      <c r="A438" s="184"/>
      <c r="B438" s="184"/>
      <c r="C438" s="184"/>
      <c r="D438" s="184"/>
      <c r="E438" s="184"/>
      <c r="F438" s="184"/>
      <c r="G438" s="185"/>
      <c r="H438" s="184"/>
      <c r="I438" s="184"/>
      <c r="J438" s="184"/>
      <c r="K438" s="184"/>
      <c r="L438" s="184"/>
      <c r="M438" s="184"/>
      <c r="N438" s="184"/>
      <c r="O438" s="184"/>
      <c r="P438" s="184"/>
      <c r="Q438" s="184"/>
      <c r="R438" s="184"/>
      <c r="S438" s="184"/>
      <c r="T438" s="184"/>
      <c r="U438" s="184"/>
      <c r="V438" s="184"/>
      <c r="W438" s="184"/>
      <c r="X438" s="184"/>
      <c r="Y438" s="184"/>
      <c r="Z438" s="184"/>
      <c r="AA438" s="184"/>
      <c r="AB438" s="184"/>
      <c r="AC438" s="184"/>
      <c r="AD438" s="184"/>
      <c r="AE438" s="184"/>
      <c r="AF438" s="184"/>
      <c r="AG438" s="184"/>
      <c r="AH438" s="184"/>
      <c r="AI438" s="184"/>
      <c r="AJ438" s="184"/>
      <c r="AK438" s="184"/>
      <c r="AL438" s="184"/>
      <c r="AM438" s="184"/>
      <c r="AN438" s="184"/>
      <c r="AO438" s="184"/>
      <c r="AP438" s="184"/>
      <c r="AQ438" s="184"/>
      <c r="AR438" s="184"/>
      <c r="AS438" s="184"/>
      <c r="AT438" s="184"/>
      <c r="AU438" s="184"/>
      <c r="AV438" s="184"/>
      <c r="AW438" s="184"/>
      <c r="AX438" s="184"/>
      <c r="AY438" s="184"/>
      <c r="AZ438" s="184"/>
      <c r="BA438" s="184"/>
      <c r="BB438" s="184"/>
      <c r="BC438" s="184"/>
      <c r="BD438" s="184"/>
      <c r="BE438" s="184"/>
      <c r="BF438" s="184"/>
      <c r="BG438" s="184"/>
      <c r="BH438" s="184"/>
      <c r="BI438" s="184"/>
      <c r="BJ438" s="184"/>
      <c r="BK438" s="184"/>
      <c r="BL438" s="184"/>
      <c r="BM438" s="184"/>
      <c r="BN438" s="184"/>
      <c r="BO438" s="184"/>
      <c r="BP438" s="184"/>
      <c r="BQ438" s="184"/>
      <c r="BR438" s="184"/>
      <c r="BS438" s="184"/>
      <c r="BT438" s="184"/>
      <c r="BU438" s="184"/>
      <c r="BV438" s="184"/>
      <c r="BW438" s="184"/>
      <c r="BX438" s="187"/>
      <c r="BY438" s="187"/>
      <c r="BZ438" s="187"/>
      <c r="CA438" s="187"/>
      <c r="CB438" s="187"/>
      <c r="CC438" s="187"/>
      <c r="CD438" s="187"/>
      <c r="CE438" s="187"/>
      <c r="CF438" s="187"/>
      <c r="CG438" s="187"/>
      <c r="CH438" s="187"/>
    </row>
    <row r="439" spans="1:86" s="186" customFormat="1" ht="12" customHeight="1">
      <c r="A439" s="184"/>
      <c r="B439" s="184"/>
      <c r="C439" s="184"/>
      <c r="D439" s="184"/>
      <c r="E439" s="184"/>
      <c r="F439" s="184"/>
      <c r="G439" s="185"/>
      <c r="H439" s="184"/>
      <c r="I439" s="184"/>
      <c r="J439" s="184"/>
      <c r="K439" s="184"/>
      <c r="L439" s="184"/>
      <c r="M439" s="184"/>
      <c r="N439" s="184"/>
      <c r="O439" s="184"/>
      <c r="P439" s="184"/>
      <c r="Q439" s="184"/>
      <c r="R439" s="184"/>
      <c r="S439" s="184"/>
      <c r="T439" s="184"/>
      <c r="U439" s="184"/>
      <c r="V439" s="184"/>
      <c r="W439" s="184"/>
      <c r="X439" s="184"/>
      <c r="Y439" s="184"/>
      <c r="Z439" s="184"/>
      <c r="AA439" s="184"/>
      <c r="AB439" s="184"/>
      <c r="AC439" s="184"/>
      <c r="AD439" s="184"/>
      <c r="AE439" s="184"/>
      <c r="AF439" s="184"/>
      <c r="AG439" s="184"/>
      <c r="AH439" s="184"/>
      <c r="AI439" s="184"/>
      <c r="AJ439" s="184"/>
      <c r="AK439" s="184"/>
      <c r="AL439" s="184"/>
      <c r="AM439" s="184"/>
      <c r="AN439" s="184"/>
      <c r="AO439" s="184"/>
      <c r="AP439" s="184"/>
      <c r="AQ439" s="184"/>
      <c r="AR439" s="184"/>
      <c r="AS439" s="184"/>
      <c r="AT439" s="184"/>
      <c r="AU439" s="184"/>
      <c r="AV439" s="184"/>
      <c r="AW439" s="184"/>
      <c r="AX439" s="184"/>
      <c r="AY439" s="184"/>
      <c r="AZ439" s="184"/>
      <c r="BA439" s="184"/>
      <c r="BB439" s="184"/>
      <c r="BC439" s="184"/>
      <c r="BD439" s="184"/>
      <c r="BE439" s="184"/>
      <c r="BF439" s="184"/>
      <c r="BG439" s="184"/>
      <c r="BH439" s="184"/>
      <c r="BI439" s="184"/>
      <c r="BJ439" s="184"/>
      <c r="BK439" s="184"/>
      <c r="BL439" s="184"/>
      <c r="BM439" s="184"/>
      <c r="BN439" s="184"/>
      <c r="BO439" s="184"/>
      <c r="BP439" s="184"/>
      <c r="BQ439" s="184"/>
      <c r="BR439" s="184"/>
      <c r="BS439" s="184"/>
      <c r="BT439" s="184"/>
      <c r="BU439" s="184"/>
      <c r="BV439" s="184"/>
      <c r="BW439" s="184"/>
      <c r="BX439" s="187"/>
      <c r="BY439" s="187"/>
      <c r="BZ439" s="187"/>
      <c r="CA439" s="187"/>
      <c r="CB439" s="187"/>
      <c r="CC439" s="187"/>
      <c r="CD439" s="187"/>
      <c r="CE439" s="187"/>
      <c r="CF439" s="187"/>
      <c r="CG439" s="187"/>
      <c r="CH439" s="187"/>
    </row>
    <row r="440" spans="1:86" s="186" customFormat="1" ht="12" customHeight="1">
      <c r="A440" s="184"/>
      <c r="B440" s="184"/>
      <c r="C440" s="184"/>
      <c r="D440" s="184"/>
      <c r="E440" s="184"/>
      <c r="F440" s="184"/>
      <c r="G440" s="185"/>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4"/>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7"/>
      <c r="BY440" s="187"/>
      <c r="BZ440" s="187"/>
      <c r="CA440" s="187"/>
      <c r="CB440" s="187"/>
      <c r="CC440" s="187"/>
      <c r="CD440" s="187"/>
      <c r="CE440" s="187"/>
      <c r="CF440" s="187"/>
      <c r="CG440" s="187"/>
      <c r="CH440" s="187"/>
    </row>
    <row r="441" spans="1:86" s="186" customFormat="1" ht="12" customHeight="1">
      <c r="A441" s="184"/>
      <c r="B441" s="184"/>
      <c r="C441" s="184"/>
      <c r="D441" s="184"/>
      <c r="E441" s="184"/>
      <c r="F441" s="184"/>
      <c r="G441" s="185"/>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4"/>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7"/>
      <c r="BY441" s="187"/>
      <c r="BZ441" s="187"/>
      <c r="CA441" s="187"/>
      <c r="CB441" s="187"/>
      <c r="CC441" s="187"/>
      <c r="CD441" s="187"/>
      <c r="CE441" s="187"/>
      <c r="CF441" s="187"/>
      <c r="CG441" s="187"/>
      <c r="CH441" s="187"/>
    </row>
    <row r="442" spans="1:86" s="186" customFormat="1" ht="12" customHeight="1">
      <c r="A442" s="184"/>
      <c r="B442" s="184"/>
      <c r="C442" s="184"/>
      <c r="D442" s="184"/>
      <c r="E442" s="184"/>
      <c r="F442" s="184"/>
      <c r="G442" s="185"/>
      <c r="H442" s="184"/>
      <c r="I442" s="184"/>
      <c r="J442" s="184"/>
      <c r="K442" s="184"/>
      <c r="L442" s="184"/>
      <c r="M442" s="184"/>
      <c r="N442" s="184"/>
      <c r="O442" s="184"/>
      <c r="P442" s="184"/>
      <c r="Q442" s="184"/>
      <c r="R442" s="184"/>
      <c r="S442" s="184"/>
      <c r="T442" s="184"/>
      <c r="U442" s="184"/>
      <c r="V442" s="184"/>
      <c r="W442" s="184"/>
      <c r="X442" s="184"/>
      <c r="Y442" s="184"/>
      <c r="Z442" s="184"/>
      <c r="AA442" s="184"/>
      <c r="AB442" s="184"/>
      <c r="AC442" s="184"/>
      <c r="AD442" s="184"/>
      <c r="AE442" s="184"/>
      <c r="AF442" s="184"/>
      <c r="AG442" s="184"/>
      <c r="AH442" s="184"/>
      <c r="AI442" s="184"/>
      <c r="AJ442" s="184"/>
      <c r="AK442" s="184"/>
      <c r="AL442" s="184"/>
      <c r="AM442" s="184"/>
      <c r="AN442" s="184"/>
      <c r="AO442" s="184"/>
      <c r="AP442" s="184"/>
      <c r="AQ442" s="184"/>
      <c r="AR442" s="184"/>
      <c r="AS442" s="184"/>
      <c r="AT442" s="184"/>
      <c r="AU442" s="184"/>
      <c r="AV442" s="184"/>
      <c r="AW442" s="184"/>
      <c r="AX442" s="184"/>
      <c r="AY442" s="184"/>
      <c r="AZ442" s="184"/>
      <c r="BA442" s="184"/>
      <c r="BB442" s="184"/>
      <c r="BC442" s="184"/>
      <c r="BD442" s="184"/>
      <c r="BE442" s="184"/>
      <c r="BF442" s="184"/>
      <c r="BG442" s="184"/>
      <c r="BH442" s="184"/>
      <c r="BI442" s="184"/>
      <c r="BJ442" s="184"/>
      <c r="BK442" s="184"/>
      <c r="BL442" s="184"/>
      <c r="BM442" s="184"/>
      <c r="BN442" s="184"/>
      <c r="BO442" s="184"/>
      <c r="BP442" s="184"/>
      <c r="BQ442" s="184"/>
      <c r="BR442" s="184"/>
      <c r="BS442" s="184"/>
      <c r="BT442" s="184"/>
      <c r="BU442" s="184"/>
      <c r="BV442" s="184"/>
      <c r="BW442" s="184"/>
      <c r="BX442" s="187"/>
      <c r="BY442" s="187"/>
      <c r="BZ442" s="187"/>
      <c r="CA442" s="187"/>
      <c r="CB442" s="187"/>
      <c r="CC442" s="187"/>
      <c r="CD442" s="187"/>
      <c r="CE442" s="187"/>
      <c r="CF442" s="187"/>
      <c r="CG442" s="187"/>
      <c r="CH442" s="187"/>
    </row>
    <row r="443" spans="1:86" s="186" customFormat="1" ht="12" customHeight="1">
      <c r="A443" s="184"/>
      <c r="B443" s="184"/>
      <c r="C443" s="184"/>
      <c r="D443" s="184"/>
      <c r="E443" s="184"/>
      <c r="F443" s="184"/>
      <c r="G443" s="185"/>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7"/>
      <c r="BY443" s="187"/>
      <c r="BZ443" s="187"/>
      <c r="CA443" s="187"/>
      <c r="CB443" s="187"/>
      <c r="CC443" s="187"/>
      <c r="CD443" s="187"/>
      <c r="CE443" s="187"/>
      <c r="CF443" s="187"/>
      <c r="CG443" s="187"/>
      <c r="CH443" s="187"/>
    </row>
    <row r="444" spans="1:86" s="186" customFormat="1" ht="12" customHeight="1">
      <c r="A444" s="184"/>
      <c r="B444" s="184"/>
      <c r="C444" s="184"/>
      <c r="D444" s="184"/>
      <c r="E444" s="184"/>
      <c r="F444" s="184"/>
      <c r="G444" s="185"/>
      <c r="H444" s="184"/>
      <c r="I444" s="184"/>
      <c r="J444" s="184"/>
      <c r="K444" s="184"/>
      <c r="L444" s="184"/>
      <c r="M444" s="184"/>
      <c r="N444" s="184"/>
      <c r="O444" s="184"/>
      <c r="P444" s="184"/>
      <c r="Q444" s="184"/>
      <c r="R444" s="184"/>
      <c r="S444" s="184"/>
      <c r="T444" s="184"/>
      <c r="U444" s="184"/>
      <c r="V444" s="184"/>
      <c r="W444" s="184"/>
      <c r="X444" s="184"/>
      <c r="Y444" s="184"/>
      <c r="Z444" s="184"/>
      <c r="AA444" s="184"/>
      <c r="AB444" s="184"/>
      <c r="AC444" s="184"/>
      <c r="AD444" s="184"/>
      <c r="AE444" s="184"/>
      <c r="AF444" s="184"/>
      <c r="AG444" s="184"/>
      <c r="AH444" s="184"/>
      <c r="AI444" s="184"/>
      <c r="AJ444" s="184"/>
      <c r="AK444" s="184"/>
      <c r="AL444" s="184"/>
      <c r="AM444" s="184"/>
      <c r="AN444" s="184"/>
      <c r="AO444" s="184"/>
      <c r="AP444" s="184"/>
      <c r="AQ444" s="184"/>
      <c r="AR444" s="184"/>
      <c r="AS444" s="184"/>
      <c r="AT444" s="184"/>
      <c r="AU444" s="184"/>
      <c r="AV444" s="184"/>
      <c r="AW444" s="184"/>
      <c r="AX444" s="184"/>
      <c r="AY444" s="184"/>
      <c r="AZ444" s="184"/>
      <c r="BA444" s="184"/>
      <c r="BB444" s="184"/>
      <c r="BC444" s="184"/>
      <c r="BD444" s="184"/>
      <c r="BE444" s="184"/>
      <c r="BF444" s="184"/>
      <c r="BG444" s="184"/>
      <c r="BH444" s="184"/>
      <c r="BI444" s="184"/>
      <c r="BJ444" s="184"/>
      <c r="BK444" s="184"/>
      <c r="BL444" s="184"/>
      <c r="BM444" s="184"/>
      <c r="BN444" s="184"/>
      <c r="BO444" s="184"/>
      <c r="BP444" s="184"/>
      <c r="BQ444" s="184"/>
      <c r="BR444" s="184"/>
      <c r="BS444" s="184"/>
      <c r="BT444" s="184"/>
      <c r="BU444" s="184"/>
      <c r="BV444" s="184"/>
      <c r="BW444" s="184"/>
      <c r="BX444" s="187"/>
      <c r="BY444" s="187"/>
      <c r="BZ444" s="187"/>
      <c r="CA444" s="187"/>
      <c r="CB444" s="187"/>
      <c r="CC444" s="187"/>
      <c r="CD444" s="187"/>
      <c r="CE444" s="187"/>
      <c r="CF444" s="187"/>
      <c r="CG444" s="187"/>
      <c r="CH444" s="187"/>
    </row>
    <row r="445" spans="1:86" s="186" customFormat="1" ht="12" customHeight="1">
      <c r="A445" s="184"/>
      <c r="B445" s="184"/>
      <c r="C445" s="184"/>
      <c r="D445" s="184"/>
      <c r="E445" s="184"/>
      <c r="F445" s="184"/>
      <c r="G445" s="185"/>
      <c r="H445" s="184"/>
      <c r="I445" s="184"/>
      <c r="J445" s="184"/>
      <c r="K445" s="184"/>
      <c r="L445" s="184"/>
      <c r="M445" s="184"/>
      <c r="N445" s="184"/>
      <c r="O445" s="184"/>
      <c r="P445" s="184"/>
      <c r="Q445" s="184"/>
      <c r="R445" s="184"/>
      <c r="S445" s="184"/>
      <c r="T445" s="184"/>
      <c r="U445" s="184"/>
      <c r="V445" s="184"/>
      <c r="W445" s="184"/>
      <c r="X445" s="184"/>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c r="BJ445" s="184"/>
      <c r="BK445" s="184"/>
      <c r="BL445" s="184"/>
      <c r="BM445" s="184"/>
      <c r="BN445" s="184"/>
      <c r="BO445" s="184"/>
      <c r="BP445" s="184"/>
      <c r="BQ445" s="184"/>
      <c r="BR445" s="184"/>
      <c r="BS445" s="184"/>
      <c r="BT445" s="184"/>
      <c r="BU445" s="184"/>
      <c r="BV445" s="184"/>
      <c r="BW445" s="184"/>
      <c r="BX445" s="187"/>
      <c r="BY445" s="187"/>
      <c r="BZ445" s="187"/>
      <c r="CA445" s="187"/>
      <c r="CB445" s="187"/>
      <c r="CC445" s="187"/>
      <c r="CD445" s="187"/>
      <c r="CE445" s="187"/>
      <c r="CF445" s="187"/>
      <c r="CG445" s="187"/>
      <c r="CH445" s="187"/>
    </row>
    <row r="446" spans="1:86" s="186" customFormat="1" ht="12" customHeight="1">
      <c r="A446" s="184"/>
      <c r="B446" s="184"/>
      <c r="C446" s="184"/>
      <c r="D446" s="184"/>
      <c r="E446" s="184"/>
      <c r="F446" s="184"/>
      <c r="G446" s="185"/>
      <c r="H446" s="184"/>
      <c r="I446" s="184"/>
      <c r="J446" s="184"/>
      <c r="K446" s="184"/>
      <c r="L446" s="184"/>
      <c r="M446" s="184"/>
      <c r="N446" s="184"/>
      <c r="O446" s="184"/>
      <c r="P446" s="184"/>
      <c r="Q446" s="184"/>
      <c r="R446" s="184"/>
      <c r="S446" s="184"/>
      <c r="T446" s="184"/>
      <c r="U446" s="184"/>
      <c r="V446" s="184"/>
      <c r="W446" s="184"/>
      <c r="X446" s="184"/>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c r="BJ446" s="184"/>
      <c r="BK446" s="184"/>
      <c r="BL446" s="184"/>
      <c r="BM446" s="184"/>
      <c r="BN446" s="184"/>
      <c r="BO446" s="184"/>
      <c r="BP446" s="184"/>
      <c r="BQ446" s="184"/>
      <c r="BR446" s="184"/>
      <c r="BS446" s="184"/>
      <c r="BT446" s="184"/>
      <c r="BU446" s="184"/>
      <c r="BV446" s="184"/>
      <c r="BW446" s="184"/>
      <c r="BX446" s="187"/>
      <c r="BY446" s="187"/>
      <c r="BZ446" s="187"/>
      <c r="CA446" s="187"/>
      <c r="CB446" s="187"/>
      <c r="CC446" s="187"/>
      <c r="CD446" s="187"/>
      <c r="CE446" s="187"/>
      <c r="CF446" s="187"/>
      <c r="CG446" s="187"/>
      <c r="CH446" s="187"/>
    </row>
    <row r="447" spans="1:86" s="186" customFormat="1" ht="12" customHeight="1">
      <c r="A447" s="184"/>
      <c r="B447" s="184"/>
      <c r="C447" s="184"/>
      <c r="D447" s="184"/>
      <c r="E447" s="184"/>
      <c r="F447" s="184"/>
      <c r="G447" s="185"/>
      <c r="H447" s="184"/>
      <c r="I447" s="184"/>
      <c r="J447" s="184"/>
      <c r="K447" s="184"/>
      <c r="L447" s="184"/>
      <c r="M447" s="184"/>
      <c r="N447" s="184"/>
      <c r="O447" s="184"/>
      <c r="P447" s="184"/>
      <c r="Q447" s="184"/>
      <c r="R447" s="184"/>
      <c r="S447" s="184"/>
      <c r="T447" s="184"/>
      <c r="U447" s="184"/>
      <c r="V447" s="184"/>
      <c r="W447" s="184"/>
      <c r="X447" s="184"/>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c r="BJ447" s="184"/>
      <c r="BK447" s="184"/>
      <c r="BL447" s="184"/>
      <c r="BM447" s="184"/>
      <c r="BN447" s="184"/>
      <c r="BO447" s="184"/>
      <c r="BP447" s="184"/>
      <c r="BQ447" s="184"/>
      <c r="BR447" s="184"/>
      <c r="BS447" s="184"/>
      <c r="BT447" s="184"/>
      <c r="BU447" s="184"/>
      <c r="BV447" s="184"/>
      <c r="BW447" s="184"/>
      <c r="BX447" s="187"/>
      <c r="BY447" s="187"/>
      <c r="BZ447" s="187"/>
      <c r="CA447" s="187"/>
      <c r="CB447" s="187"/>
      <c r="CC447" s="187"/>
      <c r="CD447" s="187"/>
      <c r="CE447" s="187"/>
      <c r="CF447" s="187"/>
      <c r="CG447" s="187"/>
      <c r="CH447" s="187"/>
    </row>
    <row r="448" spans="1:86" s="186" customFormat="1" ht="12" customHeight="1">
      <c r="A448" s="184"/>
      <c r="B448" s="184"/>
      <c r="C448" s="184"/>
      <c r="D448" s="184"/>
      <c r="E448" s="184"/>
      <c r="F448" s="184"/>
      <c r="G448" s="185"/>
      <c r="H448" s="184"/>
      <c r="I448" s="184"/>
      <c r="J448" s="184"/>
      <c r="K448" s="184"/>
      <c r="L448" s="184"/>
      <c r="M448" s="184"/>
      <c r="N448" s="184"/>
      <c r="O448" s="184"/>
      <c r="P448" s="184"/>
      <c r="Q448" s="184"/>
      <c r="R448" s="184"/>
      <c r="S448" s="184"/>
      <c r="T448" s="184"/>
      <c r="U448" s="184"/>
      <c r="V448" s="184"/>
      <c r="W448" s="184"/>
      <c r="X448" s="184"/>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c r="BJ448" s="184"/>
      <c r="BK448" s="184"/>
      <c r="BL448" s="184"/>
      <c r="BM448" s="184"/>
      <c r="BN448" s="184"/>
      <c r="BO448" s="184"/>
      <c r="BP448" s="184"/>
      <c r="BQ448" s="184"/>
      <c r="BR448" s="184"/>
      <c r="BS448" s="184"/>
      <c r="BT448" s="184"/>
      <c r="BU448" s="184"/>
      <c r="BV448" s="184"/>
      <c r="BW448" s="184"/>
      <c r="BX448" s="187"/>
      <c r="BY448" s="187"/>
      <c r="BZ448" s="187"/>
      <c r="CA448" s="187"/>
      <c r="CB448" s="187"/>
      <c r="CC448" s="187"/>
      <c r="CD448" s="187"/>
      <c r="CE448" s="187"/>
      <c r="CF448" s="187"/>
      <c r="CG448" s="187"/>
      <c r="CH448" s="187"/>
    </row>
    <row r="449" spans="1:86" s="186" customFormat="1" ht="12" customHeight="1">
      <c r="A449" s="184"/>
      <c r="B449" s="184"/>
      <c r="C449" s="184"/>
      <c r="D449" s="184"/>
      <c r="E449" s="184"/>
      <c r="F449" s="184"/>
      <c r="G449" s="185"/>
      <c r="H449" s="184"/>
      <c r="I449" s="184"/>
      <c r="J449" s="184"/>
      <c r="K449" s="184"/>
      <c r="L449" s="184"/>
      <c r="M449" s="184"/>
      <c r="N449" s="184"/>
      <c r="O449" s="184"/>
      <c r="P449" s="184"/>
      <c r="Q449" s="184"/>
      <c r="R449" s="184"/>
      <c r="S449" s="184"/>
      <c r="T449" s="184"/>
      <c r="U449" s="184"/>
      <c r="V449" s="184"/>
      <c r="W449" s="184"/>
      <c r="X449" s="184"/>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c r="BJ449" s="184"/>
      <c r="BK449" s="184"/>
      <c r="BL449" s="184"/>
      <c r="BM449" s="184"/>
      <c r="BN449" s="184"/>
      <c r="BO449" s="184"/>
      <c r="BP449" s="184"/>
      <c r="BQ449" s="184"/>
      <c r="BR449" s="184"/>
      <c r="BS449" s="184"/>
      <c r="BT449" s="184"/>
      <c r="BU449" s="184"/>
      <c r="BV449" s="184"/>
      <c r="BW449" s="184"/>
      <c r="BX449" s="187"/>
      <c r="BY449" s="187"/>
      <c r="BZ449" s="187"/>
      <c r="CA449" s="187"/>
      <c r="CB449" s="187"/>
      <c r="CC449" s="187"/>
      <c r="CD449" s="187"/>
      <c r="CE449" s="187"/>
      <c r="CF449" s="187"/>
      <c r="CG449" s="187"/>
      <c r="CH449" s="187"/>
    </row>
    <row r="450" spans="1:86" s="186" customFormat="1" ht="12" customHeight="1">
      <c r="A450" s="184"/>
      <c r="B450" s="184"/>
      <c r="C450" s="184"/>
      <c r="D450" s="184"/>
      <c r="E450" s="184"/>
      <c r="F450" s="184"/>
      <c r="G450" s="185"/>
      <c r="H450" s="184"/>
      <c r="I450" s="184"/>
      <c r="J450" s="184"/>
      <c r="K450" s="184"/>
      <c r="L450" s="184"/>
      <c r="M450" s="184"/>
      <c r="N450" s="184"/>
      <c r="O450" s="184"/>
      <c r="P450" s="184"/>
      <c r="Q450" s="184"/>
      <c r="R450" s="184"/>
      <c r="S450" s="184"/>
      <c r="T450" s="184"/>
      <c r="U450" s="184"/>
      <c r="V450" s="184"/>
      <c r="W450" s="184"/>
      <c r="X450" s="184"/>
      <c r="Y450" s="184"/>
      <c r="Z450" s="184"/>
      <c r="AA450" s="184"/>
      <c r="AB450" s="184"/>
      <c r="AC450" s="184"/>
      <c r="AD450" s="184"/>
      <c r="AE450" s="184"/>
      <c r="AF450" s="184"/>
      <c r="AG450" s="184"/>
      <c r="AH450" s="184"/>
      <c r="AI450" s="184"/>
      <c r="AJ450" s="184"/>
      <c r="AK450" s="184"/>
      <c r="AL450" s="184"/>
      <c r="AM450" s="184"/>
      <c r="AN450" s="184"/>
      <c r="AO450" s="184"/>
      <c r="AP450" s="184"/>
      <c r="AQ450" s="184"/>
      <c r="AR450" s="184"/>
      <c r="AS450" s="184"/>
      <c r="AT450" s="184"/>
      <c r="AU450" s="184"/>
      <c r="AV450" s="184"/>
      <c r="AW450" s="184"/>
      <c r="AX450" s="184"/>
      <c r="AY450" s="184"/>
      <c r="AZ450" s="184"/>
      <c r="BA450" s="184"/>
      <c r="BB450" s="184"/>
      <c r="BC450" s="184"/>
      <c r="BD450" s="184"/>
      <c r="BE450" s="184"/>
      <c r="BF450" s="184"/>
      <c r="BG450" s="184"/>
      <c r="BH450" s="184"/>
      <c r="BI450" s="184"/>
      <c r="BJ450" s="184"/>
      <c r="BK450" s="184"/>
      <c r="BL450" s="184"/>
      <c r="BM450" s="184"/>
      <c r="BN450" s="184"/>
      <c r="BO450" s="184"/>
      <c r="BP450" s="184"/>
      <c r="BQ450" s="184"/>
      <c r="BR450" s="184"/>
      <c r="BS450" s="184"/>
      <c r="BT450" s="184"/>
      <c r="BU450" s="184"/>
      <c r="BV450" s="184"/>
      <c r="BW450" s="184"/>
      <c r="BX450" s="187"/>
      <c r="BY450" s="187"/>
      <c r="BZ450" s="187"/>
      <c r="CA450" s="187"/>
      <c r="CB450" s="187"/>
      <c r="CC450" s="187"/>
      <c r="CD450" s="187"/>
      <c r="CE450" s="187"/>
      <c r="CF450" s="187"/>
      <c r="CG450" s="187"/>
      <c r="CH450" s="187"/>
    </row>
    <row r="451" spans="1:86" s="186" customFormat="1" ht="12" customHeight="1">
      <c r="A451" s="184"/>
      <c r="B451" s="184"/>
      <c r="C451" s="184"/>
      <c r="D451" s="184"/>
      <c r="E451" s="184"/>
      <c r="F451" s="184"/>
      <c r="G451" s="185"/>
      <c r="H451" s="184"/>
      <c r="I451" s="184"/>
      <c r="J451" s="184"/>
      <c r="K451" s="184"/>
      <c r="L451" s="184"/>
      <c r="M451" s="184"/>
      <c r="N451" s="184"/>
      <c r="O451" s="184"/>
      <c r="P451" s="184"/>
      <c r="Q451" s="184"/>
      <c r="R451" s="184"/>
      <c r="S451" s="184"/>
      <c r="T451" s="184"/>
      <c r="U451" s="184"/>
      <c r="V451" s="184"/>
      <c r="W451" s="184"/>
      <c r="X451" s="184"/>
      <c r="Y451" s="184"/>
      <c r="Z451" s="184"/>
      <c r="AA451" s="184"/>
      <c r="AB451" s="184"/>
      <c r="AC451" s="184"/>
      <c r="AD451" s="184"/>
      <c r="AE451" s="184"/>
      <c r="AF451" s="184"/>
      <c r="AG451" s="184"/>
      <c r="AH451" s="184"/>
      <c r="AI451" s="184"/>
      <c r="AJ451" s="184"/>
      <c r="AK451" s="184"/>
      <c r="AL451" s="184"/>
      <c r="AM451" s="184"/>
      <c r="AN451" s="184"/>
      <c r="AO451" s="184"/>
      <c r="AP451" s="184"/>
      <c r="AQ451" s="184"/>
      <c r="AR451" s="184"/>
      <c r="AS451" s="184"/>
      <c r="AT451" s="184"/>
      <c r="AU451" s="184"/>
      <c r="AV451" s="184"/>
      <c r="AW451" s="184"/>
      <c r="AX451" s="184"/>
      <c r="AY451" s="184"/>
      <c r="AZ451" s="184"/>
      <c r="BA451" s="184"/>
      <c r="BB451" s="184"/>
      <c r="BC451" s="184"/>
      <c r="BD451" s="184"/>
      <c r="BE451" s="184"/>
      <c r="BF451" s="184"/>
      <c r="BG451" s="184"/>
      <c r="BH451" s="184"/>
      <c r="BI451" s="184"/>
      <c r="BJ451" s="184"/>
      <c r="BK451" s="184"/>
      <c r="BL451" s="184"/>
      <c r="BM451" s="184"/>
      <c r="BN451" s="184"/>
      <c r="BO451" s="184"/>
      <c r="BP451" s="184"/>
      <c r="BQ451" s="184"/>
      <c r="BR451" s="184"/>
      <c r="BS451" s="184"/>
      <c r="BT451" s="184"/>
      <c r="BU451" s="184"/>
      <c r="BV451" s="184"/>
      <c r="BW451" s="184"/>
      <c r="BX451" s="187"/>
      <c r="BY451" s="187"/>
      <c r="BZ451" s="187"/>
      <c r="CA451" s="187"/>
      <c r="CB451" s="187"/>
      <c r="CC451" s="187"/>
      <c r="CD451" s="187"/>
      <c r="CE451" s="187"/>
      <c r="CF451" s="187"/>
      <c r="CG451" s="187"/>
      <c r="CH451" s="187"/>
    </row>
    <row r="452" spans="1:86" s="186" customFormat="1" ht="12" customHeight="1">
      <c r="A452" s="184"/>
      <c r="B452" s="184"/>
      <c r="C452" s="184"/>
      <c r="D452" s="184"/>
      <c r="E452" s="184"/>
      <c r="F452" s="184"/>
      <c r="G452" s="185"/>
      <c r="H452" s="184"/>
      <c r="I452" s="184"/>
      <c r="J452" s="184"/>
      <c r="K452" s="184"/>
      <c r="L452" s="184"/>
      <c r="M452" s="184"/>
      <c r="N452" s="184"/>
      <c r="O452" s="184"/>
      <c r="P452" s="184"/>
      <c r="Q452" s="184"/>
      <c r="R452" s="184"/>
      <c r="S452" s="184"/>
      <c r="T452" s="184"/>
      <c r="U452" s="184"/>
      <c r="V452" s="184"/>
      <c r="W452" s="184"/>
      <c r="X452" s="184"/>
      <c r="Y452" s="184"/>
      <c r="Z452" s="184"/>
      <c r="AA452" s="184"/>
      <c r="AB452" s="184"/>
      <c r="AC452" s="184"/>
      <c r="AD452" s="184"/>
      <c r="AE452" s="184"/>
      <c r="AF452" s="184"/>
      <c r="AG452" s="184"/>
      <c r="AH452" s="184"/>
      <c r="AI452" s="184"/>
      <c r="AJ452" s="184"/>
      <c r="AK452" s="184"/>
      <c r="AL452" s="184"/>
      <c r="AM452" s="184"/>
      <c r="AN452" s="184"/>
      <c r="AO452" s="184"/>
      <c r="AP452" s="184"/>
      <c r="AQ452" s="184"/>
      <c r="AR452" s="184"/>
      <c r="AS452" s="184"/>
      <c r="AT452" s="184"/>
      <c r="AU452" s="184"/>
      <c r="AV452" s="184"/>
      <c r="AW452" s="184"/>
      <c r="AX452" s="184"/>
      <c r="AY452" s="184"/>
      <c r="AZ452" s="184"/>
      <c r="BA452" s="184"/>
      <c r="BB452" s="184"/>
      <c r="BC452" s="184"/>
      <c r="BD452" s="184"/>
      <c r="BE452" s="184"/>
      <c r="BF452" s="184"/>
      <c r="BG452" s="184"/>
      <c r="BH452" s="184"/>
      <c r="BI452" s="184"/>
      <c r="BJ452" s="184"/>
      <c r="BK452" s="184"/>
      <c r="BL452" s="184"/>
      <c r="BM452" s="184"/>
      <c r="BN452" s="184"/>
      <c r="BO452" s="184"/>
      <c r="BP452" s="184"/>
      <c r="BQ452" s="184"/>
      <c r="BR452" s="184"/>
      <c r="BS452" s="184"/>
      <c r="BT452" s="184"/>
      <c r="BU452" s="184"/>
      <c r="BV452" s="184"/>
      <c r="BW452" s="184"/>
      <c r="BX452" s="187"/>
      <c r="BY452" s="187"/>
      <c r="BZ452" s="187"/>
      <c r="CA452" s="187"/>
      <c r="CB452" s="187"/>
      <c r="CC452" s="187"/>
      <c r="CD452" s="187"/>
      <c r="CE452" s="187"/>
      <c r="CF452" s="187"/>
      <c r="CG452" s="187"/>
      <c r="CH452" s="187"/>
    </row>
    <row r="453" spans="1:86" s="186" customFormat="1" ht="12" customHeight="1">
      <c r="A453" s="184"/>
      <c r="B453" s="184"/>
      <c r="C453" s="184"/>
      <c r="D453" s="184"/>
      <c r="E453" s="184"/>
      <c r="F453" s="184"/>
      <c r="G453" s="185"/>
      <c r="H453" s="184"/>
      <c r="I453" s="184"/>
      <c r="J453" s="184"/>
      <c r="K453" s="184"/>
      <c r="L453" s="184"/>
      <c r="M453" s="184"/>
      <c r="N453" s="184"/>
      <c r="O453" s="184"/>
      <c r="P453" s="184"/>
      <c r="Q453" s="184"/>
      <c r="R453" s="184"/>
      <c r="S453" s="184"/>
      <c r="T453" s="184"/>
      <c r="U453" s="184"/>
      <c r="V453" s="184"/>
      <c r="W453" s="184"/>
      <c r="X453" s="184"/>
      <c r="Y453" s="184"/>
      <c r="Z453" s="184"/>
      <c r="AA453" s="184"/>
      <c r="AB453" s="184"/>
      <c r="AC453" s="184"/>
      <c r="AD453" s="184"/>
      <c r="AE453" s="184"/>
      <c r="AF453" s="184"/>
      <c r="AG453" s="184"/>
      <c r="AH453" s="184"/>
      <c r="AI453" s="184"/>
      <c r="AJ453" s="184"/>
      <c r="AK453" s="184"/>
      <c r="AL453" s="184"/>
      <c r="AM453" s="184"/>
      <c r="AN453" s="184"/>
      <c r="AO453" s="184"/>
      <c r="AP453" s="184"/>
      <c r="AQ453" s="184"/>
      <c r="AR453" s="184"/>
      <c r="AS453" s="184"/>
      <c r="AT453" s="184"/>
      <c r="AU453" s="184"/>
      <c r="AV453" s="184"/>
      <c r="AW453" s="184"/>
      <c r="AX453" s="184"/>
      <c r="AY453" s="184"/>
      <c r="AZ453" s="184"/>
      <c r="BA453" s="184"/>
      <c r="BB453" s="184"/>
      <c r="BC453" s="184"/>
      <c r="BD453" s="184"/>
      <c r="BE453" s="184"/>
      <c r="BF453" s="184"/>
      <c r="BG453" s="184"/>
      <c r="BH453" s="184"/>
      <c r="BI453" s="184"/>
      <c r="BJ453" s="184"/>
      <c r="BK453" s="184"/>
      <c r="BL453" s="184"/>
      <c r="BM453" s="184"/>
      <c r="BN453" s="184"/>
      <c r="BO453" s="184"/>
      <c r="BP453" s="184"/>
      <c r="BQ453" s="184"/>
      <c r="BR453" s="184"/>
      <c r="BS453" s="184"/>
      <c r="BT453" s="184"/>
      <c r="BU453" s="184"/>
      <c r="BV453" s="184"/>
      <c r="BW453" s="184"/>
      <c r="BX453" s="187"/>
      <c r="BY453" s="187"/>
      <c r="BZ453" s="187"/>
      <c r="CA453" s="187"/>
      <c r="CB453" s="187"/>
      <c r="CC453" s="187"/>
      <c r="CD453" s="187"/>
      <c r="CE453" s="187"/>
      <c r="CF453" s="187"/>
      <c r="CG453" s="187"/>
      <c r="CH453" s="187"/>
    </row>
    <row r="454" spans="1:86" s="186" customFormat="1" ht="12" customHeight="1">
      <c r="A454" s="184"/>
      <c r="B454" s="184"/>
      <c r="C454" s="184"/>
      <c r="D454" s="184"/>
      <c r="E454" s="184"/>
      <c r="F454" s="184"/>
      <c r="G454" s="185"/>
      <c r="H454" s="184"/>
      <c r="I454" s="184"/>
      <c r="J454" s="184"/>
      <c r="K454" s="184"/>
      <c r="L454" s="184"/>
      <c r="M454" s="184"/>
      <c r="N454" s="184"/>
      <c r="O454" s="184"/>
      <c r="P454" s="184"/>
      <c r="Q454" s="184"/>
      <c r="R454" s="184"/>
      <c r="S454" s="184"/>
      <c r="T454" s="184"/>
      <c r="U454" s="184"/>
      <c r="V454" s="184"/>
      <c r="W454" s="184"/>
      <c r="X454" s="184"/>
      <c r="Y454" s="184"/>
      <c r="Z454" s="184"/>
      <c r="AA454" s="184"/>
      <c r="AB454" s="184"/>
      <c r="AC454" s="184"/>
      <c r="AD454" s="184"/>
      <c r="AE454" s="184"/>
      <c r="AF454" s="184"/>
      <c r="AG454" s="184"/>
      <c r="AH454" s="184"/>
      <c r="AI454" s="184"/>
      <c r="AJ454" s="184"/>
      <c r="AK454" s="184"/>
      <c r="AL454" s="184"/>
      <c r="AM454" s="184"/>
      <c r="AN454" s="184"/>
      <c r="AO454" s="184"/>
      <c r="AP454" s="184"/>
      <c r="AQ454" s="184"/>
      <c r="AR454" s="184"/>
      <c r="AS454" s="184"/>
      <c r="AT454" s="184"/>
      <c r="AU454" s="184"/>
      <c r="AV454" s="184"/>
      <c r="AW454" s="184"/>
      <c r="AX454" s="184"/>
      <c r="AY454" s="184"/>
      <c r="AZ454" s="184"/>
      <c r="BA454" s="184"/>
      <c r="BB454" s="184"/>
      <c r="BC454" s="184"/>
      <c r="BD454" s="184"/>
      <c r="BE454" s="184"/>
      <c r="BF454" s="184"/>
      <c r="BG454" s="184"/>
      <c r="BH454" s="184"/>
      <c r="BI454" s="184"/>
      <c r="BJ454" s="184"/>
      <c r="BK454" s="184"/>
      <c r="BL454" s="184"/>
      <c r="BM454" s="184"/>
      <c r="BN454" s="184"/>
      <c r="BO454" s="184"/>
      <c r="BP454" s="184"/>
      <c r="BQ454" s="184"/>
      <c r="BR454" s="184"/>
      <c r="BS454" s="184"/>
      <c r="BT454" s="184"/>
      <c r="BU454" s="184"/>
      <c r="BV454" s="184"/>
      <c r="BW454" s="184"/>
      <c r="BX454" s="187"/>
      <c r="BY454" s="187"/>
      <c r="BZ454" s="187"/>
      <c r="CA454" s="187"/>
      <c r="CB454" s="187"/>
      <c r="CC454" s="187"/>
      <c r="CD454" s="187"/>
      <c r="CE454" s="187"/>
      <c r="CF454" s="187"/>
      <c r="CG454" s="187"/>
      <c r="CH454" s="187"/>
    </row>
    <row r="455" spans="1:86" s="186" customFormat="1" ht="12" customHeight="1">
      <c r="A455" s="184"/>
      <c r="B455" s="184"/>
      <c r="C455" s="184"/>
      <c r="D455" s="184"/>
      <c r="E455" s="184"/>
      <c r="F455" s="184"/>
      <c r="G455" s="185"/>
      <c r="H455" s="184"/>
      <c r="I455" s="184"/>
      <c r="J455" s="184"/>
      <c r="K455" s="184"/>
      <c r="L455" s="184"/>
      <c r="M455" s="184"/>
      <c r="N455" s="184"/>
      <c r="O455" s="184"/>
      <c r="P455" s="184"/>
      <c r="Q455" s="184"/>
      <c r="R455" s="184"/>
      <c r="S455" s="184"/>
      <c r="T455" s="184"/>
      <c r="U455" s="184"/>
      <c r="V455" s="184"/>
      <c r="W455" s="184"/>
      <c r="X455" s="184"/>
      <c r="Y455" s="184"/>
      <c r="Z455" s="184"/>
      <c r="AA455" s="184"/>
      <c r="AB455" s="184"/>
      <c r="AC455" s="184"/>
      <c r="AD455" s="184"/>
      <c r="AE455" s="184"/>
      <c r="AF455" s="184"/>
      <c r="AG455" s="184"/>
      <c r="AH455" s="184"/>
      <c r="AI455" s="184"/>
      <c r="AJ455" s="184"/>
      <c r="AK455" s="184"/>
      <c r="AL455" s="184"/>
      <c r="AM455" s="184"/>
      <c r="AN455" s="184"/>
      <c r="AO455" s="184"/>
      <c r="AP455" s="184"/>
      <c r="AQ455" s="184"/>
      <c r="AR455" s="184"/>
      <c r="AS455" s="184"/>
      <c r="AT455" s="184"/>
      <c r="AU455" s="184"/>
      <c r="AV455" s="184"/>
      <c r="AW455" s="184"/>
      <c r="AX455" s="184"/>
      <c r="AY455" s="184"/>
      <c r="AZ455" s="184"/>
      <c r="BA455" s="184"/>
      <c r="BB455" s="184"/>
      <c r="BC455" s="184"/>
      <c r="BD455" s="184"/>
      <c r="BE455" s="184"/>
      <c r="BF455" s="184"/>
      <c r="BG455" s="184"/>
      <c r="BH455" s="184"/>
      <c r="BI455" s="184"/>
      <c r="BJ455" s="184"/>
      <c r="BK455" s="184"/>
      <c r="BL455" s="184"/>
      <c r="BM455" s="184"/>
      <c r="BN455" s="184"/>
      <c r="BO455" s="184"/>
      <c r="BP455" s="184"/>
      <c r="BQ455" s="184"/>
      <c r="BR455" s="184"/>
      <c r="BS455" s="184"/>
      <c r="BT455" s="184"/>
      <c r="BU455" s="184"/>
      <c r="BV455" s="184"/>
      <c r="BW455" s="184"/>
      <c r="BX455" s="187"/>
      <c r="BY455" s="187"/>
      <c r="BZ455" s="187"/>
      <c r="CA455" s="187"/>
      <c r="CB455" s="187"/>
      <c r="CC455" s="187"/>
      <c r="CD455" s="187"/>
      <c r="CE455" s="187"/>
      <c r="CF455" s="187"/>
      <c r="CG455" s="187"/>
      <c r="CH455" s="187"/>
    </row>
    <row r="456" spans="1:86" s="186" customFormat="1" ht="12" customHeight="1">
      <c r="A456" s="184"/>
      <c r="B456" s="184"/>
      <c r="C456" s="184"/>
      <c r="D456" s="184"/>
      <c r="E456" s="184"/>
      <c r="F456" s="184"/>
      <c r="G456" s="185"/>
      <c r="H456" s="184"/>
      <c r="I456" s="184"/>
      <c r="J456" s="184"/>
      <c r="K456" s="184"/>
      <c r="L456" s="184"/>
      <c r="M456" s="184"/>
      <c r="N456" s="184"/>
      <c r="O456" s="184"/>
      <c r="P456" s="184"/>
      <c r="Q456" s="184"/>
      <c r="R456" s="184"/>
      <c r="S456" s="184"/>
      <c r="T456" s="184"/>
      <c r="U456" s="184"/>
      <c r="V456" s="184"/>
      <c r="W456" s="184"/>
      <c r="X456" s="184"/>
      <c r="Y456" s="184"/>
      <c r="Z456" s="184"/>
      <c r="AA456" s="184"/>
      <c r="AB456" s="184"/>
      <c r="AC456" s="184"/>
      <c r="AD456" s="184"/>
      <c r="AE456" s="184"/>
      <c r="AF456" s="184"/>
      <c r="AG456" s="184"/>
      <c r="AH456" s="184"/>
      <c r="AI456" s="184"/>
      <c r="AJ456" s="184"/>
      <c r="AK456" s="184"/>
      <c r="AL456" s="184"/>
      <c r="AM456" s="184"/>
      <c r="AN456" s="184"/>
      <c r="AO456" s="184"/>
      <c r="AP456" s="184"/>
      <c r="AQ456" s="184"/>
      <c r="AR456" s="184"/>
      <c r="AS456" s="184"/>
      <c r="AT456" s="184"/>
      <c r="AU456" s="184"/>
      <c r="AV456" s="184"/>
      <c r="AW456" s="184"/>
      <c r="AX456" s="184"/>
      <c r="AY456" s="184"/>
      <c r="AZ456" s="184"/>
      <c r="BA456" s="184"/>
      <c r="BB456" s="184"/>
      <c r="BC456" s="184"/>
      <c r="BD456" s="184"/>
      <c r="BE456" s="184"/>
      <c r="BF456" s="184"/>
      <c r="BG456" s="184"/>
      <c r="BH456" s="184"/>
      <c r="BI456" s="184"/>
      <c r="BJ456" s="184"/>
      <c r="BK456" s="184"/>
      <c r="BL456" s="184"/>
      <c r="BM456" s="184"/>
      <c r="BN456" s="184"/>
      <c r="BO456" s="184"/>
      <c r="BP456" s="184"/>
      <c r="BQ456" s="184"/>
      <c r="BR456" s="184"/>
      <c r="BS456" s="184"/>
      <c r="BT456" s="184"/>
      <c r="BU456" s="184"/>
      <c r="BV456" s="184"/>
      <c r="BW456" s="184"/>
      <c r="BX456" s="187"/>
      <c r="BY456" s="187"/>
      <c r="BZ456" s="187"/>
      <c r="CA456" s="187"/>
      <c r="CB456" s="187"/>
      <c r="CC456" s="187"/>
      <c r="CD456" s="187"/>
      <c r="CE456" s="187"/>
      <c r="CF456" s="187"/>
      <c r="CG456" s="187"/>
      <c r="CH456" s="187"/>
    </row>
    <row r="457" spans="1:86" s="186" customFormat="1" ht="12" customHeight="1">
      <c r="A457" s="184"/>
      <c r="B457" s="184"/>
      <c r="C457" s="184"/>
      <c r="D457" s="184"/>
      <c r="E457" s="184"/>
      <c r="F457" s="184"/>
      <c r="G457" s="185"/>
      <c r="H457" s="184"/>
      <c r="I457" s="184"/>
      <c r="J457" s="184"/>
      <c r="K457" s="184"/>
      <c r="L457" s="184"/>
      <c r="M457" s="184"/>
      <c r="N457" s="184"/>
      <c r="O457" s="184"/>
      <c r="P457" s="184"/>
      <c r="Q457" s="184"/>
      <c r="R457" s="184"/>
      <c r="S457" s="184"/>
      <c r="T457" s="184"/>
      <c r="U457" s="184"/>
      <c r="V457" s="184"/>
      <c r="W457" s="184"/>
      <c r="X457" s="184"/>
      <c r="Y457" s="184"/>
      <c r="Z457" s="184"/>
      <c r="AA457" s="184"/>
      <c r="AB457" s="184"/>
      <c r="AC457" s="184"/>
      <c r="AD457" s="184"/>
      <c r="AE457" s="184"/>
      <c r="AF457" s="184"/>
      <c r="AG457" s="184"/>
      <c r="AH457" s="184"/>
      <c r="AI457" s="184"/>
      <c r="AJ457" s="184"/>
      <c r="AK457" s="184"/>
      <c r="AL457" s="184"/>
      <c r="AM457" s="184"/>
      <c r="AN457" s="184"/>
      <c r="AO457" s="184"/>
      <c r="AP457" s="184"/>
      <c r="AQ457" s="184"/>
      <c r="AR457" s="184"/>
      <c r="AS457" s="184"/>
      <c r="AT457" s="184"/>
      <c r="AU457" s="184"/>
      <c r="AV457" s="184"/>
      <c r="AW457" s="184"/>
      <c r="AX457" s="184"/>
      <c r="AY457" s="184"/>
      <c r="AZ457" s="184"/>
      <c r="BA457" s="184"/>
      <c r="BB457" s="184"/>
      <c r="BC457" s="184"/>
      <c r="BD457" s="184"/>
      <c r="BE457" s="184"/>
      <c r="BF457" s="184"/>
      <c r="BG457" s="184"/>
      <c r="BH457" s="184"/>
      <c r="BI457" s="184"/>
      <c r="BJ457" s="184"/>
      <c r="BK457" s="184"/>
      <c r="BL457" s="184"/>
      <c r="BM457" s="184"/>
      <c r="BN457" s="184"/>
      <c r="BO457" s="184"/>
      <c r="BP457" s="184"/>
      <c r="BQ457" s="184"/>
      <c r="BR457" s="184"/>
      <c r="BS457" s="184"/>
      <c r="BT457" s="184"/>
      <c r="BU457" s="184"/>
      <c r="BV457" s="184"/>
      <c r="BW457" s="184"/>
      <c r="BX457" s="187"/>
      <c r="BY457" s="187"/>
      <c r="BZ457" s="187"/>
      <c r="CA457" s="187"/>
      <c r="CB457" s="187"/>
      <c r="CC457" s="187"/>
      <c r="CD457" s="187"/>
      <c r="CE457" s="187"/>
      <c r="CF457" s="187"/>
      <c r="CG457" s="187"/>
      <c r="CH457" s="187"/>
    </row>
    <row r="458" spans="1:86" s="186" customFormat="1" ht="12" customHeight="1">
      <c r="A458" s="184"/>
      <c r="B458" s="184"/>
      <c r="C458" s="184"/>
      <c r="D458" s="184"/>
      <c r="E458" s="184"/>
      <c r="F458" s="184"/>
      <c r="G458" s="185"/>
      <c r="H458" s="184"/>
      <c r="I458" s="184"/>
      <c r="J458" s="184"/>
      <c r="K458" s="184"/>
      <c r="L458" s="184"/>
      <c r="M458" s="184"/>
      <c r="N458" s="184"/>
      <c r="O458" s="184"/>
      <c r="P458" s="184"/>
      <c r="Q458" s="184"/>
      <c r="R458" s="184"/>
      <c r="S458" s="184"/>
      <c r="T458" s="184"/>
      <c r="U458" s="184"/>
      <c r="V458" s="184"/>
      <c r="W458" s="184"/>
      <c r="X458" s="184"/>
      <c r="Y458" s="184"/>
      <c r="Z458" s="184"/>
      <c r="AA458" s="184"/>
      <c r="AB458" s="184"/>
      <c r="AC458" s="184"/>
      <c r="AD458" s="184"/>
      <c r="AE458" s="184"/>
      <c r="AF458" s="184"/>
      <c r="AG458" s="184"/>
      <c r="AH458" s="184"/>
      <c r="AI458" s="184"/>
      <c r="AJ458" s="184"/>
      <c r="AK458" s="184"/>
      <c r="AL458" s="184"/>
      <c r="AM458" s="184"/>
      <c r="AN458" s="184"/>
      <c r="AO458" s="184"/>
      <c r="AP458" s="184"/>
      <c r="AQ458" s="184"/>
      <c r="AR458" s="184"/>
      <c r="AS458" s="184"/>
      <c r="AT458" s="184"/>
      <c r="AU458" s="184"/>
      <c r="AV458" s="184"/>
      <c r="AW458" s="184"/>
      <c r="AX458" s="184"/>
      <c r="AY458" s="184"/>
      <c r="AZ458" s="184"/>
      <c r="BA458" s="184"/>
      <c r="BB458" s="184"/>
      <c r="BC458" s="184"/>
      <c r="BD458" s="184"/>
      <c r="BE458" s="184"/>
      <c r="BF458" s="184"/>
      <c r="BG458" s="184"/>
      <c r="BH458" s="184"/>
      <c r="BI458" s="184"/>
      <c r="BJ458" s="184"/>
      <c r="BK458" s="184"/>
      <c r="BL458" s="184"/>
      <c r="BM458" s="184"/>
      <c r="BN458" s="184"/>
      <c r="BO458" s="184"/>
      <c r="BP458" s="184"/>
      <c r="BQ458" s="184"/>
      <c r="BR458" s="184"/>
      <c r="BS458" s="184"/>
      <c r="BT458" s="184"/>
      <c r="BU458" s="184"/>
      <c r="BV458" s="184"/>
      <c r="BW458" s="184"/>
      <c r="BX458" s="187"/>
      <c r="BY458" s="187"/>
      <c r="BZ458" s="187"/>
      <c r="CA458" s="187"/>
      <c r="CB458" s="187"/>
      <c r="CC458" s="187"/>
      <c r="CD458" s="187"/>
      <c r="CE458" s="187"/>
      <c r="CF458" s="187"/>
      <c r="CG458" s="187"/>
      <c r="CH458" s="187"/>
    </row>
    <row r="459" spans="1:86" s="186" customFormat="1" ht="12" customHeight="1">
      <c r="A459" s="184"/>
      <c r="B459" s="184"/>
      <c r="C459" s="184"/>
      <c r="D459" s="184"/>
      <c r="E459" s="184"/>
      <c r="F459" s="184"/>
      <c r="G459" s="185"/>
      <c r="H459" s="184"/>
      <c r="I459" s="184"/>
      <c r="J459" s="184"/>
      <c r="K459" s="184"/>
      <c r="L459" s="184"/>
      <c r="M459" s="184"/>
      <c r="N459" s="184"/>
      <c r="O459" s="184"/>
      <c r="P459" s="184"/>
      <c r="Q459" s="184"/>
      <c r="R459" s="184"/>
      <c r="S459" s="184"/>
      <c r="T459" s="184"/>
      <c r="U459" s="184"/>
      <c r="V459" s="184"/>
      <c r="W459" s="184"/>
      <c r="X459" s="184"/>
      <c r="Y459" s="184"/>
      <c r="Z459" s="184"/>
      <c r="AA459" s="184"/>
      <c r="AB459" s="184"/>
      <c r="AC459" s="184"/>
      <c r="AD459" s="184"/>
      <c r="AE459" s="184"/>
      <c r="AF459" s="184"/>
      <c r="AG459" s="184"/>
      <c r="AH459" s="184"/>
      <c r="AI459" s="184"/>
      <c r="AJ459" s="184"/>
      <c r="AK459" s="184"/>
      <c r="AL459" s="184"/>
      <c r="AM459" s="184"/>
      <c r="AN459" s="184"/>
      <c r="AO459" s="184"/>
      <c r="AP459" s="184"/>
      <c r="AQ459" s="184"/>
      <c r="AR459" s="184"/>
      <c r="AS459" s="184"/>
      <c r="AT459" s="184"/>
      <c r="AU459" s="184"/>
      <c r="AV459" s="184"/>
      <c r="AW459" s="184"/>
      <c r="AX459" s="184"/>
      <c r="AY459" s="184"/>
      <c r="AZ459" s="184"/>
      <c r="BA459" s="184"/>
      <c r="BB459" s="184"/>
      <c r="BC459" s="184"/>
      <c r="BD459" s="184"/>
      <c r="BE459" s="184"/>
      <c r="BF459" s="184"/>
      <c r="BG459" s="184"/>
      <c r="BH459" s="184"/>
      <c r="BI459" s="184"/>
      <c r="BJ459" s="184"/>
      <c r="BK459" s="184"/>
      <c r="BL459" s="184"/>
      <c r="BM459" s="184"/>
      <c r="BN459" s="184"/>
      <c r="BO459" s="184"/>
      <c r="BP459" s="184"/>
      <c r="BQ459" s="184"/>
      <c r="BR459" s="184"/>
      <c r="BS459" s="184"/>
      <c r="BT459" s="184"/>
      <c r="BU459" s="184"/>
      <c r="BV459" s="184"/>
      <c r="BW459" s="184"/>
      <c r="BX459" s="187"/>
      <c r="BY459" s="187"/>
      <c r="BZ459" s="187"/>
      <c r="CA459" s="187"/>
      <c r="CB459" s="187"/>
      <c r="CC459" s="187"/>
      <c r="CD459" s="187"/>
      <c r="CE459" s="187"/>
      <c r="CF459" s="187"/>
      <c r="CG459" s="187"/>
      <c r="CH459" s="187"/>
    </row>
    <row r="460" spans="1:86" s="186" customFormat="1" ht="12" customHeight="1">
      <c r="A460" s="184"/>
      <c r="B460" s="184"/>
      <c r="C460" s="184"/>
      <c r="D460" s="184"/>
      <c r="E460" s="184"/>
      <c r="F460" s="184"/>
      <c r="G460" s="185"/>
      <c r="H460" s="184"/>
      <c r="I460" s="184"/>
      <c r="J460" s="184"/>
      <c r="K460" s="184"/>
      <c r="L460" s="184"/>
      <c r="M460" s="184"/>
      <c r="N460" s="184"/>
      <c r="O460" s="184"/>
      <c r="P460" s="184"/>
      <c r="Q460" s="184"/>
      <c r="R460" s="184"/>
      <c r="S460" s="184"/>
      <c r="T460" s="184"/>
      <c r="U460" s="184"/>
      <c r="V460" s="184"/>
      <c r="W460" s="184"/>
      <c r="X460" s="184"/>
      <c r="Y460" s="184"/>
      <c r="Z460" s="184"/>
      <c r="AA460" s="184"/>
      <c r="AB460" s="184"/>
      <c r="AC460" s="184"/>
      <c r="AD460" s="184"/>
      <c r="AE460" s="184"/>
      <c r="AF460" s="184"/>
      <c r="AG460" s="184"/>
      <c r="AH460" s="184"/>
      <c r="AI460" s="184"/>
      <c r="AJ460" s="184"/>
      <c r="AK460" s="184"/>
      <c r="AL460" s="184"/>
      <c r="AM460" s="184"/>
      <c r="AN460" s="184"/>
      <c r="AO460" s="184"/>
      <c r="AP460" s="184"/>
      <c r="AQ460" s="184"/>
      <c r="AR460" s="184"/>
      <c r="AS460" s="184"/>
      <c r="AT460" s="184"/>
      <c r="AU460" s="184"/>
      <c r="AV460" s="184"/>
      <c r="AW460" s="184"/>
      <c r="AX460" s="184"/>
      <c r="AY460" s="184"/>
      <c r="AZ460" s="184"/>
      <c r="BA460" s="184"/>
      <c r="BB460" s="184"/>
      <c r="BC460" s="184"/>
      <c r="BD460" s="184"/>
      <c r="BE460" s="184"/>
      <c r="BF460" s="184"/>
      <c r="BG460" s="184"/>
      <c r="BH460" s="184"/>
      <c r="BI460" s="184"/>
      <c r="BJ460" s="184"/>
      <c r="BK460" s="184"/>
      <c r="BL460" s="184"/>
      <c r="BM460" s="184"/>
      <c r="BN460" s="184"/>
      <c r="BO460" s="184"/>
      <c r="BP460" s="184"/>
      <c r="BQ460" s="184"/>
      <c r="BR460" s="184"/>
      <c r="BS460" s="184"/>
      <c r="BT460" s="184"/>
      <c r="BU460" s="184"/>
      <c r="BV460" s="184"/>
      <c r="BW460" s="184"/>
      <c r="BX460" s="187"/>
      <c r="BY460" s="187"/>
      <c r="BZ460" s="187"/>
      <c r="CA460" s="187"/>
      <c r="CB460" s="187"/>
      <c r="CC460" s="187"/>
      <c r="CD460" s="187"/>
      <c r="CE460" s="187"/>
      <c r="CF460" s="187"/>
      <c r="CG460" s="187"/>
      <c r="CH460" s="187"/>
    </row>
    <row r="461" spans="1:86" s="186" customFormat="1" ht="12" customHeight="1">
      <c r="A461" s="184"/>
      <c r="B461" s="184"/>
      <c r="C461" s="184"/>
      <c r="D461" s="184"/>
      <c r="E461" s="184"/>
      <c r="F461" s="184"/>
      <c r="G461" s="185"/>
      <c r="H461" s="184"/>
      <c r="I461" s="184"/>
      <c r="J461" s="184"/>
      <c r="K461" s="184"/>
      <c r="L461" s="184"/>
      <c r="M461" s="184"/>
      <c r="N461" s="184"/>
      <c r="O461" s="184"/>
      <c r="P461" s="184"/>
      <c r="Q461" s="184"/>
      <c r="R461" s="184"/>
      <c r="S461" s="184"/>
      <c r="T461" s="184"/>
      <c r="U461" s="184"/>
      <c r="V461" s="184"/>
      <c r="W461" s="184"/>
      <c r="X461" s="184"/>
      <c r="Y461" s="184"/>
      <c r="Z461" s="184"/>
      <c r="AA461" s="184"/>
      <c r="AB461" s="184"/>
      <c r="AC461" s="184"/>
      <c r="AD461" s="184"/>
      <c r="AE461" s="184"/>
      <c r="AF461" s="184"/>
      <c r="AG461" s="184"/>
      <c r="AH461" s="184"/>
      <c r="AI461" s="184"/>
      <c r="AJ461" s="184"/>
      <c r="AK461" s="184"/>
      <c r="AL461" s="184"/>
      <c r="AM461" s="184"/>
      <c r="AN461" s="184"/>
      <c r="AO461" s="184"/>
      <c r="AP461" s="184"/>
      <c r="AQ461" s="184"/>
      <c r="AR461" s="184"/>
      <c r="AS461" s="184"/>
      <c r="AT461" s="184"/>
      <c r="AU461" s="184"/>
      <c r="AV461" s="184"/>
      <c r="AW461" s="184"/>
      <c r="AX461" s="184"/>
      <c r="AY461" s="184"/>
      <c r="AZ461" s="184"/>
      <c r="BA461" s="184"/>
      <c r="BB461" s="184"/>
      <c r="BC461" s="184"/>
      <c r="BD461" s="184"/>
      <c r="BE461" s="184"/>
      <c r="BF461" s="184"/>
      <c r="BG461" s="184"/>
      <c r="BH461" s="184"/>
      <c r="BI461" s="184"/>
      <c r="BJ461" s="184"/>
      <c r="BK461" s="184"/>
      <c r="BL461" s="184"/>
      <c r="BM461" s="184"/>
      <c r="BN461" s="184"/>
      <c r="BO461" s="184"/>
      <c r="BP461" s="184"/>
      <c r="BQ461" s="184"/>
      <c r="BR461" s="184"/>
      <c r="BS461" s="184"/>
      <c r="BT461" s="184"/>
      <c r="BU461" s="184"/>
      <c r="BV461" s="184"/>
      <c r="BW461" s="184"/>
      <c r="BX461" s="187"/>
      <c r="BY461" s="187"/>
      <c r="BZ461" s="187"/>
      <c r="CA461" s="187"/>
      <c r="CB461" s="187"/>
      <c r="CC461" s="187"/>
      <c r="CD461" s="187"/>
      <c r="CE461" s="187"/>
      <c r="CF461" s="187"/>
      <c r="CG461" s="187"/>
      <c r="CH461" s="187"/>
    </row>
    <row r="462" spans="1:86" s="186" customFormat="1" ht="12" customHeight="1">
      <c r="A462" s="184"/>
      <c r="B462" s="184"/>
      <c r="C462" s="184"/>
      <c r="D462" s="184"/>
      <c r="E462" s="184"/>
      <c r="F462" s="184"/>
      <c r="G462" s="185"/>
      <c r="H462" s="184"/>
      <c r="I462" s="184"/>
      <c r="J462" s="184"/>
      <c r="K462" s="184"/>
      <c r="L462" s="184"/>
      <c r="M462" s="184"/>
      <c r="N462" s="184"/>
      <c r="O462" s="184"/>
      <c r="P462" s="184"/>
      <c r="Q462" s="184"/>
      <c r="R462" s="184"/>
      <c r="S462" s="184"/>
      <c r="T462" s="184"/>
      <c r="U462" s="184"/>
      <c r="V462" s="184"/>
      <c r="W462" s="184"/>
      <c r="X462" s="184"/>
      <c r="Y462" s="184"/>
      <c r="Z462" s="184"/>
      <c r="AA462" s="184"/>
      <c r="AB462" s="184"/>
      <c r="AC462" s="184"/>
      <c r="AD462" s="184"/>
      <c r="AE462" s="184"/>
      <c r="AF462" s="184"/>
      <c r="AG462" s="184"/>
      <c r="AH462" s="184"/>
      <c r="AI462" s="184"/>
      <c r="AJ462" s="184"/>
      <c r="AK462" s="184"/>
      <c r="AL462" s="184"/>
      <c r="AM462" s="184"/>
      <c r="AN462" s="184"/>
      <c r="AO462" s="184"/>
      <c r="AP462" s="184"/>
      <c r="AQ462" s="184"/>
      <c r="AR462" s="184"/>
      <c r="AS462" s="184"/>
      <c r="AT462" s="184"/>
      <c r="AU462" s="184"/>
      <c r="AV462" s="184"/>
      <c r="AW462" s="184"/>
      <c r="AX462" s="184"/>
      <c r="AY462" s="184"/>
      <c r="AZ462" s="184"/>
      <c r="BA462" s="184"/>
      <c r="BB462" s="184"/>
      <c r="BC462" s="184"/>
      <c r="BD462" s="184"/>
      <c r="BE462" s="184"/>
      <c r="BF462" s="184"/>
      <c r="BG462" s="184"/>
      <c r="BH462" s="184"/>
      <c r="BI462" s="184"/>
      <c r="BJ462" s="184"/>
      <c r="BK462" s="184"/>
      <c r="BL462" s="184"/>
      <c r="BM462" s="184"/>
      <c r="BN462" s="184"/>
      <c r="BO462" s="184"/>
      <c r="BP462" s="184"/>
      <c r="BQ462" s="184"/>
      <c r="BR462" s="184"/>
      <c r="BS462" s="184"/>
      <c r="BT462" s="184"/>
      <c r="BU462" s="184"/>
      <c r="BV462" s="184"/>
      <c r="BW462" s="184"/>
      <c r="BX462" s="187"/>
      <c r="BY462" s="187"/>
      <c r="BZ462" s="187"/>
      <c r="CA462" s="187"/>
      <c r="CB462" s="187"/>
      <c r="CC462" s="187"/>
      <c r="CD462" s="187"/>
      <c r="CE462" s="187"/>
      <c r="CF462" s="187"/>
      <c r="CG462" s="187"/>
      <c r="CH462" s="187"/>
    </row>
    <row r="463" spans="1:86" s="186" customFormat="1" ht="12" customHeight="1">
      <c r="A463" s="184"/>
      <c r="B463" s="184"/>
      <c r="C463" s="184"/>
      <c r="D463" s="184"/>
      <c r="E463" s="184"/>
      <c r="F463" s="184"/>
      <c r="G463" s="185"/>
      <c r="H463" s="184"/>
      <c r="I463" s="184"/>
      <c r="J463" s="184"/>
      <c r="K463" s="184"/>
      <c r="L463" s="184"/>
      <c r="M463" s="184"/>
      <c r="N463" s="184"/>
      <c r="O463" s="184"/>
      <c r="P463" s="184"/>
      <c r="Q463" s="184"/>
      <c r="R463" s="184"/>
      <c r="S463" s="184"/>
      <c r="T463" s="184"/>
      <c r="U463" s="184"/>
      <c r="V463" s="184"/>
      <c r="W463" s="184"/>
      <c r="X463" s="184"/>
      <c r="Y463" s="184"/>
      <c r="Z463" s="184"/>
      <c r="AA463" s="184"/>
      <c r="AB463" s="184"/>
      <c r="AC463" s="184"/>
      <c r="AD463" s="184"/>
      <c r="AE463" s="184"/>
      <c r="AF463" s="184"/>
      <c r="AG463" s="184"/>
      <c r="AH463" s="184"/>
      <c r="AI463" s="184"/>
      <c r="AJ463" s="184"/>
      <c r="AK463" s="184"/>
      <c r="AL463" s="184"/>
      <c r="AM463" s="184"/>
      <c r="AN463" s="184"/>
      <c r="AO463" s="184"/>
      <c r="AP463" s="184"/>
      <c r="AQ463" s="184"/>
      <c r="AR463" s="184"/>
      <c r="AS463" s="184"/>
      <c r="AT463" s="184"/>
      <c r="AU463" s="184"/>
      <c r="AV463" s="184"/>
      <c r="AW463" s="184"/>
      <c r="AX463" s="184"/>
      <c r="AY463" s="184"/>
      <c r="AZ463" s="184"/>
      <c r="BA463" s="184"/>
      <c r="BB463" s="184"/>
      <c r="BC463" s="184"/>
      <c r="BD463" s="184"/>
      <c r="BE463" s="184"/>
      <c r="BF463" s="184"/>
      <c r="BG463" s="184"/>
      <c r="BH463" s="184"/>
      <c r="BI463" s="184"/>
      <c r="BJ463" s="184"/>
      <c r="BK463" s="184"/>
      <c r="BL463" s="184"/>
      <c r="BM463" s="184"/>
      <c r="BN463" s="184"/>
      <c r="BO463" s="184"/>
      <c r="BP463" s="184"/>
      <c r="BQ463" s="184"/>
      <c r="BR463" s="184"/>
      <c r="BS463" s="184"/>
      <c r="BT463" s="184"/>
      <c r="BU463" s="184"/>
      <c r="BV463" s="184"/>
      <c r="BW463" s="184"/>
      <c r="BX463" s="187"/>
      <c r="BY463" s="187"/>
      <c r="BZ463" s="187"/>
      <c r="CA463" s="187"/>
      <c r="CB463" s="187"/>
      <c r="CC463" s="187"/>
      <c r="CD463" s="187"/>
      <c r="CE463" s="187"/>
      <c r="CF463" s="187"/>
      <c r="CG463" s="187"/>
      <c r="CH463" s="187"/>
    </row>
    <row r="464" spans="1:86" s="186" customFormat="1" ht="12" customHeight="1">
      <c r="A464" s="184"/>
      <c r="B464" s="184"/>
      <c r="C464" s="184"/>
      <c r="D464" s="184"/>
      <c r="E464" s="184"/>
      <c r="F464" s="184"/>
      <c r="G464" s="185"/>
      <c r="H464" s="184"/>
      <c r="I464" s="184"/>
      <c r="J464" s="184"/>
      <c r="K464" s="184"/>
      <c r="L464" s="184"/>
      <c r="M464" s="184"/>
      <c r="N464" s="184"/>
      <c r="O464" s="184"/>
      <c r="P464" s="184"/>
      <c r="Q464" s="184"/>
      <c r="R464" s="184"/>
      <c r="S464" s="184"/>
      <c r="T464" s="184"/>
      <c r="U464" s="184"/>
      <c r="V464" s="184"/>
      <c r="W464" s="184"/>
      <c r="X464" s="184"/>
      <c r="Y464" s="184"/>
      <c r="Z464" s="184"/>
      <c r="AA464" s="184"/>
      <c r="AB464" s="184"/>
      <c r="AC464" s="184"/>
      <c r="AD464" s="184"/>
      <c r="AE464" s="184"/>
      <c r="AF464" s="184"/>
      <c r="AG464" s="184"/>
      <c r="AH464" s="184"/>
      <c r="AI464" s="184"/>
      <c r="AJ464" s="184"/>
      <c r="AK464" s="184"/>
      <c r="AL464" s="184"/>
      <c r="AM464" s="184"/>
      <c r="AN464" s="184"/>
      <c r="AO464" s="184"/>
      <c r="AP464" s="184"/>
      <c r="AQ464" s="184"/>
      <c r="AR464" s="184"/>
      <c r="AS464" s="184"/>
      <c r="AT464" s="184"/>
      <c r="AU464" s="184"/>
      <c r="AV464" s="184"/>
      <c r="AW464" s="184"/>
      <c r="AX464" s="184"/>
      <c r="AY464" s="184"/>
      <c r="AZ464" s="184"/>
      <c r="BA464" s="184"/>
      <c r="BB464" s="184"/>
      <c r="BC464" s="184"/>
      <c r="BD464" s="184"/>
      <c r="BE464" s="184"/>
      <c r="BF464" s="184"/>
      <c r="BG464" s="184"/>
      <c r="BH464" s="184"/>
      <c r="BI464" s="184"/>
      <c r="BJ464" s="184"/>
      <c r="BK464" s="184"/>
      <c r="BL464" s="184"/>
      <c r="BM464" s="184"/>
      <c r="BN464" s="184"/>
      <c r="BO464" s="184"/>
      <c r="BP464" s="184"/>
      <c r="BQ464" s="184"/>
      <c r="BR464" s="184"/>
      <c r="BS464" s="184"/>
      <c r="BT464" s="184"/>
      <c r="BU464" s="184"/>
      <c r="BV464" s="184"/>
      <c r="BW464" s="184"/>
      <c r="BX464" s="187"/>
      <c r="BY464" s="187"/>
      <c r="BZ464" s="187"/>
      <c r="CA464" s="187"/>
      <c r="CB464" s="187"/>
      <c r="CC464" s="187"/>
      <c r="CD464" s="187"/>
      <c r="CE464" s="187"/>
      <c r="CF464" s="187"/>
      <c r="CG464" s="187"/>
      <c r="CH464" s="187"/>
    </row>
    <row r="465" spans="1:86" s="186" customFormat="1" ht="12" customHeight="1">
      <c r="A465" s="184"/>
      <c r="B465" s="184"/>
      <c r="C465" s="184"/>
      <c r="D465" s="184"/>
      <c r="E465" s="184"/>
      <c r="F465" s="184"/>
      <c r="G465" s="185"/>
      <c r="H465" s="184"/>
      <c r="I465" s="184"/>
      <c r="J465" s="184"/>
      <c r="K465" s="184"/>
      <c r="L465" s="184"/>
      <c r="M465" s="184"/>
      <c r="N465" s="184"/>
      <c r="O465" s="184"/>
      <c r="P465" s="184"/>
      <c r="Q465" s="184"/>
      <c r="R465" s="184"/>
      <c r="S465" s="184"/>
      <c r="T465" s="184"/>
      <c r="U465" s="184"/>
      <c r="V465" s="184"/>
      <c r="W465" s="184"/>
      <c r="X465" s="184"/>
      <c r="Y465" s="184"/>
      <c r="Z465" s="184"/>
      <c r="AA465" s="184"/>
      <c r="AB465" s="184"/>
      <c r="AC465" s="184"/>
      <c r="AD465" s="184"/>
      <c r="AE465" s="184"/>
      <c r="AF465" s="184"/>
      <c r="AG465" s="184"/>
      <c r="AH465" s="184"/>
      <c r="AI465" s="184"/>
      <c r="AJ465" s="184"/>
      <c r="AK465" s="184"/>
      <c r="AL465" s="184"/>
      <c r="AM465" s="184"/>
      <c r="AN465" s="184"/>
      <c r="AO465" s="184"/>
      <c r="AP465" s="184"/>
      <c r="AQ465" s="184"/>
      <c r="AR465" s="184"/>
      <c r="AS465" s="184"/>
      <c r="AT465" s="184"/>
      <c r="AU465" s="184"/>
      <c r="AV465" s="184"/>
      <c r="AW465" s="184"/>
      <c r="AX465" s="184"/>
      <c r="AY465" s="184"/>
      <c r="AZ465" s="184"/>
      <c r="BA465" s="184"/>
      <c r="BB465" s="184"/>
      <c r="BC465" s="184"/>
      <c r="BD465" s="184"/>
      <c r="BE465" s="184"/>
      <c r="BF465" s="184"/>
      <c r="BG465" s="184"/>
      <c r="BH465" s="184"/>
      <c r="BI465" s="184"/>
      <c r="BJ465" s="184"/>
      <c r="BK465" s="184"/>
      <c r="BL465" s="184"/>
      <c r="BM465" s="184"/>
      <c r="BN465" s="184"/>
      <c r="BO465" s="184"/>
      <c r="BP465" s="184"/>
      <c r="BQ465" s="184"/>
      <c r="BR465" s="184"/>
      <c r="BS465" s="184"/>
      <c r="BT465" s="184"/>
      <c r="BU465" s="184"/>
      <c r="BV465" s="184"/>
      <c r="BW465" s="184"/>
      <c r="BX465" s="187"/>
      <c r="BY465" s="187"/>
      <c r="BZ465" s="187"/>
      <c r="CA465" s="187"/>
      <c r="CB465" s="187"/>
      <c r="CC465" s="187"/>
      <c r="CD465" s="187"/>
      <c r="CE465" s="187"/>
      <c r="CF465" s="187"/>
      <c r="CG465" s="187"/>
      <c r="CH465" s="187"/>
    </row>
    <row r="466" spans="1:86" s="186" customFormat="1" ht="12" customHeight="1">
      <c r="A466" s="184"/>
      <c r="B466" s="184"/>
      <c r="C466" s="184"/>
      <c r="D466" s="184"/>
      <c r="E466" s="184"/>
      <c r="F466" s="184"/>
      <c r="G466" s="185"/>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c r="BK466" s="184"/>
      <c r="BL466" s="184"/>
      <c r="BM466" s="184"/>
      <c r="BN466" s="184"/>
      <c r="BO466" s="184"/>
      <c r="BP466" s="184"/>
      <c r="BQ466" s="184"/>
      <c r="BR466" s="184"/>
      <c r="BS466" s="184"/>
      <c r="BT466" s="184"/>
      <c r="BU466" s="184"/>
      <c r="BV466" s="184"/>
      <c r="BW466" s="184"/>
      <c r="BX466" s="187"/>
      <c r="BY466" s="187"/>
      <c r="BZ466" s="187"/>
      <c r="CA466" s="187"/>
      <c r="CB466" s="187"/>
      <c r="CC466" s="187"/>
      <c r="CD466" s="187"/>
      <c r="CE466" s="187"/>
      <c r="CF466" s="187"/>
      <c r="CG466" s="187"/>
      <c r="CH466" s="187"/>
    </row>
    <row r="467" spans="1:86" s="186" customFormat="1" ht="12" customHeight="1">
      <c r="A467" s="184"/>
      <c r="B467" s="184"/>
      <c r="C467" s="184"/>
      <c r="D467" s="184"/>
      <c r="E467" s="184"/>
      <c r="F467" s="184"/>
      <c r="G467" s="185"/>
      <c r="H467" s="184"/>
      <c r="I467" s="184"/>
      <c r="J467" s="184"/>
      <c r="K467" s="184"/>
      <c r="L467" s="184"/>
      <c r="M467" s="184"/>
      <c r="N467" s="184"/>
      <c r="O467" s="184"/>
      <c r="P467" s="184"/>
      <c r="Q467" s="184"/>
      <c r="R467" s="184"/>
      <c r="S467" s="184"/>
      <c r="T467" s="184"/>
      <c r="U467" s="184"/>
      <c r="V467" s="184"/>
      <c r="W467" s="184"/>
      <c r="X467" s="184"/>
      <c r="Y467" s="184"/>
      <c r="Z467" s="184"/>
      <c r="AA467" s="184"/>
      <c r="AB467" s="184"/>
      <c r="AC467" s="184"/>
      <c r="AD467" s="184"/>
      <c r="AE467" s="184"/>
      <c r="AF467" s="184"/>
      <c r="AG467" s="184"/>
      <c r="AH467" s="184"/>
      <c r="AI467" s="184"/>
      <c r="AJ467" s="184"/>
      <c r="AK467" s="184"/>
      <c r="AL467" s="184"/>
      <c r="AM467" s="184"/>
      <c r="AN467" s="184"/>
      <c r="AO467" s="184"/>
      <c r="AP467" s="184"/>
      <c r="AQ467" s="184"/>
      <c r="AR467" s="184"/>
      <c r="AS467" s="184"/>
      <c r="AT467" s="184"/>
      <c r="AU467" s="184"/>
      <c r="AV467" s="184"/>
      <c r="AW467" s="184"/>
      <c r="AX467" s="184"/>
      <c r="AY467" s="184"/>
      <c r="AZ467" s="184"/>
      <c r="BA467" s="184"/>
      <c r="BB467" s="184"/>
      <c r="BC467" s="184"/>
      <c r="BD467" s="184"/>
      <c r="BE467" s="184"/>
      <c r="BF467" s="184"/>
      <c r="BG467" s="184"/>
      <c r="BH467" s="184"/>
      <c r="BI467" s="184"/>
      <c r="BJ467" s="184"/>
      <c r="BK467" s="184"/>
      <c r="BL467" s="184"/>
      <c r="BM467" s="184"/>
      <c r="BN467" s="184"/>
      <c r="BO467" s="184"/>
      <c r="BP467" s="184"/>
      <c r="BQ467" s="184"/>
      <c r="BR467" s="184"/>
      <c r="BS467" s="184"/>
      <c r="BT467" s="184"/>
      <c r="BU467" s="184"/>
      <c r="BV467" s="184"/>
      <c r="BW467" s="184"/>
      <c r="BX467" s="187"/>
      <c r="BY467" s="187"/>
      <c r="BZ467" s="187"/>
      <c r="CA467" s="187"/>
      <c r="CB467" s="187"/>
      <c r="CC467" s="187"/>
      <c r="CD467" s="187"/>
      <c r="CE467" s="187"/>
      <c r="CF467" s="187"/>
      <c r="CG467" s="187"/>
      <c r="CH467" s="187"/>
    </row>
    <row r="468" spans="1:86" s="186" customFormat="1" ht="12" customHeight="1">
      <c r="A468" s="184"/>
      <c r="B468" s="184"/>
      <c r="C468" s="184"/>
      <c r="D468" s="184"/>
      <c r="E468" s="184"/>
      <c r="F468" s="184"/>
      <c r="G468" s="185"/>
      <c r="H468" s="184"/>
      <c r="I468" s="184"/>
      <c r="J468" s="184"/>
      <c r="K468" s="184"/>
      <c r="L468" s="184"/>
      <c r="M468" s="184"/>
      <c r="N468" s="184"/>
      <c r="O468" s="184"/>
      <c r="P468" s="184"/>
      <c r="Q468" s="184"/>
      <c r="R468" s="184"/>
      <c r="S468" s="184"/>
      <c r="T468" s="184"/>
      <c r="U468" s="184"/>
      <c r="V468" s="184"/>
      <c r="W468" s="184"/>
      <c r="X468" s="184"/>
      <c r="Y468" s="184"/>
      <c r="Z468" s="184"/>
      <c r="AA468" s="184"/>
      <c r="AB468" s="184"/>
      <c r="AC468" s="184"/>
      <c r="AD468" s="184"/>
      <c r="AE468" s="184"/>
      <c r="AF468" s="184"/>
      <c r="AG468" s="184"/>
      <c r="AH468" s="184"/>
      <c r="AI468" s="184"/>
      <c r="AJ468" s="184"/>
      <c r="AK468" s="184"/>
      <c r="AL468" s="184"/>
      <c r="AM468" s="184"/>
      <c r="AN468" s="184"/>
      <c r="AO468" s="184"/>
      <c r="AP468" s="184"/>
      <c r="AQ468" s="184"/>
      <c r="AR468" s="184"/>
      <c r="AS468" s="184"/>
      <c r="AT468" s="184"/>
      <c r="AU468" s="184"/>
      <c r="AV468" s="184"/>
      <c r="AW468" s="184"/>
      <c r="AX468" s="184"/>
      <c r="AY468" s="184"/>
      <c r="AZ468" s="184"/>
      <c r="BA468" s="184"/>
      <c r="BB468" s="184"/>
      <c r="BC468" s="184"/>
      <c r="BD468" s="184"/>
      <c r="BE468" s="184"/>
      <c r="BF468" s="184"/>
      <c r="BG468" s="184"/>
      <c r="BH468" s="184"/>
      <c r="BI468" s="184"/>
      <c r="BJ468" s="184"/>
      <c r="BK468" s="184"/>
      <c r="BL468" s="184"/>
      <c r="BM468" s="184"/>
      <c r="BN468" s="184"/>
      <c r="BO468" s="184"/>
      <c r="BP468" s="184"/>
      <c r="BQ468" s="184"/>
      <c r="BR468" s="184"/>
      <c r="BS468" s="184"/>
      <c r="BT468" s="184"/>
      <c r="BU468" s="184"/>
      <c r="BV468" s="184"/>
      <c r="BW468" s="184"/>
      <c r="BX468" s="187"/>
      <c r="BY468" s="187"/>
      <c r="BZ468" s="187"/>
      <c r="CA468" s="187"/>
      <c r="CB468" s="187"/>
      <c r="CC468" s="187"/>
      <c r="CD468" s="187"/>
      <c r="CE468" s="187"/>
      <c r="CF468" s="187"/>
      <c r="CG468" s="187"/>
      <c r="CH468" s="187"/>
    </row>
    <row r="469" spans="1:86" s="186" customFormat="1" ht="12" customHeight="1">
      <c r="A469" s="184"/>
      <c r="B469" s="184"/>
      <c r="C469" s="184"/>
      <c r="D469" s="184"/>
      <c r="E469" s="184"/>
      <c r="F469" s="184"/>
      <c r="G469" s="185"/>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4"/>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7"/>
      <c r="BY469" s="187"/>
      <c r="BZ469" s="187"/>
      <c r="CA469" s="187"/>
      <c r="CB469" s="187"/>
      <c r="CC469" s="187"/>
      <c r="CD469" s="187"/>
      <c r="CE469" s="187"/>
      <c r="CF469" s="187"/>
      <c r="CG469" s="187"/>
      <c r="CH469" s="187"/>
    </row>
    <row r="470" spans="1:86" s="186" customFormat="1" ht="12" customHeight="1">
      <c r="A470" s="184"/>
      <c r="B470" s="184"/>
      <c r="C470" s="184"/>
      <c r="D470" s="184"/>
      <c r="E470" s="184"/>
      <c r="F470" s="184"/>
      <c r="G470" s="185"/>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4"/>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7"/>
      <c r="BY470" s="187"/>
      <c r="BZ470" s="187"/>
      <c r="CA470" s="187"/>
      <c r="CB470" s="187"/>
      <c r="CC470" s="187"/>
      <c r="CD470" s="187"/>
      <c r="CE470" s="187"/>
      <c r="CF470" s="187"/>
      <c r="CG470" s="187"/>
      <c r="CH470" s="187"/>
    </row>
    <row r="471" spans="1:86" s="186" customFormat="1" ht="12" customHeight="1">
      <c r="A471" s="184"/>
      <c r="B471" s="184"/>
      <c r="C471" s="184"/>
      <c r="D471" s="184"/>
      <c r="E471" s="184"/>
      <c r="F471" s="184"/>
      <c r="G471" s="185"/>
      <c r="H471" s="184"/>
      <c r="I471" s="184"/>
      <c r="J471" s="184"/>
      <c r="K471" s="184"/>
      <c r="L471" s="184"/>
      <c r="M471" s="184"/>
      <c r="N471" s="184"/>
      <c r="O471" s="184"/>
      <c r="P471" s="184"/>
      <c r="Q471" s="184"/>
      <c r="R471" s="184"/>
      <c r="S471" s="184"/>
      <c r="T471" s="184"/>
      <c r="U471" s="184"/>
      <c r="V471" s="184"/>
      <c r="W471" s="184"/>
      <c r="X471" s="184"/>
      <c r="Y471" s="184"/>
      <c r="Z471" s="184"/>
      <c r="AA471" s="184"/>
      <c r="AB471" s="184"/>
      <c r="AC471" s="184"/>
      <c r="AD471" s="184"/>
      <c r="AE471" s="184"/>
      <c r="AF471" s="184"/>
      <c r="AG471" s="184"/>
      <c r="AH471" s="184"/>
      <c r="AI471" s="184"/>
      <c r="AJ471" s="184"/>
      <c r="AK471" s="184"/>
      <c r="AL471" s="184"/>
      <c r="AM471" s="184"/>
      <c r="AN471" s="184"/>
      <c r="AO471" s="184"/>
      <c r="AP471" s="184"/>
      <c r="AQ471" s="184"/>
      <c r="AR471" s="184"/>
      <c r="AS471" s="184"/>
      <c r="AT471" s="184"/>
      <c r="AU471" s="184"/>
      <c r="AV471" s="184"/>
      <c r="AW471" s="184"/>
      <c r="AX471" s="184"/>
      <c r="AY471" s="184"/>
      <c r="AZ471" s="184"/>
      <c r="BA471" s="184"/>
      <c r="BB471" s="184"/>
      <c r="BC471" s="184"/>
      <c r="BD471" s="184"/>
      <c r="BE471" s="184"/>
      <c r="BF471" s="184"/>
      <c r="BG471" s="184"/>
      <c r="BH471" s="184"/>
      <c r="BI471" s="184"/>
      <c r="BJ471" s="184"/>
      <c r="BK471" s="184"/>
      <c r="BL471" s="184"/>
      <c r="BM471" s="184"/>
      <c r="BN471" s="184"/>
      <c r="BO471" s="184"/>
      <c r="BP471" s="184"/>
      <c r="BQ471" s="184"/>
      <c r="BR471" s="184"/>
      <c r="BS471" s="184"/>
      <c r="BT471" s="184"/>
      <c r="BU471" s="184"/>
      <c r="BV471" s="184"/>
      <c r="BW471" s="184"/>
      <c r="BX471" s="187"/>
      <c r="BY471" s="187"/>
      <c r="BZ471" s="187"/>
      <c r="CA471" s="187"/>
      <c r="CB471" s="187"/>
      <c r="CC471" s="187"/>
      <c r="CD471" s="187"/>
      <c r="CE471" s="187"/>
      <c r="CF471" s="187"/>
      <c r="CG471" s="187"/>
      <c r="CH471" s="187"/>
    </row>
    <row r="472" spans="1:86" s="186" customFormat="1" ht="12" customHeight="1">
      <c r="A472" s="184"/>
      <c r="B472" s="184"/>
      <c r="C472" s="184"/>
      <c r="D472" s="184"/>
      <c r="E472" s="184"/>
      <c r="F472" s="184"/>
      <c r="G472" s="185"/>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4"/>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7"/>
      <c r="BY472" s="187"/>
      <c r="BZ472" s="187"/>
      <c r="CA472" s="187"/>
      <c r="CB472" s="187"/>
      <c r="CC472" s="187"/>
      <c r="CD472" s="187"/>
      <c r="CE472" s="187"/>
      <c r="CF472" s="187"/>
      <c r="CG472" s="187"/>
      <c r="CH472" s="187"/>
    </row>
    <row r="473" spans="1:86" s="186" customFormat="1" ht="12" customHeight="1">
      <c r="A473" s="184"/>
      <c r="B473" s="184"/>
      <c r="C473" s="184"/>
      <c r="D473" s="184"/>
      <c r="E473" s="184"/>
      <c r="F473" s="184"/>
      <c r="G473" s="185"/>
      <c r="H473" s="184"/>
      <c r="I473" s="184"/>
      <c r="J473" s="184"/>
      <c r="K473" s="184"/>
      <c r="L473" s="184"/>
      <c r="M473" s="184"/>
      <c r="N473" s="184"/>
      <c r="O473" s="184"/>
      <c r="P473" s="184"/>
      <c r="Q473" s="184"/>
      <c r="R473" s="184"/>
      <c r="S473" s="184"/>
      <c r="T473" s="184"/>
      <c r="U473" s="184"/>
      <c r="V473" s="184"/>
      <c r="W473" s="184"/>
      <c r="X473" s="184"/>
      <c r="Y473" s="184"/>
      <c r="Z473" s="184"/>
      <c r="AA473" s="184"/>
      <c r="AB473" s="184"/>
      <c r="AC473" s="184"/>
      <c r="AD473" s="184"/>
      <c r="AE473" s="184"/>
      <c r="AF473" s="184"/>
      <c r="AG473" s="184"/>
      <c r="AH473" s="184"/>
      <c r="AI473" s="184"/>
      <c r="AJ473" s="184"/>
      <c r="AK473" s="184"/>
      <c r="AL473" s="184"/>
      <c r="AM473" s="184"/>
      <c r="AN473" s="184"/>
      <c r="AO473" s="184"/>
      <c r="AP473" s="184"/>
      <c r="AQ473" s="184"/>
      <c r="AR473" s="184"/>
      <c r="AS473" s="184"/>
      <c r="AT473" s="184"/>
      <c r="AU473" s="184"/>
      <c r="AV473" s="184"/>
      <c r="AW473" s="184"/>
      <c r="AX473" s="184"/>
      <c r="AY473" s="184"/>
      <c r="AZ473" s="184"/>
      <c r="BA473" s="184"/>
      <c r="BB473" s="184"/>
      <c r="BC473" s="184"/>
      <c r="BD473" s="184"/>
      <c r="BE473" s="184"/>
      <c r="BF473" s="184"/>
      <c r="BG473" s="184"/>
      <c r="BH473" s="184"/>
      <c r="BI473" s="184"/>
      <c r="BJ473" s="184"/>
      <c r="BK473" s="184"/>
      <c r="BL473" s="184"/>
      <c r="BM473" s="184"/>
      <c r="BN473" s="184"/>
      <c r="BO473" s="184"/>
      <c r="BP473" s="184"/>
      <c r="BQ473" s="184"/>
      <c r="BR473" s="184"/>
      <c r="BS473" s="184"/>
      <c r="BT473" s="184"/>
      <c r="BU473" s="184"/>
      <c r="BV473" s="184"/>
      <c r="BW473" s="184"/>
      <c r="BX473" s="187"/>
      <c r="BY473" s="187"/>
      <c r="BZ473" s="187"/>
      <c r="CA473" s="187"/>
      <c r="CB473" s="187"/>
      <c r="CC473" s="187"/>
      <c r="CD473" s="187"/>
      <c r="CE473" s="187"/>
      <c r="CF473" s="187"/>
      <c r="CG473" s="187"/>
      <c r="CH473" s="187"/>
    </row>
    <row r="474" spans="1:86" s="186" customFormat="1" ht="12" customHeight="1">
      <c r="A474" s="184"/>
      <c r="B474" s="184"/>
      <c r="C474" s="184"/>
      <c r="D474" s="184"/>
      <c r="E474" s="184"/>
      <c r="F474" s="184"/>
      <c r="G474" s="185"/>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4"/>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7"/>
      <c r="BY474" s="187"/>
      <c r="BZ474" s="187"/>
      <c r="CA474" s="187"/>
      <c r="CB474" s="187"/>
      <c r="CC474" s="187"/>
      <c r="CD474" s="187"/>
      <c r="CE474" s="187"/>
      <c r="CF474" s="187"/>
      <c r="CG474" s="187"/>
      <c r="CH474" s="187"/>
    </row>
    <row r="475" spans="1:86" s="186" customFormat="1" ht="12" customHeight="1">
      <c r="A475" s="184"/>
      <c r="B475" s="184"/>
      <c r="C475" s="184"/>
      <c r="D475" s="184"/>
      <c r="E475" s="184"/>
      <c r="F475" s="184"/>
      <c r="G475" s="185"/>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4"/>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7"/>
      <c r="BY475" s="187"/>
      <c r="BZ475" s="187"/>
      <c r="CA475" s="187"/>
      <c r="CB475" s="187"/>
      <c r="CC475" s="187"/>
      <c r="CD475" s="187"/>
      <c r="CE475" s="187"/>
      <c r="CF475" s="187"/>
      <c r="CG475" s="187"/>
      <c r="CH475" s="187"/>
    </row>
    <row r="476" spans="1:86" s="186" customFormat="1" ht="12" customHeight="1">
      <c r="A476" s="184"/>
      <c r="B476" s="184"/>
      <c r="C476" s="184"/>
      <c r="D476" s="184"/>
      <c r="E476" s="184"/>
      <c r="F476" s="184"/>
      <c r="G476" s="185"/>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4"/>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7"/>
      <c r="BY476" s="187"/>
      <c r="BZ476" s="187"/>
      <c r="CA476" s="187"/>
      <c r="CB476" s="187"/>
      <c r="CC476" s="187"/>
      <c r="CD476" s="187"/>
      <c r="CE476" s="187"/>
      <c r="CF476" s="187"/>
      <c r="CG476" s="187"/>
      <c r="CH476" s="187"/>
    </row>
    <row r="477" spans="1:86" s="186" customFormat="1" ht="12" customHeight="1">
      <c r="A477" s="184"/>
      <c r="B477" s="184"/>
      <c r="C477" s="184"/>
      <c r="D477" s="184"/>
      <c r="E477" s="184"/>
      <c r="F477" s="184"/>
      <c r="G477" s="185"/>
      <c r="H477" s="184"/>
      <c r="I477" s="184"/>
      <c r="J477" s="184"/>
      <c r="K477" s="184"/>
      <c r="L477" s="184"/>
      <c r="M477" s="184"/>
      <c r="N477" s="184"/>
      <c r="O477" s="184"/>
      <c r="P477" s="184"/>
      <c r="Q477" s="184"/>
      <c r="R477" s="184"/>
      <c r="S477" s="184"/>
      <c r="T477" s="184"/>
      <c r="U477" s="184"/>
      <c r="V477" s="184"/>
      <c r="W477" s="184"/>
      <c r="X477" s="184"/>
      <c r="Y477" s="184"/>
      <c r="Z477" s="184"/>
      <c r="AA477" s="184"/>
      <c r="AB477" s="184"/>
      <c r="AC477" s="184"/>
      <c r="AD477" s="184"/>
      <c r="AE477" s="184"/>
      <c r="AF477" s="184"/>
      <c r="AG477" s="184"/>
      <c r="AH477" s="184"/>
      <c r="AI477" s="184"/>
      <c r="AJ477" s="184"/>
      <c r="AK477" s="184"/>
      <c r="AL477" s="184"/>
      <c r="AM477" s="184"/>
      <c r="AN477" s="184"/>
      <c r="AO477" s="184"/>
      <c r="AP477" s="184"/>
      <c r="AQ477" s="184"/>
      <c r="AR477" s="184"/>
      <c r="AS477" s="184"/>
      <c r="AT477" s="184"/>
      <c r="AU477" s="184"/>
      <c r="AV477" s="184"/>
      <c r="AW477" s="184"/>
      <c r="AX477" s="184"/>
      <c r="AY477" s="184"/>
      <c r="AZ477" s="184"/>
      <c r="BA477" s="184"/>
      <c r="BB477" s="184"/>
      <c r="BC477" s="184"/>
      <c r="BD477" s="184"/>
      <c r="BE477" s="184"/>
      <c r="BF477" s="184"/>
      <c r="BG477" s="184"/>
      <c r="BH477" s="184"/>
      <c r="BI477" s="184"/>
      <c r="BJ477" s="184"/>
      <c r="BK477" s="184"/>
      <c r="BL477" s="184"/>
      <c r="BM477" s="184"/>
      <c r="BN477" s="184"/>
      <c r="BO477" s="184"/>
      <c r="BP477" s="184"/>
      <c r="BQ477" s="184"/>
      <c r="BR477" s="184"/>
      <c r="BS477" s="184"/>
      <c r="BT477" s="184"/>
      <c r="BU477" s="184"/>
      <c r="BV477" s="184"/>
      <c r="BW477" s="184"/>
      <c r="BX477" s="187"/>
      <c r="BY477" s="187"/>
      <c r="BZ477" s="187"/>
      <c r="CA477" s="187"/>
      <c r="CB477" s="187"/>
      <c r="CC477" s="187"/>
      <c r="CD477" s="187"/>
      <c r="CE477" s="187"/>
      <c r="CF477" s="187"/>
      <c r="CG477" s="187"/>
      <c r="CH477" s="187"/>
    </row>
    <row r="478" spans="1:86" s="186" customFormat="1" ht="12" customHeight="1">
      <c r="A478" s="184"/>
      <c r="B478" s="184"/>
      <c r="C478" s="184"/>
      <c r="D478" s="184"/>
      <c r="E478" s="184"/>
      <c r="F478" s="184"/>
      <c r="G478" s="185"/>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4"/>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7"/>
      <c r="BY478" s="187"/>
      <c r="BZ478" s="187"/>
      <c r="CA478" s="187"/>
      <c r="CB478" s="187"/>
      <c r="CC478" s="187"/>
      <c r="CD478" s="187"/>
      <c r="CE478" s="187"/>
      <c r="CF478" s="187"/>
      <c r="CG478" s="187"/>
      <c r="CH478" s="187"/>
    </row>
    <row r="479" spans="1:86" s="186" customFormat="1" ht="12" customHeight="1">
      <c r="A479" s="184"/>
      <c r="B479" s="184"/>
      <c r="C479" s="184"/>
      <c r="D479" s="184"/>
      <c r="E479" s="184"/>
      <c r="F479" s="184"/>
      <c r="G479" s="185"/>
      <c r="H479" s="184"/>
      <c r="I479" s="184"/>
      <c r="J479" s="184"/>
      <c r="K479" s="184"/>
      <c r="L479" s="184"/>
      <c r="M479" s="184"/>
      <c r="N479" s="184"/>
      <c r="O479" s="184"/>
      <c r="P479" s="184"/>
      <c r="Q479" s="184"/>
      <c r="R479" s="184"/>
      <c r="S479" s="184"/>
      <c r="T479" s="184"/>
      <c r="U479" s="184"/>
      <c r="V479" s="184"/>
      <c r="W479" s="184"/>
      <c r="X479" s="184"/>
      <c r="Y479" s="184"/>
      <c r="Z479" s="184"/>
      <c r="AA479" s="184"/>
      <c r="AB479" s="184"/>
      <c r="AC479" s="184"/>
      <c r="AD479" s="184"/>
      <c r="AE479" s="184"/>
      <c r="AF479" s="184"/>
      <c r="AG479" s="184"/>
      <c r="AH479" s="184"/>
      <c r="AI479" s="184"/>
      <c r="AJ479" s="184"/>
      <c r="AK479" s="184"/>
      <c r="AL479" s="184"/>
      <c r="AM479" s="184"/>
      <c r="AN479" s="184"/>
      <c r="AO479" s="184"/>
      <c r="AP479" s="184"/>
      <c r="AQ479" s="184"/>
      <c r="AR479" s="184"/>
      <c r="AS479" s="184"/>
      <c r="AT479" s="184"/>
      <c r="AU479" s="184"/>
      <c r="AV479" s="184"/>
      <c r="AW479" s="184"/>
      <c r="AX479" s="184"/>
      <c r="AY479" s="184"/>
      <c r="AZ479" s="184"/>
      <c r="BA479" s="184"/>
      <c r="BB479" s="184"/>
      <c r="BC479" s="184"/>
      <c r="BD479" s="184"/>
      <c r="BE479" s="184"/>
      <c r="BF479" s="184"/>
      <c r="BG479" s="184"/>
      <c r="BH479" s="184"/>
      <c r="BI479" s="184"/>
      <c r="BJ479" s="184"/>
      <c r="BK479" s="184"/>
      <c r="BL479" s="184"/>
      <c r="BM479" s="184"/>
      <c r="BN479" s="184"/>
      <c r="BO479" s="184"/>
      <c r="BP479" s="184"/>
      <c r="BQ479" s="184"/>
      <c r="BR479" s="184"/>
      <c r="BS479" s="184"/>
      <c r="BT479" s="184"/>
      <c r="BU479" s="184"/>
      <c r="BV479" s="184"/>
      <c r="BW479" s="184"/>
      <c r="BX479" s="187"/>
      <c r="BY479" s="187"/>
      <c r="BZ479" s="187"/>
      <c r="CA479" s="187"/>
      <c r="CB479" s="187"/>
      <c r="CC479" s="187"/>
      <c r="CD479" s="187"/>
      <c r="CE479" s="187"/>
      <c r="CF479" s="187"/>
      <c r="CG479" s="187"/>
      <c r="CH479" s="187"/>
    </row>
    <row r="480" spans="1:86" s="186" customFormat="1" ht="12" customHeight="1">
      <c r="A480" s="184"/>
      <c r="B480" s="184"/>
      <c r="C480" s="184"/>
      <c r="D480" s="184"/>
      <c r="E480" s="184"/>
      <c r="F480" s="184"/>
      <c r="G480" s="185"/>
      <c r="H480" s="184"/>
      <c r="I480" s="184"/>
      <c r="J480" s="184"/>
      <c r="K480" s="184"/>
      <c r="L480" s="184"/>
      <c r="M480" s="184"/>
      <c r="N480" s="184"/>
      <c r="O480" s="184"/>
      <c r="P480" s="184"/>
      <c r="Q480" s="184"/>
      <c r="R480" s="184"/>
      <c r="S480" s="184"/>
      <c r="T480" s="184"/>
      <c r="U480" s="184"/>
      <c r="V480" s="184"/>
      <c r="W480" s="184"/>
      <c r="X480" s="184"/>
      <c r="Y480" s="184"/>
      <c r="Z480" s="184"/>
      <c r="AA480" s="184"/>
      <c r="AB480" s="184"/>
      <c r="AC480" s="184"/>
      <c r="AD480" s="184"/>
      <c r="AE480" s="184"/>
      <c r="AF480" s="184"/>
      <c r="AG480" s="184"/>
      <c r="AH480" s="184"/>
      <c r="AI480" s="184"/>
      <c r="AJ480" s="184"/>
      <c r="AK480" s="184"/>
      <c r="AL480" s="184"/>
      <c r="AM480" s="184"/>
      <c r="AN480" s="184"/>
      <c r="AO480" s="184"/>
      <c r="AP480" s="184"/>
      <c r="AQ480" s="184"/>
      <c r="AR480" s="184"/>
      <c r="AS480" s="184"/>
      <c r="AT480" s="184"/>
      <c r="AU480" s="184"/>
      <c r="AV480" s="184"/>
      <c r="AW480" s="184"/>
      <c r="AX480" s="184"/>
      <c r="AY480" s="184"/>
      <c r="AZ480" s="184"/>
      <c r="BA480" s="184"/>
      <c r="BB480" s="184"/>
      <c r="BC480" s="184"/>
      <c r="BD480" s="184"/>
      <c r="BE480" s="184"/>
      <c r="BF480" s="184"/>
      <c r="BG480" s="184"/>
      <c r="BH480" s="184"/>
      <c r="BI480" s="184"/>
      <c r="BJ480" s="184"/>
      <c r="BK480" s="184"/>
      <c r="BL480" s="184"/>
      <c r="BM480" s="184"/>
      <c r="BN480" s="184"/>
      <c r="BO480" s="184"/>
      <c r="BP480" s="184"/>
      <c r="BQ480" s="184"/>
      <c r="BR480" s="184"/>
      <c r="BS480" s="184"/>
      <c r="BT480" s="184"/>
      <c r="BU480" s="184"/>
      <c r="BV480" s="184"/>
      <c r="BW480" s="184"/>
      <c r="BX480" s="187"/>
      <c r="BY480" s="187"/>
      <c r="BZ480" s="187"/>
      <c r="CA480" s="187"/>
      <c r="CB480" s="187"/>
      <c r="CC480" s="187"/>
      <c r="CD480" s="187"/>
      <c r="CE480" s="187"/>
      <c r="CF480" s="187"/>
      <c r="CG480" s="187"/>
      <c r="CH480" s="187"/>
    </row>
    <row r="481" spans="1:86" s="186" customFormat="1" ht="12" customHeight="1">
      <c r="A481" s="184"/>
      <c r="B481" s="184"/>
      <c r="C481" s="184"/>
      <c r="D481" s="184"/>
      <c r="E481" s="184"/>
      <c r="F481" s="184"/>
      <c r="G481" s="185"/>
      <c r="H481" s="184"/>
      <c r="I481" s="184"/>
      <c r="J481" s="184"/>
      <c r="K481" s="184"/>
      <c r="L481" s="184"/>
      <c r="M481" s="184"/>
      <c r="N481" s="184"/>
      <c r="O481" s="184"/>
      <c r="P481" s="184"/>
      <c r="Q481" s="184"/>
      <c r="R481" s="184"/>
      <c r="S481" s="184"/>
      <c r="T481" s="184"/>
      <c r="U481" s="184"/>
      <c r="V481" s="184"/>
      <c r="W481" s="184"/>
      <c r="X481" s="184"/>
      <c r="Y481" s="184"/>
      <c r="Z481" s="184"/>
      <c r="AA481" s="184"/>
      <c r="AB481" s="184"/>
      <c r="AC481" s="184"/>
      <c r="AD481" s="184"/>
      <c r="AE481" s="184"/>
      <c r="AF481" s="184"/>
      <c r="AG481" s="184"/>
      <c r="AH481" s="184"/>
      <c r="AI481" s="184"/>
      <c r="AJ481" s="184"/>
      <c r="AK481" s="184"/>
      <c r="AL481" s="184"/>
      <c r="AM481" s="184"/>
      <c r="AN481" s="184"/>
      <c r="AO481" s="184"/>
      <c r="AP481" s="184"/>
      <c r="AQ481" s="184"/>
      <c r="AR481" s="184"/>
      <c r="AS481" s="184"/>
      <c r="AT481" s="184"/>
      <c r="AU481" s="184"/>
      <c r="AV481" s="184"/>
      <c r="AW481" s="184"/>
      <c r="AX481" s="184"/>
      <c r="AY481" s="184"/>
      <c r="AZ481" s="184"/>
      <c r="BA481" s="184"/>
      <c r="BB481" s="184"/>
      <c r="BC481" s="184"/>
      <c r="BD481" s="184"/>
      <c r="BE481" s="184"/>
      <c r="BF481" s="184"/>
      <c r="BG481" s="184"/>
      <c r="BH481" s="184"/>
      <c r="BI481" s="184"/>
      <c r="BJ481" s="184"/>
      <c r="BK481" s="184"/>
      <c r="BL481" s="184"/>
      <c r="BM481" s="184"/>
      <c r="BN481" s="184"/>
      <c r="BO481" s="184"/>
      <c r="BP481" s="184"/>
      <c r="BQ481" s="184"/>
      <c r="BR481" s="184"/>
      <c r="BS481" s="184"/>
      <c r="BT481" s="184"/>
      <c r="BU481" s="184"/>
      <c r="BV481" s="184"/>
      <c r="BW481" s="184"/>
      <c r="BX481" s="187"/>
      <c r="BY481" s="187"/>
      <c r="BZ481" s="187"/>
      <c r="CA481" s="187"/>
      <c r="CB481" s="187"/>
      <c r="CC481" s="187"/>
      <c r="CD481" s="187"/>
      <c r="CE481" s="187"/>
      <c r="CF481" s="187"/>
      <c r="CG481" s="187"/>
      <c r="CH481" s="187"/>
    </row>
    <row r="482" spans="1:86" s="186" customFormat="1" ht="12" customHeight="1">
      <c r="A482" s="184"/>
      <c r="B482" s="184"/>
      <c r="C482" s="184"/>
      <c r="D482" s="184"/>
      <c r="E482" s="184"/>
      <c r="F482" s="184"/>
      <c r="G482" s="185"/>
      <c r="H482" s="184"/>
      <c r="I482" s="184"/>
      <c r="J482" s="184"/>
      <c r="K482" s="184"/>
      <c r="L482" s="184"/>
      <c r="M482" s="184"/>
      <c r="N482" s="184"/>
      <c r="O482" s="184"/>
      <c r="P482" s="184"/>
      <c r="Q482" s="184"/>
      <c r="R482" s="184"/>
      <c r="S482" s="184"/>
      <c r="T482" s="184"/>
      <c r="U482" s="184"/>
      <c r="V482" s="184"/>
      <c r="W482" s="184"/>
      <c r="X482" s="184"/>
      <c r="Y482" s="184"/>
      <c r="Z482" s="184"/>
      <c r="AA482" s="184"/>
      <c r="AB482" s="184"/>
      <c r="AC482" s="184"/>
      <c r="AD482" s="184"/>
      <c r="AE482" s="184"/>
      <c r="AF482" s="184"/>
      <c r="AG482" s="184"/>
      <c r="AH482" s="184"/>
      <c r="AI482" s="184"/>
      <c r="AJ482" s="184"/>
      <c r="AK482" s="184"/>
      <c r="AL482" s="184"/>
      <c r="AM482" s="184"/>
      <c r="AN482" s="184"/>
      <c r="AO482" s="184"/>
      <c r="AP482" s="184"/>
      <c r="AQ482" s="184"/>
      <c r="AR482" s="184"/>
      <c r="AS482" s="184"/>
      <c r="AT482" s="184"/>
      <c r="AU482" s="184"/>
      <c r="AV482" s="184"/>
      <c r="AW482" s="184"/>
      <c r="AX482" s="184"/>
      <c r="AY482" s="184"/>
      <c r="AZ482" s="184"/>
      <c r="BA482" s="184"/>
      <c r="BB482" s="184"/>
      <c r="BC482" s="184"/>
      <c r="BD482" s="184"/>
      <c r="BE482" s="184"/>
      <c r="BF482" s="184"/>
      <c r="BG482" s="184"/>
      <c r="BH482" s="184"/>
      <c r="BI482" s="184"/>
      <c r="BJ482" s="184"/>
      <c r="BK482" s="184"/>
      <c r="BL482" s="184"/>
      <c r="BM482" s="184"/>
      <c r="BN482" s="184"/>
      <c r="BO482" s="184"/>
      <c r="BP482" s="184"/>
      <c r="BQ482" s="184"/>
      <c r="BR482" s="184"/>
      <c r="BS482" s="184"/>
      <c r="BT482" s="184"/>
      <c r="BU482" s="184"/>
      <c r="BV482" s="184"/>
      <c r="BW482" s="184"/>
      <c r="BX482" s="187"/>
      <c r="BY482" s="187"/>
      <c r="BZ482" s="187"/>
      <c r="CA482" s="187"/>
      <c r="CB482" s="187"/>
      <c r="CC482" s="187"/>
      <c r="CD482" s="187"/>
      <c r="CE482" s="187"/>
      <c r="CF482" s="187"/>
      <c r="CG482" s="187"/>
      <c r="CH482" s="187"/>
    </row>
    <row r="483" spans="1:86" s="186" customFormat="1" ht="12" customHeight="1">
      <c r="A483" s="184"/>
      <c r="B483" s="184"/>
      <c r="C483" s="184"/>
      <c r="D483" s="184"/>
      <c r="E483" s="184"/>
      <c r="F483" s="184"/>
      <c r="G483" s="185"/>
      <c r="H483" s="184"/>
      <c r="I483" s="184"/>
      <c r="J483" s="184"/>
      <c r="K483" s="184"/>
      <c r="L483" s="184"/>
      <c r="M483" s="184"/>
      <c r="N483" s="184"/>
      <c r="O483" s="184"/>
      <c r="P483" s="184"/>
      <c r="Q483" s="184"/>
      <c r="R483" s="184"/>
      <c r="S483" s="184"/>
      <c r="T483" s="184"/>
      <c r="U483" s="184"/>
      <c r="V483" s="184"/>
      <c r="W483" s="184"/>
      <c r="X483" s="184"/>
      <c r="Y483" s="184"/>
      <c r="Z483" s="184"/>
      <c r="AA483" s="184"/>
      <c r="AB483" s="184"/>
      <c r="AC483" s="184"/>
      <c r="AD483" s="184"/>
      <c r="AE483" s="184"/>
      <c r="AF483" s="184"/>
      <c r="AG483" s="184"/>
      <c r="AH483" s="184"/>
      <c r="AI483" s="184"/>
      <c r="AJ483" s="184"/>
      <c r="AK483" s="184"/>
      <c r="AL483" s="184"/>
      <c r="AM483" s="184"/>
      <c r="AN483" s="184"/>
      <c r="AO483" s="184"/>
      <c r="AP483" s="184"/>
      <c r="AQ483" s="184"/>
      <c r="AR483" s="184"/>
      <c r="AS483" s="184"/>
      <c r="AT483" s="184"/>
      <c r="AU483" s="184"/>
      <c r="AV483" s="184"/>
      <c r="AW483" s="184"/>
      <c r="AX483" s="184"/>
      <c r="AY483" s="184"/>
      <c r="AZ483" s="184"/>
      <c r="BA483" s="184"/>
      <c r="BB483" s="184"/>
      <c r="BC483" s="184"/>
      <c r="BD483" s="184"/>
      <c r="BE483" s="184"/>
      <c r="BF483" s="184"/>
      <c r="BG483" s="184"/>
      <c r="BH483" s="184"/>
      <c r="BI483" s="184"/>
      <c r="BJ483" s="184"/>
      <c r="BK483" s="184"/>
      <c r="BL483" s="184"/>
      <c r="BM483" s="184"/>
      <c r="BN483" s="184"/>
      <c r="BO483" s="184"/>
      <c r="BP483" s="184"/>
      <c r="BQ483" s="184"/>
      <c r="BR483" s="184"/>
      <c r="BS483" s="184"/>
      <c r="BT483" s="184"/>
      <c r="BU483" s="184"/>
      <c r="BV483" s="184"/>
      <c r="BW483" s="184"/>
      <c r="BX483" s="187"/>
      <c r="BY483" s="187"/>
      <c r="BZ483" s="187"/>
      <c r="CA483" s="187"/>
      <c r="CB483" s="187"/>
      <c r="CC483" s="187"/>
      <c r="CD483" s="187"/>
      <c r="CE483" s="187"/>
      <c r="CF483" s="187"/>
      <c r="CG483" s="187"/>
      <c r="CH483" s="187"/>
    </row>
    <row r="484" spans="1:86" s="186" customFormat="1" ht="12" customHeight="1">
      <c r="A484" s="184"/>
      <c r="B484" s="184"/>
      <c r="C484" s="184"/>
      <c r="D484" s="184"/>
      <c r="E484" s="184"/>
      <c r="F484" s="184"/>
      <c r="G484" s="185"/>
      <c r="H484" s="184"/>
      <c r="I484" s="184"/>
      <c r="J484" s="184"/>
      <c r="K484" s="184"/>
      <c r="L484" s="184"/>
      <c r="M484" s="184"/>
      <c r="N484" s="184"/>
      <c r="O484" s="184"/>
      <c r="P484" s="184"/>
      <c r="Q484" s="184"/>
      <c r="R484" s="184"/>
      <c r="S484" s="184"/>
      <c r="T484" s="184"/>
      <c r="U484" s="184"/>
      <c r="V484" s="184"/>
      <c r="W484" s="184"/>
      <c r="X484" s="184"/>
      <c r="Y484" s="184"/>
      <c r="Z484" s="184"/>
      <c r="AA484" s="184"/>
      <c r="AB484" s="184"/>
      <c r="AC484" s="184"/>
      <c r="AD484" s="184"/>
      <c r="AE484" s="184"/>
      <c r="AF484" s="184"/>
      <c r="AG484" s="184"/>
      <c r="AH484" s="184"/>
      <c r="AI484" s="184"/>
      <c r="AJ484" s="184"/>
      <c r="AK484" s="184"/>
      <c r="AL484" s="184"/>
      <c r="AM484" s="184"/>
      <c r="AN484" s="184"/>
      <c r="AO484" s="184"/>
      <c r="AP484" s="184"/>
      <c r="AQ484" s="184"/>
      <c r="AR484" s="184"/>
      <c r="AS484" s="184"/>
      <c r="AT484" s="184"/>
      <c r="AU484" s="184"/>
      <c r="AV484" s="184"/>
      <c r="AW484" s="184"/>
      <c r="AX484" s="184"/>
      <c r="AY484" s="184"/>
      <c r="AZ484" s="184"/>
      <c r="BA484" s="184"/>
      <c r="BB484" s="184"/>
      <c r="BC484" s="184"/>
      <c r="BD484" s="184"/>
      <c r="BE484" s="184"/>
      <c r="BF484" s="184"/>
      <c r="BG484" s="184"/>
      <c r="BH484" s="184"/>
      <c r="BI484" s="184"/>
      <c r="BJ484" s="184"/>
      <c r="BK484" s="184"/>
      <c r="BL484" s="184"/>
      <c r="BM484" s="184"/>
      <c r="BN484" s="184"/>
      <c r="BO484" s="184"/>
      <c r="BP484" s="184"/>
      <c r="BQ484" s="184"/>
      <c r="BR484" s="184"/>
      <c r="BS484" s="184"/>
      <c r="BT484" s="184"/>
      <c r="BU484" s="184"/>
      <c r="BV484" s="184"/>
      <c r="BW484" s="184"/>
      <c r="BX484" s="187"/>
      <c r="BY484" s="187"/>
      <c r="BZ484" s="187"/>
      <c r="CA484" s="187"/>
      <c r="CB484" s="187"/>
      <c r="CC484" s="187"/>
      <c r="CD484" s="187"/>
      <c r="CE484" s="187"/>
      <c r="CF484" s="187"/>
      <c r="CG484" s="187"/>
      <c r="CH484" s="187"/>
    </row>
    <row r="485" spans="1:86" s="186" customFormat="1" ht="12" customHeight="1">
      <c r="A485" s="184"/>
      <c r="B485" s="184"/>
      <c r="C485" s="184"/>
      <c r="D485" s="184"/>
      <c r="E485" s="184"/>
      <c r="F485" s="184"/>
      <c r="G485" s="185"/>
      <c r="H485" s="184"/>
      <c r="I485" s="184"/>
      <c r="J485" s="184"/>
      <c r="K485" s="184"/>
      <c r="L485" s="184"/>
      <c r="M485" s="184"/>
      <c r="N485" s="184"/>
      <c r="O485" s="184"/>
      <c r="P485" s="184"/>
      <c r="Q485" s="184"/>
      <c r="R485" s="184"/>
      <c r="S485" s="184"/>
      <c r="T485" s="184"/>
      <c r="U485" s="184"/>
      <c r="V485" s="184"/>
      <c r="W485" s="184"/>
      <c r="X485" s="184"/>
      <c r="Y485" s="184"/>
      <c r="Z485" s="184"/>
      <c r="AA485" s="184"/>
      <c r="AB485" s="184"/>
      <c r="AC485" s="184"/>
      <c r="AD485" s="184"/>
      <c r="AE485" s="184"/>
      <c r="AF485" s="184"/>
      <c r="AG485" s="184"/>
      <c r="AH485" s="184"/>
      <c r="AI485" s="184"/>
      <c r="AJ485" s="184"/>
      <c r="AK485" s="184"/>
      <c r="AL485" s="184"/>
      <c r="AM485" s="184"/>
      <c r="AN485" s="184"/>
      <c r="AO485" s="184"/>
      <c r="AP485" s="184"/>
      <c r="AQ485" s="184"/>
      <c r="AR485" s="184"/>
      <c r="AS485" s="184"/>
      <c r="AT485" s="184"/>
      <c r="AU485" s="184"/>
      <c r="AV485" s="184"/>
      <c r="AW485" s="184"/>
      <c r="AX485" s="184"/>
      <c r="AY485" s="184"/>
      <c r="AZ485" s="184"/>
      <c r="BA485" s="184"/>
      <c r="BB485" s="184"/>
      <c r="BC485" s="184"/>
      <c r="BD485" s="184"/>
      <c r="BE485" s="184"/>
      <c r="BF485" s="184"/>
      <c r="BG485" s="184"/>
      <c r="BH485" s="184"/>
      <c r="BI485" s="184"/>
      <c r="BJ485" s="184"/>
      <c r="BK485" s="184"/>
      <c r="BL485" s="184"/>
      <c r="BM485" s="184"/>
      <c r="BN485" s="184"/>
      <c r="BO485" s="184"/>
      <c r="BP485" s="184"/>
      <c r="BQ485" s="184"/>
      <c r="BR485" s="184"/>
      <c r="BS485" s="184"/>
      <c r="BT485" s="184"/>
      <c r="BU485" s="184"/>
      <c r="BV485" s="184"/>
      <c r="BW485" s="184"/>
      <c r="BX485" s="187"/>
      <c r="BY485" s="187"/>
      <c r="BZ485" s="187"/>
      <c r="CA485" s="187"/>
      <c r="CB485" s="187"/>
      <c r="CC485" s="187"/>
      <c r="CD485" s="187"/>
      <c r="CE485" s="187"/>
      <c r="CF485" s="187"/>
      <c r="CG485" s="187"/>
      <c r="CH485" s="187"/>
    </row>
    <row r="486" spans="1:86" s="186" customFormat="1" ht="12" customHeight="1">
      <c r="A486" s="184"/>
      <c r="B486" s="184"/>
      <c r="C486" s="184"/>
      <c r="D486" s="184"/>
      <c r="E486" s="184"/>
      <c r="F486" s="184"/>
      <c r="G486" s="185"/>
      <c r="H486" s="184"/>
      <c r="I486" s="184"/>
      <c r="J486" s="184"/>
      <c r="K486" s="184"/>
      <c r="L486" s="184"/>
      <c r="M486" s="184"/>
      <c r="N486" s="184"/>
      <c r="O486" s="184"/>
      <c r="P486" s="184"/>
      <c r="Q486" s="184"/>
      <c r="R486" s="184"/>
      <c r="S486" s="184"/>
      <c r="T486" s="184"/>
      <c r="U486" s="184"/>
      <c r="V486" s="184"/>
      <c r="W486" s="184"/>
      <c r="X486" s="184"/>
      <c r="Y486" s="184"/>
      <c r="Z486" s="184"/>
      <c r="AA486" s="184"/>
      <c r="AB486" s="184"/>
      <c r="AC486" s="184"/>
      <c r="AD486" s="184"/>
      <c r="AE486" s="184"/>
      <c r="AF486" s="184"/>
      <c r="AG486" s="184"/>
      <c r="AH486" s="184"/>
      <c r="AI486" s="184"/>
      <c r="AJ486" s="184"/>
      <c r="AK486" s="184"/>
      <c r="AL486" s="184"/>
      <c r="AM486" s="184"/>
      <c r="AN486" s="184"/>
      <c r="AO486" s="184"/>
      <c r="AP486" s="184"/>
      <c r="AQ486" s="184"/>
      <c r="AR486" s="184"/>
      <c r="AS486" s="184"/>
      <c r="AT486" s="184"/>
      <c r="AU486" s="184"/>
      <c r="AV486" s="184"/>
      <c r="AW486" s="184"/>
      <c r="AX486" s="184"/>
      <c r="AY486" s="184"/>
      <c r="AZ486" s="184"/>
      <c r="BA486" s="184"/>
      <c r="BB486" s="184"/>
      <c r="BC486" s="184"/>
      <c r="BD486" s="184"/>
      <c r="BE486" s="184"/>
      <c r="BF486" s="184"/>
      <c r="BG486" s="184"/>
      <c r="BH486" s="184"/>
      <c r="BI486" s="184"/>
      <c r="BJ486" s="184"/>
      <c r="BK486" s="184"/>
      <c r="BL486" s="184"/>
      <c r="BM486" s="184"/>
      <c r="BN486" s="184"/>
      <c r="BO486" s="184"/>
      <c r="BP486" s="184"/>
      <c r="BQ486" s="184"/>
      <c r="BR486" s="184"/>
      <c r="BS486" s="184"/>
      <c r="BT486" s="184"/>
      <c r="BU486" s="184"/>
      <c r="BV486" s="184"/>
      <c r="BW486" s="184"/>
      <c r="BX486" s="187"/>
      <c r="BY486" s="187"/>
      <c r="BZ486" s="187"/>
      <c r="CA486" s="187"/>
      <c r="CB486" s="187"/>
      <c r="CC486" s="187"/>
      <c r="CD486" s="187"/>
      <c r="CE486" s="187"/>
      <c r="CF486" s="187"/>
      <c r="CG486" s="187"/>
      <c r="CH486" s="187"/>
    </row>
    <row r="487" spans="1:86" s="186" customFormat="1" ht="12" customHeight="1">
      <c r="A487" s="184"/>
      <c r="B487" s="184"/>
      <c r="C487" s="184"/>
      <c r="D487" s="184"/>
      <c r="E487" s="184"/>
      <c r="F487" s="184"/>
      <c r="G487" s="185"/>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4"/>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7"/>
      <c r="BY487" s="187"/>
      <c r="BZ487" s="187"/>
      <c r="CA487" s="187"/>
      <c r="CB487" s="187"/>
      <c r="CC487" s="187"/>
      <c r="CD487" s="187"/>
      <c r="CE487" s="187"/>
      <c r="CF487" s="187"/>
      <c r="CG487" s="187"/>
      <c r="CH487" s="187"/>
    </row>
    <row r="488" spans="1:86" s="186" customFormat="1" ht="12" customHeight="1">
      <c r="A488" s="184"/>
      <c r="B488" s="184"/>
      <c r="C488" s="184"/>
      <c r="D488" s="184"/>
      <c r="E488" s="184"/>
      <c r="F488" s="184"/>
      <c r="G488" s="185"/>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4"/>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7"/>
      <c r="BY488" s="187"/>
      <c r="BZ488" s="187"/>
      <c r="CA488" s="187"/>
      <c r="CB488" s="187"/>
      <c r="CC488" s="187"/>
      <c r="CD488" s="187"/>
      <c r="CE488" s="187"/>
      <c r="CF488" s="187"/>
      <c r="CG488" s="187"/>
      <c r="CH488" s="187"/>
    </row>
    <row r="489" spans="1:86" s="186" customFormat="1" ht="12" customHeight="1">
      <c r="A489" s="184"/>
      <c r="B489" s="184"/>
      <c r="C489" s="184"/>
      <c r="D489" s="184"/>
      <c r="E489" s="184"/>
      <c r="F489" s="184"/>
      <c r="G489" s="185"/>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4"/>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7"/>
      <c r="BY489" s="187"/>
      <c r="BZ489" s="187"/>
      <c r="CA489" s="187"/>
      <c r="CB489" s="187"/>
      <c r="CC489" s="187"/>
      <c r="CD489" s="187"/>
      <c r="CE489" s="187"/>
      <c r="CF489" s="187"/>
      <c r="CG489" s="187"/>
      <c r="CH489" s="187"/>
    </row>
    <row r="490" spans="1:86" s="186" customFormat="1" ht="12" customHeight="1">
      <c r="A490" s="184"/>
      <c r="B490" s="184"/>
      <c r="C490" s="184"/>
      <c r="D490" s="184"/>
      <c r="E490" s="184"/>
      <c r="F490" s="184"/>
      <c r="G490" s="185"/>
      <c r="H490" s="184"/>
      <c r="I490" s="184"/>
      <c r="J490" s="184"/>
      <c r="K490" s="184"/>
      <c r="L490" s="184"/>
      <c r="M490" s="184"/>
      <c r="N490" s="184"/>
      <c r="O490" s="184"/>
      <c r="P490" s="184"/>
      <c r="Q490" s="184"/>
      <c r="R490" s="184"/>
      <c r="S490" s="184"/>
      <c r="T490" s="184"/>
      <c r="U490" s="184"/>
      <c r="V490" s="184"/>
      <c r="W490" s="184"/>
      <c r="X490" s="184"/>
      <c r="Y490" s="184"/>
      <c r="Z490" s="184"/>
      <c r="AA490" s="184"/>
      <c r="AB490" s="184"/>
      <c r="AC490" s="184"/>
      <c r="AD490" s="184"/>
      <c r="AE490" s="184"/>
      <c r="AF490" s="184"/>
      <c r="AG490" s="184"/>
      <c r="AH490" s="184"/>
      <c r="AI490" s="184"/>
      <c r="AJ490" s="184"/>
      <c r="AK490" s="184"/>
      <c r="AL490" s="184"/>
      <c r="AM490" s="184"/>
      <c r="AN490" s="184"/>
      <c r="AO490" s="184"/>
      <c r="AP490" s="184"/>
      <c r="AQ490" s="184"/>
      <c r="AR490" s="184"/>
      <c r="AS490" s="184"/>
      <c r="AT490" s="184"/>
      <c r="AU490" s="184"/>
      <c r="AV490" s="184"/>
      <c r="AW490" s="184"/>
      <c r="AX490" s="184"/>
      <c r="AY490" s="184"/>
      <c r="AZ490" s="184"/>
      <c r="BA490" s="184"/>
      <c r="BB490" s="184"/>
      <c r="BC490" s="184"/>
      <c r="BD490" s="184"/>
      <c r="BE490" s="184"/>
      <c r="BF490" s="184"/>
      <c r="BG490" s="184"/>
      <c r="BH490" s="184"/>
      <c r="BI490" s="184"/>
      <c r="BJ490" s="184"/>
      <c r="BK490" s="184"/>
      <c r="BL490" s="184"/>
      <c r="BM490" s="184"/>
      <c r="BN490" s="184"/>
      <c r="BO490" s="184"/>
      <c r="BP490" s="184"/>
      <c r="BQ490" s="184"/>
      <c r="BR490" s="184"/>
      <c r="BS490" s="184"/>
      <c r="BT490" s="184"/>
      <c r="BU490" s="184"/>
      <c r="BV490" s="184"/>
      <c r="BW490" s="184"/>
      <c r="BX490" s="187"/>
      <c r="BY490" s="187"/>
      <c r="BZ490" s="187"/>
      <c r="CA490" s="187"/>
      <c r="CB490" s="187"/>
      <c r="CC490" s="187"/>
      <c r="CD490" s="187"/>
      <c r="CE490" s="187"/>
      <c r="CF490" s="187"/>
      <c r="CG490" s="187"/>
      <c r="CH490" s="187"/>
    </row>
    <row r="491" spans="1:86" s="186" customFormat="1" ht="12" customHeight="1">
      <c r="A491" s="184"/>
      <c r="B491" s="184"/>
      <c r="C491" s="184"/>
      <c r="D491" s="184"/>
      <c r="E491" s="184"/>
      <c r="F491" s="184"/>
      <c r="G491" s="185"/>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4"/>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7"/>
      <c r="BY491" s="187"/>
      <c r="BZ491" s="187"/>
      <c r="CA491" s="187"/>
      <c r="CB491" s="187"/>
      <c r="CC491" s="187"/>
      <c r="CD491" s="187"/>
      <c r="CE491" s="187"/>
      <c r="CF491" s="187"/>
      <c r="CG491" s="187"/>
      <c r="CH491" s="187"/>
    </row>
    <row r="492" spans="1:86" s="186" customFormat="1" ht="12" customHeight="1">
      <c r="A492" s="184"/>
      <c r="B492" s="184"/>
      <c r="C492" s="184"/>
      <c r="D492" s="184"/>
      <c r="E492" s="184"/>
      <c r="F492" s="184"/>
      <c r="G492" s="185"/>
      <c r="H492" s="184"/>
      <c r="I492" s="184"/>
      <c r="J492" s="184"/>
      <c r="K492" s="184"/>
      <c r="L492" s="184"/>
      <c r="M492" s="184"/>
      <c r="N492" s="184"/>
      <c r="O492" s="184"/>
      <c r="P492" s="184"/>
      <c r="Q492" s="184"/>
      <c r="R492" s="184"/>
      <c r="S492" s="184"/>
      <c r="T492" s="184"/>
      <c r="U492" s="184"/>
      <c r="V492" s="184"/>
      <c r="W492" s="184"/>
      <c r="X492" s="184"/>
      <c r="Y492" s="184"/>
      <c r="Z492" s="184"/>
      <c r="AA492" s="184"/>
      <c r="AB492" s="184"/>
      <c r="AC492" s="184"/>
      <c r="AD492" s="184"/>
      <c r="AE492" s="184"/>
      <c r="AF492" s="184"/>
      <c r="AG492" s="184"/>
      <c r="AH492" s="184"/>
      <c r="AI492" s="184"/>
      <c r="AJ492" s="184"/>
      <c r="AK492" s="184"/>
      <c r="AL492" s="184"/>
      <c r="AM492" s="184"/>
      <c r="AN492" s="184"/>
      <c r="AO492" s="184"/>
      <c r="AP492" s="184"/>
      <c r="AQ492" s="184"/>
      <c r="AR492" s="184"/>
      <c r="AS492" s="184"/>
      <c r="AT492" s="184"/>
      <c r="AU492" s="184"/>
      <c r="AV492" s="184"/>
      <c r="AW492" s="184"/>
      <c r="AX492" s="184"/>
      <c r="AY492" s="184"/>
      <c r="AZ492" s="184"/>
      <c r="BA492" s="184"/>
      <c r="BB492" s="184"/>
      <c r="BC492" s="184"/>
      <c r="BD492" s="184"/>
      <c r="BE492" s="184"/>
      <c r="BF492" s="184"/>
      <c r="BG492" s="184"/>
      <c r="BH492" s="184"/>
      <c r="BI492" s="184"/>
      <c r="BJ492" s="184"/>
      <c r="BK492" s="184"/>
      <c r="BL492" s="184"/>
      <c r="BM492" s="184"/>
      <c r="BN492" s="184"/>
      <c r="BO492" s="184"/>
      <c r="BP492" s="184"/>
      <c r="BQ492" s="184"/>
      <c r="BR492" s="184"/>
      <c r="BS492" s="184"/>
      <c r="BT492" s="184"/>
      <c r="BU492" s="184"/>
      <c r="BV492" s="184"/>
      <c r="BW492" s="184"/>
      <c r="BX492" s="187"/>
      <c r="BY492" s="187"/>
      <c r="BZ492" s="187"/>
      <c r="CA492" s="187"/>
      <c r="CB492" s="187"/>
      <c r="CC492" s="187"/>
      <c r="CD492" s="187"/>
      <c r="CE492" s="187"/>
      <c r="CF492" s="187"/>
      <c r="CG492" s="187"/>
      <c r="CH492" s="187"/>
    </row>
    <row r="493" spans="1:86" s="186" customFormat="1" ht="12" customHeight="1">
      <c r="A493" s="184"/>
      <c r="B493" s="184"/>
      <c r="C493" s="184"/>
      <c r="D493" s="184"/>
      <c r="E493" s="184"/>
      <c r="F493" s="184"/>
      <c r="G493" s="185"/>
      <c r="H493" s="184"/>
      <c r="I493" s="184"/>
      <c r="J493" s="184"/>
      <c r="K493" s="184"/>
      <c r="L493" s="184"/>
      <c r="M493" s="184"/>
      <c r="N493" s="184"/>
      <c r="O493" s="184"/>
      <c r="P493" s="184"/>
      <c r="Q493" s="184"/>
      <c r="R493" s="184"/>
      <c r="S493" s="184"/>
      <c r="T493" s="184"/>
      <c r="U493" s="184"/>
      <c r="V493" s="184"/>
      <c r="W493" s="184"/>
      <c r="X493" s="184"/>
      <c r="Y493" s="184"/>
      <c r="Z493" s="184"/>
      <c r="AA493" s="184"/>
      <c r="AB493" s="184"/>
      <c r="AC493" s="184"/>
      <c r="AD493" s="184"/>
      <c r="AE493" s="184"/>
      <c r="AF493" s="184"/>
      <c r="AG493" s="184"/>
      <c r="AH493" s="184"/>
      <c r="AI493" s="184"/>
      <c r="AJ493" s="184"/>
      <c r="AK493" s="184"/>
      <c r="AL493" s="184"/>
      <c r="AM493" s="184"/>
      <c r="AN493" s="184"/>
      <c r="AO493" s="184"/>
      <c r="AP493" s="184"/>
      <c r="AQ493" s="184"/>
      <c r="AR493" s="184"/>
      <c r="AS493" s="184"/>
      <c r="AT493" s="184"/>
      <c r="AU493" s="184"/>
      <c r="AV493" s="184"/>
      <c r="AW493" s="184"/>
      <c r="AX493" s="184"/>
      <c r="AY493" s="184"/>
      <c r="AZ493" s="184"/>
      <c r="BA493" s="184"/>
      <c r="BB493" s="184"/>
      <c r="BC493" s="184"/>
      <c r="BD493" s="184"/>
      <c r="BE493" s="184"/>
      <c r="BF493" s="184"/>
      <c r="BG493" s="184"/>
      <c r="BH493" s="184"/>
      <c r="BI493" s="184"/>
      <c r="BJ493" s="184"/>
      <c r="BK493" s="184"/>
      <c r="BL493" s="184"/>
      <c r="BM493" s="184"/>
      <c r="BN493" s="184"/>
      <c r="BO493" s="184"/>
      <c r="BP493" s="184"/>
      <c r="BQ493" s="184"/>
      <c r="BR493" s="184"/>
      <c r="BS493" s="184"/>
      <c r="BT493" s="184"/>
      <c r="BU493" s="184"/>
      <c r="BV493" s="184"/>
      <c r="BW493" s="184"/>
      <c r="BX493" s="187"/>
      <c r="BY493" s="187"/>
      <c r="BZ493" s="187"/>
      <c r="CA493" s="187"/>
      <c r="CB493" s="187"/>
      <c r="CC493" s="187"/>
      <c r="CD493" s="187"/>
      <c r="CE493" s="187"/>
      <c r="CF493" s="187"/>
      <c r="CG493" s="187"/>
      <c r="CH493" s="187"/>
    </row>
    <row r="494" spans="1:86" s="186" customFormat="1" ht="12" customHeight="1">
      <c r="A494" s="184"/>
      <c r="B494" s="184"/>
      <c r="C494" s="184"/>
      <c r="D494" s="184"/>
      <c r="E494" s="184"/>
      <c r="F494" s="184"/>
      <c r="G494" s="185"/>
      <c r="H494" s="184"/>
      <c r="I494" s="184"/>
      <c r="J494" s="184"/>
      <c r="K494" s="184"/>
      <c r="L494" s="184"/>
      <c r="M494" s="184"/>
      <c r="N494" s="184"/>
      <c r="O494" s="184"/>
      <c r="P494" s="184"/>
      <c r="Q494" s="184"/>
      <c r="R494" s="184"/>
      <c r="S494" s="184"/>
      <c r="T494" s="184"/>
      <c r="U494" s="184"/>
      <c r="V494" s="184"/>
      <c r="W494" s="184"/>
      <c r="X494" s="184"/>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c r="AW494" s="184"/>
      <c r="AX494" s="184"/>
      <c r="AY494" s="184"/>
      <c r="AZ494" s="184"/>
      <c r="BA494" s="184"/>
      <c r="BB494" s="184"/>
      <c r="BC494" s="184"/>
      <c r="BD494" s="184"/>
      <c r="BE494" s="184"/>
      <c r="BF494" s="184"/>
      <c r="BG494" s="184"/>
      <c r="BH494" s="184"/>
      <c r="BI494" s="184"/>
      <c r="BJ494" s="184"/>
      <c r="BK494" s="184"/>
      <c r="BL494" s="184"/>
      <c r="BM494" s="184"/>
      <c r="BN494" s="184"/>
      <c r="BO494" s="184"/>
      <c r="BP494" s="184"/>
      <c r="BQ494" s="184"/>
      <c r="BR494" s="184"/>
      <c r="BS494" s="184"/>
      <c r="BT494" s="184"/>
      <c r="BU494" s="184"/>
      <c r="BV494" s="184"/>
      <c r="BW494" s="184"/>
      <c r="BX494" s="187"/>
      <c r="BY494" s="187"/>
      <c r="BZ494" s="187"/>
      <c r="CA494" s="187"/>
      <c r="CB494" s="187"/>
      <c r="CC494" s="187"/>
      <c r="CD494" s="187"/>
      <c r="CE494" s="187"/>
      <c r="CF494" s="187"/>
      <c r="CG494" s="187"/>
      <c r="CH494" s="187"/>
    </row>
    <row r="495" spans="1:86" s="186" customFormat="1" ht="12" customHeight="1">
      <c r="A495" s="184"/>
      <c r="B495" s="184"/>
      <c r="C495" s="184"/>
      <c r="D495" s="184"/>
      <c r="E495" s="184"/>
      <c r="F495" s="184"/>
      <c r="G495" s="185"/>
      <c r="H495" s="184"/>
      <c r="I495" s="184"/>
      <c r="J495" s="184"/>
      <c r="K495" s="184"/>
      <c r="L495" s="184"/>
      <c r="M495" s="184"/>
      <c r="N495" s="184"/>
      <c r="O495" s="184"/>
      <c r="P495" s="184"/>
      <c r="Q495" s="184"/>
      <c r="R495" s="184"/>
      <c r="S495" s="184"/>
      <c r="T495" s="184"/>
      <c r="U495" s="184"/>
      <c r="V495" s="184"/>
      <c r="W495" s="184"/>
      <c r="X495" s="184"/>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c r="AX495" s="184"/>
      <c r="AY495" s="184"/>
      <c r="AZ495" s="184"/>
      <c r="BA495" s="184"/>
      <c r="BB495" s="184"/>
      <c r="BC495" s="184"/>
      <c r="BD495" s="184"/>
      <c r="BE495" s="184"/>
      <c r="BF495" s="184"/>
      <c r="BG495" s="184"/>
      <c r="BH495" s="184"/>
      <c r="BI495" s="184"/>
      <c r="BJ495" s="184"/>
      <c r="BK495" s="184"/>
      <c r="BL495" s="184"/>
      <c r="BM495" s="184"/>
      <c r="BN495" s="184"/>
      <c r="BO495" s="184"/>
      <c r="BP495" s="184"/>
      <c r="BQ495" s="184"/>
      <c r="BR495" s="184"/>
      <c r="BS495" s="184"/>
      <c r="BT495" s="184"/>
      <c r="BU495" s="184"/>
      <c r="BV495" s="184"/>
      <c r="BW495" s="184"/>
      <c r="BX495" s="187"/>
      <c r="BY495" s="187"/>
      <c r="BZ495" s="187"/>
      <c r="CA495" s="187"/>
      <c r="CB495" s="187"/>
      <c r="CC495" s="187"/>
      <c r="CD495" s="187"/>
      <c r="CE495" s="187"/>
      <c r="CF495" s="187"/>
      <c r="CG495" s="187"/>
      <c r="CH495" s="187"/>
    </row>
    <row r="496" spans="1:86" s="186" customFormat="1" ht="12" customHeight="1">
      <c r="A496" s="184"/>
      <c r="B496" s="184"/>
      <c r="C496" s="184"/>
      <c r="D496" s="184"/>
      <c r="E496" s="184"/>
      <c r="F496" s="184"/>
      <c r="G496" s="185"/>
      <c r="H496" s="184"/>
      <c r="I496" s="184"/>
      <c r="J496" s="184"/>
      <c r="K496" s="184"/>
      <c r="L496" s="184"/>
      <c r="M496" s="184"/>
      <c r="N496" s="184"/>
      <c r="O496" s="184"/>
      <c r="P496" s="184"/>
      <c r="Q496" s="184"/>
      <c r="R496" s="184"/>
      <c r="S496" s="184"/>
      <c r="T496" s="184"/>
      <c r="U496" s="184"/>
      <c r="V496" s="184"/>
      <c r="W496" s="184"/>
      <c r="X496" s="184"/>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c r="BH496" s="184"/>
      <c r="BI496" s="184"/>
      <c r="BJ496" s="184"/>
      <c r="BK496" s="184"/>
      <c r="BL496" s="184"/>
      <c r="BM496" s="184"/>
      <c r="BN496" s="184"/>
      <c r="BO496" s="184"/>
      <c r="BP496" s="184"/>
      <c r="BQ496" s="184"/>
      <c r="BR496" s="184"/>
      <c r="BS496" s="184"/>
      <c r="BT496" s="184"/>
      <c r="BU496" s="184"/>
      <c r="BV496" s="184"/>
      <c r="BW496" s="184"/>
      <c r="BX496" s="187"/>
      <c r="BY496" s="187"/>
      <c r="BZ496" s="187"/>
      <c r="CA496" s="187"/>
      <c r="CB496" s="187"/>
      <c r="CC496" s="187"/>
      <c r="CD496" s="187"/>
      <c r="CE496" s="187"/>
      <c r="CF496" s="187"/>
      <c r="CG496" s="187"/>
      <c r="CH496" s="187"/>
    </row>
    <row r="497" spans="1:86" s="186" customFormat="1" ht="12" customHeight="1">
      <c r="A497" s="184"/>
      <c r="B497" s="184"/>
      <c r="C497" s="184"/>
      <c r="D497" s="184"/>
      <c r="E497" s="184"/>
      <c r="F497" s="184"/>
      <c r="G497" s="185"/>
      <c r="H497" s="184"/>
      <c r="I497" s="184"/>
      <c r="J497" s="184"/>
      <c r="K497" s="184"/>
      <c r="L497" s="184"/>
      <c r="M497" s="184"/>
      <c r="N497" s="184"/>
      <c r="O497" s="184"/>
      <c r="P497" s="184"/>
      <c r="Q497" s="184"/>
      <c r="R497" s="184"/>
      <c r="S497" s="184"/>
      <c r="T497" s="184"/>
      <c r="U497" s="184"/>
      <c r="V497" s="184"/>
      <c r="W497" s="184"/>
      <c r="X497" s="184"/>
      <c r="Y497" s="184"/>
      <c r="Z497" s="184"/>
      <c r="AA497" s="184"/>
      <c r="AB497" s="184"/>
      <c r="AC497" s="184"/>
      <c r="AD497" s="184"/>
      <c r="AE497" s="184"/>
      <c r="AF497" s="184"/>
      <c r="AG497" s="184"/>
      <c r="AH497" s="184"/>
      <c r="AI497" s="184"/>
      <c r="AJ497" s="184"/>
      <c r="AK497" s="184"/>
      <c r="AL497" s="184"/>
      <c r="AM497" s="184"/>
      <c r="AN497" s="184"/>
      <c r="AO497" s="184"/>
      <c r="AP497" s="184"/>
      <c r="AQ497" s="184"/>
      <c r="AR497" s="184"/>
      <c r="AS497" s="184"/>
      <c r="AT497" s="184"/>
      <c r="AU497" s="184"/>
      <c r="AV497" s="184"/>
      <c r="AW497" s="184"/>
      <c r="AX497" s="184"/>
      <c r="AY497" s="184"/>
      <c r="AZ497" s="184"/>
      <c r="BA497" s="184"/>
      <c r="BB497" s="184"/>
      <c r="BC497" s="184"/>
      <c r="BD497" s="184"/>
      <c r="BE497" s="184"/>
      <c r="BF497" s="184"/>
      <c r="BG497" s="184"/>
      <c r="BH497" s="184"/>
      <c r="BI497" s="184"/>
      <c r="BJ497" s="184"/>
      <c r="BK497" s="184"/>
      <c r="BL497" s="184"/>
      <c r="BM497" s="184"/>
      <c r="BN497" s="184"/>
      <c r="BO497" s="184"/>
      <c r="BP497" s="184"/>
      <c r="BQ497" s="184"/>
      <c r="BR497" s="184"/>
      <c r="BS497" s="184"/>
      <c r="BT497" s="184"/>
      <c r="BU497" s="184"/>
      <c r="BV497" s="184"/>
      <c r="BW497" s="184"/>
      <c r="BX497" s="187"/>
      <c r="BY497" s="187"/>
      <c r="BZ497" s="187"/>
      <c r="CA497" s="187"/>
      <c r="CB497" s="187"/>
      <c r="CC497" s="187"/>
      <c r="CD497" s="187"/>
      <c r="CE497" s="187"/>
      <c r="CF497" s="187"/>
      <c r="CG497" s="187"/>
      <c r="CH497" s="187"/>
    </row>
    <row r="498" spans="1:86" s="186" customFormat="1" ht="12" customHeight="1">
      <c r="A498" s="184"/>
      <c r="B498" s="184"/>
      <c r="C498" s="184"/>
      <c r="D498" s="184"/>
      <c r="E498" s="184"/>
      <c r="F498" s="184"/>
      <c r="G498" s="185"/>
      <c r="H498" s="184"/>
      <c r="I498" s="184"/>
      <c r="J498" s="184"/>
      <c r="K498" s="184"/>
      <c r="L498" s="184"/>
      <c r="M498" s="184"/>
      <c r="N498" s="184"/>
      <c r="O498" s="184"/>
      <c r="P498" s="184"/>
      <c r="Q498" s="184"/>
      <c r="R498" s="184"/>
      <c r="S498" s="184"/>
      <c r="T498" s="184"/>
      <c r="U498" s="184"/>
      <c r="V498" s="184"/>
      <c r="W498" s="184"/>
      <c r="X498" s="184"/>
      <c r="Y498" s="184"/>
      <c r="Z498" s="184"/>
      <c r="AA498" s="184"/>
      <c r="AB498" s="184"/>
      <c r="AC498" s="184"/>
      <c r="AD498" s="184"/>
      <c r="AE498" s="184"/>
      <c r="AF498" s="184"/>
      <c r="AG498" s="184"/>
      <c r="AH498" s="184"/>
      <c r="AI498" s="184"/>
      <c r="AJ498" s="184"/>
      <c r="AK498" s="184"/>
      <c r="AL498" s="184"/>
      <c r="AM498" s="184"/>
      <c r="AN498" s="184"/>
      <c r="AO498" s="184"/>
      <c r="AP498" s="184"/>
      <c r="AQ498" s="184"/>
      <c r="AR498" s="184"/>
      <c r="AS498" s="184"/>
      <c r="AT498" s="184"/>
      <c r="AU498" s="184"/>
      <c r="AV498" s="184"/>
      <c r="AW498" s="184"/>
      <c r="AX498" s="184"/>
      <c r="AY498" s="184"/>
      <c r="AZ498" s="184"/>
      <c r="BA498" s="184"/>
      <c r="BB498" s="184"/>
      <c r="BC498" s="184"/>
      <c r="BD498" s="184"/>
      <c r="BE498" s="184"/>
      <c r="BF498" s="184"/>
      <c r="BG498" s="184"/>
      <c r="BH498" s="184"/>
      <c r="BI498" s="184"/>
      <c r="BJ498" s="184"/>
      <c r="BK498" s="184"/>
      <c r="BL498" s="184"/>
      <c r="BM498" s="184"/>
      <c r="BN498" s="184"/>
      <c r="BO498" s="184"/>
      <c r="BP498" s="184"/>
      <c r="BQ498" s="184"/>
      <c r="BR498" s="184"/>
      <c r="BS498" s="184"/>
      <c r="BT498" s="184"/>
      <c r="BU498" s="184"/>
      <c r="BV498" s="184"/>
      <c r="BW498" s="184"/>
      <c r="BX498" s="187"/>
      <c r="BY498" s="187"/>
      <c r="BZ498" s="187"/>
      <c r="CA498" s="187"/>
      <c r="CB498" s="187"/>
      <c r="CC498" s="187"/>
      <c r="CD498" s="187"/>
      <c r="CE498" s="187"/>
      <c r="CF498" s="187"/>
      <c r="CG498" s="187"/>
      <c r="CH498" s="187"/>
    </row>
    <row r="499" spans="1:86" s="186" customFormat="1" ht="12" customHeight="1">
      <c r="A499" s="184"/>
      <c r="B499" s="184"/>
      <c r="C499" s="184"/>
      <c r="D499" s="184"/>
      <c r="E499" s="184"/>
      <c r="F499" s="184"/>
      <c r="G499" s="185"/>
      <c r="H499" s="184"/>
      <c r="I499" s="184"/>
      <c r="J499" s="184"/>
      <c r="K499" s="184"/>
      <c r="L499" s="184"/>
      <c r="M499" s="184"/>
      <c r="N499" s="184"/>
      <c r="O499" s="184"/>
      <c r="P499" s="184"/>
      <c r="Q499" s="184"/>
      <c r="R499" s="184"/>
      <c r="S499" s="184"/>
      <c r="T499" s="184"/>
      <c r="U499" s="184"/>
      <c r="V499" s="184"/>
      <c r="W499" s="184"/>
      <c r="X499" s="184"/>
      <c r="Y499" s="184"/>
      <c r="Z499" s="184"/>
      <c r="AA499" s="184"/>
      <c r="AB499" s="184"/>
      <c r="AC499" s="184"/>
      <c r="AD499" s="184"/>
      <c r="AE499" s="184"/>
      <c r="AF499" s="184"/>
      <c r="AG499" s="184"/>
      <c r="AH499" s="184"/>
      <c r="AI499" s="184"/>
      <c r="AJ499" s="184"/>
      <c r="AK499" s="184"/>
      <c r="AL499" s="184"/>
      <c r="AM499" s="184"/>
      <c r="AN499" s="184"/>
      <c r="AO499" s="184"/>
      <c r="AP499" s="184"/>
      <c r="AQ499" s="184"/>
      <c r="AR499" s="184"/>
      <c r="AS499" s="184"/>
      <c r="AT499" s="184"/>
      <c r="AU499" s="184"/>
      <c r="AV499" s="184"/>
      <c r="AW499" s="184"/>
      <c r="AX499" s="184"/>
      <c r="AY499" s="184"/>
      <c r="AZ499" s="184"/>
      <c r="BA499" s="184"/>
      <c r="BB499" s="184"/>
      <c r="BC499" s="184"/>
      <c r="BD499" s="184"/>
      <c r="BE499" s="184"/>
      <c r="BF499" s="184"/>
      <c r="BG499" s="184"/>
      <c r="BH499" s="184"/>
      <c r="BI499" s="184"/>
      <c r="BJ499" s="184"/>
      <c r="BK499" s="184"/>
      <c r="BL499" s="184"/>
      <c r="BM499" s="184"/>
      <c r="BN499" s="184"/>
      <c r="BO499" s="184"/>
      <c r="BP499" s="184"/>
      <c r="BQ499" s="184"/>
      <c r="BR499" s="184"/>
      <c r="BS499" s="184"/>
      <c r="BT499" s="184"/>
      <c r="BU499" s="184"/>
      <c r="BV499" s="184"/>
      <c r="BW499" s="184"/>
      <c r="BX499" s="187"/>
      <c r="BY499" s="187"/>
      <c r="BZ499" s="187"/>
      <c r="CA499" s="187"/>
      <c r="CB499" s="187"/>
      <c r="CC499" s="187"/>
      <c r="CD499" s="187"/>
      <c r="CE499" s="187"/>
      <c r="CF499" s="187"/>
      <c r="CG499" s="187"/>
      <c r="CH499" s="187"/>
    </row>
    <row r="500" spans="1:86" s="186" customFormat="1" ht="12" customHeight="1">
      <c r="A500" s="184"/>
      <c r="B500" s="184"/>
      <c r="C500" s="184"/>
      <c r="D500" s="184"/>
      <c r="E500" s="184"/>
      <c r="F500" s="184"/>
      <c r="G500" s="185"/>
      <c r="H500" s="184"/>
      <c r="I500" s="184"/>
      <c r="J500" s="184"/>
      <c r="K500" s="184"/>
      <c r="L500" s="184"/>
      <c r="M500" s="184"/>
      <c r="N500" s="184"/>
      <c r="O500" s="184"/>
      <c r="P500" s="184"/>
      <c r="Q500" s="184"/>
      <c r="R500" s="184"/>
      <c r="S500" s="184"/>
      <c r="T500" s="184"/>
      <c r="U500" s="184"/>
      <c r="V500" s="184"/>
      <c r="W500" s="184"/>
      <c r="X500" s="184"/>
      <c r="Y500" s="184"/>
      <c r="Z500" s="184"/>
      <c r="AA500" s="184"/>
      <c r="AB500" s="184"/>
      <c r="AC500" s="184"/>
      <c r="AD500" s="184"/>
      <c r="AE500" s="184"/>
      <c r="AF500" s="184"/>
      <c r="AG500" s="184"/>
      <c r="AH500" s="184"/>
      <c r="AI500" s="184"/>
      <c r="AJ500" s="184"/>
      <c r="AK500" s="184"/>
      <c r="AL500" s="184"/>
      <c r="AM500" s="184"/>
      <c r="AN500" s="184"/>
      <c r="AO500" s="184"/>
      <c r="AP500" s="184"/>
      <c r="AQ500" s="184"/>
      <c r="AR500" s="184"/>
      <c r="AS500" s="184"/>
      <c r="AT500" s="184"/>
      <c r="AU500" s="184"/>
      <c r="AV500" s="184"/>
      <c r="AW500" s="184"/>
      <c r="AX500" s="184"/>
      <c r="AY500" s="184"/>
      <c r="AZ500" s="184"/>
      <c r="BA500" s="184"/>
      <c r="BB500" s="184"/>
      <c r="BC500" s="184"/>
      <c r="BD500" s="184"/>
      <c r="BE500" s="184"/>
      <c r="BF500" s="184"/>
      <c r="BG500" s="184"/>
      <c r="BH500" s="184"/>
      <c r="BI500" s="184"/>
      <c r="BJ500" s="184"/>
      <c r="BK500" s="184"/>
      <c r="BL500" s="184"/>
      <c r="BM500" s="184"/>
      <c r="BN500" s="184"/>
      <c r="BO500" s="184"/>
      <c r="BP500" s="184"/>
      <c r="BQ500" s="184"/>
      <c r="BR500" s="184"/>
      <c r="BS500" s="184"/>
      <c r="BT500" s="184"/>
      <c r="BU500" s="184"/>
      <c r="BV500" s="184"/>
      <c r="BW500" s="184"/>
      <c r="BX500" s="187"/>
      <c r="BY500" s="187"/>
      <c r="BZ500" s="187"/>
      <c r="CA500" s="187"/>
      <c r="CB500" s="187"/>
      <c r="CC500" s="187"/>
      <c r="CD500" s="187"/>
      <c r="CE500" s="187"/>
      <c r="CF500" s="187"/>
      <c r="CG500" s="187"/>
      <c r="CH500" s="187"/>
    </row>
    <row r="501" spans="1:86" s="186" customFormat="1" ht="12" customHeight="1">
      <c r="A501" s="184"/>
      <c r="B501" s="184"/>
      <c r="C501" s="184"/>
      <c r="D501" s="184"/>
      <c r="E501" s="184"/>
      <c r="F501" s="184"/>
      <c r="G501" s="185"/>
      <c r="H501" s="184"/>
      <c r="I501" s="184"/>
      <c r="J501" s="184"/>
      <c r="K501" s="184"/>
      <c r="L501" s="184"/>
      <c r="M501" s="184"/>
      <c r="N501" s="184"/>
      <c r="O501" s="184"/>
      <c r="P501" s="184"/>
      <c r="Q501" s="184"/>
      <c r="R501" s="184"/>
      <c r="S501" s="184"/>
      <c r="T501" s="184"/>
      <c r="U501" s="184"/>
      <c r="V501" s="184"/>
      <c r="W501" s="184"/>
      <c r="X501" s="184"/>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c r="BB501" s="184"/>
      <c r="BC501" s="184"/>
      <c r="BD501" s="184"/>
      <c r="BE501" s="184"/>
      <c r="BF501" s="184"/>
      <c r="BG501" s="184"/>
      <c r="BH501" s="184"/>
      <c r="BI501" s="184"/>
      <c r="BJ501" s="184"/>
      <c r="BK501" s="184"/>
      <c r="BL501" s="184"/>
      <c r="BM501" s="184"/>
      <c r="BN501" s="184"/>
      <c r="BO501" s="184"/>
      <c r="BP501" s="184"/>
      <c r="BQ501" s="184"/>
      <c r="BR501" s="184"/>
      <c r="BS501" s="184"/>
      <c r="BT501" s="184"/>
      <c r="BU501" s="184"/>
      <c r="BV501" s="184"/>
      <c r="BW501" s="184"/>
      <c r="BX501" s="187"/>
      <c r="BY501" s="187"/>
      <c r="BZ501" s="187"/>
      <c r="CA501" s="187"/>
      <c r="CB501" s="187"/>
      <c r="CC501" s="187"/>
      <c r="CD501" s="187"/>
      <c r="CE501" s="187"/>
      <c r="CF501" s="187"/>
      <c r="CG501" s="187"/>
      <c r="CH501" s="187"/>
    </row>
    <row r="502" spans="1:86" s="186" customFormat="1" ht="12" customHeight="1">
      <c r="A502" s="184"/>
      <c r="B502" s="184"/>
      <c r="C502" s="184"/>
      <c r="D502" s="184"/>
      <c r="E502" s="184"/>
      <c r="F502" s="184"/>
      <c r="G502" s="185"/>
      <c r="H502" s="184"/>
      <c r="I502" s="184"/>
      <c r="J502" s="184"/>
      <c r="K502" s="184"/>
      <c r="L502" s="184"/>
      <c r="M502" s="184"/>
      <c r="N502" s="184"/>
      <c r="O502" s="184"/>
      <c r="P502" s="184"/>
      <c r="Q502" s="184"/>
      <c r="R502" s="184"/>
      <c r="S502" s="184"/>
      <c r="T502" s="184"/>
      <c r="U502" s="184"/>
      <c r="V502" s="184"/>
      <c r="W502" s="184"/>
      <c r="X502" s="184"/>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c r="BB502" s="184"/>
      <c r="BC502" s="184"/>
      <c r="BD502" s="184"/>
      <c r="BE502" s="184"/>
      <c r="BF502" s="184"/>
      <c r="BG502" s="184"/>
      <c r="BH502" s="184"/>
      <c r="BI502" s="184"/>
      <c r="BJ502" s="184"/>
      <c r="BK502" s="184"/>
      <c r="BL502" s="184"/>
      <c r="BM502" s="184"/>
      <c r="BN502" s="184"/>
      <c r="BO502" s="184"/>
      <c r="BP502" s="184"/>
      <c r="BQ502" s="184"/>
      <c r="BR502" s="184"/>
      <c r="BS502" s="184"/>
      <c r="BT502" s="184"/>
      <c r="BU502" s="184"/>
      <c r="BV502" s="184"/>
      <c r="BW502" s="184"/>
      <c r="BX502" s="187"/>
      <c r="BY502" s="187"/>
      <c r="BZ502" s="187"/>
      <c r="CA502" s="187"/>
      <c r="CB502" s="187"/>
      <c r="CC502" s="187"/>
      <c r="CD502" s="187"/>
      <c r="CE502" s="187"/>
      <c r="CF502" s="187"/>
      <c r="CG502" s="187"/>
      <c r="CH502" s="187"/>
    </row>
    <row r="503" spans="1:86" s="186" customFormat="1" ht="12" customHeight="1">
      <c r="A503" s="184"/>
      <c r="B503" s="184"/>
      <c r="C503" s="184"/>
      <c r="D503" s="184"/>
      <c r="E503" s="184"/>
      <c r="F503" s="184"/>
      <c r="G503" s="185"/>
      <c r="H503" s="184"/>
      <c r="I503" s="184"/>
      <c r="J503" s="184"/>
      <c r="K503" s="184"/>
      <c r="L503" s="184"/>
      <c r="M503" s="184"/>
      <c r="N503" s="184"/>
      <c r="O503" s="184"/>
      <c r="P503" s="184"/>
      <c r="Q503" s="184"/>
      <c r="R503" s="184"/>
      <c r="S503" s="184"/>
      <c r="T503" s="184"/>
      <c r="U503" s="184"/>
      <c r="V503" s="184"/>
      <c r="W503" s="184"/>
      <c r="X503" s="184"/>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c r="BN503" s="184"/>
      <c r="BO503" s="184"/>
      <c r="BP503" s="184"/>
      <c r="BQ503" s="184"/>
      <c r="BR503" s="184"/>
      <c r="BS503" s="184"/>
      <c r="BT503" s="184"/>
      <c r="BU503" s="184"/>
      <c r="BV503" s="184"/>
      <c r="BW503" s="184"/>
      <c r="BX503" s="187"/>
      <c r="BY503" s="187"/>
      <c r="BZ503" s="187"/>
      <c r="CA503" s="187"/>
      <c r="CB503" s="187"/>
      <c r="CC503" s="187"/>
      <c r="CD503" s="187"/>
      <c r="CE503" s="187"/>
      <c r="CF503" s="187"/>
      <c r="CG503" s="187"/>
      <c r="CH503" s="187"/>
    </row>
    <row r="504" spans="1:86" s="186" customFormat="1" ht="12" customHeight="1">
      <c r="A504" s="184"/>
      <c r="B504" s="184"/>
      <c r="C504" s="184"/>
      <c r="D504" s="184"/>
      <c r="E504" s="184"/>
      <c r="F504" s="184"/>
      <c r="G504" s="185"/>
      <c r="H504" s="184"/>
      <c r="I504" s="184"/>
      <c r="J504" s="184"/>
      <c r="K504" s="184"/>
      <c r="L504" s="184"/>
      <c r="M504" s="184"/>
      <c r="N504" s="184"/>
      <c r="O504" s="184"/>
      <c r="P504" s="184"/>
      <c r="Q504" s="184"/>
      <c r="R504" s="184"/>
      <c r="S504" s="184"/>
      <c r="T504" s="184"/>
      <c r="U504" s="184"/>
      <c r="V504" s="184"/>
      <c r="W504" s="184"/>
      <c r="X504" s="184"/>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c r="BN504" s="184"/>
      <c r="BO504" s="184"/>
      <c r="BP504" s="184"/>
      <c r="BQ504" s="184"/>
      <c r="BR504" s="184"/>
      <c r="BS504" s="184"/>
      <c r="BT504" s="184"/>
      <c r="BU504" s="184"/>
      <c r="BV504" s="184"/>
      <c r="BW504" s="184"/>
      <c r="BX504" s="187"/>
      <c r="BY504" s="187"/>
      <c r="BZ504" s="187"/>
      <c r="CA504" s="187"/>
      <c r="CB504" s="187"/>
      <c r="CC504" s="187"/>
      <c r="CD504" s="187"/>
      <c r="CE504" s="187"/>
      <c r="CF504" s="187"/>
      <c r="CG504" s="187"/>
      <c r="CH504" s="187"/>
    </row>
    <row r="505" spans="1:86" s="186" customFormat="1" ht="12" customHeight="1">
      <c r="A505" s="184"/>
      <c r="B505" s="184"/>
      <c r="C505" s="184"/>
      <c r="D505" s="184"/>
      <c r="E505" s="184"/>
      <c r="F505" s="184"/>
      <c r="G505" s="185"/>
      <c r="H505" s="184"/>
      <c r="I505" s="184"/>
      <c r="J505" s="184"/>
      <c r="K505" s="184"/>
      <c r="L505" s="184"/>
      <c r="M505" s="184"/>
      <c r="N505" s="184"/>
      <c r="O505" s="184"/>
      <c r="P505" s="184"/>
      <c r="Q505" s="184"/>
      <c r="R505" s="184"/>
      <c r="S505" s="184"/>
      <c r="T505" s="184"/>
      <c r="U505" s="184"/>
      <c r="V505" s="184"/>
      <c r="W505" s="184"/>
      <c r="X505" s="184"/>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84"/>
      <c r="BV505" s="184"/>
      <c r="BW505" s="184"/>
      <c r="BX505" s="187"/>
      <c r="BY505" s="187"/>
      <c r="BZ505" s="187"/>
      <c r="CA505" s="187"/>
      <c r="CB505" s="187"/>
      <c r="CC505" s="187"/>
      <c r="CD505" s="187"/>
      <c r="CE505" s="187"/>
      <c r="CF505" s="187"/>
      <c r="CG505" s="187"/>
      <c r="CH505" s="187"/>
    </row>
    <row r="506" spans="1:86" s="186" customFormat="1" ht="12" customHeight="1">
      <c r="A506" s="184"/>
      <c r="B506" s="184"/>
      <c r="C506" s="184"/>
      <c r="D506" s="184"/>
      <c r="E506" s="184"/>
      <c r="F506" s="184"/>
      <c r="G506" s="185"/>
      <c r="H506" s="184"/>
      <c r="I506" s="184"/>
      <c r="J506" s="184"/>
      <c r="K506" s="184"/>
      <c r="L506" s="184"/>
      <c r="M506" s="184"/>
      <c r="N506" s="184"/>
      <c r="O506" s="184"/>
      <c r="P506" s="184"/>
      <c r="Q506" s="184"/>
      <c r="R506" s="184"/>
      <c r="S506" s="184"/>
      <c r="T506" s="184"/>
      <c r="U506" s="184"/>
      <c r="V506" s="184"/>
      <c r="W506" s="184"/>
      <c r="X506" s="184"/>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184"/>
      <c r="BV506" s="184"/>
      <c r="BW506" s="184"/>
      <c r="BX506" s="187"/>
      <c r="BY506" s="187"/>
      <c r="BZ506" s="187"/>
      <c r="CA506" s="187"/>
      <c r="CB506" s="187"/>
      <c r="CC506" s="187"/>
      <c r="CD506" s="187"/>
      <c r="CE506" s="187"/>
      <c r="CF506" s="187"/>
      <c r="CG506" s="187"/>
      <c r="CH506" s="187"/>
    </row>
    <row r="507" spans="1:86" s="186" customFormat="1" ht="12" customHeight="1">
      <c r="A507" s="184"/>
      <c r="B507" s="184"/>
      <c r="C507" s="184"/>
      <c r="D507" s="184"/>
      <c r="E507" s="184"/>
      <c r="F507" s="184"/>
      <c r="G507" s="185"/>
      <c r="H507" s="184"/>
      <c r="I507" s="184"/>
      <c r="J507" s="184"/>
      <c r="K507" s="184"/>
      <c r="L507" s="184"/>
      <c r="M507" s="184"/>
      <c r="N507" s="184"/>
      <c r="O507" s="184"/>
      <c r="P507" s="184"/>
      <c r="Q507" s="184"/>
      <c r="R507" s="184"/>
      <c r="S507" s="184"/>
      <c r="T507" s="184"/>
      <c r="U507" s="184"/>
      <c r="V507" s="184"/>
      <c r="W507" s="184"/>
      <c r="X507" s="184"/>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84"/>
      <c r="BV507" s="184"/>
      <c r="BW507" s="184"/>
      <c r="BX507" s="187"/>
      <c r="BY507" s="187"/>
      <c r="BZ507" s="187"/>
      <c r="CA507" s="187"/>
      <c r="CB507" s="187"/>
      <c r="CC507" s="187"/>
      <c r="CD507" s="187"/>
      <c r="CE507" s="187"/>
      <c r="CF507" s="187"/>
      <c r="CG507" s="187"/>
      <c r="CH507" s="187"/>
    </row>
    <row r="508" spans="1:86" s="186" customFormat="1" ht="12" customHeight="1">
      <c r="A508" s="184"/>
      <c r="B508" s="184"/>
      <c r="C508" s="184"/>
      <c r="D508" s="184"/>
      <c r="E508" s="184"/>
      <c r="F508" s="184"/>
      <c r="G508" s="185"/>
      <c r="H508" s="184"/>
      <c r="I508" s="184"/>
      <c r="J508" s="184"/>
      <c r="K508" s="184"/>
      <c r="L508" s="184"/>
      <c r="M508" s="184"/>
      <c r="N508" s="184"/>
      <c r="O508" s="184"/>
      <c r="P508" s="184"/>
      <c r="Q508" s="184"/>
      <c r="R508" s="184"/>
      <c r="S508" s="184"/>
      <c r="T508" s="184"/>
      <c r="U508" s="184"/>
      <c r="V508" s="184"/>
      <c r="W508" s="184"/>
      <c r="X508" s="184"/>
      <c r="Y508" s="184"/>
      <c r="Z508" s="184"/>
      <c r="AA508" s="184"/>
      <c r="AB508" s="184"/>
      <c r="AC508" s="184"/>
      <c r="AD508" s="184"/>
      <c r="AE508" s="184"/>
      <c r="AF508" s="184"/>
      <c r="AG508" s="184"/>
      <c r="AH508" s="184"/>
      <c r="AI508" s="184"/>
      <c r="AJ508" s="184"/>
      <c r="AK508" s="184"/>
      <c r="AL508" s="184"/>
      <c r="AM508" s="184"/>
      <c r="AN508" s="184"/>
      <c r="AO508" s="184"/>
      <c r="AP508" s="184"/>
      <c r="AQ508" s="184"/>
      <c r="AR508" s="184"/>
      <c r="AS508" s="184"/>
      <c r="AT508" s="184"/>
      <c r="AU508" s="184"/>
      <c r="AV508" s="184"/>
      <c r="AW508" s="184"/>
      <c r="AX508" s="184"/>
      <c r="AY508" s="184"/>
      <c r="AZ508" s="184"/>
      <c r="BA508" s="184"/>
      <c r="BB508" s="184"/>
      <c r="BC508" s="184"/>
      <c r="BD508" s="184"/>
      <c r="BE508" s="184"/>
      <c r="BF508" s="184"/>
      <c r="BG508" s="184"/>
      <c r="BH508" s="184"/>
      <c r="BI508" s="184"/>
      <c r="BJ508" s="184"/>
      <c r="BK508" s="184"/>
      <c r="BL508" s="184"/>
      <c r="BM508" s="184"/>
      <c r="BN508" s="184"/>
      <c r="BO508" s="184"/>
      <c r="BP508" s="184"/>
      <c r="BQ508" s="184"/>
      <c r="BR508" s="184"/>
      <c r="BS508" s="184"/>
      <c r="BT508" s="184"/>
      <c r="BU508" s="184"/>
      <c r="BV508" s="184"/>
      <c r="BW508" s="184"/>
      <c r="BX508" s="187"/>
      <c r="BY508" s="187"/>
      <c r="BZ508" s="187"/>
      <c r="CA508" s="187"/>
      <c r="CB508" s="187"/>
      <c r="CC508" s="187"/>
      <c r="CD508" s="187"/>
      <c r="CE508" s="187"/>
      <c r="CF508" s="187"/>
      <c r="CG508" s="187"/>
      <c r="CH508" s="187"/>
    </row>
    <row r="509" spans="1:86" s="186" customFormat="1" ht="12" customHeight="1">
      <c r="A509" s="184"/>
      <c r="B509" s="184"/>
      <c r="C509" s="184"/>
      <c r="D509" s="184"/>
      <c r="E509" s="184"/>
      <c r="F509" s="184"/>
      <c r="G509" s="185"/>
      <c r="H509" s="184"/>
      <c r="I509" s="184"/>
      <c r="J509" s="184"/>
      <c r="K509" s="184"/>
      <c r="L509" s="184"/>
      <c r="M509" s="184"/>
      <c r="N509" s="184"/>
      <c r="O509" s="184"/>
      <c r="P509" s="184"/>
      <c r="Q509" s="184"/>
      <c r="R509" s="184"/>
      <c r="S509" s="184"/>
      <c r="T509" s="184"/>
      <c r="U509" s="184"/>
      <c r="V509" s="184"/>
      <c r="W509" s="184"/>
      <c r="X509" s="184"/>
      <c r="Y509" s="184"/>
      <c r="Z509" s="184"/>
      <c r="AA509" s="184"/>
      <c r="AB509" s="184"/>
      <c r="AC509" s="184"/>
      <c r="AD509" s="184"/>
      <c r="AE509" s="184"/>
      <c r="AF509" s="184"/>
      <c r="AG509" s="184"/>
      <c r="AH509" s="184"/>
      <c r="AI509" s="184"/>
      <c r="AJ509" s="184"/>
      <c r="AK509" s="184"/>
      <c r="AL509" s="184"/>
      <c r="AM509" s="184"/>
      <c r="AN509" s="184"/>
      <c r="AO509" s="184"/>
      <c r="AP509" s="184"/>
      <c r="AQ509" s="184"/>
      <c r="AR509" s="184"/>
      <c r="AS509" s="184"/>
      <c r="AT509" s="184"/>
      <c r="AU509" s="184"/>
      <c r="AV509" s="184"/>
      <c r="AW509" s="184"/>
      <c r="AX509" s="184"/>
      <c r="AY509" s="184"/>
      <c r="AZ509" s="184"/>
      <c r="BA509" s="184"/>
      <c r="BB509" s="184"/>
      <c r="BC509" s="184"/>
      <c r="BD509" s="184"/>
      <c r="BE509" s="184"/>
      <c r="BF509" s="184"/>
      <c r="BG509" s="184"/>
      <c r="BH509" s="184"/>
      <c r="BI509" s="184"/>
      <c r="BJ509" s="184"/>
      <c r="BK509" s="184"/>
      <c r="BL509" s="184"/>
      <c r="BM509" s="184"/>
      <c r="BN509" s="184"/>
      <c r="BO509" s="184"/>
      <c r="BP509" s="184"/>
      <c r="BQ509" s="184"/>
      <c r="BR509" s="184"/>
      <c r="BS509" s="184"/>
      <c r="BT509" s="184"/>
      <c r="BU509" s="184"/>
      <c r="BV509" s="184"/>
      <c r="BW509" s="184"/>
      <c r="BX509" s="187"/>
      <c r="BY509" s="187"/>
      <c r="BZ509" s="187"/>
      <c r="CA509" s="187"/>
      <c r="CB509" s="187"/>
      <c r="CC509" s="187"/>
      <c r="CD509" s="187"/>
      <c r="CE509" s="187"/>
      <c r="CF509" s="187"/>
      <c r="CG509" s="187"/>
      <c r="CH509" s="187"/>
    </row>
    <row r="510" spans="1:86" s="186" customFormat="1" ht="12" customHeight="1">
      <c r="A510" s="184"/>
      <c r="B510" s="184"/>
      <c r="C510" s="184"/>
      <c r="D510" s="184"/>
      <c r="E510" s="184"/>
      <c r="F510" s="184"/>
      <c r="G510" s="185"/>
      <c r="H510" s="184"/>
      <c r="I510" s="184"/>
      <c r="J510" s="184"/>
      <c r="K510" s="184"/>
      <c r="L510" s="184"/>
      <c r="M510" s="184"/>
      <c r="N510" s="184"/>
      <c r="O510" s="184"/>
      <c r="P510" s="184"/>
      <c r="Q510" s="184"/>
      <c r="R510" s="184"/>
      <c r="S510" s="184"/>
      <c r="T510" s="184"/>
      <c r="U510" s="184"/>
      <c r="V510" s="184"/>
      <c r="W510" s="184"/>
      <c r="X510" s="184"/>
      <c r="Y510" s="184"/>
      <c r="Z510" s="184"/>
      <c r="AA510" s="184"/>
      <c r="AB510" s="184"/>
      <c r="AC510" s="184"/>
      <c r="AD510" s="184"/>
      <c r="AE510" s="184"/>
      <c r="AF510" s="184"/>
      <c r="AG510" s="184"/>
      <c r="AH510" s="184"/>
      <c r="AI510" s="184"/>
      <c r="AJ510" s="184"/>
      <c r="AK510" s="184"/>
      <c r="AL510" s="184"/>
      <c r="AM510" s="184"/>
      <c r="AN510" s="184"/>
      <c r="AO510" s="184"/>
      <c r="AP510" s="184"/>
      <c r="AQ510" s="184"/>
      <c r="AR510" s="184"/>
      <c r="AS510" s="184"/>
      <c r="AT510" s="184"/>
      <c r="AU510" s="184"/>
      <c r="AV510" s="184"/>
      <c r="AW510" s="184"/>
      <c r="AX510" s="184"/>
      <c r="AY510" s="184"/>
      <c r="AZ510" s="184"/>
      <c r="BA510" s="184"/>
      <c r="BB510" s="184"/>
      <c r="BC510" s="184"/>
      <c r="BD510" s="184"/>
      <c r="BE510" s="184"/>
      <c r="BF510" s="184"/>
      <c r="BG510" s="184"/>
      <c r="BH510" s="184"/>
      <c r="BI510" s="184"/>
      <c r="BJ510" s="184"/>
      <c r="BK510" s="184"/>
      <c r="BL510" s="184"/>
      <c r="BM510" s="184"/>
      <c r="BN510" s="184"/>
      <c r="BO510" s="184"/>
      <c r="BP510" s="184"/>
      <c r="BQ510" s="184"/>
      <c r="BR510" s="184"/>
      <c r="BS510" s="184"/>
      <c r="BT510" s="184"/>
      <c r="BU510" s="184"/>
      <c r="BV510" s="184"/>
      <c r="BW510" s="184"/>
      <c r="BX510" s="187"/>
      <c r="BY510" s="187"/>
      <c r="BZ510" s="187"/>
      <c r="CA510" s="187"/>
      <c r="CB510" s="187"/>
      <c r="CC510" s="187"/>
      <c r="CD510" s="187"/>
      <c r="CE510" s="187"/>
      <c r="CF510" s="187"/>
      <c r="CG510" s="187"/>
      <c r="CH510" s="187"/>
    </row>
    <row r="511" spans="1:86" s="186" customFormat="1" ht="12" customHeight="1">
      <c r="A511" s="184"/>
      <c r="B511" s="184"/>
      <c r="C511" s="184"/>
      <c r="D511" s="184"/>
      <c r="E511" s="184"/>
      <c r="F511" s="184"/>
      <c r="G511" s="185"/>
      <c r="H511" s="184"/>
      <c r="I511" s="184"/>
      <c r="J511" s="184"/>
      <c r="K511" s="184"/>
      <c r="L511" s="184"/>
      <c r="M511" s="184"/>
      <c r="N511" s="184"/>
      <c r="O511" s="184"/>
      <c r="P511" s="184"/>
      <c r="Q511" s="184"/>
      <c r="R511" s="184"/>
      <c r="S511" s="184"/>
      <c r="T511" s="184"/>
      <c r="U511" s="184"/>
      <c r="V511" s="184"/>
      <c r="W511" s="184"/>
      <c r="X511" s="184"/>
      <c r="Y511" s="184"/>
      <c r="Z511" s="184"/>
      <c r="AA511" s="184"/>
      <c r="AB511" s="184"/>
      <c r="AC511" s="184"/>
      <c r="AD511" s="184"/>
      <c r="AE511" s="184"/>
      <c r="AF511" s="184"/>
      <c r="AG511" s="184"/>
      <c r="AH511" s="184"/>
      <c r="AI511" s="184"/>
      <c r="AJ511" s="184"/>
      <c r="AK511" s="184"/>
      <c r="AL511" s="184"/>
      <c r="AM511" s="184"/>
      <c r="AN511" s="184"/>
      <c r="AO511" s="184"/>
      <c r="AP511" s="184"/>
      <c r="AQ511" s="184"/>
      <c r="AR511" s="184"/>
      <c r="AS511" s="184"/>
      <c r="AT511" s="184"/>
      <c r="AU511" s="184"/>
      <c r="AV511" s="184"/>
      <c r="AW511" s="184"/>
      <c r="AX511" s="184"/>
      <c r="AY511" s="184"/>
      <c r="AZ511" s="184"/>
      <c r="BA511" s="184"/>
      <c r="BB511" s="184"/>
      <c r="BC511" s="184"/>
      <c r="BD511" s="184"/>
      <c r="BE511" s="184"/>
      <c r="BF511" s="184"/>
      <c r="BG511" s="184"/>
      <c r="BH511" s="184"/>
      <c r="BI511" s="184"/>
      <c r="BJ511" s="184"/>
      <c r="BK511" s="184"/>
      <c r="BL511" s="184"/>
      <c r="BM511" s="184"/>
      <c r="BN511" s="184"/>
      <c r="BO511" s="184"/>
      <c r="BP511" s="184"/>
      <c r="BQ511" s="184"/>
      <c r="BR511" s="184"/>
      <c r="BS511" s="184"/>
      <c r="BT511" s="184"/>
      <c r="BU511" s="184"/>
      <c r="BV511" s="184"/>
      <c r="BW511" s="184"/>
      <c r="BX511" s="187"/>
      <c r="BY511" s="187"/>
      <c r="BZ511" s="187"/>
      <c r="CA511" s="187"/>
      <c r="CB511" s="187"/>
      <c r="CC511" s="187"/>
      <c r="CD511" s="187"/>
      <c r="CE511" s="187"/>
      <c r="CF511" s="187"/>
      <c r="CG511" s="187"/>
      <c r="CH511" s="187"/>
    </row>
    <row r="512" spans="1:86" s="186" customFormat="1" ht="12" customHeight="1">
      <c r="A512" s="184"/>
      <c r="B512" s="184"/>
      <c r="C512" s="184"/>
      <c r="D512" s="184"/>
      <c r="E512" s="184"/>
      <c r="F512" s="184"/>
      <c r="G512" s="185"/>
      <c r="H512" s="184"/>
      <c r="I512" s="184"/>
      <c r="J512" s="184"/>
      <c r="K512" s="184"/>
      <c r="L512" s="184"/>
      <c r="M512" s="184"/>
      <c r="N512" s="184"/>
      <c r="O512" s="184"/>
      <c r="P512" s="184"/>
      <c r="Q512" s="184"/>
      <c r="R512" s="184"/>
      <c r="S512" s="184"/>
      <c r="T512" s="184"/>
      <c r="U512" s="184"/>
      <c r="V512" s="184"/>
      <c r="W512" s="184"/>
      <c r="X512" s="184"/>
      <c r="Y512" s="184"/>
      <c r="Z512" s="184"/>
      <c r="AA512" s="184"/>
      <c r="AB512" s="184"/>
      <c r="AC512" s="184"/>
      <c r="AD512" s="184"/>
      <c r="AE512" s="184"/>
      <c r="AF512" s="184"/>
      <c r="AG512" s="184"/>
      <c r="AH512" s="184"/>
      <c r="AI512" s="184"/>
      <c r="AJ512" s="184"/>
      <c r="AK512" s="184"/>
      <c r="AL512" s="184"/>
      <c r="AM512" s="184"/>
      <c r="AN512" s="184"/>
      <c r="AO512" s="184"/>
      <c r="AP512" s="184"/>
      <c r="AQ512" s="184"/>
      <c r="AR512" s="184"/>
      <c r="AS512" s="184"/>
      <c r="AT512" s="184"/>
      <c r="AU512" s="184"/>
      <c r="AV512" s="184"/>
      <c r="AW512" s="184"/>
      <c r="AX512" s="184"/>
      <c r="AY512" s="184"/>
      <c r="AZ512" s="184"/>
      <c r="BA512" s="184"/>
      <c r="BB512" s="184"/>
      <c r="BC512" s="184"/>
      <c r="BD512" s="184"/>
      <c r="BE512" s="184"/>
      <c r="BF512" s="184"/>
      <c r="BG512" s="184"/>
      <c r="BH512" s="184"/>
      <c r="BI512" s="184"/>
      <c r="BJ512" s="184"/>
      <c r="BK512" s="184"/>
      <c r="BL512" s="184"/>
      <c r="BM512" s="184"/>
      <c r="BN512" s="184"/>
      <c r="BO512" s="184"/>
      <c r="BP512" s="184"/>
      <c r="BQ512" s="184"/>
      <c r="BR512" s="184"/>
      <c r="BS512" s="184"/>
      <c r="BT512" s="184"/>
      <c r="BU512" s="184"/>
      <c r="BV512" s="184"/>
      <c r="BW512" s="184"/>
      <c r="BX512" s="187"/>
      <c r="BY512" s="187"/>
      <c r="BZ512" s="187"/>
      <c r="CA512" s="187"/>
      <c r="CB512" s="187"/>
      <c r="CC512" s="187"/>
      <c r="CD512" s="187"/>
      <c r="CE512" s="187"/>
      <c r="CF512" s="187"/>
      <c r="CG512" s="187"/>
      <c r="CH512" s="187"/>
    </row>
    <row r="513" spans="1:86" s="186" customFormat="1" ht="12" customHeight="1">
      <c r="A513" s="184"/>
      <c r="B513" s="184"/>
      <c r="C513" s="184"/>
      <c r="D513" s="184"/>
      <c r="E513" s="184"/>
      <c r="F513" s="184"/>
      <c r="G513" s="185"/>
      <c r="H513" s="184"/>
      <c r="I513" s="184"/>
      <c r="J513" s="184"/>
      <c r="K513" s="184"/>
      <c r="L513" s="184"/>
      <c r="M513" s="184"/>
      <c r="N513" s="184"/>
      <c r="O513" s="184"/>
      <c r="P513" s="184"/>
      <c r="Q513" s="184"/>
      <c r="R513" s="184"/>
      <c r="S513" s="184"/>
      <c r="T513" s="184"/>
      <c r="U513" s="184"/>
      <c r="V513" s="184"/>
      <c r="W513" s="184"/>
      <c r="X513" s="184"/>
      <c r="Y513" s="184"/>
      <c r="Z513" s="184"/>
      <c r="AA513" s="184"/>
      <c r="AB513" s="184"/>
      <c r="AC513" s="184"/>
      <c r="AD513" s="184"/>
      <c r="AE513" s="184"/>
      <c r="AF513" s="184"/>
      <c r="AG513" s="184"/>
      <c r="AH513" s="184"/>
      <c r="AI513" s="184"/>
      <c r="AJ513" s="184"/>
      <c r="AK513" s="184"/>
      <c r="AL513" s="184"/>
      <c r="AM513" s="184"/>
      <c r="AN513" s="184"/>
      <c r="AO513" s="184"/>
      <c r="AP513" s="184"/>
      <c r="AQ513" s="184"/>
      <c r="AR513" s="184"/>
      <c r="AS513" s="184"/>
      <c r="AT513" s="184"/>
      <c r="AU513" s="184"/>
      <c r="AV513" s="184"/>
      <c r="AW513" s="184"/>
      <c r="AX513" s="184"/>
      <c r="AY513" s="184"/>
      <c r="AZ513" s="184"/>
      <c r="BA513" s="184"/>
      <c r="BB513" s="184"/>
      <c r="BC513" s="184"/>
      <c r="BD513" s="184"/>
      <c r="BE513" s="184"/>
      <c r="BF513" s="184"/>
      <c r="BG513" s="184"/>
      <c r="BH513" s="184"/>
      <c r="BI513" s="184"/>
      <c r="BJ513" s="184"/>
      <c r="BK513" s="184"/>
      <c r="BL513" s="184"/>
      <c r="BM513" s="184"/>
      <c r="BN513" s="184"/>
      <c r="BO513" s="184"/>
      <c r="BP513" s="184"/>
      <c r="BQ513" s="184"/>
      <c r="BR513" s="184"/>
      <c r="BS513" s="184"/>
      <c r="BT513" s="184"/>
      <c r="BU513" s="184"/>
      <c r="BV513" s="184"/>
      <c r="BW513" s="184"/>
      <c r="BX513" s="187"/>
      <c r="BY513" s="187"/>
      <c r="BZ513" s="187"/>
      <c r="CA513" s="187"/>
      <c r="CB513" s="187"/>
      <c r="CC513" s="187"/>
      <c r="CD513" s="187"/>
      <c r="CE513" s="187"/>
      <c r="CF513" s="187"/>
      <c r="CG513" s="187"/>
      <c r="CH513" s="187"/>
    </row>
    <row r="514" spans="1:86" s="186" customFormat="1" ht="12" customHeight="1">
      <c r="A514" s="184"/>
      <c r="B514" s="184"/>
      <c r="C514" s="184"/>
      <c r="D514" s="184"/>
      <c r="E514" s="184"/>
      <c r="F514" s="184"/>
      <c r="G514" s="185"/>
      <c r="H514" s="184"/>
      <c r="I514" s="184"/>
      <c r="J514" s="184"/>
      <c r="K514" s="184"/>
      <c r="L514" s="184"/>
      <c r="M514" s="184"/>
      <c r="N514" s="184"/>
      <c r="O514" s="184"/>
      <c r="P514" s="184"/>
      <c r="Q514" s="184"/>
      <c r="R514" s="184"/>
      <c r="S514" s="184"/>
      <c r="T514" s="184"/>
      <c r="U514" s="184"/>
      <c r="V514" s="184"/>
      <c r="W514" s="184"/>
      <c r="X514" s="184"/>
      <c r="Y514" s="184"/>
      <c r="Z514" s="184"/>
      <c r="AA514" s="184"/>
      <c r="AB514" s="184"/>
      <c r="AC514" s="184"/>
      <c r="AD514" s="184"/>
      <c r="AE514" s="184"/>
      <c r="AF514" s="184"/>
      <c r="AG514" s="184"/>
      <c r="AH514" s="184"/>
      <c r="AI514" s="184"/>
      <c r="AJ514" s="184"/>
      <c r="AK514" s="184"/>
      <c r="AL514" s="184"/>
      <c r="AM514" s="184"/>
      <c r="AN514" s="184"/>
      <c r="AO514" s="184"/>
      <c r="AP514" s="184"/>
      <c r="AQ514" s="184"/>
      <c r="AR514" s="184"/>
      <c r="AS514" s="184"/>
      <c r="AT514" s="184"/>
      <c r="AU514" s="184"/>
      <c r="AV514" s="184"/>
      <c r="AW514" s="184"/>
      <c r="AX514" s="184"/>
      <c r="AY514" s="184"/>
      <c r="AZ514" s="184"/>
      <c r="BA514" s="184"/>
      <c r="BB514" s="184"/>
      <c r="BC514" s="184"/>
      <c r="BD514" s="184"/>
      <c r="BE514" s="184"/>
      <c r="BF514" s="184"/>
      <c r="BG514" s="184"/>
      <c r="BH514" s="184"/>
      <c r="BI514" s="184"/>
      <c r="BJ514" s="184"/>
      <c r="BK514" s="184"/>
      <c r="BL514" s="184"/>
      <c r="BM514" s="184"/>
      <c r="BN514" s="184"/>
      <c r="BO514" s="184"/>
      <c r="BP514" s="184"/>
      <c r="BQ514" s="184"/>
      <c r="BR514" s="184"/>
      <c r="BS514" s="184"/>
      <c r="BT514" s="184"/>
      <c r="BU514" s="184"/>
      <c r="BV514" s="184"/>
      <c r="BW514" s="184"/>
      <c r="BX514" s="187"/>
      <c r="BY514" s="187"/>
      <c r="BZ514" s="187"/>
      <c r="CA514" s="187"/>
      <c r="CB514" s="187"/>
      <c r="CC514" s="187"/>
      <c r="CD514" s="187"/>
      <c r="CE514" s="187"/>
      <c r="CF514" s="187"/>
      <c r="CG514" s="187"/>
      <c r="CH514" s="187"/>
    </row>
    <row r="515" spans="1:86" s="186" customFormat="1" ht="12" customHeight="1">
      <c r="A515" s="184"/>
      <c r="B515" s="184"/>
      <c r="C515" s="184"/>
      <c r="D515" s="184"/>
      <c r="E515" s="184"/>
      <c r="F515" s="184"/>
      <c r="G515" s="185"/>
      <c r="H515" s="184"/>
      <c r="I515" s="184"/>
      <c r="J515" s="184"/>
      <c r="K515" s="184"/>
      <c r="L515" s="184"/>
      <c r="M515" s="184"/>
      <c r="N515" s="184"/>
      <c r="O515" s="184"/>
      <c r="P515" s="184"/>
      <c r="Q515" s="184"/>
      <c r="R515" s="184"/>
      <c r="S515" s="184"/>
      <c r="T515" s="184"/>
      <c r="U515" s="184"/>
      <c r="V515" s="184"/>
      <c r="W515" s="184"/>
      <c r="X515" s="184"/>
      <c r="Y515" s="184"/>
      <c r="Z515" s="184"/>
      <c r="AA515" s="184"/>
      <c r="AB515" s="184"/>
      <c r="AC515" s="184"/>
      <c r="AD515" s="184"/>
      <c r="AE515" s="184"/>
      <c r="AF515" s="184"/>
      <c r="AG515" s="184"/>
      <c r="AH515" s="184"/>
      <c r="AI515" s="184"/>
      <c r="AJ515" s="184"/>
      <c r="AK515" s="184"/>
      <c r="AL515" s="184"/>
      <c r="AM515" s="184"/>
      <c r="AN515" s="184"/>
      <c r="AO515" s="184"/>
      <c r="AP515" s="184"/>
      <c r="AQ515" s="184"/>
      <c r="AR515" s="184"/>
      <c r="AS515" s="184"/>
      <c r="AT515" s="184"/>
      <c r="AU515" s="184"/>
      <c r="AV515" s="184"/>
      <c r="AW515" s="184"/>
      <c r="AX515" s="184"/>
      <c r="AY515" s="184"/>
      <c r="AZ515" s="184"/>
      <c r="BA515" s="184"/>
      <c r="BB515" s="184"/>
      <c r="BC515" s="184"/>
      <c r="BD515" s="184"/>
      <c r="BE515" s="184"/>
      <c r="BF515" s="184"/>
      <c r="BG515" s="184"/>
      <c r="BH515" s="184"/>
      <c r="BI515" s="184"/>
      <c r="BJ515" s="184"/>
      <c r="BK515" s="184"/>
      <c r="BL515" s="184"/>
      <c r="BM515" s="184"/>
      <c r="BN515" s="184"/>
      <c r="BO515" s="184"/>
      <c r="BP515" s="184"/>
      <c r="BQ515" s="184"/>
      <c r="BR515" s="184"/>
      <c r="BS515" s="184"/>
      <c r="BT515" s="184"/>
      <c r="BU515" s="184"/>
      <c r="BV515" s="184"/>
      <c r="BW515" s="184"/>
      <c r="BX515" s="187"/>
      <c r="BY515" s="187"/>
      <c r="BZ515" s="187"/>
      <c r="CA515" s="187"/>
      <c r="CB515" s="187"/>
      <c r="CC515" s="187"/>
      <c r="CD515" s="187"/>
      <c r="CE515" s="187"/>
      <c r="CF515" s="187"/>
      <c r="CG515" s="187"/>
      <c r="CH515" s="187"/>
    </row>
    <row r="516" spans="1:86" s="186" customFormat="1" ht="12" customHeight="1">
      <c r="A516" s="184"/>
      <c r="B516" s="184"/>
      <c r="C516" s="184"/>
      <c r="D516" s="184"/>
      <c r="E516" s="184"/>
      <c r="F516" s="184"/>
      <c r="G516" s="185"/>
      <c r="H516" s="184"/>
      <c r="I516" s="184"/>
      <c r="J516" s="184"/>
      <c r="K516" s="184"/>
      <c r="L516" s="184"/>
      <c r="M516" s="184"/>
      <c r="N516" s="184"/>
      <c r="O516" s="184"/>
      <c r="P516" s="184"/>
      <c r="Q516" s="184"/>
      <c r="R516" s="184"/>
      <c r="S516" s="184"/>
      <c r="T516" s="184"/>
      <c r="U516" s="184"/>
      <c r="V516" s="184"/>
      <c r="W516" s="184"/>
      <c r="X516" s="184"/>
      <c r="Y516" s="184"/>
      <c r="Z516" s="184"/>
      <c r="AA516" s="184"/>
      <c r="AB516" s="184"/>
      <c r="AC516" s="184"/>
      <c r="AD516" s="184"/>
      <c r="AE516" s="184"/>
      <c r="AF516" s="184"/>
      <c r="AG516" s="184"/>
      <c r="AH516" s="184"/>
      <c r="AI516" s="184"/>
      <c r="AJ516" s="184"/>
      <c r="AK516" s="184"/>
      <c r="AL516" s="184"/>
      <c r="AM516" s="184"/>
      <c r="AN516" s="184"/>
      <c r="AO516" s="184"/>
      <c r="AP516" s="184"/>
      <c r="AQ516" s="184"/>
      <c r="AR516" s="184"/>
      <c r="AS516" s="184"/>
      <c r="AT516" s="184"/>
      <c r="AU516" s="184"/>
      <c r="AV516" s="184"/>
      <c r="AW516" s="184"/>
      <c r="AX516" s="184"/>
      <c r="AY516" s="184"/>
      <c r="AZ516" s="184"/>
      <c r="BA516" s="184"/>
      <c r="BB516" s="184"/>
      <c r="BC516" s="184"/>
      <c r="BD516" s="184"/>
      <c r="BE516" s="184"/>
      <c r="BF516" s="184"/>
      <c r="BG516" s="184"/>
      <c r="BH516" s="184"/>
      <c r="BI516" s="184"/>
      <c r="BJ516" s="184"/>
      <c r="BK516" s="184"/>
      <c r="BL516" s="184"/>
      <c r="BM516" s="184"/>
      <c r="BN516" s="184"/>
      <c r="BO516" s="184"/>
      <c r="BP516" s="184"/>
      <c r="BQ516" s="184"/>
      <c r="BR516" s="184"/>
      <c r="BS516" s="184"/>
      <c r="BT516" s="184"/>
      <c r="BU516" s="184"/>
      <c r="BV516" s="184"/>
      <c r="BW516" s="184"/>
      <c r="BX516" s="187"/>
      <c r="BY516" s="187"/>
      <c r="BZ516" s="187"/>
      <c r="CA516" s="187"/>
      <c r="CB516" s="187"/>
      <c r="CC516" s="187"/>
      <c r="CD516" s="187"/>
      <c r="CE516" s="187"/>
      <c r="CF516" s="187"/>
      <c r="CG516" s="187"/>
      <c r="CH516" s="187"/>
    </row>
    <row r="517" spans="1:86" s="186" customFormat="1" ht="12" customHeight="1">
      <c r="A517" s="184"/>
      <c r="B517" s="184"/>
      <c r="C517" s="184"/>
      <c r="D517" s="184"/>
      <c r="E517" s="184"/>
      <c r="F517" s="184"/>
      <c r="G517" s="185"/>
      <c r="H517" s="184"/>
      <c r="I517" s="184"/>
      <c r="J517" s="184"/>
      <c r="K517" s="184"/>
      <c r="L517" s="184"/>
      <c r="M517" s="184"/>
      <c r="N517" s="184"/>
      <c r="O517" s="184"/>
      <c r="P517" s="184"/>
      <c r="Q517" s="184"/>
      <c r="R517" s="184"/>
      <c r="S517" s="184"/>
      <c r="T517" s="184"/>
      <c r="U517" s="184"/>
      <c r="V517" s="184"/>
      <c r="W517" s="184"/>
      <c r="X517" s="184"/>
      <c r="Y517" s="184"/>
      <c r="Z517" s="184"/>
      <c r="AA517" s="184"/>
      <c r="AB517" s="184"/>
      <c r="AC517" s="184"/>
      <c r="AD517" s="184"/>
      <c r="AE517" s="184"/>
      <c r="AF517" s="184"/>
      <c r="AG517" s="184"/>
      <c r="AH517" s="184"/>
      <c r="AI517" s="184"/>
      <c r="AJ517" s="184"/>
      <c r="AK517" s="184"/>
      <c r="AL517" s="184"/>
      <c r="AM517" s="184"/>
      <c r="AN517" s="184"/>
      <c r="AO517" s="184"/>
      <c r="AP517" s="184"/>
      <c r="AQ517" s="184"/>
      <c r="AR517" s="184"/>
      <c r="AS517" s="184"/>
      <c r="AT517" s="184"/>
      <c r="AU517" s="184"/>
      <c r="AV517" s="184"/>
      <c r="AW517" s="184"/>
      <c r="AX517" s="184"/>
      <c r="AY517" s="184"/>
      <c r="AZ517" s="184"/>
      <c r="BA517" s="184"/>
      <c r="BB517" s="184"/>
      <c r="BC517" s="184"/>
      <c r="BD517" s="184"/>
      <c r="BE517" s="184"/>
      <c r="BF517" s="184"/>
      <c r="BG517" s="184"/>
      <c r="BH517" s="184"/>
      <c r="BI517" s="184"/>
      <c r="BJ517" s="184"/>
      <c r="BK517" s="184"/>
      <c r="BL517" s="184"/>
      <c r="BM517" s="184"/>
      <c r="BN517" s="184"/>
      <c r="BO517" s="184"/>
      <c r="BP517" s="184"/>
      <c r="BQ517" s="184"/>
      <c r="BR517" s="184"/>
      <c r="BS517" s="184"/>
      <c r="BT517" s="184"/>
      <c r="BU517" s="184"/>
      <c r="BV517" s="184"/>
      <c r="BW517" s="184"/>
      <c r="BX517" s="187"/>
      <c r="BY517" s="187"/>
      <c r="BZ517" s="187"/>
      <c r="CA517" s="187"/>
      <c r="CB517" s="187"/>
      <c r="CC517" s="187"/>
      <c r="CD517" s="187"/>
      <c r="CE517" s="187"/>
      <c r="CF517" s="187"/>
      <c r="CG517" s="187"/>
      <c r="CH517" s="187"/>
    </row>
    <row r="518" spans="1:86" s="186" customFormat="1" ht="12" customHeight="1">
      <c r="A518" s="184"/>
      <c r="B518" s="184"/>
      <c r="C518" s="184"/>
      <c r="D518" s="184"/>
      <c r="E518" s="184"/>
      <c r="F518" s="184"/>
      <c r="G518" s="185"/>
      <c r="H518" s="184"/>
      <c r="I518" s="184"/>
      <c r="J518" s="184"/>
      <c r="K518" s="184"/>
      <c r="L518" s="184"/>
      <c r="M518" s="184"/>
      <c r="N518" s="184"/>
      <c r="O518" s="184"/>
      <c r="P518" s="184"/>
      <c r="Q518" s="184"/>
      <c r="R518" s="184"/>
      <c r="S518" s="184"/>
      <c r="T518" s="184"/>
      <c r="U518" s="184"/>
      <c r="V518" s="184"/>
      <c r="W518" s="184"/>
      <c r="X518" s="184"/>
      <c r="Y518" s="184"/>
      <c r="Z518" s="184"/>
      <c r="AA518" s="184"/>
      <c r="AB518" s="184"/>
      <c r="AC518" s="184"/>
      <c r="AD518" s="184"/>
      <c r="AE518" s="184"/>
      <c r="AF518" s="184"/>
      <c r="AG518" s="184"/>
      <c r="AH518" s="184"/>
      <c r="AI518" s="184"/>
      <c r="AJ518" s="184"/>
      <c r="AK518" s="184"/>
      <c r="AL518" s="184"/>
      <c r="AM518" s="184"/>
      <c r="AN518" s="184"/>
      <c r="AO518" s="184"/>
      <c r="AP518" s="184"/>
      <c r="AQ518" s="184"/>
      <c r="AR518" s="184"/>
      <c r="AS518" s="184"/>
      <c r="AT518" s="184"/>
      <c r="AU518" s="184"/>
      <c r="AV518" s="184"/>
      <c r="AW518" s="184"/>
      <c r="AX518" s="184"/>
      <c r="AY518" s="184"/>
      <c r="AZ518" s="184"/>
      <c r="BA518" s="184"/>
      <c r="BB518" s="184"/>
      <c r="BC518" s="184"/>
      <c r="BD518" s="184"/>
      <c r="BE518" s="184"/>
      <c r="BF518" s="184"/>
      <c r="BG518" s="184"/>
      <c r="BH518" s="184"/>
      <c r="BI518" s="184"/>
      <c r="BJ518" s="184"/>
      <c r="BK518" s="184"/>
      <c r="BL518" s="184"/>
      <c r="BM518" s="184"/>
      <c r="BN518" s="184"/>
      <c r="BO518" s="184"/>
      <c r="BP518" s="184"/>
      <c r="BQ518" s="184"/>
      <c r="BR518" s="184"/>
      <c r="BS518" s="184"/>
      <c r="BT518" s="184"/>
      <c r="BU518" s="184"/>
      <c r="BV518" s="184"/>
      <c r="BW518" s="184"/>
      <c r="BX518" s="187"/>
      <c r="BY518" s="187"/>
      <c r="BZ518" s="187"/>
      <c r="CA518" s="187"/>
      <c r="CB518" s="187"/>
      <c r="CC518" s="187"/>
      <c r="CD518" s="187"/>
      <c r="CE518" s="187"/>
      <c r="CF518" s="187"/>
      <c r="CG518" s="187"/>
      <c r="CH518" s="187"/>
    </row>
    <row r="519" spans="1:86" s="186" customFormat="1" ht="12" customHeight="1">
      <c r="A519" s="184"/>
      <c r="B519" s="184"/>
      <c r="C519" s="184"/>
      <c r="D519" s="184"/>
      <c r="E519" s="184"/>
      <c r="F519" s="184"/>
      <c r="G519" s="185"/>
      <c r="H519" s="184"/>
      <c r="I519" s="184"/>
      <c r="J519" s="184"/>
      <c r="K519" s="184"/>
      <c r="L519" s="184"/>
      <c r="M519" s="184"/>
      <c r="N519" s="184"/>
      <c r="O519" s="184"/>
      <c r="P519" s="184"/>
      <c r="Q519" s="184"/>
      <c r="R519" s="184"/>
      <c r="S519" s="184"/>
      <c r="T519" s="184"/>
      <c r="U519" s="184"/>
      <c r="V519" s="184"/>
      <c r="W519" s="184"/>
      <c r="X519" s="184"/>
      <c r="Y519" s="184"/>
      <c r="Z519" s="184"/>
      <c r="AA519" s="184"/>
      <c r="AB519" s="184"/>
      <c r="AC519" s="184"/>
      <c r="AD519" s="184"/>
      <c r="AE519" s="184"/>
      <c r="AF519" s="184"/>
      <c r="AG519" s="184"/>
      <c r="AH519" s="184"/>
      <c r="AI519" s="184"/>
      <c r="AJ519" s="184"/>
      <c r="AK519" s="184"/>
      <c r="AL519" s="184"/>
      <c r="AM519" s="184"/>
      <c r="AN519" s="184"/>
      <c r="AO519" s="184"/>
      <c r="AP519" s="184"/>
      <c r="AQ519" s="184"/>
      <c r="AR519" s="184"/>
      <c r="AS519" s="184"/>
      <c r="AT519" s="184"/>
      <c r="AU519" s="184"/>
      <c r="AV519" s="184"/>
      <c r="AW519" s="184"/>
      <c r="AX519" s="184"/>
      <c r="AY519" s="184"/>
      <c r="AZ519" s="184"/>
      <c r="BA519" s="184"/>
      <c r="BB519" s="184"/>
      <c r="BC519" s="184"/>
      <c r="BD519" s="184"/>
      <c r="BE519" s="184"/>
      <c r="BF519" s="184"/>
      <c r="BG519" s="184"/>
      <c r="BH519" s="184"/>
      <c r="BI519" s="184"/>
      <c r="BJ519" s="184"/>
      <c r="BK519" s="184"/>
      <c r="BL519" s="184"/>
      <c r="BM519" s="184"/>
      <c r="BN519" s="184"/>
      <c r="BO519" s="184"/>
      <c r="BP519" s="184"/>
      <c r="BQ519" s="184"/>
      <c r="BR519" s="184"/>
      <c r="BS519" s="184"/>
      <c r="BT519" s="184"/>
      <c r="BU519" s="184"/>
      <c r="BV519" s="184"/>
      <c r="BW519" s="184"/>
      <c r="BX519" s="187"/>
      <c r="BY519" s="187"/>
      <c r="BZ519" s="187"/>
      <c r="CA519" s="187"/>
      <c r="CB519" s="187"/>
      <c r="CC519" s="187"/>
      <c r="CD519" s="187"/>
      <c r="CE519" s="187"/>
      <c r="CF519" s="187"/>
      <c r="CG519" s="187"/>
      <c r="CH519" s="187"/>
    </row>
    <row r="520" spans="1:86" s="186" customFormat="1" ht="12" customHeight="1">
      <c r="A520" s="184"/>
      <c r="B520" s="184"/>
      <c r="C520" s="184"/>
      <c r="D520" s="184"/>
      <c r="E520" s="184"/>
      <c r="F520" s="184"/>
      <c r="G520" s="185"/>
      <c r="H520" s="184"/>
      <c r="I520" s="184"/>
      <c r="J520" s="184"/>
      <c r="K520" s="184"/>
      <c r="L520" s="184"/>
      <c r="M520" s="184"/>
      <c r="N520" s="184"/>
      <c r="O520" s="184"/>
      <c r="P520" s="184"/>
      <c r="Q520" s="184"/>
      <c r="R520" s="184"/>
      <c r="S520" s="184"/>
      <c r="T520" s="184"/>
      <c r="U520" s="184"/>
      <c r="V520" s="184"/>
      <c r="W520" s="184"/>
      <c r="X520" s="184"/>
      <c r="Y520" s="184"/>
      <c r="Z520" s="184"/>
      <c r="AA520" s="184"/>
      <c r="AB520" s="184"/>
      <c r="AC520" s="184"/>
      <c r="AD520" s="184"/>
      <c r="AE520" s="184"/>
      <c r="AF520" s="184"/>
      <c r="AG520" s="184"/>
      <c r="AH520" s="184"/>
      <c r="AI520" s="184"/>
      <c r="AJ520" s="184"/>
      <c r="AK520" s="184"/>
      <c r="AL520" s="184"/>
      <c r="AM520" s="184"/>
      <c r="AN520" s="184"/>
      <c r="AO520" s="184"/>
      <c r="AP520" s="184"/>
      <c r="AQ520" s="184"/>
      <c r="AR520" s="184"/>
      <c r="AS520" s="184"/>
      <c r="AT520" s="184"/>
      <c r="AU520" s="184"/>
      <c r="AV520" s="184"/>
      <c r="AW520" s="184"/>
      <c r="AX520" s="184"/>
      <c r="AY520" s="184"/>
      <c r="AZ520" s="184"/>
      <c r="BA520" s="184"/>
      <c r="BB520" s="184"/>
      <c r="BC520" s="184"/>
      <c r="BD520" s="184"/>
      <c r="BE520" s="184"/>
      <c r="BF520" s="184"/>
      <c r="BG520" s="184"/>
      <c r="BH520" s="184"/>
      <c r="BI520" s="184"/>
      <c r="BJ520" s="184"/>
      <c r="BK520" s="184"/>
      <c r="BL520" s="184"/>
      <c r="BM520" s="184"/>
      <c r="BN520" s="184"/>
      <c r="BO520" s="184"/>
      <c r="BP520" s="184"/>
      <c r="BQ520" s="184"/>
      <c r="BR520" s="184"/>
      <c r="BS520" s="184"/>
      <c r="BT520" s="184"/>
      <c r="BU520" s="184"/>
      <c r="BV520" s="184"/>
      <c r="BW520" s="184"/>
      <c r="BX520" s="187"/>
      <c r="BY520" s="187"/>
      <c r="BZ520" s="187"/>
      <c r="CA520" s="187"/>
      <c r="CB520" s="187"/>
      <c r="CC520" s="187"/>
      <c r="CD520" s="187"/>
      <c r="CE520" s="187"/>
      <c r="CF520" s="187"/>
      <c r="CG520" s="187"/>
      <c r="CH520" s="187"/>
    </row>
    <row r="521" spans="1:86" s="186" customFormat="1" ht="12" customHeight="1">
      <c r="A521" s="184"/>
      <c r="B521" s="184"/>
      <c r="C521" s="184"/>
      <c r="D521" s="184"/>
      <c r="E521" s="184"/>
      <c r="F521" s="184"/>
      <c r="G521" s="185"/>
      <c r="H521" s="184"/>
      <c r="I521" s="184"/>
      <c r="J521" s="184"/>
      <c r="K521" s="184"/>
      <c r="L521" s="184"/>
      <c r="M521" s="184"/>
      <c r="N521" s="184"/>
      <c r="O521" s="184"/>
      <c r="P521" s="184"/>
      <c r="Q521" s="184"/>
      <c r="R521" s="184"/>
      <c r="S521" s="184"/>
      <c r="T521" s="184"/>
      <c r="U521" s="184"/>
      <c r="V521" s="184"/>
      <c r="W521" s="184"/>
      <c r="X521" s="184"/>
      <c r="Y521" s="184"/>
      <c r="Z521" s="184"/>
      <c r="AA521" s="184"/>
      <c r="AB521" s="184"/>
      <c r="AC521" s="184"/>
      <c r="AD521" s="184"/>
      <c r="AE521" s="184"/>
      <c r="AF521" s="184"/>
      <c r="AG521" s="184"/>
      <c r="AH521" s="184"/>
      <c r="AI521" s="184"/>
      <c r="AJ521" s="184"/>
      <c r="AK521" s="184"/>
      <c r="AL521" s="184"/>
      <c r="AM521" s="184"/>
      <c r="AN521" s="184"/>
      <c r="AO521" s="184"/>
      <c r="AP521" s="184"/>
      <c r="AQ521" s="184"/>
      <c r="AR521" s="184"/>
      <c r="AS521" s="184"/>
      <c r="AT521" s="184"/>
      <c r="AU521" s="184"/>
      <c r="AV521" s="184"/>
      <c r="AW521" s="184"/>
      <c r="AX521" s="184"/>
      <c r="AY521" s="184"/>
      <c r="AZ521" s="184"/>
      <c r="BA521" s="184"/>
      <c r="BB521" s="184"/>
      <c r="BC521" s="184"/>
      <c r="BD521" s="184"/>
      <c r="BE521" s="184"/>
      <c r="BF521" s="184"/>
      <c r="BG521" s="184"/>
      <c r="BH521" s="184"/>
      <c r="BI521" s="184"/>
      <c r="BJ521" s="184"/>
      <c r="BK521" s="184"/>
      <c r="BL521" s="184"/>
      <c r="BM521" s="184"/>
      <c r="BN521" s="184"/>
      <c r="BO521" s="184"/>
      <c r="BP521" s="184"/>
      <c r="BQ521" s="184"/>
      <c r="BR521" s="184"/>
      <c r="BS521" s="184"/>
      <c r="BT521" s="184"/>
      <c r="BU521" s="184"/>
      <c r="BV521" s="184"/>
      <c r="BW521" s="184"/>
      <c r="BX521" s="187"/>
      <c r="BY521" s="187"/>
      <c r="BZ521" s="187"/>
      <c r="CA521" s="187"/>
      <c r="CB521" s="187"/>
      <c r="CC521" s="187"/>
      <c r="CD521" s="187"/>
      <c r="CE521" s="187"/>
      <c r="CF521" s="187"/>
      <c r="CG521" s="187"/>
      <c r="CH521" s="187"/>
    </row>
    <row r="522" spans="1:86" s="186" customFormat="1" ht="12" customHeight="1">
      <c r="A522" s="184"/>
      <c r="B522" s="184"/>
      <c r="C522" s="184"/>
      <c r="D522" s="184"/>
      <c r="E522" s="184"/>
      <c r="F522" s="184"/>
      <c r="G522" s="185"/>
      <c r="H522" s="184"/>
      <c r="I522" s="184"/>
      <c r="J522" s="184"/>
      <c r="K522" s="184"/>
      <c r="L522" s="184"/>
      <c r="M522" s="184"/>
      <c r="N522" s="184"/>
      <c r="O522" s="184"/>
      <c r="P522" s="184"/>
      <c r="Q522" s="184"/>
      <c r="R522" s="184"/>
      <c r="S522" s="184"/>
      <c r="T522" s="184"/>
      <c r="U522" s="184"/>
      <c r="V522" s="184"/>
      <c r="W522" s="184"/>
      <c r="X522" s="184"/>
      <c r="Y522" s="184"/>
      <c r="Z522" s="184"/>
      <c r="AA522" s="184"/>
      <c r="AB522" s="184"/>
      <c r="AC522" s="184"/>
      <c r="AD522" s="184"/>
      <c r="AE522" s="184"/>
      <c r="AF522" s="184"/>
      <c r="AG522" s="184"/>
      <c r="AH522" s="184"/>
      <c r="AI522" s="184"/>
      <c r="AJ522" s="184"/>
      <c r="AK522" s="184"/>
      <c r="AL522" s="184"/>
      <c r="AM522" s="184"/>
      <c r="AN522" s="184"/>
      <c r="AO522" s="184"/>
      <c r="AP522" s="184"/>
      <c r="AQ522" s="184"/>
      <c r="AR522" s="184"/>
      <c r="AS522" s="184"/>
      <c r="AT522" s="184"/>
      <c r="AU522" s="184"/>
      <c r="AV522" s="184"/>
      <c r="AW522" s="184"/>
      <c r="AX522" s="184"/>
      <c r="AY522" s="184"/>
      <c r="AZ522" s="184"/>
      <c r="BA522" s="184"/>
      <c r="BB522" s="184"/>
      <c r="BC522" s="184"/>
      <c r="BD522" s="184"/>
      <c r="BE522" s="184"/>
      <c r="BF522" s="184"/>
      <c r="BG522" s="184"/>
      <c r="BH522" s="184"/>
      <c r="BI522" s="184"/>
      <c r="BJ522" s="184"/>
      <c r="BK522" s="184"/>
      <c r="BL522" s="184"/>
      <c r="BM522" s="184"/>
      <c r="BN522" s="184"/>
      <c r="BO522" s="184"/>
      <c r="BP522" s="184"/>
      <c r="BQ522" s="184"/>
      <c r="BR522" s="184"/>
      <c r="BS522" s="184"/>
      <c r="BT522" s="184"/>
      <c r="BU522" s="184"/>
      <c r="BV522" s="184"/>
      <c r="BW522" s="184"/>
      <c r="BX522" s="187"/>
      <c r="BY522" s="187"/>
      <c r="BZ522" s="187"/>
      <c r="CA522" s="187"/>
      <c r="CB522" s="187"/>
      <c r="CC522" s="187"/>
      <c r="CD522" s="187"/>
      <c r="CE522" s="187"/>
      <c r="CF522" s="187"/>
      <c r="CG522" s="187"/>
      <c r="CH522" s="187"/>
    </row>
    <row r="523" spans="1:86" s="186" customFormat="1" ht="12" customHeight="1">
      <c r="A523" s="184"/>
      <c r="B523" s="184"/>
      <c r="C523" s="184"/>
      <c r="D523" s="184"/>
      <c r="E523" s="184"/>
      <c r="F523" s="184"/>
      <c r="G523" s="185"/>
      <c r="H523" s="184"/>
      <c r="I523" s="184"/>
      <c r="J523" s="184"/>
      <c r="K523" s="184"/>
      <c r="L523" s="184"/>
      <c r="M523" s="184"/>
      <c r="N523" s="184"/>
      <c r="O523" s="184"/>
      <c r="P523" s="184"/>
      <c r="Q523" s="184"/>
      <c r="R523" s="184"/>
      <c r="S523" s="184"/>
      <c r="T523" s="184"/>
      <c r="U523" s="184"/>
      <c r="V523" s="184"/>
      <c r="W523" s="184"/>
      <c r="X523" s="184"/>
      <c r="Y523" s="184"/>
      <c r="Z523" s="184"/>
      <c r="AA523" s="184"/>
      <c r="AB523" s="184"/>
      <c r="AC523" s="184"/>
      <c r="AD523" s="184"/>
      <c r="AE523" s="184"/>
      <c r="AF523" s="184"/>
      <c r="AG523" s="184"/>
      <c r="AH523" s="184"/>
      <c r="AI523" s="184"/>
      <c r="AJ523" s="184"/>
      <c r="AK523" s="184"/>
      <c r="AL523" s="184"/>
      <c r="AM523" s="184"/>
      <c r="AN523" s="184"/>
      <c r="AO523" s="184"/>
      <c r="AP523" s="184"/>
      <c r="AQ523" s="184"/>
      <c r="AR523" s="184"/>
      <c r="AS523" s="184"/>
      <c r="AT523" s="184"/>
      <c r="AU523" s="184"/>
      <c r="AV523" s="184"/>
      <c r="AW523" s="184"/>
      <c r="AX523" s="184"/>
      <c r="AY523" s="184"/>
      <c r="AZ523" s="184"/>
      <c r="BA523" s="184"/>
      <c r="BB523" s="184"/>
      <c r="BC523" s="184"/>
      <c r="BD523" s="184"/>
      <c r="BE523" s="184"/>
      <c r="BF523" s="184"/>
      <c r="BG523" s="184"/>
      <c r="BH523" s="184"/>
      <c r="BI523" s="184"/>
      <c r="BJ523" s="184"/>
      <c r="BK523" s="184"/>
      <c r="BL523" s="184"/>
      <c r="BM523" s="184"/>
      <c r="BN523" s="184"/>
      <c r="BO523" s="184"/>
      <c r="BP523" s="184"/>
      <c r="BQ523" s="184"/>
      <c r="BR523" s="184"/>
      <c r="BS523" s="184"/>
      <c r="BT523" s="184"/>
      <c r="BU523" s="184"/>
      <c r="BV523" s="184"/>
      <c r="BW523" s="184"/>
      <c r="BX523" s="187"/>
      <c r="BY523" s="187"/>
      <c r="BZ523" s="187"/>
      <c r="CA523" s="187"/>
      <c r="CB523" s="187"/>
      <c r="CC523" s="187"/>
      <c r="CD523" s="187"/>
      <c r="CE523" s="187"/>
      <c r="CF523" s="187"/>
      <c r="CG523" s="187"/>
      <c r="CH523" s="187"/>
    </row>
    <row r="524" spans="1:86" s="186" customFormat="1" ht="12" customHeight="1">
      <c r="A524" s="184"/>
      <c r="B524" s="184"/>
      <c r="C524" s="184"/>
      <c r="D524" s="184"/>
      <c r="E524" s="184"/>
      <c r="F524" s="184"/>
      <c r="G524" s="185"/>
      <c r="H524" s="184"/>
      <c r="I524" s="184"/>
      <c r="J524" s="184"/>
      <c r="K524" s="184"/>
      <c r="L524" s="184"/>
      <c r="M524" s="184"/>
      <c r="N524" s="184"/>
      <c r="O524" s="184"/>
      <c r="P524" s="184"/>
      <c r="Q524" s="184"/>
      <c r="R524" s="184"/>
      <c r="S524" s="184"/>
      <c r="T524" s="184"/>
      <c r="U524" s="184"/>
      <c r="V524" s="184"/>
      <c r="W524" s="184"/>
      <c r="X524" s="184"/>
      <c r="Y524" s="184"/>
      <c r="Z524" s="184"/>
      <c r="AA524" s="184"/>
      <c r="AB524" s="184"/>
      <c r="AC524" s="184"/>
      <c r="AD524" s="184"/>
      <c r="AE524" s="184"/>
      <c r="AF524" s="184"/>
      <c r="AG524" s="184"/>
      <c r="AH524" s="184"/>
      <c r="AI524" s="184"/>
      <c r="AJ524" s="184"/>
      <c r="AK524" s="184"/>
      <c r="AL524" s="184"/>
      <c r="AM524" s="184"/>
      <c r="AN524" s="184"/>
      <c r="AO524" s="184"/>
      <c r="AP524" s="184"/>
      <c r="AQ524" s="184"/>
      <c r="AR524" s="184"/>
      <c r="AS524" s="184"/>
      <c r="AT524" s="184"/>
      <c r="AU524" s="184"/>
      <c r="AV524" s="184"/>
      <c r="AW524" s="184"/>
      <c r="AX524" s="184"/>
      <c r="AY524" s="184"/>
      <c r="AZ524" s="184"/>
      <c r="BA524" s="184"/>
      <c r="BB524" s="184"/>
      <c r="BC524" s="184"/>
      <c r="BD524" s="184"/>
      <c r="BE524" s="184"/>
      <c r="BF524" s="184"/>
      <c r="BG524" s="184"/>
      <c r="BH524" s="184"/>
      <c r="BI524" s="184"/>
      <c r="BJ524" s="184"/>
      <c r="BK524" s="184"/>
      <c r="BL524" s="184"/>
      <c r="BM524" s="184"/>
      <c r="BN524" s="184"/>
      <c r="BO524" s="184"/>
      <c r="BP524" s="184"/>
      <c r="BQ524" s="184"/>
      <c r="BR524" s="184"/>
      <c r="BS524" s="184"/>
      <c r="BT524" s="184"/>
      <c r="BU524" s="184"/>
      <c r="BV524" s="184"/>
      <c r="BW524" s="184"/>
      <c r="BX524" s="187"/>
      <c r="BY524" s="187"/>
      <c r="BZ524" s="187"/>
      <c r="CA524" s="187"/>
      <c r="CB524" s="187"/>
      <c r="CC524" s="187"/>
      <c r="CD524" s="187"/>
      <c r="CE524" s="187"/>
      <c r="CF524" s="187"/>
      <c r="CG524" s="187"/>
      <c r="CH524" s="187"/>
    </row>
    <row r="525" spans="1:86" s="186" customFormat="1" ht="12" customHeight="1">
      <c r="A525" s="184"/>
      <c r="B525" s="184"/>
      <c r="C525" s="184"/>
      <c r="D525" s="184"/>
      <c r="E525" s="184"/>
      <c r="F525" s="184"/>
      <c r="G525" s="185"/>
      <c r="H525" s="184"/>
      <c r="I525" s="184"/>
      <c r="J525" s="184"/>
      <c r="K525" s="184"/>
      <c r="L525" s="184"/>
      <c r="M525" s="184"/>
      <c r="N525" s="184"/>
      <c r="O525" s="184"/>
      <c r="P525" s="184"/>
      <c r="Q525" s="184"/>
      <c r="R525" s="184"/>
      <c r="S525" s="184"/>
      <c r="T525" s="184"/>
      <c r="U525" s="184"/>
      <c r="V525" s="184"/>
      <c r="W525" s="184"/>
      <c r="X525" s="184"/>
      <c r="Y525" s="184"/>
      <c r="Z525" s="184"/>
      <c r="AA525" s="184"/>
      <c r="AB525" s="184"/>
      <c r="AC525" s="184"/>
      <c r="AD525" s="184"/>
      <c r="AE525" s="184"/>
      <c r="AF525" s="184"/>
      <c r="AG525" s="184"/>
      <c r="AH525" s="184"/>
      <c r="AI525" s="184"/>
      <c r="AJ525" s="184"/>
      <c r="AK525" s="184"/>
      <c r="AL525" s="184"/>
      <c r="AM525" s="184"/>
      <c r="AN525" s="184"/>
      <c r="AO525" s="184"/>
      <c r="AP525" s="184"/>
      <c r="AQ525" s="184"/>
      <c r="AR525" s="184"/>
      <c r="AS525" s="184"/>
      <c r="AT525" s="184"/>
      <c r="AU525" s="184"/>
      <c r="AV525" s="184"/>
      <c r="AW525" s="184"/>
      <c r="AX525" s="184"/>
      <c r="AY525" s="184"/>
      <c r="AZ525" s="184"/>
      <c r="BA525" s="184"/>
      <c r="BB525" s="184"/>
      <c r="BC525" s="184"/>
      <c r="BD525" s="184"/>
      <c r="BE525" s="184"/>
      <c r="BF525" s="184"/>
      <c r="BG525" s="184"/>
      <c r="BH525" s="184"/>
      <c r="BI525" s="184"/>
      <c r="BJ525" s="184"/>
      <c r="BK525" s="184"/>
      <c r="BL525" s="184"/>
      <c r="BM525" s="184"/>
      <c r="BN525" s="184"/>
      <c r="BO525" s="184"/>
      <c r="BP525" s="184"/>
      <c r="BQ525" s="184"/>
      <c r="BR525" s="184"/>
      <c r="BS525" s="184"/>
      <c r="BT525" s="184"/>
      <c r="BU525" s="184"/>
      <c r="BV525" s="184"/>
      <c r="BW525" s="184"/>
      <c r="BX525" s="187"/>
      <c r="BY525" s="187"/>
      <c r="BZ525" s="187"/>
      <c r="CA525" s="187"/>
      <c r="CB525" s="187"/>
      <c r="CC525" s="187"/>
      <c r="CD525" s="187"/>
      <c r="CE525" s="187"/>
      <c r="CF525" s="187"/>
      <c r="CG525" s="187"/>
      <c r="CH525" s="187"/>
    </row>
    <row r="526" spans="1:86" s="186" customFormat="1" ht="12" customHeight="1">
      <c r="A526" s="184"/>
      <c r="B526" s="184"/>
      <c r="C526" s="184"/>
      <c r="D526" s="184"/>
      <c r="E526" s="184"/>
      <c r="F526" s="184"/>
      <c r="G526" s="185"/>
      <c r="H526" s="184"/>
      <c r="I526" s="184"/>
      <c r="J526" s="184"/>
      <c r="K526" s="184"/>
      <c r="L526" s="184"/>
      <c r="M526" s="184"/>
      <c r="N526" s="184"/>
      <c r="O526" s="184"/>
      <c r="P526" s="184"/>
      <c r="Q526" s="184"/>
      <c r="R526" s="184"/>
      <c r="S526" s="184"/>
      <c r="T526" s="184"/>
      <c r="U526" s="184"/>
      <c r="V526" s="184"/>
      <c r="W526" s="184"/>
      <c r="X526" s="184"/>
      <c r="Y526" s="184"/>
      <c r="Z526" s="184"/>
      <c r="AA526" s="184"/>
      <c r="AB526" s="184"/>
      <c r="AC526" s="184"/>
      <c r="AD526" s="184"/>
      <c r="AE526" s="184"/>
      <c r="AF526" s="184"/>
      <c r="AG526" s="184"/>
      <c r="AH526" s="184"/>
      <c r="AI526" s="184"/>
      <c r="AJ526" s="184"/>
      <c r="AK526" s="184"/>
      <c r="AL526" s="184"/>
      <c r="AM526" s="184"/>
      <c r="AN526" s="184"/>
      <c r="AO526" s="184"/>
      <c r="AP526" s="184"/>
      <c r="AQ526" s="184"/>
      <c r="AR526" s="184"/>
      <c r="AS526" s="184"/>
      <c r="AT526" s="184"/>
      <c r="AU526" s="184"/>
      <c r="AV526" s="184"/>
      <c r="AW526" s="184"/>
      <c r="AX526" s="184"/>
      <c r="AY526" s="184"/>
      <c r="AZ526" s="184"/>
      <c r="BA526" s="184"/>
      <c r="BB526" s="184"/>
      <c r="BC526" s="184"/>
      <c r="BD526" s="184"/>
      <c r="BE526" s="184"/>
      <c r="BF526" s="184"/>
      <c r="BG526" s="184"/>
      <c r="BH526" s="184"/>
      <c r="BI526" s="184"/>
      <c r="BJ526" s="184"/>
      <c r="BK526" s="184"/>
      <c r="BL526" s="184"/>
      <c r="BM526" s="184"/>
      <c r="BN526" s="184"/>
      <c r="BO526" s="184"/>
      <c r="BP526" s="184"/>
      <c r="BQ526" s="184"/>
      <c r="BR526" s="184"/>
      <c r="BS526" s="184"/>
      <c r="BT526" s="184"/>
      <c r="BU526" s="184"/>
      <c r="BV526" s="184"/>
      <c r="BW526" s="184"/>
      <c r="BX526" s="187"/>
      <c r="BY526" s="187"/>
      <c r="BZ526" s="187"/>
      <c r="CA526" s="187"/>
      <c r="CB526" s="187"/>
      <c r="CC526" s="187"/>
      <c r="CD526" s="187"/>
      <c r="CE526" s="187"/>
      <c r="CF526" s="187"/>
      <c r="CG526" s="187"/>
      <c r="CH526" s="187"/>
    </row>
    <row r="527" spans="1:86" s="186" customFormat="1" ht="12" customHeight="1">
      <c r="A527" s="184"/>
      <c r="B527" s="184"/>
      <c r="C527" s="184"/>
      <c r="D527" s="184"/>
      <c r="E527" s="184"/>
      <c r="F527" s="184"/>
      <c r="G527" s="185"/>
      <c r="H527" s="184"/>
      <c r="I527" s="184"/>
      <c r="J527" s="184"/>
      <c r="K527" s="184"/>
      <c r="L527" s="184"/>
      <c r="M527" s="184"/>
      <c r="N527" s="184"/>
      <c r="O527" s="184"/>
      <c r="P527" s="184"/>
      <c r="Q527" s="184"/>
      <c r="R527" s="184"/>
      <c r="S527" s="184"/>
      <c r="T527" s="184"/>
      <c r="U527" s="184"/>
      <c r="V527" s="184"/>
      <c r="W527" s="184"/>
      <c r="X527" s="184"/>
      <c r="Y527" s="184"/>
      <c r="Z527" s="184"/>
      <c r="AA527" s="184"/>
      <c r="AB527" s="184"/>
      <c r="AC527" s="184"/>
      <c r="AD527" s="184"/>
      <c r="AE527" s="184"/>
      <c r="AF527" s="184"/>
      <c r="AG527" s="184"/>
      <c r="AH527" s="184"/>
      <c r="AI527" s="184"/>
      <c r="AJ527" s="184"/>
      <c r="AK527" s="184"/>
      <c r="AL527" s="184"/>
      <c r="AM527" s="184"/>
      <c r="AN527" s="184"/>
      <c r="AO527" s="184"/>
      <c r="AP527" s="184"/>
      <c r="AQ527" s="184"/>
      <c r="AR527" s="184"/>
      <c r="AS527" s="184"/>
      <c r="AT527" s="184"/>
      <c r="AU527" s="184"/>
      <c r="AV527" s="184"/>
      <c r="AW527" s="184"/>
      <c r="AX527" s="184"/>
      <c r="AY527" s="184"/>
      <c r="AZ527" s="184"/>
      <c r="BA527" s="184"/>
      <c r="BB527" s="184"/>
      <c r="BC527" s="184"/>
      <c r="BD527" s="184"/>
      <c r="BE527" s="184"/>
      <c r="BF527" s="184"/>
      <c r="BG527" s="184"/>
      <c r="BH527" s="184"/>
      <c r="BI527" s="184"/>
      <c r="BJ527" s="184"/>
      <c r="BK527" s="184"/>
      <c r="BL527" s="184"/>
      <c r="BM527" s="184"/>
      <c r="BN527" s="184"/>
      <c r="BO527" s="184"/>
      <c r="BP527" s="184"/>
      <c r="BQ527" s="184"/>
      <c r="BR527" s="184"/>
      <c r="BS527" s="184"/>
      <c r="BT527" s="184"/>
      <c r="BU527" s="184"/>
      <c r="BV527" s="184"/>
      <c r="BW527" s="184"/>
      <c r="BX527" s="187"/>
      <c r="BY527" s="187"/>
      <c r="BZ527" s="187"/>
      <c r="CA527" s="187"/>
      <c r="CB527" s="187"/>
      <c r="CC527" s="187"/>
      <c r="CD527" s="187"/>
      <c r="CE527" s="187"/>
      <c r="CF527" s="187"/>
      <c r="CG527" s="187"/>
      <c r="CH527" s="187"/>
    </row>
    <row r="528" spans="1:86" s="186" customFormat="1" ht="12" customHeight="1">
      <c r="A528" s="184"/>
      <c r="B528" s="184"/>
      <c r="C528" s="184"/>
      <c r="D528" s="184"/>
      <c r="E528" s="184"/>
      <c r="F528" s="184"/>
      <c r="G528" s="185"/>
      <c r="H528" s="184"/>
      <c r="I528" s="184"/>
      <c r="J528" s="184"/>
      <c r="K528" s="184"/>
      <c r="L528" s="184"/>
      <c r="M528" s="184"/>
      <c r="N528" s="184"/>
      <c r="O528" s="184"/>
      <c r="P528" s="184"/>
      <c r="Q528" s="184"/>
      <c r="R528" s="184"/>
      <c r="S528" s="184"/>
      <c r="T528" s="184"/>
      <c r="U528" s="184"/>
      <c r="V528" s="184"/>
      <c r="W528" s="184"/>
      <c r="X528" s="184"/>
      <c r="Y528" s="184"/>
      <c r="Z528" s="184"/>
      <c r="AA528" s="184"/>
      <c r="AB528" s="184"/>
      <c r="AC528" s="184"/>
      <c r="AD528" s="184"/>
      <c r="AE528" s="184"/>
      <c r="AF528" s="184"/>
      <c r="AG528" s="184"/>
      <c r="AH528" s="184"/>
      <c r="AI528" s="184"/>
      <c r="AJ528" s="184"/>
      <c r="AK528" s="184"/>
      <c r="AL528" s="184"/>
      <c r="AM528" s="184"/>
      <c r="AN528" s="184"/>
      <c r="AO528" s="184"/>
      <c r="AP528" s="184"/>
      <c r="AQ528" s="184"/>
      <c r="AR528" s="184"/>
      <c r="AS528" s="184"/>
      <c r="AT528" s="184"/>
      <c r="AU528" s="184"/>
      <c r="AV528" s="184"/>
      <c r="AW528" s="184"/>
      <c r="AX528" s="184"/>
      <c r="AY528" s="184"/>
      <c r="AZ528" s="184"/>
      <c r="BA528" s="184"/>
      <c r="BB528" s="184"/>
      <c r="BC528" s="184"/>
      <c r="BD528" s="184"/>
      <c r="BE528" s="184"/>
      <c r="BF528" s="184"/>
      <c r="BG528" s="184"/>
      <c r="BH528" s="184"/>
      <c r="BI528" s="184"/>
      <c r="BJ528" s="184"/>
      <c r="BK528" s="184"/>
      <c r="BL528" s="184"/>
      <c r="BM528" s="184"/>
      <c r="BN528" s="184"/>
      <c r="BO528" s="184"/>
      <c r="BP528" s="184"/>
      <c r="BQ528" s="184"/>
      <c r="BR528" s="184"/>
      <c r="BS528" s="184"/>
      <c r="BT528" s="184"/>
      <c r="BU528" s="184"/>
      <c r="BV528" s="184"/>
      <c r="BW528" s="184"/>
      <c r="BX528" s="187"/>
      <c r="BY528" s="187"/>
      <c r="BZ528" s="187"/>
      <c r="CA528" s="187"/>
      <c r="CB528" s="187"/>
      <c r="CC528" s="187"/>
      <c r="CD528" s="187"/>
      <c r="CE528" s="187"/>
      <c r="CF528" s="187"/>
      <c r="CG528" s="187"/>
      <c r="CH528" s="187"/>
    </row>
    <row r="529" spans="1:86" s="186" customFormat="1" ht="12" customHeight="1">
      <c r="A529" s="184"/>
      <c r="B529" s="184"/>
      <c r="C529" s="184"/>
      <c r="D529" s="184"/>
      <c r="E529" s="184"/>
      <c r="F529" s="184"/>
      <c r="G529" s="185"/>
      <c r="H529" s="184"/>
      <c r="I529" s="184"/>
      <c r="J529" s="184"/>
      <c r="K529" s="184"/>
      <c r="L529" s="184"/>
      <c r="M529" s="184"/>
      <c r="N529" s="184"/>
      <c r="O529" s="184"/>
      <c r="P529" s="184"/>
      <c r="Q529" s="184"/>
      <c r="R529" s="184"/>
      <c r="S529" s="184"/>
      <c r="T529" s="184"/>
      <c r="U529" s="184"/>
      <c r="V529" s="184"/>
      <c r="W529" s="184"/>
      <c r="X529" s="184"/>
      <c r="Y529" s="184"/>
      <c r="Z529" s="184"/>
      <c r="AA529" s="184"/>
      <c r="AB529" s="184"/>
      <c r="AC529" s="184"/>
      <c r="AD529" s="184"/>
      <c r="AE529" s="184"/>
      <c r="AF529" s="184"/>
      <c r="AG529" s="184"/>
      <c r="AH529" s="184"/>
      <c r="AI529" s="184"/>
      <c r="AJ529" s="184"/>
      <c r="AK529" s="184"/>
      <c r="AL529" s="184"/>
      <c r="AM529" s="184"/>
      <c r="AN529" s="184"/>
      <c r="AO529" s="184"/>
      <c r="AP529" s="184"/>
      <c r="AQ529" s="184"/>
      <c r="AR529" s="184"/>
      <c r="AS529" s="184"/>
      <c r="AT529" s="184"/>
      <c r="AU529" s="184"/>
      <c r="AV529" s="184"/>
      <c r="AW529" s="184"/>
      <c r="AX529" s="184"/>
      <c r="AY529" s="184"/>
      <c r="AZ529" s="184"/>
      <c r="BA529" s="184"/>
      <c r="BB529" s="184"/>
      <c r="BC529" s="184"/>
      <c r="BD529" s="184"/>
      <c r="BE529" s="184"/>
      <c r="BF529" s="184"/>
      <c r="BG529" s="184"/>
      <c r="BH529" s="184"/>
      <c r="BI529" s="184"/>
      <c r="BJ529" s="184"/>
      <c r="BK529" s="184"/>
      <c r="BL529" s="184"/>
      <c r="BM529" s="184"/>
      <c r="BN529" s="184"/>
      <c r="BO529" s="184"/>
      <c r="BP529" s="184"/>
      <c r="BQ529" s="184"/>
      <c r="BR529" s="184"/>
      <c r="BS529" s="184"/>
      <c r="BT529" s="184"/>
      <c r="BU529" s="184"/>
      <c r="BV529" s="184"/>
      <c r="BW529" s="184"/>
      <c r="BX529" s="187"/>
      <c r="BY529" s="187"/>
      <c r="BZ529" s="187"/>
      <c r="CA529" s="187"/>
      <c r="CB529" s="187"/>
      <c r="CC529" s="187"/>
      <c r="CD529" s="187"/>
      <c r="CE529" s="187"/>
      <c r="CF529" s="187"/>
      <c r="CG529" s="187"/>
      <c r="CH529" s="187"/>
    </row>
    <row r="530" spans="1:86" s="186" customFormat="1" ht="12" customHeight="1">
      <c r="A530" s="184"/>
      <c r="B530" s="184"/>
      <c r="C530" s="184"/>
      <c r="D530" s="184"/>
      <c r="E530" s="184"/>
      <c r="F530" s="184"/>
      <c r="G530" s="185"/>
      <c r="H530" s="184"/>
      <c r="I530" s="184"/>
      <c r="J530" s="184"/>
      <c r="K530" s="184"/>
      <c r="L530" s="184"/>
      <c r="M530" s="184"/>
      <c r="N530" s="184"/>
      <c r="O530" s="184"/>
      <c r="P530" s="184"/>
      <c r="Q530" s="184"/>
      <c r="R530" s="184"/>
      <c r="S530" s="184"/>
      <c r="T530" s="184"/>
      <c r="U530" s="184"/>
      <c r="V530" s="184"/>
      <c r="W530" s="184"/>
      <c r="X530" s="184"/>
      <c r="Y530" s="184"/>
      <c r="Z530" s="184"/>
      <c r="AA530" s="184"/>
      <c r="AB530" s="184"/>
      <c r="AC530" s="184"/>
      <c r="AD530" s="184"/>
      <c r="AE530" s="184"/>
      <c r="AF530" s="184"/>
      <c r="AG530" s="184"/>
      <c r="AH530" s="184"/>
      <c r="AI530" s="184"/>
      <c r="AJ530" s="184"/>
      <c r="AK530" s="184"/>
      <c r="AL530" s="184"/>
      <c r="AM530" s="184"/>
      <c r="AN530" s="184"/>
      <c r="AO530" s="184"/>
      <c r="AP530" s="184"/>
      <c r="AQ530" s="184"/>
      <c r="AR530" s="184"/>
      <c r="AS530" s="184"/>
      <c r="AT530" s="184"/>
      <c r="AU530" s="184"/>
      <c r="AV530" s="184"/>
      <c r="AW530" s="184"/>
      <c r="AX530" s="184"/>
      <c r="AY530" s="184"/>
      <c r="AZ530" s="184"/>
      <c r="BA530" s="184"/>
      <c r="BB530" s="184"/>
      <c r="BC530" s="184"/>
      <c r="BD530" s="184"/>
      <c r="BE530" s="184"/>
      <c r="BF530" s="184"/>
      <c r="BG530" s="184"/>
      <c r="BH530" s="184"/>
      <c r="BI530" s="184"/>
      <c r="BJ530" s="184"/>
      <c r="BK530" s="184"/>
      <c r="BL530" s="184"/>
      <c r="BM530" s="184"/>
      <c r="BN530" s="184"/>
      <c r="BO530" s="184"/>
      <c r="BP530" s="184"/>
      <c r="BQ530" s="184"/>
      <c r="BR530" s="184"/>
      <c r="BS530" s="184"/>
      <c r="BT530" s="184"/>
      <c r="BU530" s="184"/>
      <c r="BV530" s="184"/>
      <c r="BW530" s="184"/>
      <c r="BX530" s="187"/>
      <c r="BY530" s="187"/>
      <c r="BZ530" s="187"/>
      <c r="CA530" s="187"/>
      <c r="CB530" s="187"/>
      <c r="CC530" s="187"/>
      <c r="CD530" s="187"/>
      <c r="CE530" s="187"/>
      <c r="CF530" s="187"/>
      <c r="CG530" s="187"/>
      <c r="CH530" s="187"/>
    </row>
    <row r="531" spans="1:86" s="186" customFormat="1" ht="12" customHeight="1">
      <c r="A531" s="184"/>
      <c r="B531" s="184"/>
      <c r="C531" s="184"/>
      <c r="D531" s="184"/>
      <c r="E531" s="184"/>
      <c r="F531" s="184"/>
      <c r="G531" s="185"/>
      <c r="H531" s="184"/>
      <c r="I531" s="184"/>
      <c r="J531" s="184"/>
      <c r="K531" s="184"/>
      <c r="L531" s="184"/>
      <c r="M531" s="184"/>
      <c r="N531" s="184"/>
      <c r="O531" s="184"/>
      <c r="P531" s="184"/>
      <c r="Q531" s="184"/>
      <c r="R531" s="184"/>
      <c r="S531" s="184"/>
      <c r="T531" s="184"/>
      <c r="U531" s="184"/>
      <c r="V531" s="184"/>
      <c r="W531" s="184"/>
      <c r="X531" s="184"/>
      <c r="Y531" s="184"/>
      <c r="Z531" s="184"/>
      <c r="AA531" s="184"/>
      <c r="AB531" s="184"/>
      <c r="AC531" s="184"/>
      <c r="AD531" s="184"/>
      <c r="AE531" s="184"/>
      <c r="AF531" s="184"/>
      <c r="AG531" s="184"/>
      <c r="AH531" s="184"/>
      <c r="AI531" s="184"/>
      <c r="AJ531" s="184"/>
      <c r="AK531" s="184"/>
      <c r="AL531" s="184"/>
      <c r="AM531" s="184"/>
      <c r="AN531" s="184"/>
      <c r="AO531" s="184"/>
      <c r="AP531" s="184"/>
      <c r="AQ531" s="184"/>
      <c r="AR531" s="184"/>
      <c r="AS531" s="184"/>
      <c r="AT531" s="184"/>
      <c r="AU531" s="184"/>
      <c r="AV531" s="184"/>
      <c r="AW531" s="184"/>
      <c r="AX531" s="184"/>
      <c r="AY531" s="184"/>
      <c r="AZ531" s="184"/>
      <c r="BA531" s="184"/>
      <c r="BB531" s="184"/>
      <c r="BC531" s="184"/>
      <c r="BD531" s="184"/>
      <c r="BE531" s="184"/>
      <c r="BF531" s="184"/>
      <c r="BG531" s="184"/>
      <c r="BH531" s="184"/>
      <c r="BI531" s="184"/>
      <c r="BJ531" s="184"/>
      <c r="BK531" s="184"/>
      <c r="BL531" s="184"/>
      <c r="BM531" s="184"/>
      <c r="BN531" s="184"/>
      <c r="BO531" s="184"/>
      <c r="BP531" s="184"/>
      <c r="BQ531" s="184"/>
      <c r="BR531" s="184"/>
      <c r="BS531" s="184"/>
      <c r="BT531" s="184"/>
      <c r="BU531" s="184"/>
      <c r="BV531" s="184"/>
      <c r="BW531" s="184"/>
      <c r="BX531" s="187"/>
      <c r="BY531" s="187"/>
      <c r="BZ531" s="187"/>
      <c r="CA531" s="187"/>
      <c r="CB531" s="187"/>
      <c r="CC531" s="187"/>
      <c r="CD531" s="187"/>
      <c r="CE531" s="187"/>
      <c r="CF531" s="187"/>
      <c r="CG531" s="187"/>
      <c r="CH531" s="187"/>
    </row>
    <row r="532" spans="1:86" s="186" customFormat="1" ht="12" customHeight="1">
      <c r="A532" s="184"/>
      <c r="B532" s="184"/>
      <c r="C532" s="184"/>
      <c r="D532" s="184"/>
      <c r="E532" s="184"/>
      <c r="F532" s="184"/>
      <c r="G532" s="185"/>
      <c r="H532" s="184"/>
      <c r="I532" s="184"/>
      <c r="J532" s="184"/>
      <c r="K532" s="184"/>
      <c r="L532" s="184"/>
      <c r="M532" s="184"/>
      <c r="N532" s="184"/>
      <c r="O532" s="184"/>
      <c r="P532" s="184"/>
      <c r="Q532" s="184"/>
      <c r="R532" s="184"/>
      <c r="S532" s="184"/>
      <c r="T532" s="184"/>
      <c r="U532" s="184"/>
      <c r="V532" s="184"/>
      <c r="W532" s="184"/>
      <c r="X532" s="184"/>
      <c r="Y532" s="184"/>
      <c r="Z532" s="184"/>
      <c r="AA532" s="184"/>
      <c r="AB532" s="184"/>
      <c r="AC532" s="184"/>
      <c r="AD532" s="184"/>
      <c r="AE532" s="184"/>
      <c r="AF532" s="184"/>
      <c r="AG532" s="184"/>
      <c r="AH532" s="184"/>
      <c r="AI532" s="184"/>
      <c r="AJ532" s="184"/>
      <c r="AK532" s="184"/>
      <c r="AL532" s="184"/>
      <c r="AM532" s="184"/>
      <c r="AN532" s="184"/>
      <c r="AO532" s="184"/>
      <c r="AP532" s="184"/>
      <c r="AQ532" s="184"/>
      <c r="AR532" s="184"/>
      <c r="AS532" s="184"/>
      <c r="AT532" s="184"/>
      <c r="AU532" s="184"/>
      <c r="AV532" s="184"/>
      <c r="AW532" s="184"/>
      <c r="AX532" s="184"/>
      <c r="AY532" s="184"/>
      <c r="AZ532" s="184"/>
      <c r="BA532" s="184"/>
      <c r="BB532" s="184"/>
      <c r="BC532" s="184"/>
      <c r="BD532" s="184"/>
      <c r="BE532" s="184"/>
      <c r="BF532" s="184"/>
      <c r="BG532" s="184"/>
      <c r="BH532" s="184"/>
      <c r="BI532" s="184"/>
      <c r="BJ532" s="184"/>
      <c r="BK532" s="184"/>
      <c r="BL532" s="184"/>
      <c r="BM532" s="184"/>
      <c r="BN532" s="184"/>
      <c r="BO532" s="184"/>
      <c r="BP532" s="184"/>
      <c r="BQ532" s="184"/>
      <c r="BR532" s="184"/>
      <c r="BS532" s="184"/>
      <c r="BT532" s="184"/>
      <c r="BU532" s="184"/>
      <c r="BV532" s="184"/>
      <c r="BW532" s="184"/>
      <c r="BX532" s="187"/>
      <c r="BY532" s="187"/>
      <c r="BZ532" s="187"/>
      <c r="CA532" s="187"/>
      <c r="CB532" s="187"/>
      <c r="CC532" s="187"/>
      <c r="CD532" s="187"/>
      <c r="CE532" s="187"/>
      <c r="CF532" s="187"/>
      <c r="CG532" s="187"/>
      <c r="CH532" s="187"/>
    </row>
    <row r="533" spans="1:86" s="186" customFormat="1" ht="12" customHeight="1">
      <c r="A533" s="184"/>
      <c r="B533" s="184"/>
      <c r="C533" s="184"/>
      <c r="D533" s="184"/>
      <c r="E533" s="184"/>
      <c r="F533" s="184"/>
      <c r="G533" s="185"/>
      <c r="H533" s="184"/>
      <c r="I533" s="184"/>
      <c r="J533" s="184"/>
      <c r="K533" s="184"/>
      <c r="L533" s="184"/>
      <c r="M533" s="184"/>
      <c r="N533" s="184"/>
      <c r="O533" s="184"/>
      <c r="P533" s="184"/>
      <c r="Q533" s="184"/>
      <c r="R533" s="184"/>
      <c r="S533" s="184"/>
      <c r="T533" s="184"/>
      <c r="U533" s="184"/>
      <c r="V533" s="184"/>
      <c r="W533" s="184"/>
      <c r="X533" s="184"/>
      <c r="Y533" s="184"/>
      <c r="Z533" s="184"/>
      <c r="AA533" s="184"/>
      <c r="AB533" s="184"/>
      <c r="AC533" s="184"/>
      <c r="AD533" s="184"/>
      <c r="AE533" s="184"/>
      <c r="AF533" s="184"/>
      <c r="AG533" s="184"/>
      <c r="AH533" s="184"/>
      <c r="AI533" s="184"/>
      <c r="AJ533" s="184"/>
      <c r="AK533" s="184"/>
      <c r="AL533" s="184"/>
      <c r="AM533" s="184"/>
      <c r="AN533" s="184"/>
      <c r="AO533" s="184"/>
      <c r="AP533" s="184"/>
      <c r="AQ533" s="184"/>
      <c r="AR533" s="184"/>
      <c r="AS533" s="184"/>
      <c r="AT533" s="184"/>
      <c r="AU533" s="184"/>
      <c r="AV533" s="184"/>
      <c r="AW533" s="184"/>
      <c r="AX533" s="184"/>
      <c r="AY533" s="184"/>
      <c r="AZ533" s="184"/>
      <c r="BA533" s="184"/>
      <c r="BB533" s="184"/>
      <c r="BC533" s="184"/>
      <c r="BD533" s="184"/>
      <c r="BE533" s="184"/>
      <c r="BF533" s="184"/>
      <c r="BG533" s="184"/>
      <c r="BH533" s="184"/>
      <c r="BI533" s="184"/>
      <c r="BJ533" s="184"/>
      <c r="BK533" s="184"/>
      <c r="BL533" s="184"/>
      <c r="BM533" s="184"/>
      <c r="BN533" s="184"/>
      <c r="BO533" s="184"/>
      <c r="BP533" s="184"/>
      <c r="BQ533" s="184"/>
      <c r="BR533" s="184"/>
      <c r="BS533" s="184"/>
      <c r="BT533" s="184"/>
      <c r="BU533" s="184"/>
      <c r="BV533" s="184"/>
      <c r="BW533" s="184"/>
      <c r="BX533" s="187"/>
      <c r="BY533" s="187"/>
      <c r="BZ533" s="187"/>
      <c r="CA533" s="187"/>
      <c r="CB533" s="187"/>
      <c r="CC533" s="187"/>
      <c r="CD533" s="187"/>
      <c r="CE533" s="187"/>
      <c r="CF533" s="187"/>
      <c r="CG533" s="187"/>
      <c r="CH533" s="187"/>
    </row>
    <row r="534" spans="1:86" s="186" customFormat="1" ht="12" customHeight="1">
      <c r="A534" s="184"/>
      <c r="B534" s="184"/>
      <c r="C534" s="184"/>
      <c r="D534" s="184"/>
      <c r="E534" s="184"/>
      <c r="F534" s="184"/>
      <c r="G534" s="185"/>
      <c r="H534" s="184"/>
      <c r="I534" s="184"/>
      <c r="J534" s="184"/>
      <c r="K534" s="184"/>
      <c r="L534" s="184"/>
      <c r="M534" s="184"/>
      <c r="N534" s="184"/>
      <c r="O534" s="184"/>
      <c r="P534" s="184"/>
      <c r="Q534" s="184"/>
      <c r="R534" s="184"/>
      <c r="S534" s="184"/>
      <c r="T534" s="184"/>
      <c r="U534" s="184"/>
      <c r="V534" s="184"/>
      <c r="W534" s="184"/>
      <c r="X534" s="184"/>
      <c r="Y534" s="184"/>
      <c r="Z534" s="184"/>
      <c r="AA534" s="184"/>
      <c r="AB534" s="184"/>
      <c r="AC534" s="184"/>
      <c r="AD534" s="184"/>
      <c r="AE534" s="184"/>
      <c r="AF534" s="184"/>
      <c r="AG534" s="184"/>
      <c r="AH534" s="184"/>
      <c r="AI534" s="184"/>
      <c r="AJ534" s="184"/>
      <c r="AK534" s="184"/>
      <c r="AL534" s="184"/>
      <c r="AM534" s="184"/>
      <c r="AN534" s="184"/>
      <c r="AO534" s="184"/>
      <c r="AP534" s="184"/>
      <c r="AQ534" s="184"/>
      <c r="AR534" s="184"/>
      <c r="AS534" s="184"/>
      <c r="AT534" s="184"/>
      <c r="AU534" s="184"/>
      <c r="AV534" s="184"/>
      <c r="AW534" s="184"/>
      <c r="AX534" s="184"/>
      <c r="AY534" s="184"/>
      <c r="AZ534" s="184"/>
      <c r="BA534" s="184"/>
      <c r="BB534" s="184"/>
      <c r="BC534" s="184"/>
      <c r="BD534" s="184"/>
      <c r="BE534" s="184"/>
      <c r="BF534" s="184"/>
      <c r="BG534" s="184"/>
      <c r="BH534" s="184"/>
      <c r="BI534" s="184"/>
      <c r="BJ534" s="184"/>
      <c r="BK534" s="184"/>
      <c r="BL534" s="184"/>
      <c r="BM534" s="184"/>
      <c r="BN534" s="184"/>
      <c r="BO534" s="184"/>
      <c r="BP534" s="184"/>
      <c r="BQ534" s="184"/>
      <c r="BR534" s="184"/>
      <c r="BS534" s="184"/>
      <c r="BT534" s="184"/>
      <c r="BU534" s="184"/>
      <c r="BV534" s="184"/>
      <c r="BW534" s="184"/>
      <c r="BX534" s="187"/>
      <c r="BY534" s="187"/>
      <c r="BZ534" s="187"/>
      <c r="CA534" s="187"/>
      <c r="CB534" s="187"/>
      <c r="CC534" s="187"/>
      <c r="CD534" s="187"/>
      <c r="CE534" s="187"/>
      <c r="CF534" s="187"/>
      <c r="CG534" s="187"/>
      <c r="CH534" s="187"/>
    </row>
    <row r="535" spans="1:86" s="186" customFormat="1" ht="12" customHeight="1">
      <c r="A535" s="184"/>
      <c r="B535" s="184"/>
      <c r="C535" s="184"/>
      <c r="D535" s="184"/>
      <c r="E535" s="184"/>
      <c r="F535" s="184"/>
      <c r="G535" s="185"/>
      <c r="H535" s="184"/>
      <c r="I535" s="184"/>
      <c r="J535" s="184"/>
      <c r="K535" s="184"/>
      <c r="L535" s="184"/>
      <c r="M535" s="184"/>
      <c r="N535" s="184"/>
      <c r="O535" s="184"/>
      <c r="P535" s="184"/>
      <c r="Q535" s="184"/>
      <c r="R535" s="184"/>
      <c r="S535" s="184"/>
      <c r="T535" s="184"/>
      <c r="U535" s="184"/>
      <c r="V535" s="184"/>
      <c r="W535" s="184"/>
      <c r="X535" s="184"/>
      <c r="Y535" s="184"/>
      <c r="Z535" s="184"/>
      <c r="AA535" s="184"/>
      <c r="AB535" s="184"/>
      <c r="AC535" s="184"/>
      <c r="AD535" s="184"/>
      <c r="AE535" s="184"/>
      <c r="AF535" s="184"/>
      <c r="AG535" s="184"/>
      <c r="AH535" s="184"/>
      <c r="AI535" s="184"/>
      <c r="AJ535" s="184"/>
      <c r="AK535" s="184"/>
      <c r="AL535" s="184"/>
      <c r="AM535" s="184"/>
      <c r="AN535" s="184"/>
      <c r="AO535" s="184"/>
      <c r="AP535" s="184"/>
      <c r="AQ535" s="184"/>
      <c r="AR535" s="184"/>
      <c r="AS535" s="184"/>
      <c r="AT535" s="184"/>
      <c r="AU535" s="184"/>
      <c r="AV535" s="184"/>
      <c r="AW535" s="184"/>
      <c r="AX535" s="184"/>
      <c r="AY535" s="184"/>
      <c r="AZ535" s="184"/>
      <c r="BA535" s="184"/>
      <c r="BB535" s="184"/>
      <c r="BC535" s="184"/>
      <c r="BD535" s="184"/>
      <c r="BE535" s="184"/>
      <c r="BF535" s="184"/>
      <c r="BG535" s="184"/>
      <c r="BH535" s="184"/>
      <c r="BI535" s="184"/>
      <c r="BJ535" s="184"/>
      <c r="BK535" s="184"/>
      <c r="BL535" s="184"/>
      <c r="BM535" s="184"/>
      <c r="BN535" s="184"/>
      <c r="BO535" s="184"/>
      <c r="BP535" s="184"/>
      <c r="BQ535" s="184"/>
      <c r="BR535" s="184"/>
      <c r="BS535" s="184"/>
      <c r="BT535" s="184"/>
      <c r="BU535" s="184"/>
      <c r="BV535" s="184"/>
      <c r="BW535" s="184"/>
      <c r="BX535" s="187"/>
      <c r="BY535" s="187"/>
      <c r="BZ535" s="187"/>
      <c r="CA535" s="187"/>
      <c r="CB535" s="187"/>
      <c r="CC535" s="187"/>
      <c r="CD535" s="187"/>
      <c r="CE535" s="187"/>
      <c r="CF535" s="187"/>
      <c r="CG535" s="187"/>
      <c r="CH535" s="187"/>
    </row>
    <row r="536" spans="1:86" s="186" customFormat="1" ht="12" customHeight="1">
      <c r="A536" s="184"/>
      <c r="B536" s="184"/>
      <c r="C536" s="184"/>
      <c r="D536" s="184"/>
      <c r="E536" s="184"/>
      <c r="F536" s="184"/>
      <c r="G536" s="185"/>
      <c r="H536" s="184"/>
      <c r="I536" s="184"/>
      <c r="J536" s="184"/>
      <c r="K536" s="184"/>
      <c r="L536" s="184"/>
      <c r="M536" s="184"/>
      <c r="N536" s="184"/>
      <c r="O536" s="184"/>
      <c r="P536" s="184"/>
      <c r="Q536" s="184"/>
      <c r="R536" s="184"/>
      <c r="S536" s="184"/>
      <c r="T536" s="184"/>
      <c r="U536" s="184"/>
      <c r="V536" s="184"/>
      <c r="W536" s="184"/>
      <c r="X536" s="184"/>
      <c r="Y536" s="184"/>
      <c r="Z536" s="184"/>
      <c r="AA536" s="184"/>
      <c r="AB536" s="184"/>
      <c r="AC536" s="184"/>
      <c r="AD536" s="184"/>
      <c r="AE536" s="184"/>
      <c r="AF536" s="184"/>
      <c r="AG536" s="184"/>
      <c r="AH536" s="184"/>
      <c r="AI536" s="184"/>
      <c r="AJ536" s="184"/>
      <c r="AK536" s="184"/>
      <c r="AL536" s="184"/>
      <c r="AM536" s="184"/>
      <c r="AN536" s="184"/>
      <c r="AO536" s="184"/>
      <c r="AP536" s="184"/>
      <c r="AQ536" s="184"/>
      <c r="AR536" s="184"/>
      <c r="AS536" s="184"/>
      <c r="AT536" s="184"/>
      <c r="AU536" s="184"/>
      <c r="AV536" s="184"/>
      <c r="AW536" s="184"/>
      <c r="AX536" s="184"/>
      <c r="AY536" s="184"/>
      <c r="AZ536" s="184"/>
      <c r="BA536" s="184"/>
      <c r="BB536" s="184"/>
      <c r="BC536" s="184"/>
      <c r="BD536" s="184"/>
      <c r="BE536" s="184"/>
      <c r="BF536" s="184"/>
      <c r="BG536" s="184"/>
      <c r="BH536" s="184"/>
      <c r="BI536" s="184"/>
      <c r="BJ536" s="184"/>
      <c r="BK536" s="184"/>
      <c r="BL536" s="184"/>
      <c r="BM536" s="184"/>
      <c r="BN536" s="184"/>
      <c r="BO536" s="184"/>
      <c r="BP536" s="184"/>
      <c r="BQ536" s="184"/>
      <c r="BR536" s="184"/>
      <c r="BS536" s="184"/>
      <c r="BT536" s="184"/>
      <c r="BU536" s="184"/>
      <c r="BV536" s="184"/>
      <c r="BW536" s="184"/>
      <c r="BX536" s="187"/>
      <c r="BY536" s="187"/>
      <c r="BZ536" s="187"/>
      <c r="CA536" s="187"/>
      <c r="CB536" s="187"/>
      <c r="CC536" s="187"/>
      <c r="CD536" s="187"/>
      <c r="CE536" s="187"/>
      <c r="CF536" s="187"/>
      <c r="CG536" s="187"/>
      <c r="CH536" s="187"/>
    </row>
    <row r="537" spans="1:86" s="186" customFormat="1" ht="12" customHeight="1">
      <c r="A537" s="184"/>
      <c r="B537" s="184"/>
      <c r="C537" s="184"/>
      <c r="D537" s="184"/>
      <c r="E537" s="184"/>
      <c r="F537" s="184"/>
      <c r="G537" s="185"/>
      <c r="H537" s="184"/>
      <c r="I537" s="184"/>
      <c r="J537" s="184"/>
      <c r="K537" s="184"/>
      <c r="L537" s="184"/>
      <c r="M537" s="184"/>
      <c r="N537" s="184"/>
      <c r="O537" s="184"/>
      <c r="P537" s="184"/>
      <c r="Q537" s="184"/>
      <c r="R537" s="184"/>
      <c r="S537" s="184"/>
      <c r="T537" s="184"/>
      <c r="U537" s="184"/>
      <c r="V537" s="184"/>
      <c r="W537" s="184"/>
      <c r="X537" s="184"/>
      <c r="Y537" s="184"/>
      <c r="Z537" s="184"/>
      <c r="AA537" s="184"/>
      <c r="AB537" s="184"/>
      <c r="AC537" s="184"/>
      <c r="AD537" s="184"/>
      <c r="AE537" s="184"/>
      <c r="AF537" s="184"/>
      <c r="AG537" s="184"/>
      <c r="AH537" s="184"/>
      <c r="AI537" s="184"/>
      <c r="AJ537" s="184"/>
      <c r="AK537" s="184"/>
      <c r="AL537" s="184"/>
      <c r="AM537" s="184"/>
      <c r="AN537" s="184"/>
      <c r="AO537" s="184"/>
      <c r="AP537" s="184"/>
      <c r="AQ537" s="184"/>
      <c r="AR537" s="184"/>
      <c r="AS537" s="184"/>
      <c r="AT537" s="184"/>
      <c r="AU537" s="184"/>
      <c r="AV537" s="184"/>
      <c r="AW537" s="184"/>
      <c r="AX537" s="184"/>
      <c r="AY537" s="184"/>
      <c r="AZ537" s="184"/>
      <c r="BA537" s="184"/>
      <c r="BB537" s="184"/>
      <c r="BC537" s="184"/>
      <c r="BD537" s="184"/>
      <c r="BE537" s="184"/>
      <c r="BF537" s="184"/>
      <c r="BG537" s="184"/>
      <c r="BH537" s="184"/>
      <c r="BI537" s="184"/>
      <c r="BJ537" s="184"/>
      <c r="BK537" s="184"/>
      <c r="BL537" s="184"/>
      <c r="BM537" s="184"/>
      <c r="BN537" s="184"/>
      <c r="BO537" s="184"/>
      <c r="BP537" s="184"/>
      <c r="BQ537" s="184"/>
      <c r="BR537" s="184"/>
      <c r="BS537" s="184"/>
      <c r="BT537" s="184"/>
      <c r="BU537" s="184"/>
      <c r="BV537" s="184"/>
      <c r="BW537" s="184"/>
      <c r="BX537" s="187"/>
      <c r="BY537" s="187"/>
      <c r="BZ537" s="187"/>
      <c r="CA537" s="187"/>
      <c r="CB537" s="187"/>
      <c r="CC537" s="187"/>
      <c r="CD537" s="187"/>
      <c r="CE537" s="187"/>
      <c r="CF537" s="187"/>
      <c r="CG537" s="187"/>
      <c r="CH537" s="187"/>
    </row>
    <row r="538" spans="1:86" s="186" customFormat="1" ht="12" customHeight="1">
      <c r="A538" s="184"/>
      <c r="B538" s="184"/>
      <c r="C538" s="184"/>
      <c r="D538" s="184"/>
      <c r="E538" s="184"/>
      <c r="F538" s="184"/>
      <c r="G538" s="185"/>
      <c r="H538" s="184"/>
      <c r="I538" s="184"/>
      <c r="J538" s="184"/>
      <c r="K538" s="184"/>
      <c r="L538" s="184"/>
      <c r="M538" s="184"/>
      <c r="N538" s="184"/>
      <c r="O538" s="184"/>
      <c r="P538" s="184"/>
      <c r="Q538" s="184"/>
      <c r="R538" s="184"/>
      <c r="S538" s="184"/>
      <c r="T538" s="184"/>
      <c r="U538" s="184"/>
      <c r="V538" s="184"/>
      <c r="W538" s="184"/>
      <c r="X538" s="184"/>
      <c r="Y538" s="184"/>
      <c r="Z538" s="184"/>
      <c r="AA538" s="184"/>
      <c r="AB538" s="184"/>
      <c r="AC538" s="184"/>
      <c r="AD538" s="184"/>
      <c r="AE538" s="184"/>
      <c r="AF538" s="184"/>
      <c r="AG538" s="184"/>
      <c r="AH538" s="184"/>
      <c r="AI538" s="184"/>
      <c r="AJ538" s="184"/>
      <c r="AK538" s="184"/>
      <c r="AL538" s="184"/>
      <c r="AM538" s="184"/>
      <c r="AN538" s="184"/>
      <c r="AO538" s="184"/>
      <c r="AP538" s="184"/>
      <c r="AQ538" s="184"/>
      <c r="AR538" s="184"/>
      <c r="AS538" s="184"/>
      <c r="AT538" s="184"/>
      <c r="AU538" s="184"/>
      <c r="AV538" s="184"/>
      <c r="AW538" s="184"/>
      <c r="AX538" s="184"/>
      <c r="AY538" s="184"/>
      <c r="AZ538" s="184"/>
      <c r="BA538" s="184"/>
      <c r="BB538" s="184"/>
      <c r="BC538" s="184"/>
      <c r="BD538" s="184"/>
      <c r="BE538" s="184"/>
      <c r="BF538" s="184"/>
      <c r="BG538" s="184"/>
      <c r="BH538" s="184"/>
      <c r="BI538" s="184"/>
      <c r="BJ538" s="184"/>
      <c r="BK538" s="184"/>
      <c r="BL538" s="184"/>
      <c r="BM538" s="184"/>
      <c r="BN538" s="184"/>
      <c r="BO538" s="184"/>
      <c r="BP538" s="184"/>
      <c r="BQ538" s="184"/>
      <c r="BR538" s="184"/>
      <c r="BS538" s="184"/>
      <c r="BT538" s="184"/>
      <c r="BU538" s="184"/>
      <c r="BV538" s="184"/>
      <c r="BW538" s="184"/>
      <c r="BX538" s="187"/>
      <c r="BY538" s="187"/>
      <c r="BZ538" s="187"/>
      <c r="CA538" s="187"/>
      <c r="CB538" s="187"/>
      <c r="CC538" s="187"/>
      <c r="CD538" s="187"/>
      <c r="CE538" s="187"/>
      <c r="CF538" s="187"/>
      <c r="CG538" s="187"/>
      <c r="CH538" s="187"/>
    </row>
    <row r="539" spans="1:86" s="186" customFormat="1" ht="12" customHeight="1">
      <c r="A539" s="184"/>
      <c r="B539" s="184"/>
      <c r="C539" s="184"/>
      <c r="D539" s="184"/>
      <c r="E539" s="184"/>
      <c r="F539" s="184"/>
      <c r="G539" s="185"/>
      <c r="H539" s="184"/>
      <c r="I539" s="184"/>
      <c r="J539" s="184"/>
      <c r="K539" s="184"/>
      <c r="L539" s="184"/>
      <c r="M539" s="184"/>
      <c r="N539" s="184"/>
      <c r="O539" s="184"/>
      <c r="P539" s="184"/>
      <c r="Q539" s="184"/>
      <c r="R539" s="184"/>
      <c r="S539" s="184"/>
      <c r="T539" s="184"/>
      <c r="U539" s="184"/>
      <c r="V539" s="184"/>
      <c r="W539" s="184"/>
      <c r="X539" s="184"/>
      <c r="Y539" s="184"/>
      <c r="Z539" s="184"/>
      <c r="AA539" s="184"/>
      <c r="AB539" s="184"/>
      <c r="AC539" s="184"/>
      <c r="AD539" s="184"/>
      <c r="AE539" s="184"/>
      <c r="AF539" s="184"/>
      <c r="AG539" s="184"/>
      <c r="AH539" s="184"/>
      <c r="AI539" s="184"/>
      <c r="AJ539" s="184"/>
      <c r="AK539" s="184"/>
      <c r="AL539" s="184"/>
      <c r="AM539" s="184"/>
      <c r="AN539" s="184"/>
      <c r="AO539" s="184"/>
      <c r="AP539" s="184"/>
      <c r="AQ539" s="184"/>
      <c r="AR539" s="184"/>
      <c r="AS539" s="184"/>
      <c r="AT539" s="184"/>
      <c r="AU539" s="184"/>
      <c r="AV539" s="184"/>
      <c r="AW539" s="184"/>
      <c r="AX539" s="184"/>
      <c r="AY539" s="184"/>
      <c r="AZ539" s="184"/>
      <c r="BA539" s="184"/>
      <c r="BB539" s="184"/>
      <c r="BC539" s="184"/>
      <c r="BD539" s="184"/>
      <c r="BE539" s="184"/>
      <c r="BF539" s="184"/>
      <c r="BG539" s="184"/>
      <c r="BH539" s="184"/>
      <c r="BI539" s="184"/>
      <c r="BJ539" s="184"/>
      <c r="BK539" s="184"/>
      <c r="BL539" s="184"/>
      <c r="BM539" s="184"/>
      <c r="BN539" s="184"/>
      <c r="BO539" s="184"/>
      <c r="BP539" s="184"/>
      <c r="BQ539" s="184"/>
      <c r="BR539" s="184"/>
      <c r="BS539" s="184"/>
      <c r="BT539" s="184"/>
      <c r="BU539" s="184"/>
      <c r="BV539" s="184"/>
      <c r="BW539" s="184"/>
      <c r="BX539" s="187"/>
      <c r="BY539" s="187"/>
      <c r="BZ539" s="187"/>
      <c r="CA539" s="187"/>
      <c r="CB539" s="187"/>
      <c r="CC539" s="187"/>
      <c r="CD539" s="187"/>
      <c r="CE539" s="187"/>
      <c r="CF539" s="187"/>
      <c r="CG539" s="187"/>
      <c r="CH539" s="187"/>
    </row>
    <row r="540" spans="1:86" s="186" customFormat="1" ht="12" customHeight="1">
      <c r="A540" s="184"/>
      <c r="B540" s="184"/>
      <c r="C540" s="184"/>
      <c r="D540" s="184"/>
      <c r="E540" s="184"/>
      <c r="F540" s="184"/>
      <c r="G540" s="185"/>
      <c r="H540" s="184"/>
      <c r="I540" s="184"/>
      <c r="J540" s="184"/>
      <c r="K540" s="184"/>
      <c r="L540" s="184"/>
      <c r="M540" s="184"/>
      <c r="N540" s="184"/>
      <c r="O540" s="184"/>
      <c r="P540" s="184"/>
      <c r="Q540" s="184"/>
      <c r="R540" s="184"/>
      <c r="S540" s="184"/>
      <c r="T540" s="184"/>
      <c r="U540" s="184"/>
      <c r="V540" s="184"/>
      <c r="W540" s="184"/>
      <c r="X540" s="184"/>
      <c r="Y540" s="184"/>
      <c r="Z540" s="184"/>
      <c r="AA540" s="184"/>
      <c r="AB540" s="184"/>
      <c r="AC540" s="184"/>
      <c r="AD540" s="184"/>
      <c r="AE540" s="184"/>
      <c r="AF540" s="184"/>
      <c r="AG540" s="184"/>
      <c r="AH540" s="184"/>
      <c r="AI540" s="184"/>
      <c r="AJ540" s="184"/>
      <c r="AK540" s="184"/>
      <c r="AL540" s="184"/>
      <c r="AM540" s="184"/>
      <c r="AN540" s="184"/>
      <c r="AO540" s="184"/>
      <c r="AP540" s="184"/>
      <c r="AQ540" s="184"/>
      <c r="AR540" s="184"/>
      <c r="AS540" s="184"/>
      <c r="AT540" s="184"/>
      <c r="AU540" s="184"/>
      <c r="AV540" s="184"/>
      <c r="AW540" s="184"/>
      <c r="AX540" s="184"/>
      <c r="AY540" s="184"/>
      <c r="AZ540" s="184"/>
      <c r="BA540" s="184"/>
      <c r="BB540" s="184"/>
      <c r="BC540" s="184"/>
      <c r="BD540" s="184"/>
      <c r="BE540" s="184"/>
      <c r="BF540" s="184"/>
      <c r="BG540" s="184"/>
      <c r="BH540" s="184"/>
      <c r="BI540" s="184"/>
      <c r="BJ540" s="184"/>
      <c r="BK540" s="184"/>
      <c r="BL540" s="184"/>
      <c r="BM540" s="184"/>
      <c r="BN540" s="184"/>
      <c r="BO540" s="184"/>
      <c r="BP540" s="184"/>
      <c r="BQ540" s="184"/>
      <c r="BR540" s="184"/>
      <c r="BS540" s="184"/>
      <c r="BT540" s="184"/>
      <c r="BU540" s="184"/>
      <c r="BV540" s="184"/>
      <c r="BW540" s="184"/>
      <c r="BX540" s="187"/>
      <c r="BY540" s="187"/>
      <c r="BZ540" s="187"/>
      <c r="CA540" s="187"/>
      <c r="CB540" s="187"/>
      <c r="CC540" s="187"/>
      <c r="CD540" s="187"/>
      <c r="CE540" s="187"/>
      <c r="CF540" s="187"/>
      <c r="CG540" s="187"/>
      <c r="CH540" s="187"/>
    </row>
    <row r="541" spans="1:86" s="186" customFormat="1" ht="12" customHeight="1">
      <c r="A541" s="184"/>
      <c r="B541" s="184"/>
      <c r="C541" s="184"/>
      <c r="D541" s="184"/>
      <c r="E541" s="184"/>
      <c r="F541" s="184"/>
      <c r="G541" s="185"/>
      <c r="H541" s="184"/>
      <c r="I541" s="184"/>
      <c r="J541" s="184"/>
      <c r="K541" s="184"/>
      <c r="L541" s="184"/>
      <c r="M541" s="184"/>
      <c r="N541" s="184"/>
      <c r="O541" s="184"/>
      <c r="P541" s="184"/>
      <c r="Q541" s="184"/>
      <c r="R541" s="184"/>
      <c r="S541" s="184"/>
      <c r="T541" s="184"/>
      <c r="U541" s="184"/>
      <c r="V541" s="184"/>
      <c r="W541" s="184"/>
      <c r="X541" s="184"/>
      <c r="Y541" s="184"/>
      <c r="Z541" s="184"/>
      <c r="AA541" s="184"/>
      <c r="AB541" s="184"/>
      <c r="AC541" s="184"/>
      <c r="AD541" s="184"/>
      <c r="AE541" s="184"/>
      <c r="AF541" s="184"/>
      <c r="AG541" s="184"/>
      <c r="AH541" s="184"/>
      <c r="AI541" s="184"/>
      <c r="AJ541" s="184"/>
      <c r="AK541" s="184"/>
      <c r="AL541" s="184"/>
      <c r="AM541" s="184"/>
      <c r="AN541" s="184"/>
      <c r="AO541" s="184"/>
      <c r="AP541" s="184"/>
      <c r="AQ541" s="184"/>
      <c r="AR541" s="184"/>
      <c r="AS541" s="184"/>
      <c r="AT541" s="184"/>
      <c r="AU541" s="184"/>
      <c r="AV541" s="184"/>
      <c r="AW541" s="184"/>
      <c r="AX541" s="184"/>
      <c r="AY541" s="184"/>
      <c r="AZ541" s="184"/>
      <c r="BA541" s="184"/>
      <c r="BB541" s="184"/>
      <c r="BC541" s="184"/>
      <c r="BD541" s="184"/>
      <c r="BE541" s="184"/>
      <c r="BF541" s="184"/>
      <c r="BG541" s="184"/>
      <c r="BH541" s="184"/>
      <c r="BI541" s="184"/>
      <c r="BJ541" s="184"/>
      <c r="BK541" s="184"/>
      <c r="BL541" s="184"/>
      <c r="BM541" s="184"/>
      <c r="BN541" s="184"/>
      <c r="BO541" s="184"/>
      <c r="BP541" s="184"/>
      <c r="BQ541" s="184"/>
      <c r="BR541" s="184"/>
      <c r="BS541" s="184"/>
      <c r="BT541" s="184"/>
      <c r="BU541" s="184"/>
      <c r="BV541" s="184"/>
      <c r="BW541" s="184"/>
      <c r="BX541" s="187"/>
      <c r="BY541" s="187"/>
      <c r="BZ541" s="187"/>
      <c r="CA541" s="187"/>
      <c r="CB541" s="187"/>
      <c r="CC541" s="187"/>
      <c r="CD541" s="187"/>
      <c r="CE541" s="187"/>
      <c r="CF541" s="187"/>
      <c r="CG541" s="187"/>
      <c r="CH541" s="187"/>
    </row>
    <row r="542" spans="1:86" s="186" customFormat="1" ht="12" customHeight="1">
      <c r="A542" s="184"/>
      <c r="B542" s="184"/>
      <c r="C542" s="184"/>
      <c r="D542" s="184"/>
      <c r="E542" s="184"/>
      <c r="F542" s="184"/>
      <c r="G542" s="185"/>
      <c r="H542" s="184"/>
      <c r="I542" s="184"/>
      <c r="J542" s="184"/>
      <c r="K542" s="184"/>
      <c r="L542" s="184"/>
      <c r="M542" s="184"/>
      <c r="N542" s="184"/>
      <c r="O542" s="184"/>
      <c r="P542" s="184"/>
      <c r="Q542" s="184"/>
      <c r="R542" s="184"/>
      <c r="S542" s="184"/>
      <c r="T542" s="184"/>
      <c r="U542" s="184"/>
      <c r="V542" s="184"/>
      <c r="W542" s="184"/>
      <c r="X542" s="184"/>
      <c r="Y542" s="184"/>
      <c r="Z542" s="184"/>
      <c r="AA542" s="184"/>
      <c r="AB542" s="184"/>
      <c r="AC542" s="184"/>
      <c r="AD542" s="184"/>
      <c r="AE542" s="184"/>
      <c r="AF542" s="184"/>
      <c r="AG542" s="184"/>
      <c r="AH542" s="184"/>
      <c r="AI542" s="184"/>
      <c r="AJ542" s="184"/>
      <c r="AK542" s="184"/>
      <c r="AL542" s="184"/>
      <c r="AM542" s="184"/>
      <c r="AN542" s="184"/>
      <c r="AO542" s="184"/>
      <c r="AP542" s="184"/>
      <c r="AQ542" s="184"/>
      <c r="AR542" s="184"/>
      <c r="AS542" s="184"/>
      <c r="AT542" s="184"/>
      <c r="AU542" s="184"/>
      <c r="AV542" s="184"/>
      <c r="AW542" s="184"/>
      <c r="AX542" s="184"/>
      <c r="AY542" s="184"/>
      <c r="AZ542" s="184"/>
      <c r="BA542" s="184"/>
      <c r="BB542" s="184"/>
      <c r="BC542" s="184"/>
      <c r="BD542" s="184"/>
      <c r="BE542" s="184"/>
      <c r="BF542" s="184"/>
      <c r="BG542" s="184"/>
      <c r="BH542" s="184"/>
      <c r="BI542" s="184"/>
      <c r="BJ542" s="184"/>
      <c r="BK542" s="184"/>
      <c r="BL542" s="184"/>
      <c r="BM542" s="184"/>
      <c r="BN542" s="184"/>
      <c r="BO542" s="184"/>
      <c r="BP542" s="184"/>
      <c r="BQ542" s="184"/>
      <c r="BR542" s="184"/>
      <c r="BS542" s="184"/>
      <c r="BT542" s="184"/>
      <c r="BU542" s="184"/>
      <c r="BV542" s="184"/>
      <c r="BW542" s="184"/>
      <c r="BX542" s="187"/>
      <c r="BY542" s="187"/>
      <c r="BZ542" s="187"/>
      <c r="CA542" s="187"/>
      <c r="CB542" s="187"/>
      <c r="CC542" s="187"/>
      <c r="CD542" s="187"/>
      <c r="CE542" s="187"/>
      <c r="CF542" s="187"/>
      <c r="CG542" s="187"/>
      <c r="CH542" s="187"/>
    </row>
    <row r="543" spans="1:86" s="186" customFormat="1" ht="12" customHeight="1">
      <c r="A543" s="184"/>
      <c r="B543" s="184"/>
      <c r="C543" s="184"/>
      <c r="D543" s="184"/>
      <c r="E543" s="184"/>
      <c r="F543" s="184"/>
      <c r="G543" s="185"/>
      <c r="H543" s="184"/>
      <c r="I543" s="184"/>
      <c r="J543" s="184"/>
      <c r="K543" s="184"/>
      <c r="L543" s="184"/>
      <c r="M543" s="184"/>
      <c r="N543" s="184"/>
      <c r="O543" s="184"/>
      <c r="P543" s="184"/>
      <c r="Q543" s="184"/>
      <c r="R543" s="184"/>
      <c r="S543" s="184"/>
      <c r="T543" s="184"/>
      <c r="U543" s="184"/>
      <c r="V543" s="184"/>
      <c r="W543" s="184"/>
      <c r="X543" s="184"/>
      <c r="Y543" s="184"/>
      <c r="Z543" s="184"/>
      <c r="AA543" s="184"/>
      <c r="AB543" s="184"/>
      <c r="AC543" s="184"/>
      <c r="AD543" s="184"/>
      <c r="AE543" s="184"/>
      <c r="AF543" s="184"/>
      <c r="AG543" s="184"/>
      <c r="AH543" s="184"/>
      <c r="AI543" s="184"/>
      <c r="AJ543" s="184"/>
      <c r="AK543" s="184"/>
      <c r="AL543" s="184"/>
      <c r="AM543" s="184"/>
      <c r="AN543" s="184"/>
      <c r="AO543" s="184"/>
      <c r="AP543" s="184"/>
      <c r="AQ543" s="184"/>
      <c r="AR543" s="184"/>
      <c r="AS543" s="184"/>
      <c r="AT543" s="184"/>
      <c r="AU543" s="184"/>
      <c r="AV543" s="184"/>
      <c r="AW543" s="184"/>
      <c r="AX543" s="184"/>
      <c r="AY543" s="184"/>
      <c r="AZ543" s="184"/>
      <c r="BA543" s="184"/>
      <c r="BB543" s="184"/>
      <c r="BC543" s="184"/>
      <c r="BD543" s="184"/>
      <c r="BE543" s="184"/>
      <c r="BF543" s="184"/>
      <c r="BG543" s="184"/>
      <c r="BH543" s="184"/>
      <c r="BI543" s="184"/>
      <c r="BJ543" s="184"/>
      <c r="BK543" s="184"/>
      <c r="BL543" s="184"/>
      <c r="BM543" s="184"/>
      <c r="BN543" s="184"/>
      <c r="BO543" s="184"/>
      <c r="BP543" s="184"/>
      <c r="BQ543" s="184"/>
      <c r="BR543" s="184"/>
      <c r="BS543" s="184"/>
      <c r="BT543" s="184"/>
      <c r="BU543" s="184"/>
      <c r="BV543" s="184"/>
      <c r="BW543" s="184"/>
      <c r="BX543" s="187"/>
      <c r="BY543" s="187"/>
      <c r="BZ543" s="187"/>
      <c r="CA543" s="187"/>
      <c r="CB543" s="187"/>
      <c r="CC543" s="187"/>
      <c r="CD543" s="187"/>
      <c r="CE543" s="187"/>
      <c r="CF543" s="187"/>
      <c r="CG543" s="187"/>
      <c r="CH543" s="187"/>
    </row>
    <row r="544" spans="1:86" s="186" customFormat="1" ht="12" customHeight="1">
      <c r="A544" s="184"/>
      <c r="B544" s="184"/>
      <c r="C544" s="184"/>
      <c r="D544" s="184"/>
      <c r="E544" s="184"/>
      <c r="F544" s="184"/>
      <c r="G544" s="185"/>
      <c r="H544" s="184"/>
      <c r="I544" s="184"/>
      <c r="J544" s="184"/>
      <c r="K544" s="184"/>
      <c r="L544" s="184"/>
      <c r="M544" s="184"/>
      <c r="N544" s="184"/>
      <c r="O544" s="184"/>
      <c r="P544" s="184"/>
      <c r="Q544" s="184"/>
      <c r="R544" s="184"/>
      <c r="S544" s="184"/>
      <c r="T544" s="184"/>
      <c r="U544" s="184"/>
      <c r="V544" s="184"/>
      <c r="W544" s="184"/>
      <c r="X544" s="184"/>
      <c r="Y544" s="184"/>
      <c r="Z544" s="184"/>
      <c r="AA544" s="184"/>
      <c r="AB544" s="184"/>
      <c r="AC544" s="184"/>
      <c r="AD544" s="184"/>
      <c r="AE544" s="184"/>
      <c r="AF544" s="184"/>
      <c r="AG544" s="184"/>
      <c r="AH544" s="184"/>
      <c r="AI544" s="184"/>
      <c r="AJ544" s="184"/>
      <c r="AK544" s="184"/>
      <c r="AL544" s="184"/>
      <c r="AM544" s="184"/>
      <c r="AN544" s="184"/>
      <c r="AO544" s="184"/>
      <c r="AP544" s="184"/>
      <c r="AQ544" s="184"/>
      <c r="AR544" s="184"/>
      <c r="AS544" s="184"/>
      <c r="AT544" s="184"/>
      <c r="AU544" s="184"/>
      <c r="AV544" s="184"/>
      <c r="AW544" s="184"/>
      <c r="AX544" s="184"/>
      <c r="AY544" s="184"/>
      <c r="AZ544" s="184"/>
      <c r="BA544" s="184"/>
      <c r="BB544" s="184"/>
      <c r="BC544" s="184"/>
      <c r="BD544" s="184"/>
      <c r="BE544" s="184"/>
      <c r="BF544" s="184"/>
      <c r="BG544" s="184"/>
      <c r="BH544" s="184"/>
      <c r="BI544" s="184"/>
      <c r="BJ544" s="184"/>
      <c r="BK544" s="184"/>
      <c r="BL544" s="184"/>
      <c r="BM544" s="184"/>
      <c r="BN544" s="184"/>
      <c r="BO544" s="184"/>
      <c r="BP544" s="184"/>
      <c r="BQ544" s="184"/>
      <c r="BR544" s="184"/>
      <c r="BS544" s="184"/>
      <c r="BT544" s="184"/>
      <c r="BU544" s="184"/>
      <c r="BV544" s="184"/>
      <c r="BW544" s="184"/>
      <c r="BX544" s="187"/>
      <c r="BY544" s="187"/>
      <c r="BZ544" s="187"/>
      <c r="CA544" s="187"/>
      <c r="CB544" s="187"/>
      <c r="CC544" s="187"/>
      <c r="CD544" s="187"/>
      <c r="CE544" s="187"/>
      <c r="CF544" s="187"/>
      <c r="CG544" s="187"/>
      <c r="CH544" s="187"/>
    </row>
    <row r="545" spans="1:86" s="186" customFormat="1" ht="12" customHeight="1">
      <c r="A545" s="184"/>
      <c r="B545" s="184"/>
      <c r="C545" s="184"/>
      <c r="D545" s="184"/>
      <c r="E545" s="184"/>
      <c r="F545" s="184"/>
      <c r="G545" s="185"/>
      <c r="H545" s="184"/>
      <c r="I545" s="184"/>
      <c r="J545" s="184"/>
      <c r="K545" s="184"/>
      <c r="L545" s="184"/>
      <c r="M545" s="184"/>
      <c r="N545" s="184"/>
      <c r="O545" s="184"/>
      <c r="P545" s="184"/>
      <c r="Q545" s="184"/>
      <c r="R545" s="184"/>
      <c r="S545" s="184"/>
      <c r="T545" s="184"/>
      <c r="U545" s="184"/>
      <c r="V545" s="184"/>
      <c r="W545" s="184"/>
      <c r="X545" s="184"/>
      <c r="Y545" s="184"/>
      <c r="Z545" s="184"/>
      <c r="AA545" s="184"/>
      <c r="AB545" s="184"/>
      <c r="AC545" s="184"/>
      <c r="AD545" s="184"/>
      <c r="AE545" s="184"/>
      <c r="AF545" s="184"/>
      <c r="AG545" s="184"/>
      <c r="AH545" s="184"/>
      <c r="AI545" s="184"/>
      <c r="AJ545" s="184"/>
      <c r="AK545" s="184"/>
      <c r="AL545" s="184"/>
      <c r="AM545" s="184"/>
      <c r="AN545" s="184"/>
      <c r="AO545" s="184"/>
      <c r="AP545" s="184"/>
      <c r="AQ545" s="184"/>
      <c r="AR545" s="184"/>
      <c r="AS545" s="184"/>
      <c r="AT545" s="184"/>
      <c r="AU545" s="184"/>
      <c r="AV545" s="184"/>
      <c r="AW545" s="184"/>
      <c r="AX545" s="184"/>
      <c r="AY545" s="184"/>
      <c r="AZ545" s="184"/>
      <c r="BA545" s="184"/>
      <c r="BB545" s="184"/>
      <c r="BC545" s="184"/>
      <c r="BD545" s="184"/>
      <c r="BE545" s="184"/>
      <c r="BF545" s="184"/>
      <c r="BG545" s="184"/>
      <c r="BH545" s="184"/>
      <c r="BI545" s="184"/>
      <c r="BJ545" s="184"/>
      <c r="BK545" s="184"/>
      <c r="BL545" s="184"/>
      <c r="BM545" s="184"/>
      <c r="BN545" s="184"/>
      <c r="BO545" s="184"/>
      <c r="BP545" s="184"/>
      <c r="BQ545" s="184"/>
      <c r="BR545" s="184"/>
      <c r="BS545" s="184"/>
      <c r="BT545" s="184"/>
      <c r="BU545" s="184"/>
      <c r="BV545" s="184"/>
      <c r="BW545" s="184"/>
      <c r="BX545" s="187"/>
      <c r="BY545" s="187"/>
      <c r="BZ545" s="187"/>
      <c r="CA545" s="187"/>
      <c r="CB545" s="187"/>
      <c r="CC545" s="187"/>
      <c r="CD545" s="187"/>
      <c r="CE545" s="187"/>
      <c r="CF545" s="187"/>
      <c r="CG545" s="187"/>
      <c r="CH545" s="187"/>
    </row>
    <row r="546" spans="1:86" s="186" customFormat="1" ht="12" customHeight="1">
      <c r="A546" s="184"/>
      <c r="B546" s="184"/>
      <c r="C546" s="184"/>
      <c r="D546" s="184"/>
      <c r="E546" s="184"/>
      <c r="F546" s="184"/>
      <c r="G546" s="185"/>
      <c r="H546" s="184"/>
      <c r="I546" s="184"/>
      <c r="J546" s="184"/>
      <c r="K546" s="184"/>
      <c r="L546" s="184"/>
      <c r="M546" s="184"/>
      <c r="N546" s="184"/>
      <c r="O546" s="184"/>
      <c r="P546" s="184"/>
      <c r="Q546" s="184"/>
      <c r="R546" s="184"/>
      <c r="S546" s="184"/>
      <c r="T546" s="184"/>
      <c r="U546" s="184"/>
      <c r="V546" s="184"/>
      <c r="W546" s="184"/>
      <c r="X546" s="184"/>
      <c r="Y546" s="184"/>
      <c r="Z546" s="184"/>
      <c r="AA546" s="184"/>
      <c r="AB546" s="184"/>
      <c r="AC546" s="184"/>
      <c r="AD546" s="184"/>
      <c r="AE546" s="184"/>
      <c r="AF546" s="184"/>
      <c r="AG546" s="184"/>
      <c r="AH546" s="184"/>
      <c r="AI546" s="184"/>
      <c r="AJ546" s="184"/>
      <c r="AK546" s="184"/>
      <c r="AL546" s="184"/>
      <c r="AM546" s="184"/>
      <c r="AN546" s="184"/>
      <c r="AO546" s="184"/>
      <c r="AP546" s="184"/>
      <c r="AQ546" s="184"/>
      <c r="AR546" s="184"/>
      <c r="AS546" s="184"/>
      <c r="AT546" s="184"/>
      <c r="AU546" s="184"/>
      <c r="AV546" s="184"/>
      <c r="AW546" s="184"/>
      <c r="AX546" s="184"/>
      <c r="AY546" s="184"/>
      <c r="AZ546" s="184"/>
      <c r="BA546" s="184"/>
      <c r="BB546" s="184"/>
      <c r="BC546" s="184"/>
      <c r="BD546" s="184"/>
      <c r="BE546" s="184"/>
      <c r="BF546" s="184"/>
      <c r="BG546" s="184"/>
      <c r="BH546" s="184"/>
      <c r="BI546" s="184"/>
      <c r="BJ546" s="184"/>
      <c r="BK546" s="184"/>
      <c r="BL546" s="184"/>
      <c r="BM546" s="184"/>
      <c r="BN546" s="184"/>
      <c r="BO546" s="184"/>
      <c r="BP546" s="184"/>
      <c r="BQ546" s="184"/>
      <c r="BR546" s="184"/>
      <c r="BS546" s="184"/>
      <c r="BT546" s="184"/>
      <c r="BU546" s="184"/>
      <c r="BV546" s="184"/>
      <c r="BW546" s="184"/>
      <c r="BX546" s="187"/>
      <c r="BY546" s="187"/>
      <c r="BZ546" s="187"/>
      <c r="CA546" s="187"/>
      <c r="CB546" s="187"/>
      <c r="CC546" s="187"/>
      <c r="CD546" s="187"/>
      <c r="CE546" s="187"/>
      <c r="CF546" s="187"/>
      <c r="CG546" s="187"/>
      <c r="CH546" s="187"/>
    </row>
    <row r="547" spans="1:86" s="186" customFormat="1" ht="12" customHeight="1">
      <c r="A547" s="184"/>
      <c r="B547" s="184"/>
      <c r="C547" s="184"/>
      <c r="D547" s="184"/>
      <c r="E547" s="184"/>
      <c r="F547" s="184"/>
      <c r="G547" s="185"/>
      <c r="H547" s="184"/>
      <c r="I547" s="184"/>
      <c r="J547" s="184"/>
      <c r="K547" s="184"/>
      <c r="L547" s="184"/>
      <c r="M547" s="184"/>
      <c r="N547" s="184"/>
      <c r="O547" s="184"/>
      <c r="P547" s="184"/>
      <c r="Q547" s="184"/>
      <c r="R547" s="184"/>
      <c r="S547" s="184"/>
      <c r="T547" s="184"/>
      <c r="U547" s="184"/>
      <c r="V547" s="184"/>
      <c r="W547" s="184"/>
      <c r="X547" s="184"/>
      <c r="Y547" s="184"/>
      <c r="Z547" s="184"/>
      <c r="AA547" s="184"/>
      <c r="AB547" s="184"/>
      <c r="AC547" s="184"/>
      <c r="AD547" s="184"/>
      <c r="AE547" s="184"/>
      <c r="AF547" s="184"/>
      <c r="AG547" s="184"/>
      <c r="AH547" s="184"/>
      <c r="AI547" s="184"/>
      <c r="AJ547" s="184"/>
      <c r="AK547" s="184"/>
      <c r="AL547" s="184"/>
      <c r="AM547" s="184"/>
      <c r="AN547" s="184"/>
      <c r="AO547" s="184"/>
      <c r="AP547" s="184"/>
      <c r="AQ547" s="184"/>
      <c r="AR547" s="184"/>
      <c r="AS547" s="184"/>
      <c r="AT547" s="184"/>
      <c r="AU547" s="184"/>
      <c r="AV547" s="184"/>
      <c r="AW547" s="184"/>
      <c r="AX547" s="184"/>
      <c r="AY547" s="184"/>
      <c r="AZ547" s="184"/>
      <c r="BA547" s="184"/>
      <c r="BB547" s="184"/>
      <c r="BC547" s="184"/>
      <c r="BD547" s="184"/>
      <c r="BE547" s="184"/>
      <c r="BF547" s="184"/>
      <c r="BG547" s="184"/>
      <c r="BH547" s="184"/>
      <c r="BI547" s="184"/>
      <c r="BJ547" s="184"/>
      <c r="BK547" s="184"/>
      <c r="BL547" s="184"/>
      <c r="BM547" s="184"/>
      <c r="BN547" s="184"/>
      <c r="BO547" s="184"/>
      <c r="BP547" s="184"/>
      <c r="BQ547" s="184"/>
      <c r="BR547" s="184"/>
      <c r="BS547" s="184"/>
      <c r="BT547" s="184"/>
      <c r="BU547" s="184"/>
      <c r="BV547" s="184"/>
      <c r="BW547" s="184"/>
      <c r="BX547" s="187"/>
      <c r="BY547" s="187"/>
      <c r="BZ547" s="187"/>
      <c r="CA547" s="187"/>
      <c r="CB547" s="187"/>
      <c r="CC547" s="187"/>
      <c r="CD547" s="187"/>
      <c r="CE547" s="187"/>
      <c r="CF547" s="187"/>
      <c r="CG547" s="187"/>
      <c r="CH547" s="187"/>
    </row>
    <row r="548" spans="1:86" s="186" customFormat="1" ht="12" customHeight="1">
      <c r="A548" s="184"/>
      <c r="B548" s="184"/>
      <c r="C548" s="184"/>
      <c r="D548" s="184"/>
      <c r="E548" s="184"/>
      <c r="F548" s="184"/>
      <c r="G548" s="185"/>
      <c r="H548" s="184"/>
      <c r="I548" s="184"/>
      <c r="J548" s="184"/>
      <c r="K548" s="184"/>
      <c r="L548" s="184"/>
      <c r="M548" s="184"/>
      <c r="N548" s="184"/>
      <c r="O548" s="184"/>
      <c r="P548" s="184"/>
      <c r="Q548" s="184"/>
      <c r="R548" s="184"/>
      <c r="S548" s="184"/>
      <c r="T548" s="184"/>
      <c r="U548" s="184"/>
      <c r="V548" s="184"/>
      <c r="W548" s="184"/>
      <c r="X548" s="184"/>
      <c r="Y548" s="184"/>
      <c r="Z548" s="184"/>
      <c r="AA548" s="184"/>
      <c r="AB548" s="184"/>
      <c r="AC548" s="184"/>
      <c r="AD548" s="184"/>
      <c r="AE548" s="184"/>
      <c r="AF548" s="184"/>
      <c r="AG548" s="184"/>
      <c r="AH548" s="184"/>
      <c r="AI548" s="184"/>
      <c r="AJ548" s="184"/>
      <c r="AK548" s="184"/>
      <c r="AL548" s="184"/>
      <c r="AM548" s="184"/>
      <c r="AN548" s="184"/>
      <c r="AO548" s="184"/>
      <c r="AP548" s="184"/>
      <c r="AQ548" s="184"/>
      <c r="AR548" s="184"/>
      <c r="AS548" s="184"/>
      <c r="AT548" s="184"/>
      <c r="AU548" s="184"/>
      <c r="AV548" s="184"/>
      <c r="AW548" s="184"/>
      <c r="AX548" s="184"/>
      <c r="AY548" s="184"/>
      <c r="AZ548" s="184"/>
      <c r="BA548" s="184"/>
      <c r="BB548" s="184"/>
      <c r="BC548" s="184"/>
      <c r="BD548" s="184"/>
      <c r="BE548" s="184"/>
      <c r="BF548" s="184"/>
      <c r="BG548" s="184"/>
      <c r="BH548" s="184"/>
      <c r="BI548" s="184"/>
      <c r="BJ548" s="184"/>
      <c r="BK548" s="184"/>
      <c r="BL548" s="184"/>
      <c r="BM548" s="184"/>
      <c r="BN548" s="184"/>
      <c r="BO548" s="184"/>
      <c r="BP548" s="184"/>
      <c r="BQ548" s="184"/>
      <c r="BR548" s="184"/>
      <c r="BS548" s="184"/>
      <c r="BT548" s="184"/>
      <c r="BU548" s="184"/>
      <c r="BV548" s="184"/>
      <c r="BW548" s="184"/>
      <c r="BX548" s="187"/>
      <c r="BY548" s="187"/>
      <c r="BZ548" s="187"/>
      <c r="CA548" s="187"/>
      <c r="CB548" s="187"/>
      <c r="CC548" s="187"/>
      <c r="CD548" s="187"/>
      <c r="CE548" s="187"/>
      <c r="CF548" s="187"/>
      <c r="CG548" s="187"/>
      <c r="CH548" s="187"/>
    </row>
    <row r="549" spans="1:86" s="186" customFormat="1" ht="12" customHeight="1">
      <c r="A549" s="184"/>
      <c r="B549" s="184"/>
      <c r="C549" s="184"/>
      <c r="D549" s="184"/>
      <c r="E549" s="184"/>
      <c r="F549" s="184"/>
      <c r="G549" s="185"/>
      <c r="H549" s="184"/>
      <c r="I549" s="184"/>
      <c r="J549" s="184"/>
      <c r="K549" s="184"/>
      <c r="L549" s="184"/>
      <c r="M549" s="184"/>
      <c r="N549" s="184"/>
      <c r="O549" s="184"/>
      <c r="P549" s="184"/>
      <c r="Q549" s="184"/>
      <c r="R549" s="184"/>
      <c r="S549" s="184"/>
      <c r="T549" s="184"/>
      <c r="U549" s="184"/>
      <c r="V549" s="184"/>
      <c r="W549" s="184"/>
      <c r="X549" s="184"/>
      <c r="Y549" s="184"/>
      <c r="Z549" s="184"/>
      <c r="AA549" s="184"/>
      <c r="AB549" s="184"/>
      <c r="AC549" s="184"/>
      <c r="AD549" s="184"/>
      <c r="AE549" s="184"/>
      <c r="AF549" s="184"/>
      <c r="AG549" s="184"/>
      <c r="AH549" s="184"/>
      <c r="AI549" s="184"/>
      <c r="AJ549" s="184"/>
      <c r="AK549" s="184"/>
      <c r="AL549" s="184"/>
      <c r="AM549" s="184"/>
      <c r="AN549" s="184"/>
      <c r="AO549" s="184"/>
      <c r="AP549" s="184"/>
      <c r="AQ549" s="184"/>
      <c r="AR549" s="184"/>
      <c r="AS549" s="184"/>
      <c r="AT549" s="184"/>
      <c r="AU549" s="184"/>
      <c r="AV549" s="184"/>
      <c r="AW549" s="184"/>
      <c r="AX549" s="184"/>
      <c r="AY549" s="184"/>
      <c r="AZ549" s="184"/>
      <c r="BA549" s="184"/>
      <c r="BB549" s="184"/>
      <c r="BC549" s="184"/>
      <c r="BD549" s="184"/>
      <c r="BE549" s="184"/>
      <c r="BF549" s="184"/>
      <c r="BG549" s="184"/>
      <c r="BH549" s="184"/>
      <c r="BI549" s="184"/>
      <c r="BJ549" s="184"/>
      <c r="BK549" s="184"/>
      <c r="BL549" s="184"/>
      <c r="BM549" s="184"/>
      <c r="BN549" s="184"/>
      <c r="BO549" s="184"/>
      <c r="BP549" s="184"/>
      <c r="BQ549" s="184"/>
      <c r="BR549" s="184"/>
      <c r="BS549" s="184"/>
      <c r="BT549" s="184"/>
      <c r="BU549" s="184"/>
      <c r="BV549" s="184"/>
      <c r="BW549" s="184"/>
      <c r="BX549" s="187"/>
      <c r="BY549" s="187"/>
      <c r="BZ549" s="187"/>
      <c r="CA549" s="187"/>
      <c r="CB549" s="187"/>
      <c r="CC549" s="187"/>
      <c r="CD549" s="187"/>
      <c r="CE549" s="187"/>
      <c r="CF549" s="187"/>
      <c r="CG549" s="187"/>
      <c r="CH549" s="187"/>
    </row>
    <row r="550" spans="1:86" s="186" customFormat="1" ht="12" customHeight="1">
      <c r="A550" s="184"/>
      <c r="B550" s="184"/>
      <c r="C550" s="184"/>
      <c r="D550" s="184"/>
      <c r="E550" s="184"/>
      <c r="F550" s="184"/>
      <c r="G550" s="185"/>
      <c r="H550" s="184"/>
      <c r="I550" s="184"/>
      <c r="J550" s="184"/>
      <c r="K550" s="184"/>
      <c r="L550" s="184"/>
      <c r="M550" s="184"/>
      <c r="N550" s="184"/>
      <c r="O550" s="184"/>
      <c r="P550" s="184"/>
      <c r="Q550" s="184"/>
      <c r="R550" s="184"/>
      <c r="S550" s="184"/>
      <c r="T550" s="184"/>
      <c r="U550" s="184"/>
      <c r="V550" s="184"/>
      <c r="W550" s="184"/>
      <c r="X550" s="184"/>
      <c r="Y550" s="184"/>
      <c r="Z550" s="184"/>
      <c r="AA550" s="184"/>
      <c r="AB550" s="184"/>
      <c r="AC550" s="184"/>
      <c r="AD550" s="184"/>
      <c r="AE550" s="184"/>
      <c r="AF550" s="184"/>
      <c r="AG550" s="184"/>
      <c r="AH550" s="184"/>
      <c r="AI550" s="184"/>
      <c r="AJ550" s="184"/>
      <c r="AK550" s="184"/>
      <c r="AL550" s="184"/>
      <c r="AM550" s="184"/>
      <c r="AN550" s="184"/>
      <c r="AO550" s="184"/>
      <c r="AP550" s="184"/>
      <c r="AQ550" s="184"/>
      <c r="AR550" s="184"/>
      <c r="AS550" s="184"/>
      <c r="AT550" s="184"/>
      <c r="AU550" s="184"/>
      <c r="AV550" s="184"/>
      <c r="AW550" s="184"/>
      <c r="AX550" s="184"/>
      <c r="AY550" s="184"/>
      <c r="AZ550" s="184"/>
      <c r="BA550" s="184"/>
      <c r="BB550" s="184"/>
      <c r="BC550" s="184"/>
      <c r="BD550" s="184"/>
      <c r="BE550" s="184"/>
      <c r="BF550" s="184"/>
      <c r="BG550" s="184"/>
      <c r="BH550" s="184"/>
      <c r="BI550" s="184"/>
      <c r="BJ550" s="184"/>
      <c r="BK550" s="184"/>
      <c r="BL550" s="184"/>
      <c r="BM550" s="184"/>
      <c r="BN550" s="184"/>
      <c r="BO550" s="184"/>
      <c r="BP550" s="184"/>
      <c r="BQ550" s="184"/>
      <c r="BR550" s="184"/>
      <c r="BS550" s="184"/>
      <c r="BT550" s="184"/>
      <c r="BU550" s="184"/>
      <c r="BV550" s="184"/>
      <c r="BW550" s="184"/>
      <c r="BX550" s="187"/>
      <c r="BY550" s="187"/>
      <c r="BZ550" s="187"/>
      <c r="CA550" s="187"/>
      <c r="CB550" s="187"/>
      <c r="CC550" s="187"/>
      <c r="CD550" s="187"/>
      <c r="CE550" s="187"/>
      <c r="CF550" s="187"/>
      <c r="CG550" s="187"/>
      <c r="CH550" s="187"/>
    </row>
    <row r="551" spans="1:86" s="186" customFormat="1" ht="12" customHeight="1">
      <c r="A551" s="184"/>
      <c r="B551" s="184"/>
      <c r="C551" s="184"/>
      <c r="D551" s="184"/>
      <c r="E551" s="184"/>
      <c r="F551" s="184"/>
      <c r="G551" s="185"/>
      <c r="H551" s="184"/>
      <c r="I551" s="184"/>
      <c r="J551" s="184"/>
      <c r="K551" s="184"/>
      <c r="L551" s="184"/>
      <c r="M551" s="184"/>
      <c r="N551" s="184"/>
      <c r="O551" s="184"/>
      <c r="P551" s="184"/>
      <c r="Q551" s="184"/>
      <c r="R551" s="184"/>
      <c r="S551" s="184"/>
      <c r="T551" s="184"/>
      <c r="U551" s="184"/>
      <c r="V551" s="184"/>
      <c r="W551" s="184"/>
      <c r="X551" s="184"/>
      <c r="Y551" s="184"/>
      <c r="Z551" s="184"/>
      <c r="AA551" s="184"/>
      <c r="AB551" s="184"/>
      <c r="AC551" s="184"/>
      <c r="AD551" s="184"/>
      <c r="AE551" s="184"/>
      <c r="AF551" s="184"/>
      <c r="AG551" s="184"/>
      <c r="AH551" s="184"/>
      <c r="AI551" s="184"/>
      <c r="AJ551" s="184"/>
      <c r="AK551" s="184"/>
      <c r="AL551" s="184"/>
      <c r="AM551" s="184"/>
      <c r="AN551" s="184"/>
      <c r="AO551" s="184"/>
      <c r="AP551" s="184"/>
      <c r="AQ551" s="184"/>
      <c r="AR551" s="184"/>
      <c r="AS551" s="184"/>
      <c r="AT551" s="184"/>
      <c r="AU551" s="184"/>
      <c r="AV551" s="184"/>
      <c r="AW551" s="184"/>
      <c r="AX551" s="184"/>
      <c r="AY551" s="184"/>
      <c r="AZ551" s="184"/>
      <c r="BA551" s="184"/>
      <c r="BB551" s="184"/>
      <c r="BC551" s="184"/>
      <c r="BD551" s="184"/>
      <c r="BE551" s="184"/>
      <c r="BF551" s="184"/>
      <c r="BG551" s="184"/>
      <c r="BH551" s="184"/>
      <c r="BI551" s="184"/>
      <c r="BJ551" s="184"/>
      <c r="BK551" s="184"/>
      <c r="BL551" s="184"/>
      <c r="BM551" s="184"/>
      <c r="BN551" s="184"/>
      <c r="BO551" s="184"/>
      <c r="BP551" s="184"/>
      <c r="BQ551" s="184"/>
      <c r="BR551" s="184"/>
      <c r="BS551" s="184"/>
      <c r="BT551" s="184"/>
      <c r="BU551" s="184"/>
      <c r="BV551" s="184"/>
      <c r="BW551" s="184"/>
      <c r="BX551" s="187"/>
      <c r="BY551" s="187"/>
      <c r="BZ551" s="187"/>
      <c r="CA551" s="187"/>
      <c r="CB551" s="187"/>
      <c r="CC551" s="187"/>
      <c r="CD551" s="187"/>
      <c r="CE551" s="187"/>
      <c r="CF551" s="187"/>
      <c r="CG551" s="187"/>
      <c r="CH551" s="187"/>
    </row>
    <row r="552" spans="1:86" s="186" customFormat="1" ht="12" customHeight="1">
      <c r="A552" s="184"/>
      <c r="B552" s="184"/>
      <c r="C552" s="184"/>
      <c r="D552" s="184"/>
      <c r="E552" s="184"/>
      <c r="F552" s="184"/>
      <c r="G552" s="185"/>
      <c r="H552" s="184"/>
      <c r="I552" s="184"/>
      <c r="J552" s="184"/>
      <c r="K552" s="184"/>
      <c r="L552" s="184"/>
      <c r="M552" s="184"/>
      <c r="N552" s="184"/>
      <c r="O552" s="184"/>
      <c r="P552" s="184"/>
      <c r="Q552" s="184"/>
      <c r="R552" s="184"/>
      <c r="S552" s="184"/>
      <c r="T552" s="184"/>
      <c r="U552" s="184"/>
      <c r="V552" s="184"/>
      <c r="W552" s="184"/>
      <c r="X552" s="184"/>
      <c r="Y552" s="184"/>
      <c r="Z552" s="184"/>
      <c r="AA552" s="184"/>
      <c r="AB552" s="184"/>
      <c r="AC552" s="184"/>
      <c r="AD552" s="184"/>
      <c r="AE552" s="184"/>
      <c r="AF552" s="184"/>
      <c r="AG552" s="184"/>
      <c r="AH552" s="184"/>
      <c r="AI552" s="184"/>
      <c r="AJ552" s="184"/>
      <c r="AK552" s="184"/>
      <c r="AL552" s="184"/>
      <c r="AM552" s="184"/>
      <c r="AN552" s="184"/>
      <c r="AO552" s="184"/>
      <c r="AP552" s="184"/>
      <c r="AQ552" s="184"/>
      <c r="AR552" s="184"/>
      <c r="AS552" s="184"/>
      <c r="AT552" s="184"/>
      <c r="AU552" s="184"/>
      <c r="AV552" s="184"/>
      <c r="AW552" s="184"/>
      <c r="AX552" s="184"/>
      <c r="AY552" s="184"/>
      <c r="AZ552" s="184"/>
      <c r="BA552" s="184"/>
      <c r="BB552" s="184"/>
      <c r="BC552" s="184"/>
      <c r="BD552" s="184"/>
      <c r="BE552" s="184"/>
      <c r="BF552" s="184"/>
      <c r="BG552" s="184"/>
      <c r="BH552" s="184"/>
      <c r="BI552" s="184"/>
      <c r="BJ552" s="184"/>
      <c r="BK552" s="184"/>
      <c r="BL552" s="184"/>
      <c r="BM552" s="184"/>
      <c r="BN552" s="184"/>
      <c r="BO552" s="184"/>
      <c r="BP552" s="184"/>
      <c r="BQ552" s="184"/>
      <c r="BR552" s="184"/>
      <c r="BS552" s="184"/>
      <c r="BT552" s="184"/>
      <c r="BU552" s="184"/>
      <c r="BV552" s="184"/>
      <c r="BW552" s="184"/>
      <c r="BX552" s="187"/>
      <c r="BY552" s="187"/>
      <c r="BZ552" s="187"/>
      <c r="CA552" s="187"/>
      <c r="CB552" s="187"/>
      <c r="CC552" s="187"/>
      <c r="CD552" s="187"/>
      <c r="CE552" s="187"/>
      <c r="CF552" s="187"/>
      <c r="CG552" s="187"/>
      <c r="CH552" s="187"/>
    </row>
    <row r="553" spans="1:86" s="186" customFormat="1" ht="12" customHeight="1">
      <c r="A553" s="184"/>
      <c r="B553" s="184"/>
      <c r="C553" s="184"/>
      <c r="D553" s="184"/>
      <c r="E553" s="184"/>
      <c r="F553" s="184"/>
      <c r="G553" s="185"/>
      <c r="H553" s="184"/>
      <c r="I553" s="184"/>
      <c r="J553" s="184"/>
      <c r="K553" s="184"/>
      <c r="L553" s="184"/>
      <c r="M553" s="184"/>
      <c r="N553" s="184"/>
      <c r="O553" s="184"/>
      <c r="P553" s="184"/>
      <c r="Q553" s="184"/>
      <c r="R553" s="184"/>
      <c r="S553" s="184"/>
      <c r="T553" s="184"/>
      <c r="U553" s="184"/>
      <c r="V553" s="184"/>
      <c r="W553" s="184"/>
      <c r="X553" s="184"/>
      <c r="Y553" s="184"/>
      <c r="Z553" s="184"/>
      <c r="AA553" s="184"/>
      <c r="AB553" s="184"/>
      <c r="AC553" s="184"/>
      <c r="AD553" s="184"/>
      <c r="AE553" s="184"/>
      <c r="AF553" s="184"/>
      <c r="AG553" s="184"/>
      <c r="AH553" s="184"/>
      <c r="AI553" s="184"/>
      <c r="AJ553" s="184"/>
      <c r="AK553" s="184"/>
      <c r="AL553" s="184"/>
      <c r="AM553" s="184"/>
      <c r="AN553" s="184"/>
      <c r="AO553" s="184"/>
      <c r="AP553" s="184"/>
      <c r="AQ553" s="184"/>
      <c r="AR553" s="184"/>
      <c r="AS553" s="184"/>
      <c r="AT553" s="184"/>
      <c r="AU553" s="184"/>
      <c r="AV553" s="184"/>
      <c r="AW553" s="184"/>
      <c r="AX553" s="184"/>
      <c r="AY553" s="184"/>
      <c r="AZ553" s="184"/>
      <c r="BA553" s="184"/>
      <c r="BB553" s="184"/>
      <c r="BC553" s="184"/>
      <c r="BD553" s="184"/>
      <c r="BE553" s="184"/>
      <c r="BF553" s="184"/>
      <c r="BG553" s="184"/>
      <c r="BH553" s="184"/>
      <c r="BI553" s="184"/>
      <c r="BJ553" s="184"/>
      <c r="BK553" s="184"/>
      <c r="BL553" s="184"/>
      <c r="BM553" s="184"/>
      <c r="BN553" s="184"/>
      <c r="BO553" s="184"/>
      <c r="BP553" s="184"/>
      <c r="BQ553" s="184"/>
      <c r="BR553" s="184"/>
      <c r="BS553" s="184"/>
      <c r="BT553" s="184"/>
      <c r="BU553" s="184"/>
      <c r="BV553" s="184"/>
      <c r="BW553" s="184"/>
      <c r="BX553" s="187"/>
      <c r="BY553" s="187"/>
      <c r="BZ553" s="187"/>
      <c r="CA553" s="187"/>
      <c r="CB553" s="187"/>
      <c r="CC553" s="187"/>
      <c r="CD553" s="187"/>
      <c r="CE553" s="187"/>
      <c r="CF553" s="187"/>
      <c r="CG553" s="187"/>
      <c r="CH553" s="187"/>
    </row>
    <row r="554" spans="1:86" s="186" customFormat="1" ht="12" customHeight="1">
      <c r="A554" s="184"/>
      <c r="B554" s="184"/>
      <c r="C554" s="184"/>
      <c r="D554" s="184"/>
      <c r="E554" s="184"/>
      <c r="F554" s="184"/>
      <c r="G554" s="185"/>
      <c r="H554" s="184"/>
      <c r="I554" s="184"/>
      <c r="J554" s="184"/>
      <c r="K554" s="184"/>
      <c r="L554" s="184"/>
      <c r="M554" s="184"/>
      <c r="N554" s="184"/>
      <c r="O554" s="184"/>
      <c r="P554" s="184"/>
      <c r="Q554" s="184"/>
      <c r="R554" s="184"/>
      <c r="S554" s="184"/>
      <c r="T554" s="184"/>
      <c r="U554" s="184"/>
      <c r="V554" s="184"/>
      <c r="W554" s="184"/>
      <c r="X554" s="184"/>
      <c r="Y554" s="184"/>
      <c r="Z554" s="184"/>
      <c r="AA554" s="184"/>
      <c r="AB554" s="184"/>
      <c r="AC554" s="184"/>
      <c r="AD554" s="184"/>
      <c r="AE554" s="184"/>
      <c r="AF554" s="184"/>
      <c r="AG554" s="184"/>
      <c r="AH554" s="184"/>
      <c r="AI554" s="184"/>
      <c r="AJ554" s="184"/>
      <c r="AK554" s="184"/>
      <c r="AL554" s="184"/>
      <c r="AM554" s="184"/>
      <c r="AN554" s="184"/>
      <c r="AO554" s="184"/>
      <c r="AP554" s="184"/>
      <c r="AQ554" s="184"/>
      <c r="AR554" s="184"/>
      <c r="AS554" s="184"/>
      <c r="AT554" s="184"/>
      <c r="AU554" s="184"/>
      <c r="AV554" s="184"/>
      <c r="AW554" s="184"/>
      <c r="AX554" s="184"/>
      <c r="AY554" s="184"/>
      <c r="AZ554" s="184"/>
      <c r="BA554" s="184"/>
      <c r="BB554" s="184"/>
      <c r="BC554" s="184"/>
      <c r="BD554" s="184"/>
      <c r="BE554" s="184"/>
      <c r="BF554" s="184"/>
      <c r="BG554" s="184"/>
      <c r="BH554" s="184"/>
      <c r="BI554" s="184"/>
      <c r="BJ554" s="184"/>
      <c r="BK554" s="184"/>
      <c r="BL554" s="184"/>
      <c r="BM554" s="184"/>
      <c r="BN554" s="184"/>
      <c r="BO554" s="184"/>
      <c r="BP554" s="184"/>
      <c r="BQ554" s="184"/>
      <c r="BR554" s="184"/>
      <c r="BS554" s="184"/>
      <c r="BT554" s="184"/>
      <c r="BU554" s="184"/>
      <c r="BV554" s="184"/>
      <c r="BW554" s="184"/>
      <c r="BX554" s="187"/>
      <c r="BY554" s="187"/>
      <c r="BZ554" s="187"/>
      <c r="CA554" s="187"/>
      <c r="CB554" s="187"/>
      <c r="CC554" s="187"/>
      <c r="CD554" s="187"/>
      <c r="CE554" s="187"/>
      <c r="CF554" s="187"/>
      <c r="CG554" s="187"/>
      <c r="CH554" s="187"/>
    </row>
    <row r="555" spans="1:86" s="186" customFormat="1" ht="12" customHeight="1">
      <c r="A555" s="184"/>
      <c r="B555" s="184"/>
      <c r="C555" s="184"/>
      <c r="D555" s="184"/>
      <c r="E555" s="184"/>
      <c r="F555" s="184"/>
      <c r="G555" s="185"/>
      <c r="H555" s="184"/>
      <c r="I555" s="184"/>
      <c r="J555" s="184"/>
      <c r="K555" s="184"/>
      <c r="L555" s="184"/>
      <c r="M555" s="184"/>
      <c r="N555" s="184"/>
      <c r="O555" s="184"/>
      <c r="P555" s="184"/>
      <c r="Q555" s="184"/>
      <c r="R555" s="184"/>
      <c r="S555" s="184"/>
      <c r="T555" s="184"/>
      <c r="U555" s="184"/>
      <c r="V555" s="184"/>
      <c r="W555" s="184"/>
      <c r="X555" s="184"/>
      <c r="Y555" s="184"/>
      <c r="Z555" s="184"/>
      <c r="AA555" s="184"/>
      <c r="AB555" s="184"/>
      <c r="AC555" s="184"/>
      <c r="AD555" s="184"/>
      <c r="AE555" s="184"/>
      <c r="AF555" s="184"/>
      <c r="AG555" s="184"/>
      <c r="AH555" s="184"/>
      <c r="AI555" s="184"/>
      <c r="AJ555" s="184"/>
      <c r="AK555" s="184"/>
      <c r="AL555" s="184"/>
      <c r="AM555" s="184"/>
      <c r="AN555" s="184"/>
      <c r="AO555" s="184"/>
      <c r="AP555" s="184"/>
      <c r="AQ555" s="184"/>
      <c r="AR555" s="184"/>
      <c r="AS555" s="184"/>
      <c r="AT555" s="184"/>
      <c r="AU555" s="184"/>
      <c r="AV555" s="184"/>
      <c r="AW555" s="184"/>
      <c r="AX555" s="184"/>
      <c r="AY555" s="184"/>
      <c r="AZ555" s="184"/>
      <c r="BA555" s="184"/>
      <c r="BB555" s="184"/>
      <c r="BC555" s="184"/>
      <c r="BD555" s="184"/>
      <c r="BE555" s="184"/>
      <c r="BF555" s="184"/>
      <c r="BG555" s="184"/>
      <c r="BH555" s="184"/>
      <c r="BI555" s="184"/>
      <c r="BJ555" s="184"/>
      <c r="BK555" s="184"/>
      <c r="BL555" s="184"/>
      <c r="BM555" s="184"/>
      <c r="BN555" s="184"/>
      <c r="BO555" s="184"/>
      <c r="BP555" s="184"/>
      <c r="BQ555" s="184"/>
      <c r="BR555" s="184"/>
      <c r="BS555" s="184"/>
      <c r="BT555" s="184"/>
      <c r="BU555" s="184"/>
      <c r="BV555" s="184"/>
      <c r="BW555" s="184"/>
      <c r="BX555" s="187"/>
      <c r="BY555" s="187"/>
      <c r="BZ555" s="187"/>
      <c r="CA555" s="187"/>
      <c r="CB555" s="187"/>
      <c r="CC555" s="187"/>
      <c r="CD555" s="187"/>
      <c r="CE555" s="187"/>
      <c r="CF555" s="187"/>
      <c r="CG555" s="187"/>
      <c r="CH555" s="187"/>
    </row>
    <row r="556" spans="1:86" s="186" customFormat="1" ht="12" customHeight="1">
      <c r="A556" s="184"/>
      <c r="B556" s="184"/>
      <c r="C556" s="184"/>
      <c r="D556" s="184"/>
      <c r="E556" s="184"/>
      <c r="F556" s="184"/>
      <c r="G556" s="185"/>
      <c r="H556" s="184"/>
      <c r="I556" s="184"/>
      <c r="J556" s="184"/>
      <c r="K556" s="184"/>
      <c r="L556" s="184"/>
      <c r="M556" s="184"/>
      <c r="N556" s="184"/>
      <c r="O556" s="184"/>
      <c r="P556" s="184"/>
      <c r="Q556" s="184"/>
      <c r="R556" s="184"/>
      <c r="S556" s="184"/>
      <c r="T556" s="184"/>
      <c r="U556" s="184"/>
      <c r="V556" s="184"/>
      <c r="W556" s="184"/>
      <c r="X556" s="184"/>
      <c r="Y556" s="184"/>
      <c r="Z556" s="184"/>
      <c r="AA556" s="184"/>
      <c r="AB556" s="184"/>
      <c r="AC556" s="184"/>
      <c r="AD556" s="184"/>
      <c r="AE556" s="184"/>
      <c r="AF556" s="184"/>
      <c r="AG556" s="184"/>
      <c r="AH556" s="184"/>
      <c r="AI556" s="184"/>
      <c r="AJ556" s="184"/>
      <c r="AK556" s="184"/>
      <c r="AL556" s="184"/>
      <c r="AM556" s="184"/>
      <c r="AN556" s="184"/>
      <c r="AO556" s="184"/>
      <c r="AP556" s="184"/>
      <c r="AQ556" s="184"/>
      <c r="AR556" s="184"/>
      <c r="AS556" s="184"/>
      <c r="AT556" s="184"/>
      <c r="AU556" s="184"/>
      <c r="AV556" s="184"/>
      <c r="AW556" s="184"/>
      <c r="AX556" s="184"/>
      <c r="AY556" s="184"/>
      <c r="AZ556" s="184"/>
      <c r="BA556" s="184"/>
      <c r="BB556" s="184"/>
      <c r="BC556" s="184"/>
      <c r="BD556" s="184"/>
      <c r="BE556" s="184"/>
      <c r="BF556" s="184"/>
      <c r="BG556" s="184"/>
      <c r="BH556" s="184"/>
      <c r="BI556" s="184"/>
      <c r="BJ556" s="184"/>
      <c r="BK556" s="184"/>
      <c r="BL556" s="184"/>
      <c r="BM556" s="184"/>
      <c r="BN556" s="184"/>
      <c r="BO556" s="184"/>
      <c r="BP556" s="184"/>
      <c r="BQ556" s="184"/>
      <c r="BR556" s="184"/>
      <c r="BS556" s="184"/>
      <c r="BT556" s="184"/>
      <c r="BU556" s="184"/>
      <c r="BV556" s="184"/>
      <c r="BW556" s="184"/>
      <c r="BX556" s="187"/>
      <c r="BY556" s="187"/>
      <c r="BZ556" s="187"/>
      <c r="CA556" s="187"/>
      <c r="CB556" s="187"/>
      <c r="CC556" s="187"/>
      <c r="CD556" s="187"/>
      <c r="CE556" s="187"/>
      <c r="CF556" s="187"/>
      <c r="CG556" s="187"/>
      <c r="CH556" s="187"/>
    </row>
    <row r="557" spans="1:86" s="186" customFormat="1" ht="12" customHeight="1">
      <c r="A557" s="184"/>
      <c r="B557" s="184"/>
      <c r="C557" s="184"/>
      <c r="D557" s="184"/>
      <c r="E557" s="184"/>
      <c r="F557" s="184"/>
      <c r="G557" s="185"/>
      <c r="H557" s="184"/>
      <c r="I557" s="184"/>
      <c r="J557" s="184"/>
      <c r="K557" s="184"/>
      <c r="L557" s="184"/>
      <c r="M557" s="184"/>
      <c r="N557" s="184"/>
      <c r="O557" s="184"/>
      <c r="P557" s="184"/>
      <c r="Q557" s="184"/>
      <c r="R557" s="184"/>
      <c r="S557" s="184"/>
      <c r="T557" s="184"/>
      <c r="U557" s="184"/>
      <c r="V557" s="184"/>
      <c r="W557" s="184"/>
      <c r="X557" s="184"/>
      <c r="Y557" s="184"/>
      <c r="Z557" s="184"/>
      <c r="AA557" s="184"/>
      <c r="AB557" s="184"/>
      <c r="AC557" s="184"/>
      <c r="AD557" s="184"/>
      <c r="AE557" s="184"/>
      <c r="AF557" s="184"/>
      <c r="AG557" s="184"/>
      <c r="AH557" s="184"/>
      <c r="AI557" s="184"/>
      <c r="AJ557" s="184"/>
      <c r="AK557" s="184"/>
      <c r="AL557" s="184"/>
      <c r="AM557" s="184"/>
      <c r="AN557" s="184"/>
      <c r="AO557" s="184"/>
      <c r="AP557" s="184"/>
      <c r="AQ557" s="184"/>
      <c r="AR557" s="184"/>
      <c r="AS557" s="184"/>
      <c r="AT557" s="184"/>
      <c r="AU557" s="184"/>
      <c r="AV557" s="184"/>
      <c r="AW557" s="184"/>
      <c r="AX557" s="184"/>
      <c r="AY557" s="184"/>
      <c r="AZ557" s="184"/>
      <c r="BA557" s="184"/>
      <c r="BB557" s="184"/>
      <c r="BC557" s="184"/>
      <c r="BD557" s="184"/>
      <c r="BE557" s="184"/>
      <c r="BF557" s="184"/>
      <c r="BG557" s="184"/>
      <c r="BH557" s="184"/>
      <c r="BI557" s="184"/>
      <c r="BJ557" s="184"/>
      <c r="BK557" s="184"/>
      <c r="BL557" s="184"/>
      <c r="BM557" s="184"/>
      <c r="BN557" s="184"/>
      <c r="BO557" s="184"/>
      <c r="BP557" s="184"/>
      <c r="BQ557" s="184"/>
      <c r="BR557" s="184"/>
      <c r="BS557" s="184"/>
      <c r="BT557" s="184"/>
      <c r="BU557" s="184"/>
      <c r="BV557" s="184"/>
      <c r="BW557" s="184"/>
      <c r="BX557" s="187"/>
      <c r="BY557" s="187"/>
      <c r="BZ557" s="187"/>
      <c r="CA557" s="187"/>
      <c r="CB557" s="187"/>
      <c r="CC557" s="187"/>
      <c r="CD557" s="187"/>
      <c r="CE557" s="187"/>
      <c r="CF557" s="187"/>
      <c r="CG557" s="187"/>
      <c r="CH557" s="187"/>
    </row>
    <row r="558" spans="1:86" s="186" customFormat="1" ht="12" customHeight="1">
      <c r="A558" s="184"/>
      <c r="B558" s="184"/>
      <c r="C558" s="184"/>
      <c r="D558" s="184"/>
      <c r="E558" s="184"/>
      <c r="F558" s="184"/>
      <c r="G558" s="185"/>
      <c r="H558" s="184"/>
      <c r="I558" s="184"/>
      <c r="J558" s="184"/>
      <c r="K558" s="184"/>
      <c r="L558" s="184"/>
      <c r="M558" s="184"/>
      <c r="N558" s="184"/>
      <c r="O558" s="184"/>
      <c r="P558" s="184"/>
      <c r="Q558" s="184"/>
      <c r="R558" s="184"/>
      <c r="S558" s="184"/>
      <c r="T558" s="184"/>
      <c r="U558" s="184"/>
      <c r="V558" s="184"/>
      <c r="W558" s="184"/>
      <c r="X558" s="184"/>
      <c r="Y558" s="184"/>
      <c r="Z558" s="184"/>
      <c r="AA558" s="184"/>
      <c r="AB558" s="184"/>
      <c r="AC558" s="184"/>
      <c r="AD558" s="184"/>
      <c r="AE558" s="184"/>
      <c r="AF558" s="184"/>
      <c r="AG558" s="184"/>
      <c r="AH558" s="184"/>
      <c r="AI558" s="184"/>
      <c r="AJ558" s="184"/>
      <c r="AK558" s="184"/>
      <c r="AL558" s="184"/>
      <c r="AM558" s="184"/>
      <c r="AN558" s="184"/>
      <c r="AO558" s="184"/>
      <c r="AP558" s="184"/>
      <c r="AQ558" s="184"/>
      <c r="AR558" s="184"/>
      <c r="AS558" s="184"/>
      <c r="AT558" s="184"/>
      <c r="AU558" s="184"/>
      <c r="AV558" s="184"/>
      <c r="AW558" s="184"/>
      <c r="AX558" s="184"/>
      <c r="AY558" s="184"/>
      <c r="AZ558" s="184"/>
      <c r="BA558" s="184"/>
      <c r="BB558" s="184"/>
      <c r="BC558" s="184"/>
      <c r="BD558" s="184"/>
      <c r="BE558" s="184"/>
      <c r="BF558" s="184"/>
      <c r="BG558" s="184"/>
      <c r="BH558" s="184"/>
      <c r="BI558" s="184"/>
      <c r="BJ558" s="184"/>
      <c r="BK558" s="184"/>
      <c r="BL558" s="184"/>
      <c r="BM558" s="184"/>
      <c r="BN558" s="184"/>
      <c r="BO558" s="184"/>
      <c r="BP558" s="184"/>
      <c r="BQ558" s="184"/>
      <c r="BR558" s="184"/>
      <c r="BS558" s="184"/>
      <c r="BT558" s="184"/>
      <c r="BU558" s="184"/>
      <c r="BV558" s="184"/>
      <c r="BW558" s="184"/>
      <c r="BX558" s="187"/>
      <c r="BY558" s="187"/>
      <c r="BZ558" s="187"/>
      <c r="CA558" s="187"/>
      <c r="CB558" s="187"/>
      <c r="CC558" s="187"/>
      <c r="CD558" s="187"/>
      <c r="CE558" s="187"/>
      <c r="CF558" s="187"/>
      <c r="CG558" s="187"/>
      <c r="CH558" s="187"/>
    </row>
    <row r="559" spans="1:86" s="186" customFormat="1" ht="12" customHeight="1">
      <c r="A559" s="184"/>
      <c r="B559" s="184"/>
      <c r="C559" s="184"/>
      <c r="D559" s="184"/>
      <c r="E559" s="184"/>
      <c r="F559" s="184"/>
      <c r="G559" s="185"/>
      <c r="H559" s="184"/>
      <c r="I559" s="184"/>
      <c r="J559" s="184"/>
      <c r="K559" s="184"/>
      <c r="L559" s="184"/>
      <c r="M559" s="184"/>
      <c r="N559" s="184"/>
      <c r="O559" s="184"/>
      <c r="P559" s="184"/>
      <c r="Q559" s="184"/>
      <c r="R559" s="184"/>
      <c r="S559" s="184"/>
      <c r="T559" s="184"/>
      <c r="U559" s="184"/>
      <c r="V559" s="184"/>
      <c r="W559" s="184"/>
      <c r="X559" s="184"/>
      <c r="Y559" s="184"/>
      <c r="Z559" s="184"/>
      <c r="AA559" s="184"/>
      <c r="AB559" s="184"/>
      <c r="AC559" s="184"/>
      <c r="AD559" s="184"/>
      <c r="AE559" s="184"/>
      <c r="AF559" s="184"/>
      <c r="AG559" s="184"/>
      <c r="AH559" s="184"/>
      <c r="AI559" s="184"/>
      <c r="AJ559" s="184"/>
      <c r="AK559" s="184"/>
      <c r="AL559" s="184"/>
      <c r="AM559" s="184"/>
      <c r="AN559" s="184"/>
      <c r="AO559" s="184"/>
      <c r="AP559" s="184"/>
      <c r="AQ559" s="184"/>
      <c r="AR559" s="184"/>
      <c r="AS559" s="184"/>
      <c r="AT559" s="184"/>
      <c r="AU559" s="184"/>
      <c r="AV559" s="184"/>
      <c r="AW559" s="184"/>
      <c r="AX559" s="184"/>
      <c r="AY559" s="184"/>
      <c r="AZ559" s="184"/>
      <c r="BA559" s="184"/>
      <c r="BB559" s="184"/>
      <c r="BC559" s="184"/>
      <c r="BD559" s="184"/>
      <c r="BE559" s="184"/>
      <c r="BF559" s="184"/>
      <c r="BG559" s="184"/>
      <c r="BH559" s="184"/>
      <c r="BI559" s="184"/>
      <c r="BJ559" s="184"/>
      <c r="BK559" s="184"/>
      <c r="BL559" s="184"/>
      <c r="BM559" s="184"/>
      <c r="BN559" s="184"/>
      <c r="BO559" s="184"/>
      <c r="BP559" s="184"/>
      <c r="BQ559" s="184"/>
      <c r="BR559" s="184"/>
      <c r="BS559" s="184"/>
      <c r="BT559" s="184"/>
      <c r="BU559" s="184"/>
      <c r="BV559" s="184"/>
      <c r="BW559" s="184"/>
      <c r="BX559" s="187"/>
      <c r="BY559" s="187"/>
      <c r="BZ559" s="187"/>
      <c r="CA559" s="187"/>
      <c r="CB559" s="187"/>
      <c r="CC559" s="187"/>
      <c r="CD559" s="187"/>
      <c r="CE559" s="187"/>
      <c r="CF559" s="187"/>
      <c r="CG559" s="187"/>
      <c r="CH559" s="187"/>
    </row>
    <row r="560" spans="1:86" s="186" customFormat="1" ht="12" customHeight="1">
      <c r="A560" s="184"/>
      <c r="B560" s="184"/>
      <c r="C560" s="184"/>
      <c r="D560" s="184"/>
      <c r="E560" s="184"/>
      <c r="F560" s="184"/>
      <c r="G560" s="185"/>
      <c r="H560" s="184"/>
      <c r="I560" s="184"/>
      <c r="J560" s="184"/>
      <c r="K560" s="184"/>
      <c r="L560" s="184"/>
      <c r="M560" s="184"/>
      <c r="N560" s="184"/>
      <c r="O560" s="184"/>
      <c r="P560" s="184"/>
      <c r="Q560" s="184"/>
      <c r="R560" s="184"/>
      <c r="S560" s="184"/>
      <c r="T560" s="184"/>
      <c r="U560" s="184"/>
      <c r="V560" s="184"/>
      <c r="W560" s="184"/>
      <c r="X560" s="184"/>
      <c r="Y560" s="184"/>
      <c r="Z560" s="184"/>
      <c r="AA560" s="184"/>
      <c r="AB560" s="184"/>
      <c r="AC560" s="184"/>
      <c r="AD560" s="184"/>
      <c r="AE560" s="184"/>
      <c r="AF560" s="184"/>
      <c r="AG560" s="184"/>
      <c r="AH560" s="184"/>
      <c r="AI560" s="184"/>
      <c r="AJ560" s="184"/>
      <c r="AK560" s="184"/>
      <c r="AL560" s="184"/>
      <c r="AM560" s="184"/>
      <c r="AN560" s="184"/>
      <c r="AO560" s="184"/>
      <c r="AP560" s="184"/>
      <c r="AQ560" s="184"/>
      <c r="AR560" s="184"/>
      <c r="AS560" s="184"/>
      <c r="AT560" s="184"/>
      <c r="AU560" s="184"/>
      <c r="AV560" s="184"/>
      <c r="AW560" s="184"/>
      <c r="AX560" s="184"/>
      <c r="AY560" s="184"/>
      <c r="AZ560" s="184"/>
      <c r="BA560" s="184"/>
      <c r="BB560" s="184"/>
      <c r="BC560" s="184"/>
      <c r="BD560" s="184"/>
      <c r="BE560" s="184"/>
      <c r="BF560" s="184"/>
      <c r="BG560" s="184"/>
      <c r="BH560" s="184"/>
      <c r="BI560" s="184"/>
      <c r="BJ560" s="184"/>
      <c r="BK560" s="184"/>
      <c r="BL560" s="184"/>
      <c r="BM560" s="184"/>
      <c r="BN560" s="184"/>
      <c r="BO560" s="184"/>
      <c r="BP560" s="184"/>
      <c r="BQ560" s="184"/>
      <c r="BR560" s="184"/>
      <c r="BS560" s="184"/>
      <c r="BT560" s="184"/>
      <c r="BU560" s="184"/>
      <c r="BV560" s="184"/>
      <c r="BW560" s="184"/>
      <c r="BX560" s="187"/>
      <c r="BY560" s="187"/>
      <c r="BZ560" s="187"/>
      <c r="CA560" s="187"/>
      <c r="CB560" s="187"/>
      <c r="CC560" s="187"/>
      <c r="CD560" s="187"/>
      <c r="CE560" s="187"/>
      <c r="CF560" s="187"/>
      <c r="CG560" s="187"/>
      <c r="CH560" s="187"/>
    </row>
    <row r="561" spans="1:86" s="186" customFormat="1" ht="12" customHeight="1">
      <c r="A561" s="184"/>
      <c r="B561" s="184"/>
      <c r="C561" s="184"/>
      <c r="D561" s="184"/>
      <c r="E561" s="184"/>
      <c r="F561" s="184"/>
      <c r="G561" s="185"/>
      <c r="H561" s="184"/>
      <c r="I561" s="184"/>
      <c r="J561" s="184"/>
      <c r="K561" s="184"/>
      <c r="L561" s="184"/>
      <c r="M561" s="184"/>
      <c r="N561" s="184"/>
      <c r="O561" s="184"/>
      <c r="P561" s="184"/>
      <c r="Q561" s="184"/>
      <c r="R561" s="184"/>
      <c r="S561" s="184"/>
      <c r="T561" s="184"/>
      <c r="U561" s="184"/>
      <c r="V561" s="184"/>
      <c r="W561" s="184"/>
      <c r="X561" s="184"/>
      <c r="Y561" s="184"/>
      <c r="Z561" s="184"/>
      <c r="AA561" s="184"/>
      <c r="AB561" s="184"/>
      <c r="AC561" s="184"/>
      <c r="AD561" s="184"/>
      <c r="AE561" s="184"/>
      <c r="AF561" s="184"/>
      <c r="AG561" s="184"/>
      <c r="AH561" s="184"/>
      <c r="AI561" s="184"/>
      <c r="AJ561" s="184"/>
      <c r="AK561" s="184"/>
      <c r="AL561" s="184"/>
      <c r="AM561" s="184"/>
      <c r="AN561" s="184"/>
      <c r="AO561" s="184"/>
      <c r="AP561" s="184"/>
      <c r="AQ561" s="184"/>
      <c r="AR561" s="184"/>
      <c r="AS561" s="184"/>
      <c r="AT561" s="184"/>
      <c r="AU561" s="184"/>
      <c r="AV561" s="184"/>
      <c r="AW561" s="184"/>
      <c r="AX561" s="184"/>
      <c r="AY561" s="184"/>
      <c r="AZ561" s="184"/>
      <c r="BA561" s="184"/>
      <c r="BB561" s="184"/>
      <c r="BC561" s="184"/>
      <c r="BD561" s="184"/>
      <c r="BE561" s="184"/>
      <c r="BF561" s="184"/>
      <c r="BG561" s="184"/>
      <c r="BH561" s="184"/>
      <c r="BI561" s="184"/>
      <c r="BJ561" s="184"/>
      <c r="BK561" s="184"/>
      <c r="BL561" s="184"/>
      <c r="BM561" s="184"/>
      <c r="BN561" s="184"/>
      <c r="BO561" s="184"/>
      <c r="BP561" s="184"/>
      <c r="BQ561" s="184"/>
      <c r="BR561" s="184"/>
      <c r="BS561" s="184"/>
      <c r="BT561" s="184"/>
      <c r="BU561" s="184"/>
      <c r="BV561" s="184"/>
      <c r="BW561" s="184"/>
      <c r="BX561" s="187"/>
      <c r="BY561" s="187"/>
      <c r="BZ561" s="187"/>
      <c r="CA561" s="187"/>
      <c r="CB561" s="187"/>
      <c r="CC561" s="187"/>
      <c r="CD561" s="187"/>
      <c r="CE561" s="187"/>
      <c r="CF561" s="187"/>
      <c r="CG561" s="187"/>
      <c r="CH561" s="187"/>
    </row>
    <row r="562" spans="1:86" s="186" customFormat="1" ht="12" customHeight="1">
      <c r="A562" s="184"/>
      <c r="B562" s="184"/>
      <c r="C562" s="184"/>
      <c r="D562" s="184"/>
      <c r="E562" s="184"/>
      <c r="F562" s="184"/>
      <c r="G562" s="185"/>
      <c r="H562" s="184"/>
      <c r="I562" s="184"/>
      <c r="J562" s="184"/>
      <c r="K562" s="184"/>
      <c r="L562" s="184"/>
      <c r="M562" s="184"/>
      <c r="N562" s="184"/>
      <c r="O562" s="184"/>
      <c r="P562" s="184"/>
      <c r="Q562" s="184"/>
      <c r="R562" s="184"/>
      <c r="S562" s="184"/>
      <c r="T562" s="184"/>
      <c r="U562" s="184"/>
      <c r="V562" s="184"/>
      <c r="W562" s="184"/>
      <c r="X562" s="184"/>
      <c r="Y562" s="184"/>
      <c r="Z562" s="184"/>
      <c r="AA562" s="184"/>
      <c r="AB562" s="184"/>
      <c r="AC562" s="184"/>
      <c r="AD562" s="184"/>
      <c r="AE562" s="184"/>
      <c r="AF562" s="184"/>
      <c r="AG562" s="184"/>
      <c r="AH562" s="184"/>
      <c r="AI562" s="184"/>
      <c r="AJ562" s="184"/>
      <c r="AK562" s="184"/>
      <c r="AL562" s="184"/>
      <c r="AM562" s="184"/>
      <c r="AN562" s="184"/>
      <c r="AO562" s="184"/>
      <c r="AP562" s="184"/>
      <c r="AQ562" s="184"/>
      <c r="AR562" s="184"/>
      <c r="AS562" s="184"/>
      <c r="AT562" s="184"/>
      <c r="AU562" s="184"/>
      <c r="AV562" s="184"/>
      <c r="AW562" s="184"/>
      <c r="AX562" s="184"/>
      <c r="AY562" s="184"/>
      <c r="AZ562" s="184"/>
      <c r="BA562" s="184"/>
      <c r="BB562" s="184"/>
      <c r="BC562" s="184"/>
      <c r="BD562" s="184"/>
      <c r="BE562" s="184"/>
      <c r="BF562" s="184"/>
      <c r="BG562" s="184"/>
      <c r="BH562" s="184"/>
      <c r="BI562" s="184"/>
      <c r="BJ562" s="184"/>
      <c r="BK562" s="184"/>
      <c r="BL562" s="184"/>
      <c r="BM562" s="184"/>
      <c r="BN562" s="184"/>
      <c r="BO562" s="184"/>
      <c r="BP562" s="184"/>
      <c r="BQ562" s="184"/>
      <c r="BR562" s="184"/>
      <c r="BS562" s="184"/>
      <c r="BT562" s="184"/>
      <c r="BU562" s="184"/>
      <c r="BV562" s="184"/>
      <c r="BW562" s="184"/>
      <c r="BX562" s="187"/>
      <c r="BY562" s="187"/>
      <c r="BZ562" s="187"/>
      <c r="CA562" s="187"/>
      <c r="CB562" s="187"/>
      <c r="CC562" s="187"/>
      <c r="CD562" s="187"/>
      <c r="CE562" s="187"/>
      <c r="CF562" s="187"/>
      <c r="CG562" s="187"/>
      <c r="CH562" s="187"/>
    </row>
    <row r="563" spans="1:86" s="186" customFormat="1" ht="12" customHeight="1">
      <c r="A563" s="184"/>
      <c r="B563" s="184"/>
      <c r="C563" s="184"/>
      <c r="D563" s="184"/>
      <c r="E563" s="184"/>
      <c r="F563" s="184"/>
      <c r="G563" s="185"/>
      <c r="H563" s="184"/>
      <c r="I563" s="184"/>
      <c r="J563" s="184"/>
      <c r="K563" s="184"/>
      <c r="L563" s="184"/>
      <c r="M563" s="184"/>
      <c r="N563" s="184"/>
      <c r="O563" s="184"/>
      <c r="P563" s="184"/>
      <c r="Q563" s="184"/>
      <c r="R563" s="184"/>
      <c r="S563" s="184"/>
      <c r="T563" s="184"/>
      <c r="U563" s="184"/>
      <c r="V563" s="184"/>
      <c r="W563" s="184"/>
      <c r="X563" s="184"/>
      <c r="Y563" s="184"/>
      <c r="Z563" s="184"/>
      <c r="AA563" s="184"/>
      <c r="AB563" s="184"/>
      <c r="AC563" s="184"/>
      <c r="AD563" s="184"/>
      <c r="AE563" s="184"/>
      <c r="AF563" s="184"/>
      <c r="AG563" s="184"/>
      <c r="AH563" s="184"/>
      <c r="AI563" s="184"/>
      <c r="AJ563" s="184"/>
      <c r="AK563" s="184"/>
      <c r="AL563" s="184"/>
      <c r="AM563" s="184"/>
      <c r="AN563" s="184"/>
      <c r="AO563" s="184"/>
      <c r="AP563" s="184"/>
      <c r="AQ563" s="184"/>
      <c r="AR563" s="184"/>
      <c r="AS563" s="184"/>
      <c r="AT563" s="184"/>
      <c r="AU563" s="184"/>
      <c r="AV563" s="184"/>
      <c r="AW563" s="184"/>
      <c r="AX563" s="184"/>
      <c r="AY563" s="184"/>
      <c r="AZ563" s="184"/>
      <c r="BA563" s="184"/>
      <c r="BB563" s="184"/>
      <c r="BC563" s="184"/>
      <c r="BD563" s="184"/>
      <c r="BE563" s="184"/>
      <c r="BF563" s="184"/>
      <c r="BG563" s="184"/>
      <c r="BH563" s="184"/>
      <c r="BI563" s="184"/>
      <c r="BJ563" s="184"/>
      <c r="BK563" s="184"/>
      <c r="BL563" s="184"/>
      <c r="BM563" s="184"/>
      <c r="BN563" s="184"/>
      <c r="BO563" s="184"/>
      <c r="BP563" s="184"/>
      <c r="BQ563" s="184"/>
      <c r="BR563" s="184"/>
      <c r="BS563" s="184"/>
      <c r="BT563" s="184"/>
      <c r="BU563" s="184"/>
      <c r="BV563" s="184"/>
      <c r="BW563" s="184"/>
      <c r="BX563" s="187"/>
      <c r="BY563" s="187"/>
      <c r="BZ563" s="187"/>
      <c r="CA563" s="187"/>
      <c r="CB563" s="187"/>
      <c r="CC563" s="187"/>
      <c r="CD563" s="187"/>
      <c r="CE563" s="187"/>
      <c r="CF563" s="187"/>
      <c r="CG563" s="187"/>
      <c r="CH563" s="187"/>
    </row>
    <row r="564" spans="1:86" s="186" customFormat="1" ht="12" customHeight="1">
      <c r="A564" s="184"/>
      <c r="B564" s="184"/>
      <c r="C564" s="184"/>
      <c r="D564" s="184"/>
      <c r="E564" s="184"/>
      <c r="F564" s="184"/>
      <c r="G564" s="185"/>
      <c r="H564" s="184"/>
      <c r="I564" s="184"/>
      <c r="J564" s="184"/>
      <c r="K564" s="184"/>
      <c r="L564" s="184"/>
      <c r="M564" s="184"/>
      <c r="N564" s="184"/>
      <c r="O564" s="184"/>
      <c r="P564" s="184"/>
      <c r="Q564" s="184"/>
      <c r="R564" s="184"/>
      <c r="S564" s="184"/>
      <c r="T564" s="184"/>
      <c r="U564" s="184"/>
      <c r="V564" s="184"/>
      <c r="W564" s="184"/>
      <c r="X564" s="184"/>
      <c r="Y564" s="184"/>
      <c r="Z564" s="184"/>
      <c r="AA564" s="184"/>
      <c r="AB564" s="184"/>
      <c r="AC564" s="184"/>
      <c r="AD564" s="184"/>
      <c r="AE564" s="184"/>
      <c r="AF564" s="184"/>
      <c r="AG564" s="184"/>
      <c r="AH564" s="184"/>
      <c r="AI564" s="184"/>
      <c r="AJ564" s="184"/>
      <c r="AK564" s="184"/>
      <c r="AL564" s="184"/>
      <c r="AM564" s="184"/>
      <c r="AN564" s="184"/>
      <c r="AO564" s="184"/>
      <c r="AP564" s="184"/>
      <c r="AQ564" s="184"/>
      <c r="AR564" s="184"/>
      <c r="AS564" s="184"/>
      <c r="AT564" s="184"/>
      <c r="AU564" s="184"/>
      <c r="AV564" s="184"/>
      <c r="AW564" s="184"/>
      <c r="AX564" s="184"/>
      <c r="AY564" s="184"/>
      <c r="AZ564" s="184"/>
      <c r="BA564" s="184"/>
      <c r="BB564" s="184"/>
      <c r="BC564" s="184"/>
      <c r="BD564" s="184"/>
      <c r="BE564" s="184"/>
      <c r="BF564" s="184"/>
      <c r="BG564" s="184"/>
      <c r="BH564" s="184"/>
      <c r="BI564" s="184"/>
      <c r="BJ564" s="184"/>
      <c r="BK564" s="184"/>
      <c r="BL564" s="184"/>
      <c r="BM564" s="184"/>
      <c r="BN564" s="184"/>
      <c r="BO564" s="184"/>
      <c r="BP564" s="184"/>
      <c r="BQ564" s="184"/>
      <c r="BR564" s="184"/>
      <c r="BS564" s="184"/>
      <c r="BT564" s="184"/>
      <c r="BU564" s="184"/>
      <c r="BV564" s="184"/>
      <c r="BW564" s="184"/>
      <c r="BX564" s="187"/>
      <c r="BY564" s="187"/>
      <c r="BZ564" s="187"/>
      <c r="CA564" s="187"/>
      <c r="CB564" s="187"/>
      <c r="CC564" s="187"/>
      <c r="CD564" s="187"/>
      <c r="CE564" s="187"/>
      <c r="CF564" s="187"/>
      <c r="CG564" s="187"/>
      <c r="CH564" s="187"/>
    </row>
    <row r="565" spans="1:86" s="186" customFormat="1" ht="12" customHeight="1">
      <c r="A565" s="184"/>
      <c r="B565" s="184"/>
      <c r="C565" s="184"/>
      <c r="D565" s="184"/>
      <c r="E565" s="184"/>
      <c r="F565" s="184"/>
      <c r="G565" s="185"/>
      <c r="H565" s="184"/>
      <c r="I565" s="184"/>
      <c r="J565" s="184"/>
      <c r="K565" s="184"/>
      <c r="L565" s="184"/>
      <c r="M565" s="184"/>
      <c r="N565" s="184"/>
      <c r="O565" s="184"/>
      <c r="P565" s="184"/>
      <c r="Q565" s="184"/>
      <c r="R565" s="184"/>
      <c r="S565" s="184"/>
      <c r="T565" s="184"/>
      <c r="U565" s="184"/>
      <c r="V565" s="184"/>
      <c r="W565" s="184"/>
      <c r="X565" s="184"/>
      <c r="Y565" s="184"/>
      <c r="Z565" s="184"/>
      <c r="AA565" s="184"/>
      <c r="AB565" s="184"/>
      <c r="AC565" s="184"/>
      <c r="AD565" s="184"/>
      <c r="AE565" s="184"/>
      <c r="AF565" s="184"/>
      <c r="AG565" s="184"/>
      <c r="AH565" s="184"/>
      <c r="AI565" s="184"/>
      <c r="AJ565" s="184"/>
      <c r="AK565" s="184"/>
      <c r="AL565" s="184"/>
      <c r="AM565" s="184"/>
      <c r="AN565" s="184"/>
      <c r="AO565" s="184"/>
      <c r="AP565" s="184"/>
      <c r="AQ565" s="184"/>
      <c r="AR565" s="184"/>
      <c r="AS565" s="184"/>
      <c r="AT565" s="184"/>
      <c r="AU565" s="184"/>
      <c r="AV565" s="184"/>
      <c r="AW565" s="184"/>
      <c r="AX565" s="184"/>
      <c r="AY565" s="184"/>
      <c r="AZ565" s="184"/>
      <c r="BA565" s="184"/>
      <c r="BB565" s="184"/>
      <c r="BC565" s="184"/>
      <c r="BD565" s="184"/>
      <c r="BE565" s="184"/>
      <c r="BF565" s="184"/>
      <c r="BG565" s="184"/>
      <c r="BH565" s="184"/>
      <c r="BI565" s="184"/>
      <c r="BJ565" s="184"/>
      <c r="BK565" s="184"/>
      <c r="BL565" s="184"/>
      <c r="BM565" s="184"/>
      <c r="BN565" s="184"/>
      <c r="BO565" s="184"/>
      <c r="BP565" s="184"/>
      <c r="BQ565" s="184"/>
      <c r="BR565" s="184"/>
      <c r="BS565" s="184"/>
      <c r="BT565" s="184"/>
      <c r="BU565" s="184"/>
      <c r="BV565" s="184"/>
      <c r="BW565" s="184"/>
      <c r="BX565" s="187"/>
      <c r="BY565" s="187"/>
      <c r="BZ565" s="187"/>
      <c r="CA565" s="187"/>
      <c r="CB565" s="187"/>
      <c r="CC565" s="187"/>
      <c r="CD565" s="187"/>
      <c r="CE565" s="187"/>
      <c r="CF565" s="187"/>
      <c r="CG565" s="187"/>
      <c r="CH565" s="187"/>
    </row>
    <row r="566" spans="1:86" s="186" customFormat="1" ht="12" customHeight="1">
      <c r="A566" s="184"/>
      <c r="B566" s="184"/>
      <c r="C566" s="184"/>
      <c r="D566" s="184"/>
      <c r="E566" s="184"/>
      <c r="F566" s="184"/>
      <c r="G566" s="185"/>
      <c r="H566" s="184"/>
      <c r="I566" s="184"/>
      <c r="J566" s="184"/>
      <c r="K566" s="184"/>
      <c r="L566" s="184"/>
      <c r="M566" s="184"/>
      <c r="N566" s="184"/>
      <c r="O566" s="184"/>
      <c r="P566" s="184"/>
      <c r="Q566" s="184"/>
      <c r="R566" s="184"/>
      <c r="S566" s="184"/>
      <c r="T566" s="184"/>
      <c r="U566" s="184"/>
      <c r="V566" s="184"/>
      <c r="W566" s="184"/>
      <c r="X566" s="184"/>
      <c r="Y566" s="184"/>
      <c r="Z566" s="184"/>
      <c r="AA566" s="184"/>
      <c r="AB566" s="184"/>
      <c r="AC566" s="184"/>
      <c r="AD566" s="184"/>
      <c r="AE566" s="184"/>
      <c r="AF566" s="184"/>
      <c r="AG566" s="184"/>
      <c r="AH566" s="184"/>
      <c r="AI566" s="184"/>
      <c r="AJ566" s="184"/>
      <c r="AK566" s="184"/>
      <c r="AL566" s="184"/>
      <c r="AM566" s="184"/>
      <c r="AN566" s="184"/>
      <c r="AO566" s="184"/>
      <c r="AP566" s="184"/>
      <c r="AQ566" s="184"/>
      <c r="AR566" s="184"/>
      <c r="AS566" s="184"/>
      <c r="AT566" s="184"/>
      <c r="AU566" s="184"/>
      <c r="AV566" s="184"/>
      <c r="AW566" s="184"/>
      <c r="AX566" s="184"/>
      <c r="AY566" s="184"/>
      <c r="AZ566" s="184"/>
      <c r="BA566" s="184"/>
      <c r="BB566" s="184"/>
      <c r="BC566" s="184"/>
      <c r="BD566" s="184"/>
      <c r="BE566" s="184"/>
      <c r="BF566" s="184"/>
      <c r="BG566" s="184"/>
      <c r="BH566" s="184"/>
      <c r="BI566" s="184"/>
      <c r="BJ566" s="184"/>
      <c r="BK566" s="184"/>
      <c r="BL566" s="184"/>
      <c r="BM566" s="184"/>
      <c r="BN566" s="184"/>
      <c r="BO566" s="184"/>
      <c r="BP566" s="184"/>
      <c r="BQ566" s="184"/>
      <c r="BR566" s="184"/>
      <c r="BS566" s="184"/>
      <c r="BT566" s="184"/>
      <c r="BU566" s="184"/>
      <c r="BV566" s="184"/>
      <c r="BW566" s="184"/>
      <c r="BX566" s="187"/>
      <c r="BY566" s="187"/>
      <c r="BZ566" s="187"/>
      <c r="CA566" s="187"/>
      <c r="CB566" s="187"/>
      <c r="CC566" s="187"/>
      <c r="CD566" s="187"/>
      <c r="CE566" s="187"/>
      <c r="CF566" s="187"/>
      <c r="CG566" s="187"/>
      <c r="CH566" s="187"/>
    </row>
    <row r="567" spans="1:86" s="186" customFormat="1" ht="12" customHeight="1">
      <c r="A567" s="184"/>
      <c r="B567" s="184"/>
      <c r="C567" s="184"/>
      <c r="D567" s="184"/>
      <c r="E567" s="184"/>
      <c r="F567" s="184"/>
      <c r="G567" s="185"/>
      <c r="H567" s="184"/>
      <c r="I567" s="184"/>
      <c r="J567" s="184"/>
      <c r="K567" s="184"/>
      <c r="L567" s="184"/>
      <c r="M567" s="184"/>
      <c r="N567" s="184"/>
      <c r="O567" s="184"/>
      <c r="P567" s="184"/>
      <c r="Q567" s="184"/>
      <c r="R567" s="184"/>
      <c r="S567" s="184"/>
      <c r="T567" s="184"/>
      <c r="U567" s="184"/>
      <c r="V567" s="184"/>
      <c r="W567" s="184"/>
      <c r="X567" s="184"/>
      <c r="Y567" s="184"/>
      <c r="Z567" s="184"/>
      <c r="AA567" s="184"/>
      <c r="AB567" s="184"/>
      <c r="AC567" s="184"/>
      <c r="AD567" s="184"/>
      <c r="AE567" s="184"/>
      <c r="AF567" s="184"/>
      <c r="AG567" s="184"/>
      <c r="AH567" s="184"/>
      <c r="AI567" s="184"/>
      <c r="AJ567" s="184"/>
      <c r="AK567" s="184"/>
      <c r="AL567" s="184"/>
      <c r="AM567" s="184"/>
      <c r="AN567" s="184"/>
      <c r="AO567" s="184"/>
      <c r="AP567" s="184"/>
      <c r="AQ567" s="184"/>
      <c r="AR567" s="184"/>
      <c r="AS567" s="184"/>
      <c r="AT567" s="184"/>
      <c r="AU567" s="184"/>
      <c r="AV567" s="184"/>
      <c r="AW567" s="184"/>
      <c r="AX567" s="184"/>
      <c r="AY567" s="184"/>
      <c r="AZ567" s="184"/>
      <c r="BA567" s="184"/>
      <c r="BB567" s="184"/>
      <c r="BC567" s="184"/>
      <c r="BD567" s="184"/>
      <c r="BE567" s="184"/>
      <c r="BF567" s="184"/>
      <c r="BG567" s="184"/>
      <c r="BH567" s="184"/>
      <c r="BI567" s="184"/>
      <c r="BJ567" s="184"/>
      <c r="BK567" s="184"/>
      <c r="BL567" s="184"/>
      <c r="BM567" s="184"/>
      <c r="BN567" s="184"/>
      <c r="BO567" s="184"/>
      <c r="BP567" s="184"/>
      <c r="BQ567" s="184"/>
      <c r="BR567" s="184"/>
      <c r="BS567" s="184"/>
      <c r="BT567" s="184"/>
      <c r="BU567" s="184"/>
      <c r="BV567" s="184"/>
      <c r="BW567" s="184"/>
      <c r="BX567" s="187"/>
      <c r="BY567" s="187"/>
      <c r="BZ567" s="187"/>
      <c r="CA567" s="187"/>
      <c r="CB567" s="187"/>
      <c r="CC567" s="187"/>
      <c r="CD567" s="187"/>
      <c r="CE567" s="187"/>
      <c r="CF567" s="187"/>
      <c r="CG567" s="187"/>
      <c r="CH567" s="187"/>
    </row>
    <row r="568" spans="1:86" s="186" customFormat="1" ht="12" customHeight="1">
      <c r="A568" s="184"/>
      <c r="B568" s="184"/>
      <c r="C568" s="184"/>
      <c r="D568" s="184"/>
      <c r="E568" s="184"/>
      <c r="F568" s="184"/>
      <c r="G568" s="185"/>
      <c r="H568" s="184"/>
      <c r="I568" s="184"/>
      <c r="J568" s="184"/>
      <c r="K568" s="184"/>
      <c r="L568" s="184"/>
      <c r="M568" s="184"/>
      <c r="N568" s="184"/>
      <c r="O568" s="184"/>
      <c r="P568" s="184"/>
      <c r="Q568" s="184"/>
      <c r="R568" s="184"/>
      <c r="S568" s="184"/>
      <c r="T568" s="184"/>
      <c r="U568" s="184"/>
      <c r="V568" s="184"/>
      <c r="W568" s="184"/>
      <c r="X568" s="184"/>
      <c r="Y568" s="184"/>
      <c r="Z568" s="184"/>
      <c r="AA568" s="184"/>
      <c r="AB568" s="184"/>
      <c r="AC568" s="184"/>
      <c r="AD568" s="184"/>
      <c r="AE568" s="184"/>
      <c r="AF568" s="184"/>
      <c r="AG568" s="184"/>
      <c r="AH568" s="184"/>
      <c r="AI568" s="184"/>
      <c r="AJ568" s="184"/>
      <c r="AK568" s="184"/>
      <c r="AL568" s="184"/>
      <c r="AM568" s="184"/>
      <c r="AN568" s="184"/>
      <c r="AO568" s="184"/>
      <c r="AP568" s="184"/>
      <c r="AQ568" s="184"/>
      <c r="AR568" s="184"/>
      <c r="AS568" s="184"/>
      <c r="AT568" s="184"/>
      <c r="AU568" s="184"/>
      <c r="AV568" s="184"/>
      <c r="AW568" s="184"/>
      <c r="AX568" s="184"/>
      <c r="AY568" s="184"/>
      <c r="AZ568" s="184"/>
      <c r="BA568" s="184"/>
      <c r="BB568" s="184"/>
      <c r="BC568" s="184"/>
      <c r="BD568" s="184"/>
      <c r="BE568" s="184"/>
      <c r="BF568" s="184"/>
      <c r="BG568" s="184"/>
      <c r="BH568" s="184"/>
      <c r="BI568" s="184"/>
      <c r="BJ568" s="184"/>
      <c r="BK568" s="184"/>
      <c r="BL568" s="184"/>
      <c r="BM568" s="184"/>
      <c r="BN568" s="184"/>
      <c r="BO568" s="184"/>
      <c r="BP568" s="184"/>
      <c r="BQ568" s="184"/>
      <c r="BR568" s="184"/>
      <c r="BS568" s="184"/>
      <c r="BT568" s="184"/>
      <c r="BU568" s="184"/>
      <c r="BV568" s="184"/>
      <c r="BW568" s="184"/>
      <c r="BX568" s="187"/>
      <c r="BY568" s="187"/>
      <c r="BZ568" s="187"/>
      <c r="CA568" s="187"/>
      <c r="CB568" s="187"/>
      <c r="CC568" s="187"/>
      <c r="CD568" s="187"/>
      <c r="CE568" s="187"/>
      <c r="CF568" s="187"/>
      <c r="CG568" s="187"/>
      <c r="CH568" s="187"/>
    </row>
    <row r="569" spans="1:86" s="186" customFormat="1" ht="12" customHeight="1">
      <c r="A569" s="184"/>
      <c r="B569" s="184"/>
      <c r="C569" s="184"/>
      <c r="D569" s="184"/>
      <c r="E569" s="184"/>
      <c r="F569" s="184"/>
      <c r="G569" s="185"/>
      <c r="H569" s="184"/>
      <c r="I569" s="184"/>
      <c r="J569" s="184"/>
      <c r="K569" s="184"/>
      <c r="L569" s="184"/>
      <c r="M569" s="184"/>
      <c r="N569" s="184"/>
      <c r="O569" s="184"/>
      <c r="P569" s="184"/>
      <c r="Q569" s="184"/>
      <c r="R569" s="184"/>
      <c r="S569" s="184"/>
      <c r="T569" s="184"/>
      <c r="U569" s="184"/>
      <c r="V569" s="184"/>
      <c r="W569" s="184"/>
      <c r="X569" s="184"/>
      <c r="Y569" s="184"/>
      <c r="Z569" s="184"/>
      <c r="AA569" s="184"/>
      <c r="AB569" s="184"/>
      <c r="AC569" s="184"/>
      <c r="AD569" s="184"/>
      <c r="AE569" s="184"/>
      <c r="AF569" s="184"/>
      <c r="AG569" s="184"/>
      <c r="AH569" s="184"/>
      <c r="AI569" s="184"/>
      <c r="AJ569" s="184"/>
      <c r="AK569" s="184"/>
      <c r="AL569" s="184"/>
      <c r="AM569" s="184"/>
      <c r="AN569" s="184"/>
      <c r="AO569" s="184"/>
      <c r="AP569" s="184"/>
      <c r="AQ569" s="184"/>
      <c r="AR569" s="184"/>
      <c r="AS569" s="184"/>
      <c r="AT569" s="184"/>
      <c r="AU569" s="184"/>
      <c r="AV569" s="184"/>
      <c r="AW569" s="184"/>
      <c r="AX569" s="184"/>
      <c r="AY569" s="184"/>
      <c r="AZ569" s="184"/>
      <c r="BA569" s="184"/>
      <c r="BB569" s="184"/>
      <c r="BC569" s="184"/>
      <c r="BD569" s="184"/>
      <c r="BE569" s="184"/>
      <c r="BF569" s="184"/>
      <c r="BG569" s="184"/>
      <c r="BH569" s="184"/>
      <c r="BI569" s="184"/>
      <c r="BJ569" s="184"/>
      <c r="BK569" s="184"/>
      <c r="BL569" s="184"/>
      <c r="BM569" s="184"/>
      <c r="BN569" s="184"/>
      <c r="BO569" s="184"/>
      <c r="BP569" s="184"/>
      <c r="BQ569" s="184"/>
      <c r="BR569" s="184"/>
      <c r="BS569" s="184"/>
      <c r="BT569" s="184"/>
      <c r="BU569" s="184"/>
      <c r="BV569" s="184"/>
      <c r="BW569" s="184"/>
      <c r="BX569" s="187"/>
      <c r="BY569" s="187"/>
      <c r="BZ569" s="187"/>
      <c r="CA569" s="187"/>
      <c r="CB569" s="187"/>
      <c r="CC569" s="187"/>
      <c r="CD569" s="187"/>
      <c r="CE569" s="187"/>
      <c r="CF569" s="187"/>
      <c r="CG569" s="187"/>
      <c r="CH569" s="187"/>
    </row>
    <row r="570" spans="1:86" s="186" customFormat="1" ht="12" customHeight="1">
      <c r="A570" s="184"/>
      <c r="B570" s="184"/>
      <c r="C570" s="184"/>
      <c r="D570" s="184"/>
      <c r="E570" s="184"/>
      <c r="F570" s="184"/>
      <c r="G570" s="185"/>
      <c r="H570" s="184"/>
      <c r="I570" s="184"/>
      <c r="J570" s="184"/>
      <c r="K570" s="184"/>
      <c r="L570" s="184"/>
      <c r="M570" s="184"/>
      <c r="N570" s="184"/>
      <c r="O570" s="184"/>
      <c r="P570" s="184"/>
      <c r="Q570" s="184"/>
      <c r="R570" s="184"/>
      <c r="S570" s="184"/>
      <c r="T570" s="184"/>
      <c r="U570" s="184"/>
      <c r="V570" s="184"/>
      <c r="W570" s="184"/>
      <c r="X570" s="184"/>
      <c r="Y570" s="184"/>
      <c r="Z570" s="184"/>
      <c r="AA570" s="184"/>
      <c r="AB570" s="184"/>
      <c r="AC570" s="184"/>
      <c r="AD570" s="184"/>
      <c r="AE570" s="184"/>
      <c r="AF570" s="184"/>
      <c r="AG570" s="184"/>
      <c r="AH570" s="184"/>
      <c r="AI570" s="184"/>
      <c r="AJ570" s="184"/>
      <c r="AK570" s="184"/>
      <c r="AL570" s="184"/>
      <c r="AM570" s="184"/>
      <c r="AN570" s="184"/>
      <c r="AO570" s="184"/>
      <c r="AP570" s="184"/>
      <c r="AQ570" s="184"/>
      <c r="AR570" s="184"/>
      <c r="AS570" s="184"/>
      <c r="AT570" s="184"/>
      <c r="AU570" s="184"/>
      <c r="AV570" s="184"/>
      <c r="AW570" s="184"/>
      <c r="AX570" s="184"/>
      <c r="AY570" s="184"/>
      <c r="AZ570" s="184"/>
      <c r="BA570" s="184"/>
      <c r="BB570" s="184"/>
      <c r="BC570" s="184"/>
      <c r="BD570" s="184"/>
      <c r="BE570" s="184"/>
      <c r="BF570" s="184"/>
      <c r="BG570" s="184"/>
      <c r="BH570" s="184"/>
      <c r="BI570" s="184"/>
      <c r="BJ570" s="184"/>
      <c r="BK570" s="184"/>
      <c r="BL570" s="184"/>
      <c r="BM570" s="184"/>
      <c r="BN570" s="184"/>
      <c r="BO570" s="184"/>
      <c r="BP570" s="184"/>
      <c r="BQ570" s="184"/>
      <c r="BR570" s="184"/>
      <c r="BS570" s="184"/>
      <c r="BT570" s="184"/>
      <c r="BU570" s="184"/>
      <c r="BV570" s="184"/>
      <c r="BW570" s="184"/>
      <c r="BX570" s="187"/>
      <c r="BY570" s="187"/>
      <c r="BZ570" s="187"/>
      <c r="CA570" s="187"/>
      <c r="CB570" s="187"/>
      <c r="CC570" s="187"/>
      <c r="CD570" s="187"/>
      <c r="CE570" s="187"/>
      <c r="CF570" s="187"/>
      <c r="CG570" s="187"/>
      <c r="CH570" s="187"/>
    </row>
    <row r="571" spans="1:86" s="186" customFormat="1" ht="12" customHeight="1">
      <c r="A571" s="184"/>
      <c r="B571" s="184"/>
      <c r="C571" s="184"/>
      <c r="D571" s="184"/>
      <c r="E571" s="184"/>
      <c r="F571" s="184"/>
      <c r="G571" s="185"/>
      <c r="H571" s="184"/>
      <c r="I571" s="184"/>
      <c r="J571" s="184"/>
      <c r="K571" s="184"/>
      <c r="L571" s="184"/>
      <c r="M571" s="184"/>
      <c r="N571" s="184"/>
      <c r="O571" s="184"/>
      <c r="P571" s="184"/>
      <c r="Q571" s="184"/>
      <c r="R571" s="184"/>
      <c r="S571" s="184"/>
      <c r="T571" s="184"/>
      <c r="U571" s="184"/>
      <c r="V571" s="184"/>
      <c r="W571" s="184"/>
      <c r="X571" s="184"/>
      <c r="Y571" s="184"/>
      <c r="Z571" s="184"/>
      <c r="AA571" s="184"/>
      <c r="AB571" s="184"/>
      <c r="AC571" s="184"/>
      <c r="AD571" s="184"/>
      <c r="AE571" s="184"/>
      <c r="AF571" s="184"/>
      <c r="AG571" s="184"/>
      <c r="AH571" s="184"/>
      <c r="AI571" s="184"/>
      <c r="AJ571" s="184"/>
      <c r="AK571" s="184"/>
      <c r="AL571" s="184"/>
      <c r="AM571" s="184"/>
      <c r="AN571" s="184"/>
      <c r="AO571" s="184"/>
      <c r="AP571" s="184"/>
      <c r="AQ571" s="184"/>
      <c r="AR571" s="184"/>
      <c r="AS571" s="184"/>
      <c r="AT571" s="184"/>
      <c r="AU571" s="184"/>
      <c r="AV571" s="184"/>
      <c r="AW571" s="184"/>
      <c r="AX571" s="184"/>
      <c r="AY571" s="184"/>
      <c r="AZ571" s="184"/>
      <c r="BA571" s="184"/>
      <c r="BB571" s="184"/>
      <c r="BC571" s="184"/>
      <c r="BD571" s="184"/>
      <c r="BE571" s="184"/>
      <c r="BF571" s="184"/>
      <c r="BG571" s="184"/>
      <c r="BH571" s="184"/>
      <c r="BI571" s="184"/>
      <c r="BJ571" s="184"/>
      <c r="BK571" s="184"/>
      <c r="BL571" s="184"/>
      <c r="BM571" s="184"/>
      <c r="BN571" s="184"/>
      <c r="BO571" s="184"/>
      <c r="BP571" s="184"/>
      <c r="BQ571" s="184"/>
      <c r="BR571" s="184"/>
      <c r="BS571" s="184"/>
      <c r="BT571" s="184"/>
      <c r="BU571" s="184"/>
      <c r="BV571" s="184"/>
      <c r="BW571" s="184"/>
      <c r="BX571" s="187"/>
      <c r="BY571" s="187"/>
      <c r="BZ571" s="187"/>
      <c r="CA571" s="187"/>
      <c r="CB571" s="187"/>
      <c r="CC571" s="187"/>
      <c r="CD571" s="187"/>
      <c r="CE571" s="187"/>
      <c r="CF571" s="187"/>
      <c r="CG571" s="187"/>
      <c r="CH571" s="187"/>
    </row>
    <row r="572" spans="1:86" s="186" customFormat="1" ht="12" customHeight="1">
      <c r="A572" s="184"/>
      <c r="B572" s="184"/>
      <c r="C572" s="184"/>
      <c r="D572" s="184"/>
      <c r="E572" s="184"/>
      <c r="F572" s="184"/>
      <c r="G572" s="185"/>
      <c r="H572" s="184"/>
      <c r="I572" s="184"/>
      <c r="J572" s="184"/>
      <c r="K572" s="184"/>
      <c r="L572" s="184"/>
      <c r="M572" s="184"/>
      <c r="N572" s="184"/>
      <c r="O572" s="184"/>
      <c r="P572" s="184"/>
      <c r="Q572" s="184"/>
      <c r="R572" s="184"/>
      <c r="S572" s="184"/>
      <c r="T572" s="184"/>
      <c r="U572" s="184"/>
      <c r="V572" s="184"/>
      <c r="W572" s="184"/>
      <c r="X572" s="184"/>
      <c r="Y572" s="184"/>
      <c r="Z572" s="184"/>
      <c r="AA572" s="184"/>
      <c r="AB572" s="184"/>
      <c r="AC572" s="184"/>
      <c r="AD572" s="184"/>
      <c r="AE572" s="184"/>
      <c r="AF572" s="184"/>
      <c r="AG572" s="184"/>
      <c r="AH572" s="184"/>
      <c r="AI572" s="184"/>
      <c r="AJ572" s="184"/>
      <c r="AK572" s="184"/>
      <c r="AL572" s="184"/>
      <c r="AM572" s="184"/>
      <c r="AN572" s="184"/>
      <c r="AO572" s="184"/>
      <c r="AP572" s="184"/>
      <c r="AQ572" s="184"/>
      <c r="AR572" s="184"/>
      <c r="AS572" s="184"/>
      <c r="AT572" s="184"/>
      <c r="AU572" s="184"/>
      <c r="AV572" s="184"/>
      <c r="AW572" s="184"/>
      <c r="AX572" s="184"/>
      <c r="AY572" s="184"/>
      <c r="AZ572" s="184"/>
      <c r="BA572" s="184"/>
      <c r="BB572" s="184"/>
      <c r="BC572" s="184"/>
      <c r="BD572" s="184"/>
      <c r="BE572" s="184"/>
      <c r="BF572" s="184"/>
      <c r="BG572" s="184"/>
      <c r="BH572" s="184"/>
      <c r="BI572" s="184"/>
      <c r="BJ572" s="184"/>
      <c r="BK572" s="184"/>
      <c r="BL572" s="184"/>
      <c r="BM572" s="184"/>
      <c r="BN572" s="184"/>
      <c r="BO572" s="184"/>
      <c r="BP572" s="184"/>
      <c r="BQ572" s="184"/>
      <c r="BR572" s="184"/>
      <c r="BS572" s="184"/>
      <c r="BT572" s="184"/>
      <c r="BU572" s="184"/>
      <c r="BV572" s="184"/>
      <c r="BW572" s="184"/>
      <c r="BX572" s="187"/>
      <c r="BY572" s="187"/>
      <c r="BZ572" s="187"/>
      <c r="CA572" s="187"/>
      <c r="CB572" s="187"/>
      <c r="CC572" s="187"/>
      <c r="CD572" s="187"/>
      <c r="CE572" s="187"/>
      <c r="CF572" s="187"/>
      <c r="CG572" s="187"/>
      <c r="CH572" s="187"/>
    </row>
    <row r="573" spans="1:86" s="186" customFormat="1" ht="12" customHeight="1">
      <c r="A573" s="184"/>
      <c r="B573" s="184"/>
      <c r="C573" s="184"/>
      <c r="D573" s="184"/>
      <c r="E573" s="184"/>
      <c r="F573" s="184"/>
      <c r="G573" s="185"/>
      <c r="H573" s="184"/>
      <c r="I573" s="184"/>
      <c r="J573" s="184"/>
      <c r="K573" s="184"/>
      <c r="L573" s="184"/>
      <c r="M573" s="184"/>
      <c r="N573" s="184"/>
      <c r="O573" s="184"/>
      <c r="P573" s="184"/>
      <c r="Q573" s="184"/>
      <c r="R573" s="184"/>
      <c r="S573" s="184"/>
      <c r="T573" s="184"/>
      <c r="U573" s="184"/>
      <c r="V573" s="184"/>
      <c r="W573" s="184"/>
      <c r="X573" s="184"/>
      <c r="Y573" s="184"/>
      <c r="Z573" s="184"/>
      <c r="AA573" s="184"/>
      <c r="AB573" s="184"/>
      <c r="AC573" s="184"/>
      <c r="AD573" s="184"/>
      <c r="AE573" s="184"/>
      <c r="AF573" s="184"/>
      <c r="AG573" s="184"/>
      <c r="AH573" s="184"/>
      <c r="AI573" s="184"/>
      <c r="AJ573" s="184"/>
      <c r="AK573" s="184"/>
      <c r="AL573" s="184"/>
      <c r="AM573" s="184"/>
      <c r="AN573" s="184"/>
      <c r="AO573" s="184"/>
      <c r="AP573" s="184"/>
      <c r="AQ573" s="184"/>
      <c r="AR573" s="184"/>
      <c r="AS573" s="184"/>
      <c r="AT573" s="184"/>
      <c r="AU573" s="184"/>
      <c r="AV573" s="184"/>
      <c r="AW573" s="184"/>
      <c r="AX573" s="184"/>
      <c r="AY573" s="184"/>
      <c r="AZ573" s="184"/>
      <c r="BA573" s="184"/>
      <c r="BB573" s="184"/>
      <c r="BC573" s="184"/>
      <c r="BD573" s="184"/>
      <c r="BE573" s="184"/>
      <c r="BF573" s="184"/>
      <c r="BG573" s="184"/>
      <c r="BH573" s="184"/>
      <c r="BI573" s="184"/>
      <c r="BJ573" s="184"/>
      <c r="BK573" s="184"/>
      <c r="BL573" s="184"/>
      <c r="BM573" s="184"/>
      <c r="BN573" s="184"/>
      <c r="BO573" s="184"/>
      <c r="BP573" s="184"/>
      <c r="BQ573" s="184"/>
      <c r="BR573" s="184"/>
      <c r="BS573" s="184"/>
      <c r="BT573" s="184"/>
      <c r="BU573" s="184"/>
      <c r="BV573" s="184"/>
      <c r="BW573" s="184"/>
      <c r="BX573" s="187"/>
      <c r="BY573" s="187"/>
      <c r="BZ573" s="187"/>
      <c r="CA573" s="187"/>
      <c r="CB573" s="187"/>
      <c r="CC573" s="187"/>
      <c r="CD573" s="187"/>
      <c r="CE573" s="187"/>
      <c r="CF573" s="187"/>
      <c r="CG573" s="187"/>
      <c r="CH573" s="187"/>
    </row>
    <row r="574" spans="1:86" s="186" customFormat="1" ht="12" customHeight="1">
      <c r="A574" s="184"/>
      <c r="B574" s="184"/>
      <c r="C574" s="184"/>
      <c r="D574" s="184"/>
      <c r="E574" s="184"/>
      <c r="F574" s="184"/>
      <c r="G574" s="185"/>
      <c r="H574" s="184"/>
      <c r="I574" s="184"/>
      <c r="J574" s="184"/>
      <c r="K574" s="184"/>
      <c r="L574" s="184"/>
      <c r="M574" s="184"/>
      <c r="N574" s="184"/>
      <c r="O574" s="184"/>
      <c r="P574" s="184"/>
      <c r="Q574" s="184"/>
      <c r="R574" s="184"/>
      <c r="S574" s="184"/>
      <c r="T574" s="184"/>
      <c r="U574" s="184"/>
      <c r="V574" s="184"/>
      <c r="W574" s="184"/>
      <c r="X574" s="184"/>
      <c r="Y574" s="184"/>
      <c r="Z574" s="184"/>
      <c r="AA574" s="184"/>
      <c r="AB574" s="184"/>
      <c r="AC574" s="184"/>
      <c r="AD574" s="184"/>
      <c r="AE574" s="184"/>
      <c r="AF574" s="184"/>
      <c r="AG574" s="184"/>
      <c r="AH574" s="184"/>
      <c r="AI574" s="184"/>
      <c r="AJ574" s="184"/>
      <c r="AK574" s="184"/>
      <c r="AL574" s="184"/>
      <c r="AM574" s="184"/>
      <c r="AN574" s="184"/>
      <c r="AO574" s="184"/>
      <c r="AP574" s="184"/>
      <c r="AQ574" s="184"/>
      <c r="AR574" s="184"/>
      <c r="AS574" s="184"/>
      <c r="AT574" s="184"/>
      <c r="AU574" s="184"/>
      <c r="AV574" s="184"/>
      <c r="AW574" s="184"/>
      <c r="AX574" s="184"/>
      <c r="AY574" s="184"/>
      <c r="AZ574" s="184"/>
      <c r="BA574" s="184"/>
      <c r="BB574" s="184"/>
      <c r="BC574" s="184"/>
      <c r="BD574" s="184"/>
      <c r="BE574" s="184"/>
      <c r="BF574" s="184"/>
      <c r="BG574" s="184"/>
      <c r="BH574" s="184"/>
      <c r="BI574" s="184"/>
      <c r="BJ574" s="184"/>
      <c r="BK574" s="184"/>
      <c r="BL574" s="184"/>
      <c r="BM574" s="184"/>
      <c r="BN574" s="184"/>
      <c r="BO574" s="184"/>
      <c r="BP574" s="184"/>
      <c r="BQ574" s="184"/>
      <c r="BR574" s="184"/>
      <c r="BS574" s="184"/>
      <c r="BT574" s="184"/>
      <c r="BU574" s="184"/>
      <c r="BV574" s="184"/>
      <c r="BW574" s="184"/>
      <c r="BX574" s="187"/>
      <c r="BY574" s="187"/>
      <c r="BZ574" s="187"/>
      <c r="CA574" s="187"/>
      <c r="CB574" s="187"/>
      <c r="CC574" s="187"/>
      <c r="CD574" s="187"/>
      <c r="CE574" s="187"/>
      <c r="CF574" s="187"/>
      <c r="CG574" s="187"/>
      <c r="CH574" s="187"/>
    </row>
    <row r="575" spans="1:86" s="186" customFormat="1" ht="12" customHeight="1">
      <c r="A575" s="184"/>
      <c r="B575" s="184"/>
      <c r="C575" s="184"/>
      <c r="D575" s="184"/>
      <c r="E575" s="184"/>
      <c r="F575" s="184"/>
      <c r="G575" s="185"/>
      <c r="H575" s="184"/>
      <c r="I575" s="184"/>
      <c r="J575" s="184"/>
      <c r="K575" s="184"/>
      <c r="L575" s="184"/>
      <c r="M575" s="184"/>
      <c r="N575" s="184"/>
      <c r="O575" s="184"/>
      <c r="P575" s="184"/>
      <c r="Q575" s="184"/>
      <c r="R575" s="184"/>
      <c r="S575" s="184"/>
      <c r="T575" s="184"/>
      <c r="U575" s="184"/>
      <c r="V575" s="184"/>
      <c r="W575" s="184"/>
      <c r="X575" s="184"/>
      <c r="Y575" s="184"/>
      <c r="Z575" s="184"/>
      <c r="AA575" s="184"/>
      <c r="AB575" s="184"/>
      <c r="AC575" s="184"/>
      <c r="AD575" s="184"/>
      <c r="AE575" s="184"/>
      <c r="AF575" s="184"/>
      <c r="AG575" s="184"/>
      <c r="AH575" s="184"/>
      <c r="AI575" s="184"/>
      <c r="AJ575" s="184"/>
      <c r="AK575" s="184"/>
      <c r="AL575" s="184"/>
      <c r="AM575" s="184"/>
      <c r="AN575" s="184"/>
      <c r="AO575" s="184"/>
      <c r="AP575" s="184"/>
      <c r="AQ575" s="184"/>
      <c r="AR575" s="184"/>
      <c r="AS575" s="184"/>
      <c r="AT575" s="184"/>
      <c r="AU575" s="184"/>
      <c r="AV575" s="184"/>
      <c r="AW575" s="184"/>
      <c r="AX575" s="184"/>
      <c r="AY575" s="184"/>
      <c r="AZ575" s="184"/>
      <c r="BA575" s="184"/>
      <c r="BB575" s="184"/>
      <c r="BC575" s="184"/>
      <c r="BD575" s="184"/>
      <c r="BE575" s="184"/>
      <c r="BF575" s="184"/>
      <c r="BG575" s="184"/>
      <c r="BH575" s="184"/>
      <c r="BI575" s="184"/>
      <c r="BJ575" s="184"/>
      <c r="BK575" s="184"/>
      <c r="BL575" s="184"/>
      <c r="BM575" s="184"/>
      <c r="BN575" s="184"/>
      <c r="BO575" s="184"/>
      <c r="BP575" s="184"/>
      <c r="BQ575" s="184"/>
      <c r="BR575" s="184"/>
      <c r="BS575" s="184"/>
      <c r="BT575" s="184"/>
      <c r="BU575" s="184"/>
      <c r="BV575" s="184"/>
      <c r="BW575" s="184"/>
      <c r="BX575" s="187"/>
      <c r="BY575" s="187"/>
      <c r="BZ575" s="187"/>
      <c r="CA575" s="187"/>
      <c r="CB575" s="187"/>
      <c r="CC575" s="187"/>
      <c r="CD575" s="187"/>
      <c r="CE575" s="187"/>
      <c r="CF575" s="187"/>
      <c r="CG575" s="187"/>
      <c r="CH575" s="187"/>
    </row>
    <row r="576" spans="1:86" s="186" customFormat="1" ht="12" customHeight="1">
      <c r="A576" s="184"/>
      <c r="B576" s="184"/>
      <c r="C576" s="184"/>
      <c r="D576" s="184"/>
      <c r="E576" s="184"/>
      <c r="F576" s="184"/>
      <c r="G576" s="185"/>
      <c r="H576" s="184"/>
      <c r="I576" s="184"/>
      <c r="J576" s="184"/>
      <c r="K576" s="184"/>
      <c r="L576" s="184"/>
      <c r="M576" s="184"/>
      <c r="N576" s="184"/>
      <c r="O576" s="184"/>
      <c r="P576" s="184"/>
      <c r="Q576" s="184"/>
      <c r="R576" s="184"/>
      <c r="S576" s="184"/>
      <c r="T576" s="184"/>
      <c r="U576" s="184"/>
      <c r="V576" s="184"/>
      <c r="W576" s="184"/>
      <c r="X576" s="184"/>
      <c r="Y576" s="184"/>
      <c r="Z576" s="184"/>
      <c r="AA576" s="184"/>
      <c r="AB576" s="184"/>
      <c r="AC576" s="184"/>
      <c r="AD576" s="184"/>
      <c r="AE576" s="184"/>
      <c r="AF576" s="184"/>
      <c r="AG576" s="184"/>
      <c r="AH576" s="184"/>
      <c r="AI576" s="184"/>
      <c r="AJ576" s="184"/>
      <c r="AK576" s="184"/>
      <c r="AL576" s="184"/>
      <c r="AM576" s="184"/>
      <c r="AN576" s="184"/>
      <c r="AO576" s="184"/>
      <c r="AP576" s="184"/>
      <c r="AQ576" s="184"/>
      <c r="AR576" s="184"/>
      <c r="AS576" s="184"/>
      <c r="AT576" s="184"/>
      <c r="AU576" s="184"/>
      <c r="AV576" s="184"/>
      <c r="AW576" s="184"/>
      <c r="AX576" s="184"/>
      <c r="AY576" s="184"/>
      <c r="AZ576" s="184"/>
      <c r="BA576" s="184"/>
      <c r="BB576" s="184"/>
      <c r="BC576" s="184"/>
      <c r="BD576" s="184"/>
      <c r="BE576" s="184"/>
      <c r="BF576" s="184"/>
      <c r="BG576" s="184"/>
      <c r="BH576" s="184"/>
      <c r="BI576" s="184"/>
      <c r="BJ576" s="184"/>
      <c r="BK576" s="184"/>
      <c r="BL576" s="184"/>
      <c r="BM576" s="184"/>
      <c r="BN576" s="184"/>
      <c r="BO576" s="184"/>
      <c r="BP576" s="184"/>
      <c r="BQ576" s="184"/>
      <c r="BR576" s="184"/>
      <c r="BS576" s="184"/>
      <c r="BT576" s="184"/>
      <c r="BU576" s="184"/>
      <c r="BV576" s="184"/>
      <c r="BW576" s="184"/>
      <c r="BX576" s="187"/>
      <c r="BY576" s="187"/>
      <c r="BZ576" s="187"/>
      <c r="CA576" s="187"/>
      <c r="CB576" s="187"/>
      <c r="CC576" s="187"/>
      <c r="CD576" s="187"/>
      <c r="CE576" s="187"/>
      <c r="CF576" s="187"/>
      <c r="CG576" s="187"/>
      <c r="CH576" s="187"/>
    </row>
    <row r="577" spans="1:86" s="186" customFormat="1" ht="12" customHeight="1">
      <c r="A577" s="184"/>
      <c r="B577" s="184"/>
      <c r="C577" s="184"/>
      <c r="D577" s="184"/>
      <c r="E577" s="184"/>
      <c r="F577" s="184"/>
      <c r="G577" s="185"/>
      <c r="H577" s="184"/>
      <c r="I577" s="184"/>
      <c r="J577" s="184"/>
      <c r="K577" s="184"/>
      <c r="L577" s="184"/>
      <c r="M577" s="184"/>
      <c r="N577" s="184"/>
      <c r="O577" s="184"/>
      <c r="P577" s="184"/>
      <c r="Q577" s="184"/>
      <c r="R577" s="184"/>
      <c r="S577" s="184"/>
      <c r="T577" s="184"/>
      <c r="U577" s="184"/>
      <c r="V577" s="184"/>
      <c r="W577" s="184"/>
      <c r="X577" s="184"/>
      <c r="Y577" s="184"/>
      <c r="Z577" s="184"/>
      <c r="AA577" s="184"/>
      <c r="AB577" s="184"/>
      <c r="AC577" s="184"/>
      <c r="AD577" s="184"/>
      <c r="AE577" s="184"/>
      <c r="AF577" s="184"/>
      <c r="AG577" s="184"/>
      <c r="AH577" s="184"/>
      <c r="AI577" s="184"/>
      <c r="AJ577" s="184"/>
      <c r="AK577" s="184"/>
      <c r="AL577" s="184"/>
      <c r="AM577" s="184"/>
      <c r="AN577" s="184"/>
      <c r="AO577" s="184"/>
      <c r="AP577" s="184"/>
      <c r="AQ577" s="184"/>
      <c r="AR577" s="184"/>
      <c r="AS577" s="184"/>
      <c r="AT577" s="184"/>
      <c r="AU577" s="184"/>
      <c r="AV577" s="184"/>
      <c r="AW577" s="184"/>
      <c r="AX577" s="184"/>
      <c r="AY577" s="184"/>
      <c r="AZ577" s="184"/>
      <c r="BA577" s="184"/>
      <c r="BB577" s="184"/>
      <c r="BC577" s="184"/>
      <c r="BD577" s="184"/>
      <c r="BE577" s="184"/>
      <c r="BF577" s="184"/>
      <c r="BG577" s="184"/>
      <c r="BH577" s="184"/>
      <c r="BI577" s="184"/>
      <c r="BJ577" s="184"/>
      <c r="BK577" s="184"/>
      <c r="BL577" s="184"/>
      <c r="BM577" s="184"/>
      <c r="BN577" s="184"/>
      <c r="BO577" s="184"/>
      <c r="BP577" s="184"/>
      <c r="BQ577" s="184"/>
      <c r="BR577" s="184"/>
      <c r="BS577" s="184"/>
      <c r="BT577" s="184"/>
      <c r="BU577" s="184"/>
      <c r="BV577" s="184"/>
      <c r="BW577" s="184"/>
      <c r="BX577" s="187"/>
      <c r="BY577" s="187"/>
      <c r="BZ577" s="187"/>
      <c r="CA577" s="187"/>
      <c r="CB577" s="187"/>
      <c r="CC577" s="187"/>
      <c r="CD577" s="187"/>
      <c r="CE577" s="187"/>
      <c r="CF577" s="187"/>
      <c r="CG577" s="187"/>
      <c r="CH577" s="187"/>
    </row>
    <row r="578" spans="1:86" s="186" customFormat="1" ht="12" customHeight="1">
      <c r="A578" s="184"/>
      <c r="B578" s="184"/>
      <c r="C578" s="184"/>
      <c r="D578" s="184"/>
      <c r="E578" s="184"/>
      <c r="F578" s="184"/>
      <c r="G578" s="185"/>
      <c r="H578" s="184"/>
      <c r="I578" s="184"/>
      <c r="J578" s="184"/>
      <c r="K578" s="184"/>
      <c r="L578" s="184"/>
      <c r="M578" s="184"/>
      <c r="N578" s="184"/>
      <c r="O578" s="184"/>
      <c r="P578" s="184"/>
      <c r="Q578" s="184"/>
      <c r="R578" s="184"/>
      <c r="S578" s="184"/>
      <c r="T578" s="184"/>
      <c r="U578" s="184"/>
      <c r="V578" s="184"/>
      <c r="W578" s="184"/>
      <c r="X578" s="184"/>
      <c r="Y578" s="184"/>
      <c r="Z578" s="184"/>
      <c r="AA578" s="184"/>
      <c r="AB578" s="184"/>
      <c r="AC578" s="184"/>
      <c r="AD578" s="184"/>
      <c r="AE578" s="184"/>
      <c r="AF578" s="184"/>
      <c r="AG578" s="184"/>
      <c r="AH578" s="184"/>
      <c r="AI578" s="184"/>
      <c r="AJ578" s="184"/>
      <c r="AK578" s="184"/>
      <c r="AL578" s="184"/>
      <c r="AM578" s="184"/>
      <c r="AN578" s="184"/>
      <c r="AO578" s="184"/>
      <c r="AP578" s="184"/>
      <c r="AQ578" s="184"/>
      <c r="AR578" s="184"/>
      <c r="AS578" s="184"/>
      <c r="AT578" s="184"/>
      <c r="AU578" s="184"/>
      <c r="AV578" s="184"/>
      <c r="AW578" s="184"/>
      <c r="AX578" s="184"/>
      <c r="AY578" s="184"/>
      <c r="AZ578" s="184"/>
      <c r="BA578" s="184"/>
      <c r="BB578" s="184"/>
      <c r="BC578" s="184"/>
      <c r="BD578" s="184"/>
      <c r="BE578" s="184"/>
      <c r="BF578" s="184"/>
      <c r="BG578" s="184"/>
      <c r="BH578" s="184"/>
      <c r="BI578" s="184"/>
      <c r="BJ578" s="184"/>
      <c r="BK578" s="184"/>
      <c r="BL578" s="184"/>
      <c r="BM578" s="184"/>
      <c r="BN578" s="184"/>
      <c r="BO578" s="184"/>
      <c r="BP578" s="184"/>
      <c r="BQ578" s="184"/>
      <c r="BR578" s="184"/>
      <c r="BS578" s="184"/>
      <c r="BT578" s="184"/>
      <c r="BU578" s="184"/>
      <c r="BV578" s="184"/>
      <c r="BW578" s="184"/>
      <c r="BX578" s="187"/>
      <c r="BY578" s="187"/>
      <c r="BZ578" s="187"/>
      <c r="CA578" s="187"/>
      <c r="CB578" s="187"/>
      <c r="CC578" s="187"/>
      <c r="CD578" s="187"/>
      <c r="CE578" s="187"/>
      <c r="CF578" s="187"/>
      <c r="CG578" s="187"/>
      <c r="CH578" s="187"/>
    </row>
    <row r="579" spans="1:86" s="186" customFormat="1" ht="12" customHeight="1">
      <c r="A579" s="184"/>
      <c r="B579" s="184"/>
      <c r="C579" s="184"/>
      <c r="D579" s="184"/>
      <c r="E579" s="184"/>
      <c r="F579" s="184"/>
      <c r="G579" s="185"/>
      <c r="H579" s="184"/>
      <c r="I579" s="184"/>
      <c r="J579" s="184"/>
      <c r="K579" s="184"/>
      <c r="L579" s="184"/>
      <c r="M579" s="184"/>
      <c r="N579" s="184"/>
      <c r="O579" s="184"/>
      <c r="P579" s="184"/>
      <c r="Q579" s="184"/>
      <c r="R579" s="184"/>
      <c r="S579" s="184"/>
      <c r="T579" s="184"/>
      <c r="U579" s="184"/>
      <c r="V579" s="184"/>
      <c r="W579" s="184"/>
      <c r="X579" s="184"/>
      <c r="Y579" s="184"/>
      <c r="Z579" s="184"/>
      <c r="AA579" s="184"/>
      <c r="AB579" s="184"/>
      <c r="AC579" s="184"/>
      <c r="AD579" s="184"/>
      <c r="AE579" s="184"/>
      <c r="AF579" s="184"/>
      <c r="AG579" s="184"/>
      <c r="AH579" s="184"/>
      <c r="AI579" s="184"/>
      <c r="AJ579" s="184"/>
      <c r="AK579" s="184"/>
      <c r="AL579" s="184"/>
      <c r="AM579" s="184"/>
      <c r="AN579" s="184"/>
      <c r="AO579" s="184"/>
      <c r="AP579" s="184"/>
      <c r="AQ579" s="184"/>
      <c r="AR579" s="184"/>
      <c r="AS579" s="184"/>
      <c r="AT579" s="184"/>
      <c r="AU579" s="184"/>
      <c r="AV579" s="184"/>
      <c r="AW579" s="184"/>
      <c r="AX579" s="184"/>
      <c r="AY579" s="184"/>
      <c r="AZ579" s="184"/>
      <c r="BA579" s="184"/>
      <c r="BB579" s="184"/>
      <c r="BC579" s="184"/>
      <c r="BD579" s="184"/>
      <c r="BE579" s="184"/>
      <c r="BF579" s="184"/>
      <c r="BG579" s="184"/>
      <c r="BH579" s="184"/>
      <c r="BI579" s="184"/>
      <c r="BJ579" s="184"/>
      <c r="BK579" s="184"/>
      <c r="BL579" s="184"/>
      <c r="BM579" s="184"/>
      <c r="BN579" s="184"/>
      <c r="BO579" s="184"/>
      <c r="BP579" s="184"/>
      <c r="BQ579" s="184"/>
      <c r="BR579" s="184"/>
      <c r="BS579" s="184"/>
      <c r="BT579" s="184"/>
      <c r="BU579" s="184"/>
      <c r="BV579" s="184"/>
      <c r="BW579" s="184"/>
      <c r="BX579" s="187"/>
      <c r="BY579" s="187"/>
      <c r="BZ579" s="187"/>
      <c r="CA579" s="187"/>
      <c r="CB579" s="187"/>
      <c r="CC579" s="187"/>
      <c r="CD579" s="187"/>
      <c r="CE579" s="187"/>
      <c r="CF579" s="187"/>
      <c r="CG579" s="187"/>
      <c r="CH579" s="187"/>
    </row>
    <row r="580" spans="1:86" s="186" customFormat="1" ht="12" customHeight="1">
      <c r="A580" s="184"/>
      <c r="B580" s="184"/>
      <c r="C580" s="184"/>
      <c r="D580" s="184"/>
      <c r="E580" s="184"/>
      <c r="F580" s="184"/>
      <c r="G580" s="185"/>
      <c r="H580" s="184"/>
      <c r="I580" s="184"/>
      <c r="J580" s="184"/>
      <c r="K580" s="184"/>
      <c r="L580" s="184"/>
      <c r="M580" s="184"/>
      <c r="N580" s="184"/>
      <c r="O580" s="184"/>
      <c r="P580" s="184"/>
      <c r="Q580" s="184"/>
      <c r="R580" s="184"/>
      <c r="S580" s="184"/>
      <c r="T580" s="184"/>
      <c r="U580" s="184"/>
      <c r="V580" s="184"/>
      <c r="W580" s="184"/>
      <c r="X580" s="184"/>
      <c r="Y580" s="184"/>
      <c r="Z580" s="184"/>
      <c r="AA580" s="184"/>
      <c r="AB580" s="184"/>
      <c r="AC580" s="184"/>
      <c r="AD580" s="184"/>
      <c r="AE580" s="184"/>
      <c r="AF580" s="184"/>
      <c r="AG580" s="184"/>
      <c r="AH580" s="184"/>
      <c r="AI580" s="184"/>
      <c r="AJ580" s="184"/>
      <c r="AK580" s="184"/>
      <c r="AL580" s="184"/>
      <c r="AM580" s="184"/>
      <c r="AN580" s="184"/>
      <c r="AO580" s="184"/>
      <c r="AP580" s="184"/>
      <c r="AQ580" s="184"/>
      <c r="AR580" s="184"/>
      <c r="AS580" s="184"/>
      <c r="AT580" s="184"/>
      <c r="AU580" s="184"/>
      <c r="AV580" s="184"/>
      <c r="AW580" s="184"/>
      <c r="AX580" s="184"/>
      <c r="AY580" s="184"/>
      <c r="AZ580" s="184"/>
      <c r="BA580" s="184"/>
      <c r="BB580" s="184"/>
      <c r="BC580" s="184"/>
      <c r="BD580" s="184"/>
      <c r="BE580" s="184"/>
      <c r="BF580" s="184"/>
      <c r="BG580" s="184"/>
      <c r="BH580" s="184"/>
      <c r="BI580" s="184"/>
      <c r="BJ580" s="184"/>
      <c r="BK580" s="184"/>
      <c r="BL580" s="184"/>
      <c r="BM580" s="184"/>
      <c r="BN580" s="184"/>
      <c r="BO580" s="184"/>
      <c r="BP580" s="184"/>
      <c r="BQ580" s="184"/>
      <c r="BR580" s="184"/>
      <c r="BS580" s="184"/>
      <c r="BT580" s="184"/>
      <c r="BU580" s="184"/>
      <c r="BV580" s="184"/>
      <c r="BW580" s="184"/>
      <c r="BX580" s="187"/>
      <c r="BY580" s="187"/>
      <c r="BZ580" s="187"/>
      <c r="CA580" s="187"/>
      <c r="CB580" s="187"/>
      <c r="CC580" s="187"/>
      <c r="CD580" s="187"/>
      <c r="CE580" s="187"/>
      <c r="CF580" s="187"/>
      <c r="CG580" s="187"/>
      <c r="CH580" s="187"/>
    </row>
    <row r="581" spans="1:86" s="186" customFormat="1" ht="12" customHeight="1">
      <c r="A581" s="184"/>
      <c r="B581" s="184"/>
      <c r="C581" s="184"/>
      <c r="D581" s="184"/>
      <c r="E581" s="184"/>
      <c r="F581" s="184"/>
      <c r="G581" s="185"/>
      <c r="H581" s="184"/>
      <c r="I581" s="184"/>
      <c r="J581" s="184"/>
      <c r="K581" s="184"/>
      <c r="L581" s="184"/>
      <c r="M581" s="184"/>
      <c r="N581" s="184"/>
      <c r="O581" s="184"/>
      <c r="P581" s="184"/>
      <c r="Q581" s="184"/>
      <c r="R581" s="184"/>
      <c r="S581" s="184"/>
      <c r="T581" s="184"/>
      <c r="U581" s="184"/>
      <c r="V581" s="184"/>
      <c r="W581" s="184"/>
      <c r="X581" s="184"/>
      <c r="Y581" s="184"/>
      <c r="Z581" s="184"/>
      <c r="AA581" s="184"/>
      <c r="AB581" s="184"/>
      <c r="AC581" s="184"/>
      <c r="AD581" s="184"/>
      <c r="AE581" s="184"/>
      <c r="AF581" s="184"/>
      <c r="AG581" s="184"/>
      <c r="AH581" s="184"/>
      <c r="AI581" s="184"/>
      <c r="AJ581" s="184"/>
      <c r="AK581" s="184"/>
      <c r="AL581" s="184"/>
      <c r="AM581" s="184"/>
      <c r="AN581" s="184"/>
      <c r="AO581" s="184"/>
      <c r="AP581" s="184"/>
      <c r="AQ581" s="184"/>
      <c r="AR581" s="184"/>
      <c r="AS581" s="184"/>
      <c r="AT581" s="184"/>
      <c r="AU581" s="184"/>
      <c r="AV581" s="184"/>
      <c r="AW581" s="184"/>
      <c r="AX581" s="184"/>
      <c r="AY581" s="184"/>
      <c r="AZ581" s="184"/>
      <c r="BA581" s="184"/>
      <c r="BB581" s="184"/>
      <c r="BC581" s="184"/>
      <c r="BD581" s="184"/>
      <c r="BE581" s="184"/>
      <c r="BF581" s="184"/>
      <c r="BG581" s="184"/>
      <c r="BH581" s="184"/>
      <c r="BI581" s="184"/>
      <c r="BJ581" s="184"/>
      <c r="BK581" s="184"/>
      <c r="BL581" s="184"/>
      <c r="BM581" s="184"/>
      <c r="BN581" s="184"/>
      <c r="BO581" s="184"/>
      <c r="BP581" s="184"/>
      <c r="BQ581" s="184"/>
      <c r="BR581" s="184"/>
      <c r="BS581" s="184"/>
      <c r="BT581" s="184"/>
      <c r="BU581" s="184"/>
      <c r="BV581" s="184"/>
      <c r="BW581" s="184"/>
      <c r="BX581" s="187"/>
      <c r="BY581" s="187"/>
      <c r="BZ581" s="187"/>
      <c r="CA581" s="187"/>
      <c r="CB581" s="187"/>
      <c r="CC581" s="187"/>
      <c r="CD581" s="187"/>
      <c r="CE581" s="187"/>
      <c r="CF581" s="187"/>
      <c r="CG581" s="187"/>
      <c r="CH581" s="187"/>
    </row>
    <row r="582" spans="1:86" s="186" customFormat="1" ht="12" customHeight="1">
      <c r="A582" s="184"/>
      <c r="B582" s="184"/>
      <c r="C582" s="184"/>
      <c r="D582" s="184"/>
      <c r="E582" s="184"/>
      <c r="F582" s="184"/>
      <c r="G582" s="185"/>
      <c r="H582" s="184"/>
      <c r="I582" s="184"/>
      <c r="J582" s="184"/>
      <c r="K582" s="184"/>
      <c r="L582" s="184"/>
      <c r="M582" s="184"/>
      <c r="N582" s="184"/>
      <c r="O582" s="184"/>
      <c r="P582" s="184"/>
      <c r="Q582" s="184"/>
      <c r="R582" s="184"/>
      <c r="S582" s="184"/>
      <c r="T582" s="184"/>
      <c r="U582" s="184"/>
      <c r="V582" s="184"/>
      <c r="W582" s="184"/>
      <c r="X582" s="184"/>
      <c r="Y582" s="184"/>
      <c r="Z582" s="184"/>
      <c r="AA582" s="184"/>
      <c r="AB582" s="184"/>
      <c r="AC582" s="184"/>
      <c r="AD582" s="184"/>
      <c r="AE582" s="184"/>
      <c r="AF582" s="184"/>
      <c r="AG582" s="184"/>
      <c r="AH582" s="184"/>
      <c r="AI582" s="184"/>
      <c r="AJ582" s="184"/>
      <c r="AK582" s="184"/>
      <c r="AL582" s="184"/>
      <c r="AM582" s="184"/>
      <c r="AN582" s="184"/>
      <c r="AO582" s="184"/>
      <c r="AP582" s="184"/>
      <c r="AQ582" s="184"/>
      <c r="AR582" s="184"/>
      <c r="AS582" s="184"/>
      <c r="AT582" s="184"/>
      <c r="AU582" s="184"/>
      <c r="AV582" s="184"/>
      <c r="AW582" s="184"/>
      <c r="AX582" s="184"/>
      <c r="AY582" s="184"/>
      <c r="AZ582" s="184"/>
      <c r="BA582" s="184"/>
      <c r="BB582" s="184"/>
      <c r="BC582" s="184"/>
      <c r="BD582" s="184"/>
      <c r="BE582" s="184"/>
      <c r="BF582" s="184"/>
      <c r="BG582" s="184"/>
      <c r="BH582" s="184"/>
      <c r="BI582" s="184"/>
      <c r="BJ582" s="184"/>
      <c r="BK582" s="184"/>
      <c r="BL582" s="184"/>
      <c r="BM582" s="184"/>
      <c r="BN582" s="184"/>
      <c r="BO582" s="184"/>
      <c r="BP582" s="184"/>
      <c r="BQ582" s="184"/>
      <c r="BR582" s="184"/>
      <c r="BS582" s="184"/>
      <c r="BT582" s="184"/>
      <c r="BU582" s="184"/>
      <c r="BV582" s="184"/>
      <c r="BW582" s="184"/>
      <c r="BX582" s="187"/>
      <c r="BY582" s="187"/>
      <c r="BZ582" s="187"/>
      <c r="CA582" s="187"/>
      <c r="CB582" s="187"/>
      <c r="CC582" s="187"/>
      <c r="CD582" s="187"/>
      <c r="CE582" s="187"/>
      <c r="CF582" s="187"/>
      <c r="CG582" s="187"/>
      <c r="CH582" s="187"/>
    </row>
    <row r="583" spans="1:86" s="186" customFormat="1" ht="12" customHeight="1">
      <c r="A583" s="184"/>
      <c r="B583" s="184"/>
      <c r="C583" s="184"/>
      <c r="D583" s="184"/>
      <c r="E583" s="184"/>
      <c r="F583" s="184"/>
      <c r="G583" s="185"/>
      <c r="H583" s="184"/>
      <c r="I583" s="184"/>
      <c r="J583" s="184"/>
      <c r="K583" s="184"/>
      <c r="L583" s="184"/>
      <c r="M583" s="184"/>
      <c r="N583" s="184"/>
      <c r="O583" s="184"/>
      <c r="P583" s="184"/>
      <c r="Q583" s="184"/>
      <c r="R583" s="184"/>
      <c r="S583" s="184"/>
      <c r="T583" s="184"/>
      <c r="U583" s="184"/>
      <c r="V583" s="184"/>
      <c r="W583" s="184"/>
      <c r="X583" s="184"/>
      <c r="Y583" s="184"/>
      <c r="Z583" s="184"/>
      <c r="AA583" s="184"/>
      <c r="AB583" s="184"/>
      <c r="AC583" s="184"/>
      <c r="AD583" s="184"/>
      <c r="AE583" s="184"/>
      <c r="AF583" s="184"/>
      <c r="AG583" s="184"/>
      <c r="AH583" s="184"/>
      <c r="AI583" s="184"/>
      <c r="AJ583" s="184"/>
      <c r="AK583" s="184"/>
      <c r="AL583" s="184"/>
      <c r="AM583" s="184"/>
      <c r="AN583" s="184"/>
      <c r="AO583" s="184"/>
      <c r="AP583" s="184"/>
      <c r="AQ583" s="184"/>
      <c r="AR583" s="184"/>
      <c r="AS583" s="184"/>
      <c r="AT583" s="184"/>
      <c r="AU583" s="184"/>
      <c r="AV583" s="184"/>
      <c r="AW583" s="184"/>
      <c r="AX583" s="184"/>
      <c r="AY583" s="184"/>
      <c r="AZ583" s="184"/>
      <c r="BA583" s="184"/>
      <c r="BB583" s="184"/>
      <c r="BC583" s="184"/>
      <c r="BD583" s="184"/>
      <c r="BE583" s="184"/>
      <c r="BF583" s="184"/>
      <c r="BG583" s="184"/>
      <c r="BH583" s="184"/>
      <c r="BI583" s="184"/>
      <c r="BJ583" s="184"/>
      <c r="BK583" s="184"/>
      <c r="BL583" s="184"/>
      <c r="BM583" s="184"/>
      <c r="BN583" s="184"/>
      <c r="BO583" s="184"/>
      <c r="BP583" s="184"/>
      <c r="BQ583" s="184"/>
      <c r="BR583" s="184"/>
      <c r="BS583" s="184"/>
      <c r="BT583" s="184"/>
      <c r="BU583" s="184"/>
      <c r="BV583" s="184"/>
      <c r="BW583" s="184"/>
      <c r="BX583" s="187"/>
      <c r="BY583" s="187"/>
      <c r="BZ583" s="187"/>
      <c r="CA583" s="187"/>
      <c r="CB583" s="187"/>
      <c r="CC583" s="187"/>
      <c r="CD583" s="187"/>
      <c r="CE583" s="187"/>
      <c r="CF583" s="187"/>
      <c r="CG583" s="187"/>
      <c r="CH583" s="187"/>
    </row>
    <row r="584" spans="1:86" s="186" customFormat="1" ht="12" customHeight="1">
      <c r="A584" s="184"/>
      <c r="B584" s="184"/>
      <c r="C584" s="184"/>
      <c r="D584" s="184"/>
      <c r="E584" s="184"/>
      <c r="F584" s="184"/>
      <c r="G584" s="185"/>
      <c r="H584" s="184"/>
      <c r="I584" s="184"/>
      <c r="J584" s="184"/>
      <c r="K584" s="184"/>
      <c r="L584" s="184"/>
      <c r="M584" s="184"/>
      <c r="N584" s="184"/>
      <c r="O584" s="184"/>
      <c r="P584" s="184"/>
      <c r="Q584" s="184"/>
      <c r="R584" s="184"/>
      <c r="S584" s="184"/>
      <c r="T584" s="184"/>
      <c r="U584" s="184"/>
      <c r="V584" s="184"/>
      <c r="W584" s="184"/>
      <c r="X584" s="184"/>
      <c r="Y584" s="184"/>
      <c r="Z584" s="184"/>
      <c r="AA584" s="184"/>
      <c r="AB584" s="184"/>
      <c r="AC584" s="184"/>
      <c r="AD584" s="184"/>
      <c r="AE584" s="184"/>
      <c r="AF584" s="184"/>
      <c r="AG584" s="184"/>
      <c r="AH584" s="184"/>
      <c r="AI584" s="184"/>
      <c r="AJ584" s="184"/>
      <c r="AK584" s="184"/>
      <c r="AL584" s="184"/>
      <c r="AM584" s="184"/>
      <c r="AN584" s="184"/>
      <c r="AO584" s="184"/>
      <c r="AP584" s="184"/>
      <c r="AQ584" s="184"/>
      <c r="AR584" s="184"/>
      <c r="AS584" s="184"/>
      <c r="AT584" s="184"/>
      <c r="AU584" s="184"/>
      <c r="AV584" s="184"/>
      <c r="AW584" s="184"/>
      <c r="AX584" s="184"/>
      <c r="AY584" s="184"/>
      <c r="AZ584" s="184"/>
      <c r="BA584" s="184"/>
      <c r="BB584" s="184"/>
      <c r="BC584" s="184"/>
      <c r="BD584" s="184"/>
      <c r="BE584" s="184"/>
      <c r="BF584" s="184"/>
      <c r="BG584" s="184"/>
      <c r="BH584" s="184"/>
      <c r="BI584" s="184"/>
      <c r="BJ584" s="184"/>
      <c r="BK584" s="184"/>
      <c r="BL584" s="184"/>
      <c r="BM584" s="184"/>
      <c r="BN584" s="184"/>
      <c r="BO584" s="184"/>
      <c r="BP584" s="184"/>
      <c r="BQ584" s="184"/>
      <c r="BR584" s="184"/>
      <c r="BS584" s="184"/>
      <c r="BT584" s="184"/>
      <c r="BU584" s="184"/>
      <c r="BV584" s="184"/>
      <c r="BW584" s="184"/>
      <c r="BX584" s="187"/>
      <c r="BY584" s="187"/>
      <c r="BZ584" s="187"/>
      <c r="CA584" s="187"/>
      <c r="CB584" s="187"/>
      <c r="CC584" s="187"/>
      <c r="CD584" s="187"/>
      <c r="CE584" s="187"/>
      <c r="CF584" s="187"/>
      <c r="CG584" s="187"/>
      <c r="CH584" s="187"/>
    </row>
    <row r="585" spans="1:86" s="186" customFormat="1" ht="12" customHeight="1">
      <c r="A585" s="184"/>
      <c r="B585" s="184"/>
      <c r="C585" s="184"/>
      <c r="D585" s="184"/>
      <c r="E585" s="184"/>
      <c r="F585" s="184"/>
      <c r="G585" s="185"/>
      <c r="H585" s="184"/>
      <c r="I585" s="184"/>
      <c r="J585" s="184"/>
      <c r="K585" s="184"/>
      <c r="L585" s="184"/>
      <c r="M585" s="184"/>
      <c r="N585" s="184"/>
      <c r="O585" s="184"/>
      <c r="P585" s="184"/>
      <c r="Q585" s="184"/>
      <c r="R585" s="184"/>
      <c r="S585" s="184"/>
      <c r="T585" s="184"/>
      <c r="U585" s="184"/>
      <c r="V585" s="184"/>
      <c r="W585" s="184"/>
      <c r="X585" s="184"/>
      <c r="Y585" s="184"/>
      <c r="Z585" s="184"/>
      <c r="AA585" s="184"/>
      <c r="AB585" s="184"/>
      <c r="AC585" s="184"/>
      <c r="AD585" s="184"/>
      <c r="AE585" s="184"/>
      <c r="AF585" s="184"/>
      <c r="AG585" s="184"/>
      <c r="AH585" s="184"/>
      <c r="AI585" s="184"/>
      <c r="AJ585" s="184"/>
      <c r="AK585" s="184"/>
      <c r="AL585" s="184"/>
      <c r="AM585" s="184"/>
      <c r="AN585" s="184"/>
      <c r="AO585" s="184"/>
      <c r="AP585" s="184"/>
      <c r="AQ585" s="184"/>
      <c r="AR585" s="184"/>
      <c r="AS585" s="184"/>
      <c r="AT585" s="184"/>
      <c r="AU585" s="184"/>
      <c r="AV585" s="184"/>
      <c r="AW585" s="184"/>
      <c r="AX585" s="184"/>
      <c r="AY585" s="184"/>
      <c r="AZ585" s="184"/>
      <c r="BA585" s="184"/>
      <c r="BB585" s="184"/>
      <c r="BC585" s="184"/>
      <c r="BD585" s="184"/>
      <c r="BE585" s="184"/>
      <c r="BF585" s="184"/>
      <c r="BG585" s="184"/>
      <c r="BH585" s="184"/>
      <c r="BI585" s="184"/>
      <c r="BJ585" s="184"/>
      <c r="BK585" s="184"/>
      <c r="BL585" s="184"/>
      <c r="BM585" s="184"/>
      <c r="BN585" s="184"/>
      <c r="BO585" s="184"/>
      <c r="BP585" s="184"/>
      <c r="BQ585" s="184"/>
      <c r="BR585" s="184"/>
      <c r="BS585" s="184"/>
      <c r="BT585" s="184"/>
      <c r="BU585" s="184"/>
      <c r="BV585" s="184"/>
      <c r="BW585" s="184"/>
      <c r="BX585" s="187"/>
      <c r="BY585" s="187"/>
      <c r="BZ585" s="187"/>
      <c r="CA585" s="187"/>
      <c r="CB585" s="187"/>
      <c r="CC585" s="187"/>
      <c r="CD585" s="187"/>
      <c r="CE585" s="187"/>
      <c r="CF585" s="187"/>
      <c r="CG585" s="187"/>
      <c r="CH585" s="187"/>
    </row>
    <row r="586" spans="1:86" s="186" customFormat="1" ht="12" customHeight="1">
      <c r="A586" s="184"/>
      <c r="B586" s="184"/>
      <c r="C586" s="184"/>
      <c r="D586" s="184"/>
      <c r="E586" s="184"/>
      <c r="F586" s="184"/>
      <c r="G586" s="185"/>
      <c r="H586" s="184"/>
      <c r="I586" s="184"/>
      <c r="J586" s="184"/>
      <c r="K586" s="184"/>
      <c r="L586" s="184"/>
      <c r="M586" s="184"/>
      <c r="N586" s="184"/>
      <c r="O586" s="184"/>
      <c r="P586" s="184"/>
      <c r="Q586" s="184"/>
      <c r="R586" s="184"/>
      <c r="S586" s="184"/>
      <c r="T586" s="184"/>
      <c r="U586" s="184"/>
      <c r="V586" s="184"/>
      <c r="W586" s="184"/>
      <c r="X586" s="184"/>
      <c r="Y586" s="184"/>
      <c r="Z586" s="184"/>
      <c r="AA586" s="184"/>
      <c r="AB586" s="184"/>
      <c r="AC586" s="184"/>
      <c r="AD586" s="184"/>
      <c r="AE586" s="184"/>
      <c r="AF586" s="184"/>
      <c r="AG586" s="184"/>
      <c r="AH586" s="184"/>
      <c r="AI586" s="184"/>
      <c r="AJ586" s="184"/>
      <c r="AK586" s="184"/>
      <c r="AL586" s="184"/>
      <c r="AM586" s="184"/>
      <c r="AN586" s="184"/>
      <c r="AO586" s="184"/>
      <c r="AP586" s="184"/>
      <c r="AQ586" s="184"/>
      <c r="AR586" s="184"/>
      <c r="AS586" s="184"/>
      <c r="AT586" s="184"/>
      <c r="AU586" s="184"/>
      <c r="AV586" s="184"/>
      <c r="AW586" s="184"/>
      <c r="AX586" s="184"/>
      <c r="AY586" s="184"/>
      <c r="AZ586" s="184"/>
      <c r="BA586" s="184"/>
      <c r="BB586" s="184"/>
      <c r="BC586" s="184"/>
      <c r="BD586" s="184"/>
      <c r="BE586" s="184"/>
      <c r="BF586" s="184"/>
      <c r="BG586" s="184"/>
      <c r="BH586" s="184"/>
      <c r="BI586" s="184"/>
      <c r="BJ586" s="184"/>
      <c r="BK586" s="184"/>
      <c r="BL586" s="184"/>
      <c r="BM586" s="184"/>
      <c r="BN586" s="184"/>
      <c r="BO586" s="184"/>
      <c r="BP586" s="184"/>
      <c r="BQ586" s="184"/>
      <c r="BR586" s="184"/>
      <c r="BS586" s="184"/>
      <c r="BT586" s="184"/>
      <c r="BU586" s="184"/>
      <c r="BV586" s="184"/>
      <c r="BW586" s="184"/>
      <c r="BX586" s="187"/>
      <c r="BY586" s="187"/>
      <c r="BZ586" s="187"/>
      <c r="CA586" s="187"/>
      <c r="CB586" s="187"/>
      <c r="CC586" s="187"/>
      <c r="CD586" s="187"/>
      <c r="CE586" s="187"/>
      <c r="CF586" s="187"/>
      <c r="CG586" s="187"/>
      <c r="CH586" s="187"/>
    </row>
    <row r="587" spans="1:86" s="186" customFormat="1" ht="12" customHeight="1">
      <c r="A587" s="184"/>
      <c r="B587" s="184"/>
      <c r="C587" s="184"/>
      <c r="D587" s="184"/>
      <c r="E587" s="184"/>
      <c r="F587" s="184"/>
      <c r="G587" s="185"/>
      <c r="H587" s="184"/>
      <c r="I587" s="184"/>
      <c r="J587" s="184"/>
      <c r="K587" s="184"/>
      <c r="L587" s="184"/>
      <c r="M587" s="184"/>
      <c r="N587" s="184"/>
      <c r="O587" s="184"/>
      <c r="P587" s="184"/>
      <c r="Q587" s="184"/>
      <c r="R587" s="184"/>
      <c r="S587" s="184"/>
      <c r="T587" s="184"/>
      <c r="U587" s="184"/>
      <c r="V587" s="184"/>
      <c r="W587" s="184"/>
      <c r="X587" s="184"/>
      <c r="Y587" s="184"/>
      <c r="Z587" s="184"/>
      <c r="AA587" s="184"/>
      <c r="AB587" s="184"/>
      <c r="AC587" s="184"/>
      <c r="AD587" s="184"/>
      <c r="AE587" s="184"/>
      <c r="AF587" s="184"/>
      <c r="AG587" s="184"/>
      <c r="AH587" s="184"/>
      <c r="AI587" s="184"/>
      <c r="AJ587" s="184"/>
      <c r="AK587" s="184"/>
      <c r="AL587" s="184"/>
      <c r="AM587" s="184"/>
      <c r="AN587" s="184"/>
      <c r="AO587" s="184"/>
      <c r="AP587" s="184"/>
      <c r="AQ587" s="184"/>
      <c r="AR587" s="184"/>
      <c r="AS587" s="184"/>
      <c r="AT587" s="184"/>
      <c r="AU587" s="184"/>
      <c r="AV587" s="184"/>
      <c r="AW587" s="184"/>
      <c r="AX587" s="184"/>
      <c r="AY587" s="184"/>
      <c r="AZ587" s="184"/>
      <c r="BA587" s="184"/>
      <c r="BB587" s="184"/>
      <c r="BC587" s="184"/>
      <c r="BD587" s="184"/>
      <c r="BE587" s="184"/>
      <c r="BF587" s="184"/>
      <c r="BG587" s="184"/>
      <c r="BH587" s="184"/>
      <c r="BI587" s="184"/>
      <c r="BJ587" s="184"/>
      <c r="BK587" s="184"/>
      <c r="BL587" s="184"/>
      <c r="BM587" s="184"/>
      <c r="BN587" s="184"/>
      <c r="BO587" s="184"/>
      <c r="BP587" s="184"/>
      <c r="BQ587" s="184"/>
      <c r="BR587" s="184"/>
      <c r="BS587" s="184"/>
      <c r="BT587" s="184"/>
      <c r="BU587" s="184"/>
      <c r="BV587" s="184"/>
      <c r="BW587" s="184"/>
      <c r="BX587" s="187"/>
      <c r="BY587" s="187"/>
      <c r="BZ587" s="187"/>
      <c r="CA587" s="187"/>
      <c r="CB587" s="187"/>
      <c r="CC587" s="187"/>
      <c r="CD587" s="187"/>
      <c r="CE587" s="187"/>
      <c r="CF587" s="187"/>
      <c r="CG587" s="187"/>
      <c r="CH587" s="187"/>
    </row>
    <row r="588" spans="1:86" s="186" customFormat="1" ht="12" customHeight="1">
      <c r="A588" s="184"/>
      <c r="B588" s="184"/>
      <c r="C588" s="184"/>
      <c r="D588" s="184"/>
      <c r="E588" s="184"/>
      <c r="F588" s="184"/>
      <c r="G588" s="185"/>
      <c r="H588" s="184"/>
      <c r="I588" s="184"/>
      <c r="J588" s="184"/>
      <c r="K588" s="184"/>
      <c r="L588" s="184"/>
      <c r="M588" s="184"/>
      <c r="N588" s="184"/>
      <c r="O588" s="184"/>
      <c r="P588" s="184"/>
      <c r="Q588" s="184"/>
      <c r="R588" s="184"/>
      <c r="S588" s="184"/>
      <c r="T588" s="184"/>
      <c r="U588" s="184"/>
      <c r="V588" s="184"/>
      <c r="W588" s="184"/>
      <c r="X588" s="184"/>
      <c r="Y588" s="184"/>
      <c r="Z588" s="184"/>
      <c r="AA588" s="184"/>
      <c r="AB588" s="184"/>
      <c r="AC588" s="184"/>
      <c r="AD588" s="184"/>
      <c r="AE588" s="184"/>
      <c r="AF588" s="184"/>
      <c r="AG588" s="184"/>
      <c r="AH588" s="184"/>
      <c r="AI588" s="184"/>
      <c r="AJ588" s="184"/>
      <c r="AK588" s="184"/>
      <c r="AL588" s="184"/>
      <c r="AM588" s="184"/>
      <c r="AN588" s="184"/>
      <c r="AO588" s="184"/>
      <c r="AP588" s="184"/>
      <c r="AQ588" s="184"/>
      <c r="AR588" s="184"/>
      <c r="AS588" s="184"/>
      <c r="AT588" s="184"/>
      <c r="AU588" s="184"/>
      <c r="AV588" s="184"/>
      <c r="AW588" s="184"/>
      <c r="AX588" s="184"/>
      <c r="AY588" s="184"/>
      <c r="AZ588" s="184"/>
      <c r="BA588" s="184"/>
      <c r="BB588" s="184"/>
      <c r="BC588" s="184"/>
      <c r="BD588" s="184"/>
      <c r="BE588" s="184"/>
      <c r="BF588" s="184"/>
      <c r="BG588" s="184"/>
      <c r="BH588" s="184"/>
      <c r="BI588" s="184"/>
      <c r="BJ588" s="184"/>
      <c r="BK588" s="184"/>
      <c r="BL588" s="184"/>
      <c r="BM588" s="184"/>
      <c r="BN588" s="184"/>
      <c r="BO588" s="184"/>
      <c r="BP588" s="184"/>
      <c r="BQ588" s="184"/>
      <c r="BR588" s="184"/>
      <c r="BS588" s="184"/>
      <c r="BT588" s="184"/>
      <c r="BU588" s="184"/>
      <c r="BV588" s="184"/>
      <c r="BW588" s="184"/>
      <c r="BX588" s="187"/>
      <c r="BY588" s="187"/>
      <c r="BZ588" s="187"/>
      <c r="CA588" s="187"/>
      <c r="CB588" s="187"/>
      <c r="CC588" s="187"/>
      <c r="CD588" s="187"/>
      <c r="CE588" s="187"/>
      <c r="CF588" s="187"/>
      <c r="CG588" s="187"/>
      <c r="CH588" s="187"/>
    </row>
    <row r="589" spans="1:86" s="186" customFormat="1" ht="12" customHeight="1">
      <c r="A589" s="184"/>
      <c r="B589" s="184"/>
      <c r="C589" s="184"/>
      <c r="D589" s="184"/>
      <c r="E589" s="184"/>
      <c r="F589" s="184"/>
      <c r="G589" s="185"/>
      <c r="H589" s="184"/>
      <c r="I589" s="184"/>
      <c r="J589" s="184"/>
      <c r="K589" s="184"/>
      <c r="L589" s="184"/>
      <c r="M589" s="184"/>
      <c r="N589" s="184"/>
      <c r="O589" s="184"/>
      <c r="P589" s="184"/>
      <c r="Q589" s="184"/>
      <c r="R589" s="184"/>
      <c r="S589" s="184"/>
      <c r="T589" s="184"/>
      <c r="U589" s="184"/>
      <c r="V589" s="184"/>
      <c r="W589" s="184"/>
      <c r="X589" s="184"/>
      <c r="Y589" s="184"/>
      <c r="Z589" s="184"/>
      <c r="AA589" s="184"/>
      <c r="AB589" s="184"/>
      <c r="AC589" s="184"/>
      <c r="AD589" s="184"/>
      <c r="AE589" s="184"/>
      <c r="AF589" s="184"/>
      <c r="AG589" s="184"/>
      <c r="AH589" s="184"/>
      <c r="AI589" s="184"/>
      <c r="AJ589" s="184"/>
      <c r="AK589" s="184"/>
      <c r="AL589" s="184"/>
      <c r="AM589" s="184"/>
      <c r="AN589" s="184"/>
      <c r="AO589" s="184"/>
      <c r="AP589" s="184"/>
      <c r="AQ589" s="184"/>
      <c r="AR589" s="184"/>
      <c r="AS589" s="184"/>
      <c r="AT589" s="184"/>
      <c r="AU589" s="184"/>
      <c r="AV589" s="184"/>
      <c r="AW589" s="184"/>
      <c r="AX589" s="184"/>
      <c r="AY589" s="184"/>
      <c r="AZ589" s="184"/>
      <c r="BA589" s="184"/>
      <c r="BB589" s="184"/>
      <c r="BC589" s="184"/>
      <c r="BD589" s="184"/>
      <c r="BE589" s="184"/>
      <c r="BF589" s="184"/>
      <c r="BG589" s="184"/>
      <c r="BH589" s="184"/>
      <c r="BI589" s="184"/>
      <c r="BJ589" s="184"/>
      <c r="BK589" s="184"/>
      <c r="BL589" s="184"/>
      <c r="BM589" s="184"/>
      <c r="BN589" s="184"/>
      <c r="BO589" s="184"/>
      <c r="BP589" s="184"/>
      <c r="BQ589" s="184"/>
      <c r="BR589" s="184"/>
      <c r="BS589" s="184"/>
      <c r="BT589" s="184"/>
      <c r="BU589" s="184"/>
      <c r="BV589" s="184"/>
      <c r="BW589" s="184"/>
      <c r="BX589" s="187"/>
      <c r="BY589" s="187"/>
      <c r="BZ589" s="187"/>
      <c r="CA589" s="187"/>
      <c r="CB589" s="187"/>
      <c r="CC589" s="187"/>
      <c r="CD589" s="187"/>
      <c r="CE589" s="187"/>
      <c r="CF589" s="187"/>
      <c r="CG589" s="187"/>
      <c r="CH589" s="187"/>
    </row>
    <row r="590" spans="1:86" s="186" customFormat="1" ht="12" customHeight="1">
      <c r="A590" s="184"/>
      <c r="B590" s="184"/>
      <c r="C590" s="184"/>
      <c r="D590" s="184"/>
      <c r="E590" s="184"/>
      <c r="F590" s="184"/>
      <c r="G590" s="185"/>
      <c r="H590" s="184"/>
      <c r="I590" s="184"/>
      <c r="J590" s="184"/>
      <c r="K590" s="184"/>
      <c r="L590" s="184"/>
      <c r="M590" s="184"/>
      <c r="N590" s="184"/>
      <c r="O590" s="184"/>
      <c r="P590" s="184"/>
      <c r="Q590" s="184"/>
      <c r="R590" s="184"/>
      <c r="S590" s="184"/>
      <c r="T590" s="184"/>
      <c r="U590" s="184"/>
      <c r="V590" s="184"/>
      <c r="W590" s="184"/>
      <c r="X590" s="184"/>
      <c r="Y590" s="184"/>
      <c r="Z590" s="184"/>
      <c r="AA590" s="184"/>
      <c r="AB590" s="184"/>
      <c r="AC590" s="184"/>
      <c r="AD590" s="184"/>
      <c r="AE590" s="184"/>
      <c r="AF590" s="184"/>
      <c r="AG590" s="184"/>
      <c r="AH590" s="184"/>
      <c r="AI590" s="184"/>
      <c r="AJ590" s="184"/>
      <c r="AK590" s="184"/>
      <c r="AL590" s="184"/>
      <c r="AM590" s="184"/>
      <c r="AN590" s="184"/>
      <c r="AO590" s="184"/>
      <c r="AP590" s="184"/>
      <c r="AQ590" s="184"/>
      <c r="AR590" s="184"/>
      <c r="AS590" s="184"/>
      <c r="AT590" s="184"/>
      <c r="AU590" s="184"/>
      <c r="AV590" s="184"/>
      <c r="AW590" s="184"/>
      <c r="AX590" s="184"/>
      <c r="AY590" s="184"/>
      <c r="AZ590" s="184"/>
      <c r="BA590" s="184"/>
      <c r="BB590" s="184"/>
      <c r="BC590" s="184"/>
      <c r="BD590" s="184"/>
      <c r="BE590" s="184"/>
      <c r="BF590" s="184"/>
      <c r="BG590" s="184"/>
      <c r="BH590" s="184"/>
      <c r="BI590" s="184"/>
      <c r="BJ590" s="184"/>
      <c r="BK590" s="184"/>
      <c r="BL590" s="184"/>
      <c r="BM590" s="184"/>
      <c r="BN590" s="184"/>
      <c r="BO590" s="184"/>
      <c r="BP590" s="184"/>
      <c r="BQ590" s="184"/>
      <c r="BR590" s="184"/>
      <c r="BS590" s="184"/>
      <c r="BT590" s="184"/>
      <c r="BU590" s="184"/>
      <c r="BV590" s="184"/>
      <c r="BW590" s="184"/>
      <c r="BX590" s="187"/>
      <c r="BY590" s="187"/>
      <c r="BZ590" s="187"/>
      <c r="CA590" s="187"/>
      <c r="CB590" s="187"/>
      <c r="CC590" s="187"/>
      <c r="CD590" s="187"/>
      <c r="CE590" s="187"/>
      <c r="CF590" s="187"/>
      <c r="CG590" s="187"/>
      <c r="CH590" s="187"/>
    </row>
    <row r="591" spans="1:86" s="186" customFormat="1" ht="12" customHeight="1">
      <c r="A591" s="184"/>
      <c r="B591" s="184"/>
      <c r="C591" s="184"/>
      <c r="D591" s="184"/>
      <c r="E591" s="184"/>
      <c r="F591" s="184"/>
      <c r="G591" s="185"/>
      <c r="H591" s="184"/>
      <c r="I591" s="184"/>
      <c r="J591" s="184"/>
      <c r="K591" s="184"/>
      <c r="L591" s="184"/>
      <c r="M591" s="184"/>
      <c r="N591" s="184"/>
      <c r="O591" s="184"/>
      <c r="P591" s="184"/>
      <c r="Q591" s="184"/>
      <c r="R591" s="184"/>
      <c r="S591" s="184"/>
      <c r="T591" s="184"/>
      <c r="U591" s="184"/>
      <c r="V591" s="184"/>
      <c r="W591" s="184"/>
      <c r="X591" s="184"/>
      <c r="Y591" s="184"/>
      <c r="Z591" s="184"/>
      <c r="AA591" s="184"/>
      <c r="AB591" s="184"/>
      <c r="AC591" s="184"/>
      <c r="AD591" s="184"/>
      <c r="AE591" s="184"/>
      <c r="AF591" s="184"/>
      <c r="AG591" s="184"/>
      <c r="AH591" s="184"/>
      <c r="AI591" s="184"/>
      <c r="AJ591" s="184"/>
      <c r="AK591" s="184"/>
      <c r="AL591" s="184"/>
      <c r="AM591" s="184"/>
      <c r="AN591" s="184"/>
      <c r="AO591" s="184"/>
      <c r="AP591" s="184"/>
      <c r="AQ591" s="184"/>
      <c r="AR591" s="184"/>
      <c r="AS591" s="184"/>
      <c r="AT591" s="184"/>
      <c r="AU591" s="184"/>
      <c r="AV591" s="184"/>
      <c r="AW591" s="184"/>
      <c r="AX591" s="184"/>
      <c r="AY591" s="184"/>
      <c r="AZ591" s="184"/>
      <c r="BA591" s="184"/>
      <c r="BB591" s="184"/>
      <c r="BC591" s="184"/>
      <c r="BD591" s="184"/>
      <c r="BE591" s="184"/>
      <c r="BF591" s="184"/>
      <c r="BG591" s="184"/>
      <c r="BH591" s="184"/>
      <c r="BI591" s="184"/>
      <c r="BJ591" s="184"/>
      <c r="BK591" s="184"/>
      <c r="BL591" s="184"/>
      <c r="BM591" s="184"/>
      <c r="BN591" s="184"/>
      <c r="BO591" s="184"/>
      <c r="BP591" s="184"/>
      <c r="BQ591" s="184"/>
      <c r="BR591" s="184"/>
      <c r="BS591" s="184"/>
      <c r="BT591" s="184"/>
      <c r="BU591" s="184"/>
      <c r="BV591" s="184"/>
      <c r="BW591" s="184"/>
      <c r="BX591" s="187"/>
      <c r="BY591" s="187"/>
      <c r="BZ591" s="187"/>
      <c r="CA591" s="187"/>
      <c r="CB591" s="187"/>
      <c r="CC591" s="187"/>
      <c r="CD591" s="187"/>
      <c r="CE591" s="187"/>
      <c r="CF591" s="187"/>
      <c r="CG591" s="187"/>
      <c r="CH591" s="187"/>
    </row>
    <row r="592" spans="1:86" s="186" customFormat="1" ht="12" customHeight="1">
      <c r="A592" s="184"/>
      <c r="B592" s="184"/>
      <c r="C592" s="184"/>
      <c r="D592" s="184"/>
      <c r="E592" s="184"/>
      <c r="F592" s="184"/>
      <c r="G592" s="185"/>
      <c r="H592" s="184"/>
      <c r="I592" s="184"/>
      <c r="J592" s="184"/>
      <c r="K592" s="184"/>
      <c r="L592" s="184"/>
      <c r="M592" s="184"/>
      <c r="N592" s="184"/>
      <c r="O592" s="184"/>
      <c r="P592" s="184"/>
      <c r="Q592" s="184"/>
      <c r="R592" s="184"/>
      <c r="S592" s="184"/>
      <c r="T592" s="184"/>
      <c r="U592" s="184"/>
      <c r="V592" s="184"/>
      <c r="W592" s="184"/>
      <c r="X592" s="184"/>
      <c r="Y592" s="184"/>
      <c r="Z592" s="184"/>
      <c r="AA592" s="184"/>
      <c r="AB592" s="184"/>
      <c r="AC592" s="184"/>
      <c r="AD592" s="184"/>
      <c r="AE592" s="184"/>
      <c r="AF592" s="184"/>
      <c r="AG592" s="184"/>
      <c r="AH592" s="184"/>
      <c r="AI592" s="184"/>
      <c r="AJ592" s="184"/>
      <c r="AK592" s="184"/>
      <c r="AL592" s="184"/>
      <c r="AM592" s="184"/>
      <c r="AN592" s="184"/>
      <c r="AO592" s="184"/>
      <c r="AP592" s="184"/>
      <c r="AQ592" s="184"/>
      <c r="AR592" s="184"/>
      <c r="AS592" s="184"/>
      <c r="AT592" s="184"/>
      <c r="AU592" s="184"/>
      <c r="AV592" s="184"/>
      <c r="AW592" s="184"/>
      <c r="AX592" s="184"/>
      <c r="AY592" s="184"/>
      <c r="AZ592" s="184"/>
      <c r="BA592" s="184"/>
      <c r="BB592" s="184"/>
      <c r="BC592" s="184"/>
      <c r="BD592" s="184"/>
      <c r="BE592" s="184"/>
      <c r="BF592" s="184"/>
      <c r="BG592" s="184"/>
      <c r="BH592" s="184"/>
      <c r="BI592" s="184"/>
      <c r="BJ592" s="184"/>
      <c r="BK592" s="184"/>
      <c r="BL592" s="184"/>
      <c r="BM592" s="184"/>
      <c r="BN592" s="184"/>
      <c r="BO592" s="184"/>
      <c r="BP592" s="184"/>
      <c r="BQ592" s="184"/>
      <c r="BR592" s="184"/>
      <c r="BS592" s="184"/>
      <c r="BT592" s="184"/>
      <c r="BU592" s="184"/>
      <c r="BV592" s="184"/>
      <c r="BW592" s="184"/>
      <c r="BX592" s="187"/>
      <c r="BY592" s="187"/>
      <c r="BZ592" s="187"/>
      <c r="CA592" s="187"/>
      <c r="CB592" s="187"/>
      <c r="CC592" s="187"/>
      <c r="CD592" s="187"/>
      <c r="CE592" s="187"/>
      <c r="CF592" s="187"/>
      <c r="CG592" s="187"/>
      <c r="CH592" s="187"/>
    </row>
    <row r="593" spans="1:86" s="186" customFormat="1" ht="12" customHeight="1">
      <c r="A593" s="184"/>
      <c r="B593" s="184"/>
      <c r="C593" s="184"/>
      <c r="D593" s="184"/>
      <c r="E593" s="184"/>
      <c r="F593" s="184"/>
      <c r="G593" s="185"/>
      <c r="H593" s="184"/>
      <c r="I593" s="184"/>
      <c r="J593" s="184"/>
      <c r="K593" s="184"/>
      <c r="L593" s="184"/>
      <c r="M593" s="184"/>
      <c r="N593" s="184"/>
      <c r="O593" s="184"/>
      <c r="P593" s="184"/>
      <c r="Q593" s="184"/>
      <c r="R593" s="184"/>
      <c r="S593" s="184"/>
      <c r="T593" s="184"/>
      <c r="U593" s="184"/>
      <c r="V593" s="184"/>
      <c r="W593" s="184"/>
      <c r="X593" s="184"/>
      <c r="Y593" s="184"/>
      <c r="Z593" s="184"/>
      <c r="AA593" s="184"/>
      <c r="AB593" s="184"/>
      <c r="AC593" s="184"/>
      <c r="AD593" s="184"/>
      <c r="AE593" s="184"/>
      <c r="AF593" s="184"/>
      <c r="AG593" s="184"/>
      <c r="AH593" s="184"/>
      <c r="AI593" s="184"/>
      <c r="AJ593" s="184"/>
      <c r="AK593" s="184"/>
      <c r="AL593" s="184"/>
      <c r="AM593" s="184"/>
      <c r="AN593" s="184"/>
      <c r="AO593" s="184"/>
      <c r="AP593" s="184"/>
      <c r="AQ593" s="184"/>
      <c r="AR593" s="184"/>
      <c r="AS593" s="184"/>
      <c r="AT593" s="184"/>
      <c r="AU593" s="184"/>
      <c r="AV593" s="184"/>
      <c r="AW593" s="184"/>
      <c r="AX593" s="184"/>
      <c r="AY593" s="184"/>
      <c r="AZ593" s="184"/>
      <c r="BA593" s="184"/>
      <c r="BB593" s="184"/>
      <c r="BC593" s="184"/>
      <c r="BD593" s="184"/>
      <c r="BE593" s="184"/>
      <c r="BF593" s="184"/>
      <c r="BG593" s="184"/>
      <c r="BH593" s="184"/>
      <c r="BI593" s="184"/>
      <c r="BJ593" s="184"/>
      <c r="BK593" s="184"/>
      <c r="BL593" s="184"/>
      <c r="BM593" s="184"/>
      <c r="BN593" s="184"/>
      <c r="BO593" s="184"/>
      <c r="BP593" s="184"/>
      <c r="BQ593" s="184"/>
      <c r="BR593" s="184"/>
      <c r="BS593" s="184"/>
      <c r="BT593" s="184"/>
      <c r="BU593" s="184"/>
      <c r="BV593" s="184"/>
      <c r="BW593" s="184"/>
      <c r="BX593" s="187"/>
      <c r="BY593" s="187"/>
      <c r="BZ593" s="187"/>
      <c r="CA593" s="187"/>
      <c r="CB593" s="187"/>
      <c r="CC593" s="187"/>
      <c r="CD593" s="187"/>
      <c r="CE593" s="187"/>
      <c r="CF593" s="187"/>
      <c r="CG593" s="187"/>
      <c r="CH593" s="187"/>
    </row>
    <row r="594" spans="1:86" s="186" customFormat="1" ht="12" customHeight="1">
      <c r="A594" s="184"/>
      <c r="B594" s="184"/>
      <c r="C594" s="184"/>
      <c r="D594" s="184"/>
      <c r="E594" s="184"/>
      <c r="F594" s="184"/>
      <c r="G594" s="185"/>
      <c r="H594" s="184"/>
      <c r="I594" s="184"/>
      <c r="J594" s="184"/>
      <c r="K594" s="184"/>
      <c r="L594" s="184"/>
      <c r="M594" s="184"/>
      <c r="N594" s="184"/>
      <c r="O594" s="184"/>
      <c r="P594" s="184"/>
      <c r="Q594" s="184"/>
      <c r="R594" s="184"/>
      <c r="S594" s="184"/>
      <c r="T594" s="184"/>
      <c r="U594" s="184"/>
      <c r="V594" s="184"/>
      <c r="W594" s="184"/>
      <c r="X594" s="184"/>
      <c r="Y594" s="184"/>
      <c r="Z594" s="184"/>
      <c r="AA594" s="184"/>
      <c r="AB594" s="184"/>
      <c r="AC594" s="184"/>
      <c r="AD594" s="184"/>
      <c r="AE594" s="184"/>
      <c r="AF594" s="184"/>
      <c r="AG594" s="184"/>
      <c r="AH594" s="184"/>
      <c r="AI594" s="184"/>
      <c r="AJ594" s="184"/>
      <c r="AK594" s="184"/>
      <c r="AL594" s="184"/>
      <c r="AM594" s="184"/>
      <c r="AN594" s="184"/>
      <c r="AO594" s="184"/>
      <c r="AP594" s="184"/>
      <c r="AQ594" s="184"/>
      <c r="AR594" s="184"/>
      <c r="AS594" s="184"/>
      <c r="AT594" s="184"/>
      <c r="AU594" s="184"/>
      <c r="AV594" s="184"/>
      <c r="AW594" s="184"/>
      <c r="AX594" s="184"/>
      <c r="AY594" s="184"/>
      <c r="AZ594" s="184"/>
      <c r="BA594" s="184"/>
      <c r="BB594" s="184"/>
      <c r="BC594" s="184"/>
      <c r="BD594" s="184"/>
      <c r="BE594" s="184"/>
      <c r="BF594" s="184"/>
      <c r="BG594" s="184"/>
      <c r="BH594" s="184"/>
      <c r="BI594" s="184"/>
      <c r="BJ594" s="184"/>
      <c r="BK594" s="184"/>
      <c r="BL594" s="184"/>
      <c r="BM594" s="184"/>
      <c r="BN594" s="184"/>
      <c r="BO594" s="184"/>
      <c r="BP594" s="184"/>
      <c r="BQ594" s="184"/>
      <c r="BR594" s="184"/>
      <c r="BS594" s="184"/>
      <c r="BT594" s="184"/>
      <c r="BU594" s="184"/>
      <c r="BV594" s="184"/>
      <c r="BW594" s="184"/>
      <c r="BX594" s="187"/>
      <c r="BY594" s="187"/>
      <c r="BZ594" s="187"/>
      <c r="CA594" s="187"/>
      <c r="CB594" s="187"/>
      <c r="CC594" s="187"/>
      <c r="CD594" s="187"/>
      <c r="CE594" s="187"/>
      <c r="CF594" s="187"/>
      <c r="CG594" s="187"/>
      <c r="CH594" s="187"/>
    </row>
    <row r="595" spans="1:86" s="186" customFormat="1" ht="12" customHeight="1">
      <c r="A595" s="184"/>
      <c r="B595" s="184"/>
      <c r="C595" s="184"/>
      <c r="D595" s="184"/>
      <c r="E595" s="184"/>
      <c r="F595" s="184"/>
      <c r="G595" s="185"/>
      <c r="H595" s="184"/>
      <c r="I595" s="184"/>
      <c r="J595" s="184"/>
      <c r="K595" s="184"/>
      <c r="L595" s="184"/>
      <c r="M595" s="184"/>
      <c r="N595" s="184"/>
      <c r="O595" s="184"/>
      <c r="P595" s="184"/>
      <c r="Q595" s="184"/>
      <c r="R595" s="184"/>
      <c r="S595" s="184"/>
      <c r="T595" s="184"/>
      <c r="U595" s="184"/>
      <c r="V595" s="184"/>
      <c r="W595" s="184"/>
      <c r="X595" s="184"/>
      <c r="Y595" s="184"/>
      <c r="Z595" s="184"/>
      <c r="AA595" s="184"/>
      <c r="AB595" s="184"/>
      <c r="AC595" s="184"/>
      <c r="AD595" s="184"/>
      <c r="AE595" s="184"/>
      <c r="AF595" s="184"/>
      <c r="AG595" s="184"/>
      <c r="AH595" s="184"/>
      <c r="AI595" s="184"/>
      <c r="AJ595" s="184"/>
      <c r="AK595" s="184"/>
      <c r="AL595" s="184"/>
      <c r="AM595" s="184"/>
      <c r="AN595" s="184"/>
      <c r="AO595" s="184"/>
      <c r="AP595" s="184"/>
      <c r="AQ595" s="184"/>
      <c r="AR595" s="184"/>
      <c r="AS595" s="184"/>
      <c r="AT595" s="184"/>
      <c r="AU595" s="184"/>
      <c r="AV595" s="184"/>
      <c r="AW595" s="184"/>
      <c r="AX595" s="184"/>
      <c r="AY595" s="184"/>
      <c r="AZ595" s="184"/>
      <c r="BA595" s="184"/>
      <c r="BB595" s="184"/>
      <c r="BC595" s="184"/>
      <c r="BD595" s="184"/>
      <c r="BE595" s="184"/>
      <c r="BF595" s="184"/>
      <c r="BG595" s="184"/>
      <c r="BH595" s="184"/>
      <c r="BI595" s="184"/>
      <c r="BJ595" s="184"/>
      <c r="BK595" s="184"/>
      <c r="BL595" s="184"/>
      <c r="BM595" s="184"/>
      <c r="BN595" s="184"/>
      <c r="BO595" s="184"/>
      <c r="BP595" s="184"/>
      <c r="BQ595" s="184"/>
      <c r="BR595" s="184"/>
      <c r="BS595" s="184"/>
      <c r="BT595" s="184"/>
      <c r="BU595" s="184"/>
      <c r="BV595" s="184"/>
      <c r="BW595" s="184"/>
      <c r="BX595" s="187"/>
      <c r="BY595" s="187"/>
      <c r="BZ595" s="187"/>
      <c r="CA595" s="187"/>
      <c r="CB595" s="187"/>
      <c r="CC595" s="187"/>
      <c r="CD595" s="187"/>
      <c r="CE595" s="187"/>
      <c r="CF595" s="187"/>
      <c r="CG595" s="187"/>
      <c r="CH595" s="187"/>
    </row>
    <row r="596" spans="1:86" s="186" customFormat="1" ht="12" customHeight="1">
      <c r="A596" s="184"/>
      <c r="B596" s="184"/>
      <c r="C596" s="184"/>
      <c r="D596" s="184"/>
      <c r="E596" s="184"/>
      <c r="F596" s="184"/>
      <c r="G596" s="185"/>
      <c r="H596" s="184"/>
      <c r="I596" s="184"/>
      <c r="J596" s="184"/>
      <c r="K596" s="184"/>
      <c r="L596" s="184"/>
      <c r="M596" s="184"/>
      <c r="N596" s="184"/>
      <c r="O596" s="184"/>
      <c r="P596" s="184"/>
      <c r="Q596" s="184"/>
      <c r="R596" s="184"/>
      <c r="S596" s="184"/>
      <c r="T596" s="184"/>
      <c r="U596" s="184"/>
      <c r="V596" s="184"/>
      <c r="W596" s="184"/>
      <c r="X596" s="184"/>
      <c r="Y596" s="184"/>
      <c r="Z596" s="184"/>
      <c r="AA596" s="184"/>
      <c r="AB596" s="184"/>
      <c r="AC596" s="184"/>
      <c r="AD596" s="184"/>
      <c r="AE596" s="184"/>
      <c r="AF596" s="184"/>
      <c r="AG596" s="184"/>
      <c r="AH596" s="184"/>
      <c r="AI596" s="184"/>
      <c r="AJ596" s="184"/>
      <c r="AK596" s="184"/>
      <c r="AL596" s="184"/>
      <c r="AM596" s="184"/>
      <c r="AN596" s="184"/>
      <c r="AO596" s="184"/>
      <c r="AP596" s="184"/>
      <c r="AQ596" s="184"/>
      <c r="AR596" s="184"/>
      <c r="AS596" s="184"/>
      <c r="AT596" s="184"/>
      <c r="AU596" s="184"/>
      <c r="AV596" s="184"/>
      <c r="AW596" s="184"/>
      <c r="AX596" s="184"/>
      <c r="AY596" s="184"/>
      <c r="AZ596" s="184"/>
      <c r="BA596" s="184"/>
      <c r="BB596" s="184"/>
      <c r="BC596" s="184"/>
      <c r="BD596" s="184"/>
      <c r="BE596" s="184"/>
      <c r="BF596" s="184"/>
      <c r="BG596" s="184"/>
      <c r="BH596" s="184"/>
      <c r="BI596" s="184"/>
      <c r="BJ596" s="184"/>
      <c r="BK596" s="184"/>
      <c r="BL596" s="184"/>
      <c r="BM596" s="184"/>
      <c r="BN596" s="184"/>
      <c r="BO596" s="184"/>
      <c r="BP596" s="184"/>
      <c r="BQ596" s="184"/>
      <c r="BR596" s="184"/>
      <c r="BS596" s="184"/>
      <c r="BT596" s="184"/>
      <c r="BU596" s="184"/>
      <c r="BV596" s="184"/>
      <c r="BW596" s="184"/>
      <c r="BX596" s="187"/>
      <c r="BY596" s="187"/>
      <c r="BZ596" s="187"/>
      <c r="CA596" s="187"/>
      <c r="CB596" s="187"/>
      <c r="CC596" s="187"/>
      <c r="CD596" s="187"/>
      <c r="CE596" s="187"/>
      <c r="CF596" s="187"/>
      <c r="CG596" s="187"/>
      <c r="CH596" s="187"/>
    </row>
    <row r="597" spans="1:86" s="186" customFormat="1" ht="12" customHeight="1">
      <c r="A597" s="184"/>
      <c r="B597" s="184"/>
      <c r="C597" s="184"/>
      <c r="D597" s="184"/>
      <c r="E597" s="184"/>
      <c r="F597" s="184"/>
      <c r="G597" s="185"/>
      <c r="H597" s="184"/>
      <c r="I597" s="184"/>
      <c r="J597" s="184"/>
      <c r="K597" s="184"/>
      <c r="L597" s="184"/>
      <c r="M597" s="184"/>
      <c r="N597" s="184"/>
      <c r="O597" s="184"/>
      <c r="P597" s="184"/>
      <c r="Q597" s="184"/>
      <c r="R597" s="184"/>
      <c r="S597" s="184"/>
      <c r="T597" s="184"/>
      <c r="U597" s="184"/>
      <c r="V597" s="184"/>
      <c r="W597" s="184"/>
      <c r="X597" s="184"/>
      <c r="Y597" s="184"/>
      <c r="Z597" s="184"/>
      <c r="AA597" s="184"/>
      <c r="AB597" s="184"/>
      <c r="AC597" s="184"/>
      <c r="AD597" s="184"/>
      <c r="AE597" s="184"/>
      <c r="AF597" s="184"/>
      <c r="AG597" s="184"/>
      <c r="AH597" s="184"/>
      <c r="AI597" s="184"/>
      <c r="AJ597" s="184"/>
      <c r="AK597" s="184"/>
      <c r="AL597" s="184"/>
      <c r="AM597" s="184"/>
      <c r="AN597" s="184"/>
      <c r="AO597" s="184"/>
      <c r="AP597" s="184"/>
      <c r="AQ597" s="184"/>
      <c r="AR597" s="184"/>
      <c r="AS597" s="184"/>
      <c r="AT597" s="184"/>
      <c r="AU597" s="184"/>
      <c r="AV597" s="184"/>
      <c r="AW597" s="184"/>
      <c r="AX597" s="184"/>
      <c r="AY597" s="184"/>
      <c r="AZ597" s="184"/>
      <c r="BA597" s="184"/>
      <c r="BB597" s="184"/>
      <c r="BC597" s="184"/>
      <c r="BD597" s="184"/>
      <c r="BE597" s="184"/>
      <c r="BF597" s="184"/>
      <c r="BG597" s="184"/>
      <c r="BH597" s="184"/>
      <c r="BI597" s="184"/>
      <c r="BJ597" s="184"/>
      <c r="BK597" s="184"/>
      <c r="BL597" s="184"/>
      <c r="BM597" s="184"/>
      <c r="BN597" s="184"/>
      <c r="BO597" s="184"/>
      <c r="BP597" s="184"/>
      <c r="BQ597" s="184"/>
      <c r="BR597" s="184"/>
      <c r="BS597" s="184"/>
      <c r="BT597" s="184"/>
      <c r="BU597" s="184"/>
      <c r="BV597" s="184"/>
      <c r="BW597" s="184"/>
      <c r="BX597" s="187"/>
      <c r="BY597" s="187"/>
      <c r="BZ597" s="187"/>
      <c r="CA597" s="187"/>
      <c r="CB597" s="187"/>
      <c r="CC597" s="187"/>
      <c r="CD597" s="187"/>
      <c r="CE597" s="187"/>
      <c r="CF597" s="187"/>
      <c r="CG597" s="187"/>
      <c r="CH597" s="187"/>
    </row>
    <row r="598" spans="1:86" s="186" customFormat="1" ht="12" customHeight="1">
      <c r="A598" s="184"/>
      <c r="B598" s="184"/>
      <c r="C598" s="184"/>
      <c r="D598" s="184"/>
      <c r="E598" s="184"/>
      <c r="F598" s="184"/>
      <c r="G598" s="185"/>
      <c r="H598" s="184"/>
      <c r="I598" s="184"/>
      <c r="J598" s="184"/>
      <c r="K598" s="184"/>
      <c r="L598" s="184"/>
      <c r="M598" s="184"/>
      <c r="N598" s="184"/>
      <c r="O598" s="184"/>
      <c r="P598" s="184"/>
      <c r="Q598" s="184"/>
      <c r="R598" s="184"/>
      <c r="S598" s="184"/>
      <c r="T598" s="184"/>
      <c r="U598" s="184"/>
      <c r="V598" s="184"/>
      <c r="W598" s="184"/>
      <c r="X598" s="184"/>
      <c r="Y598" s="184"/>
      <c r="Z598" s="184"/>
      <c r="AA598" s="184"/>
      <c r="AB598" s="184"/>
      <c r="AC598" s="184"/>
      <c r="AD598" s="184"/>
      <c r="AE598" s="184"/>
      <c r="AF598" s="184"/>
      <c r="AG598" s="184"/>
      <c r="AH598" s="184"/>
      <c r="AI598" s="184"/>
      <c r="AJ598" s="184"/>
      <c r="AK598" s="184"/>
      <c r="AL598" s="184"/>
      <c r="AM598" s="184"/>
      <c r="AN598" s="184"/>
      <c r="AO598" s="184"/>
      <c r="AP598" s="184"/>
      <c r="AQ598" s="184"/>
      <c r="AR598" s="184"/>
      <c r="AS598" s="184"/>
      <c r="AT598" s="184"/>
      <c r="AU598" s="184"/>
      <c r="AV598" s="184"/>
      <c r="AW598" s="184"/>
      <c r="AX598" s="184"/>
      <c r="AY598" s="184"/>
      <c r="AZ598" s="184"/>
      <c r="BA598" s="184"/>
      <c r="BB598" s="184"/>
      <c r="BC598" s="184"/>
      <c r="BD598" s="184"/>
      <c r="BE598" s="184"/>
      <c r="BF598" s="184"/>
      <c r="BG598" s="184"/>
      <c r="BH598" s="184"/>
      <c r="BI598" s="184"/>
      <c r="BJ598" s="184"/>
      <c r="BK598" s="184"/>
      <c r="BL598" s="184"/>
      <c r="BM598" s="184"/>
      <c r="BN598" s="184"/>
      <c r="BO598" s="184"/>
      <c r="BP598" s="184"/>
      <c r="BQ598" s="184"/>
      <c r="BR598" s="184"/>
      <c r="BS598" s="184"/>
      <c r="BT598" s="184"/>
      <c r="BU598" s="184"/>
      <c r="BV598" s="184"/>
      <c r="BW598" s="184"/>
      <c r="BX598" s="187"/>
      <c r="BY598" s="187"/>
      <c r="BZ598" s="187"/>
      <c r="CA598" s="187"/>
      <c r="CB598" s="187"/>
      <c r="CC598" s="187"/>
      <c r="CD598" s="187"/>
      <c r="CE598" s="187"/>
      <c r="CF598" s="187"/>
      <c r="CG598" s="187"/>
      <c r="CH598" s="187"/>
    </row>
    <row r="599" spans="1:86" s="186" customFormat="1" ht="12" customHeight="1">
      <c r="A599" s="184"/>
      <c r="B599" s="184"/>
      <c r="C599" s="184"/>
      <c r="D599" s="184"/>
      <c r="E599" s="184"/>
      <c r="F599" s="184"/>
      <c r="G599" s="185"/>
      <c r="H599" s="184"/>
      <c r="I599" s="184"/>
      <c r="J599" s="184"/>
      <c r="K599" s="184"/>
      <c r="L599" s="184"/>
      <c r="M599" s="184"/>
      <c r="N599" s="184"/>
      <c r="O599" s="184"/>
      <c r="P599" s="184"/>
      <c r="Q599" s="184"/>
      <c r="R599" s="184"/>
      <c r="S599" s="184"/>
      <c r="T599" s="184"/>
      <c r="U599" s="184"/>
      <c r="V599" s="184"/>
      <c r="W599" s="184"/>
      <c r="X599" s="184"/>
      <c r="Y599" s="184"/>
      <c r="Z599" s="184"/>
      <c r="AA599" s="184"/>
      <c r="AB599" s="184"/>
      <c r="AC599" s="184"/>
      <c r="AD599" s="184"/>
      <c r="AE599" s="184"/>
      <c r="AF599" s="184"/>
      <c r="AG599" s="184"/>
      <c r="AH599" s="184"/>
      <c r="AI599" s="184"/>
      <c r="AJ599" s="184"/>
      <c r="AK599" s="184"/>
      <c r="AL599" s="184"/>
      <c r="AM599" s="184"/>
      <c r="AN599" s="184"/>
      <c r="AO599" s="184"/>
      <c r="AP599" s="184"/>
      <c r="AQ599" s="184"/>
      <c r="AR599" s="184"/>
      <c r="AS599" s="184"/>
      <c r="AT599" s="184"/>
      <c r="AU599" s="184"/>
      <c r="AV599" s="184"/>
      <c r="AW599" s="184"/>
      <c r="AX599" s="184"/>
      <c r="AY599" s="184"/>
      <c r="AZ599" s="184"/>
      <c r="BA599" s="184"/>
      <c r="BB599" s="184"/>
      <c r="BC599" s="184"/>
      <c r="BD599" s="184"/>
      <c r="BE599" s="184"/>
      <c r="BF599" s="184"/>
      <c r="BG599" s="184"/>
      <c r="BH599" s="184"/>
      <c r="BI599" s="184"/>
      <c r="BJ599" s="184"/>
      <c r="BK599" s="184"/>
      <c r="BL599" s="184"/>
      <c r="BM599" s="184"/>
      <c r="BN599" s="184"/>
      <c r="BO599" s="184"/>
      <c r="BP599" s="184"/>
      <c r="BQ599" s="184"/>
      <c r="BR599" s="184"/>
      <c r="BS599" s="184"/>
      <c r="BT599" s="184"/>
      <c r="BU599" s="184"/>
      <c r="BV599" s="184"/>
      <c r="BW599" s="184"/>
      <c r="BX599" s="187"/>
      <c r="BY599" s="187"/>
      <c r="BZ599" s="187"/>
      <c r="CA599" s="187"/>
      <c r="CB599" s="187"/>
      <c r="CC599" s="187"/>
      <c r="CD599" s="187"/>
      <c r="CE599" s="187"/>
      <c r="CF599" s="187"/>
      <c r="CG599" s="187"/>
      <c r="CH599" s="187"/>
    </row>
    <row r="600" spans="1:86" s="186" customFormat="1" ht="12" customHeight="1">
      <c r="A600" s="184"/>
      <c r="B600" s="184"/>
      <c r="C600" s="184"/>
      <c r="D600" s="184"/>
      <c r="E600" s="184"/>
      <c r="F600" s="184"/>
      <c r="G600" s="185"/>
      <c r="H600" s="184"/>
      <c r="I600" s="184"/>
      <c r="J600" s="184"/>
      <c r="K600" s="184"/>
      <c r="L600" s="184"/>
      <c r="M600" s="184"/>
      <c r="N600" s="184"/>
      <c r="O600" s="184"/>
      <c r="P600" s="184"/>
      <c r="Q600" s="184"/>
      <c r="R600" s="184"/>
      <c r="S600" s="184"/>
      <c r="T600" s="184"/>
      <c r="U600" s="184"/>
      <c r="V600" s="184"/>
      <c r="W600" s="184"/>
      <c r="X600" s="184"/>
      <c r="Y600" s="184"/>
      <c r="Z600" s="184"/>
      <c r="AA600" s="184"/>
      <c r="AB600" s="184"/>
      <c r="AC600" s="184"/>
      <c r="AD600" s="184"/>
      <c r="AE600" s="184"/>
      <c r="AF600" s="184"/>
      <c r="AG600" s="184"/>
      <c r="AH600" s="184"/>
      <c r="AI600" s="184"/>
      <c r="AJ600" s="184"/>
      <c r="AK600" s="184"/>
      <c r="AL600" s="184"/>
      <c r="AM600" s="184"/>
      <c r="AN600" s="184"/>
      <c r="AO600" s="184"/>
      <c r="AP600" s="184"/>
      <c r="AQ600" s="184"/>
      <c r="AR600" s="184"/>
      <c r="AS600" s="184"/>
      <c r="AT600" s="184"/>
      <c r="AU600" s="184"/>
      <c r="AV600" s="184"/>
      <c r="AW600" s="184"/>
      <c r="AX600" s="184"/>
      <c r="AY600" s="184"/>
      <c r="AZ600" s="184"/>
      <c r="BA600" s="184"/>
      <c r="BB600" s="184"/>
      <c r="BC600" s="184"/>
      <c r="BD600" s="184"/>
      <c r="BE600" s="184"/>
      <c r="BF600" s="184"/>
      <c r="BG600" s="184"/>
      <c r="BH600" s="184"/>
      <c r="BI600" s="184"/>
      <c r="BJ600" s="184"/>
      <c r="BK600" s="184"/>
      <c r="BL600" s="184"/>
      <c r="BM600" s="184"/>
      <c r="BN600" s="184"/>
      <c r="BO600" s="184"/>
      <c r="BP600" s="184"/>
      <c r="BQ600" s="184"/>
      <c r="BR600" s="184"/>
      <c r="BS600" s="184"/>
      <c r="BT600" s="184"/>
      <c r="BU600" s="184"/>
      <c r="BV600" s="184"/>
      <c r="BW600" s="184"/>
      <c r="BX600" s="187"/>
      <c r="BY600" s="187"/>
      <c r="BZ600" s="187"/>
      <c r="CA600" s="187"/>
      <c r="CB600" s="187"/>
      <c r="CC600" s="187"/>
      <c r="CD600" s="187"/>
      <c r="CE600" s="187"/>
      <c r="CF600" s="187"/>
      <c r="CG600" s="187"/>
      <c r="CH600" s="187"/>
    </row>
    <row r="601" spans="1:86" s="186" customFormat="1" ht="12" customHeight="1">
      <c r="A601" s="184"/>
      <c r="B601" s="184"/>
      <c r="C601" s="184"/>
      <c r="D601" s="184"/>
      <c r="E601" s="184"/>
      <c r="F601" s="184"/>
      <c r="G601" s="185"/>
      <c r="H601" s="184"/>
      <c r="I601" s="184"/>
      <c r="J601" s="184"/>
      <c r="K601" s="184"/>
      <c r="L601" s="184"/>
      <c r="M601" s="184"/>
      <c r="N601" s="184"/>
      <c r="O601" s="184"/>
      <c r="P601" s="184"/>
      <c r="Q601" s="184"/>
      <c r="R601" s="184"/>
      <c r="S601" s="184"/>
      <c r="T601" s="184"/>
      <c r="U601" s="184"/>
      <c r="V601" s="184"/>
      <c r="W601" s="184"/>
      <c r="X601" s="184"/>
      <c r="Y601" s="184"/>
      <c r="Z601" s="184"/>
      <c r="AA601" s="184"/>
      <c r="AB601" s="184"/>
      <c r="AC601" s="184"/>
      <c r="AD601" s="184"/>
      <c r="AE601" s="184"/>
      <c r="AF601" s="184"/>
      <c r="AG601" s="184"/>
      <c r="AH601" s="184"/>
      <c r="AI601" s="184"/>
      <c r="AJ601" s="184"/>
      <c r="AK601" s="184"/>
      <c r="AL601" s="184"/>
      <c r="AM601" s="184"/>
      <c r="AN601" s="184"/>
      <c r="AO601" s="184"/>
      <c r="AP601" s="184"/>
      <c r="AQ601" s="184"/>
      <c r="AR601" s="184"/>
      <c r="AS601" s="184"/>
      <c r="AT601" s="184"/>
      <c r="AU601" s="184"/>
      <c r="AV601" s="184"/>
      <c r="AW601" s="184"/>
      <c r="AX601" s="184"/>
      <c r="AY601" s="184"/>
      <c r="AZ601" s="184"/>
      <c r="BA601" s="184"/>
      <c r="BB601" s="184"/>
      <c r="BC601" s="184"/>
      <c r="BD601" s="184"/>
      <c r="BE601" s="184"/>
      <c r="BF601" s="184"/>
      <c r="BG601" s="184"/>
      <c r="BH601" s="184"/>
      <c r="BI601" s="184"/>
      <c r="BJ601" s="184"/>
      <c r="BK601" s="184"/>
      <c r="BL601" s="184"/>
      <c r="BM601" s="184"/>
      <c r="BN601" s="184"/>
      <c r="BO601" s="184"/>
      <c r="BP601" s="184"/>
      <c r="BQ601" s="184"/>
      <c r="BR601" s="184"/>
      <c r="BS601" s="184"/>
      <c r="BT601" s="184"/>
      <c r="BU601" s="184"/>
      <c r="BV601" s="184"/>
      <c r="BW601" s="184"/>
      <c r="BX601" s="187"/>
      <c r="BY601" s="187"/>
      <c r="BZ601" s="187"/>
      <c r="CA601" s="187"/>
      <c r="CB601" s="187"/>
      <c r="CC601" s="187"/>
      <c r="CD601" s="187"/>
      <c r="CE601" s="187"/>
      <c r="CF601" s="187"/>
      <c r="CG601" s="187"/>
      <c r="CH601" s="187"/>
    </row>
    <row r="602" spans="1:86" s="186" customFormat="1" ht="12" customHeight="1">
      <c r="A602" s="184"/>
      <c r="B602" s="184"/>
      <c r="C602" s="184"/>
      <c r="D602" s="184"/>
      <c r="E602" s="184"/>
      <c r="F602" s="184"/>
      <c r="G602" s="185"/>
      <c r="H602" s="184"/>
      <c r="I602" s="184"/>
      <c r="J602" s="184"/>
      <c r="K602" s="184"/>
      <c r="L602" s="184"/>
      <c r="M602" s="184"/>
      <c r="N602" s="184"/>
      <c r="O602" s="184"/>
      <c r="P602" s="184"/>
      <c r="Q602" s="184"/>
      <c r="R602" s="184"/>
      <c r="S602" s="184"/>
      <c r="T602" s="184"/>
      <c r="U602" s="184"/>
      <c r="V602" s="184"/>
      <c r="W602" s="184"/>
      <c r="X602" s="184"/>
      <c r="Y602" s="184"/>
      <c r="Z602" s="184"/>
      <c r="AA602" s="184"/>
      <c r="AB602" s="184"/>
      <c r="AC602" s="184"/>
      <c r="AD602" s="184"/>
      <c r="AE602" s="184"/>
      <c r="AF602" s="184"/>
      <c r="AG602" s="184"/>
      <c r="AH602" s="184"/>
      <c r="AI602" s="184"/>
      <c r="AJ602" s="184"/>
      <c r="AK602" s="184"/>
      <c r="AL602" s="184"/>
      <c r="AM602" s="184"/>
      <c r="AN602" s="184"/>
      <c r="AO602" s="184"/>
      <c r="AP602" s="184"/>
      <c r="AQ602" s="184"/>
      <c r="AR602" s="184"/>
      <c r="AS602" s="184"/>
      <c r="AT602" s="184"/>
      <c r="AU602" s="184"/>
      <c r="AV602" s="184"/>
      <c r="AW602" s="184"/>
      <c r="AX602" s="184"/>
      <c r="AY602" s="184"/>
      <c r="AZ602" s="184"/>
      <c r="BA602" s="184"/>
      <c r="BB602" s="184"/>
      <c r="BC602" s="184"/>
      <c r="BD602" s="184"/>
      <c r="BE602" s="184"/>
      <c r="BF602" s="184"/>
      <c r="BG602" s="184"/>
      <c r="BH602" s="184"/>
      <c r="BI602" s="184"/>
      <c r="BJ602" s="184"/>
      <c r="BK602" s="184"/>
      <c r="BL602" s="184"/>
      <c r="BM602" s="184"/>
      <c r="BN602" s="184"/>
      <c r="BO602" s="184"/>
      <c r="BP602" s="184"/>
      <c r="BQ602" s="184"/>
      <c r="BR602" s="184"/>
      <c r="BS602" s="184"/>
      <c r="BT602" s="184"/>
      <c r="BU602" s="184"/>
      <c r="BV602" s="184"/>
      <c r="BW602" s="184"/>
      <c r="BX602" s="187"/>
      <c r="BY602" s="187"/>
      <c r="BZ602" s="187"/>
      <c r="CA602" s="187"/>
      <c r="CB602" s="187"/>
      <c r="CC602" s="187"/>
      <c r="CD602" s="187"/>
      <c r="CE602" s="187"/>
      <c r="CF602" s="187"/>
      <c r="CG602" s="187"/>
      <c r="CH602" s="187"/>
    </row>
    <row r="603" spans="1:86" s="186" customFormat="1" ht="12" customHeight="1">
      <c r="A603" s="184"/>
      <c r="B603" s="184"/>
      <c r="C603" s="184"/>
      <c r="D603" s="184"/>
      <c r="E603" s="184"/>
      <c r="F603" s="184"/>
      <c r="G603" s="185"/>
      <c r="H603" s="184"/>
      <c r="I603" s="184"/>
      <c r="J603" s="184"/>
      <c r="K603" s="184"/>
      <c r="L603" s="184"/>
      <c r="M603" s="184"/>
      <c r="N603" s="184"/>
      <c r="O603" s="184"/>
      <c r="P603" s="184"/>
      <c r="Q603" s="184"/>
      <c r="R603" s="184"/>
      <c r="S603" s="184"/>
      <c r="T603" s="184"/>
      <c r="U603" s="184"/>
      <c r="V603" s="184"/>
      <c r="W603" s="184"/>
      <c r="X603" s="184"/>
      <c r="Y603" s="184"/>
      <c r="Z603" s="184"/>
      <c r="AA603" s="184"/>
      <c r="AB603" s="184"/>
      <c r="AC603" s="184"/>
      <c r="AD603" s="184"/>
      <c r="AE603" s="184"/>
      <c r="AF603" s="184"/>
      <c r="AG603" s="184"/>
      <c r="AH603" s="184"/>
      <c r="AI603" s="184"/>
      <c r="AJ603" s="184"/>
      <c r="AK603" s="184"/>
      <c r="AL603" s="184"/>
      <c r="AM603" s="184"/>
      <c r="AN603" s="184"/>
      <c r="AO603" s="184"/>
      <c r="AP603" s="184"/>
      <c r="AQ603" s="184"/>
      <c r="AR603" s="184"/>
      <c r="AS603" s="184"/>
      <c r="AT603" s="184"/>
      <c r="AU603" s="184"/>
      <c r="AV603" s="184"/>
      <c r="AW603" s="184"/>
      <c r="AX603" s="184"/>
      <c r="AY603" s="184"/>
      <c r="AZ603" s="184"/>
      <c r="BA603" s="184"/>
      <c r="BB603" s="184"/>
      <c r="BC603" s="184"/>
      <c r="BD603" s="184"/>
      <c r="BE603" s="184"/>
      <c r="BF603" s="184"/>
      <c r="BG603" s="184"/>
      <c r="BH603" s="184"/>
      <c r="BI603" s="184"/>
      <c r="BJ603" s="184"/>
      <c r="BK603" s="184"/>
      <c r="BL603" s="184"/>
      <c r="BM603" s="184"/>
      <c r="BN603" s="184"/>
      <c r="BO603" s="184"/>
      <c r="BP603" s="184"/>
      <c r="BQ603" s="184"/>
      <c r="BR603" s="184"/>
      <c r="BS603" s="184"/>
      <c r="BT603" s="184"/>
      <c r="BU603" s="184"/>
      <c r="BV603" s="184"/>
      <c r="BW603" s="184"/>
      <c r="BX603" s="187"/>
      <c r="BY603" s="187"/>
      <c r="BZ603" s="187"/>
      <c r="CA603" s="187"/>
      <c r="CB603" s="187"/>
      <c r="CC603" s="187"/>
      <c r="CD603" s="187"/>
      <c r="CE603" s="187"/>
      <c r="CF603" s="187"/>
      <c r="CG603" s="187"/>
      <c r="CH603" s="187"/>
    </row>
    <row r="604" spans="1:86" s="186" customFormat="1" ht="12" customHeight="1">
      <c r="A604" s="184"/>
      <c r="B604" s="184"/>
      <c r="C604" s="184"/>
      <c r="D604" s="184"/>
      <c r="E604" s="184"/>
      <c r="F604" s="184"/>
      <c r="G604" s="185"/>
      <c r="H604" s="184"/>
      <c r="I604" s="184"/>
      <c r="J604" s="184"/>
      <c r="K604" s="184"/>
      <c r="L604" s="184"/>
      <c r="M604" s="184"/>
      <c r="N604" s="184"/>
      <c r="O604" s="184"/>
      <c r="P604" s="184"/>
      <c r="Q604" s="184"/>
      <c r="R604" s="184"/>
      <c r="S604" s="184"/>
      <c r="T604" s="184"/>
      <c r="U604" s="184"/>
      <c r="V604" s="184"/>
      <c r="W604" s="184"/>
      <c r="X604" s="184"/>
      <c r="Y604" s="184"/>
      <c r="Z604" s="184"/>
      <c r="AA604" s="184"/>
      <c r="AB604" s="184"/>
      <c r="AC604" s="184"/>
      <c r="AD604" s="184"/>
      <c r="AE604" s="184"/>
      <c r="AF604" s="184"/>
      <c r="AG604" s="184"/>
      <c r="AH604" s="184"/>
      <c r="AI604" s="184"/>
      <c r="AJ604" s="184"/>
      <c r="AK604" s="184"/>
      <c r="AL604" s="184"/>
      <c r="AM604" s="184"/>
      <c r="AN604" s="184"/>
      <c r="AO604" s="184"/>
      <c r="AP604" s="184"/>
      <c r="AQ604" s="184"/>
      <c r="AR604" s="184"/>
      <c r="AS604" s="184"/>
      <c r="AT604" s="184"/>
      <c r="AU604" s="184"/>
      <c r="AV604" s="184"/>
      <c r="AW604" s="184"/>
      <c r="AX604" s="184"/>
      <c r="AY604" s="184"/>
      <c r="AZ604" s="184"/>
      <c r="BA604" s="184"/>
      <c r="BB604" s="184"/>
      <c r="BC604" s="184"/>
      <c r="BD604" s="184"/>
      <c r="BE604" s="184"/>
      <c r="BF604" s="184"/>
      <c r="BG604" s="184"/>
      <c r="BH604" s="184"/>
      <c r="BI604" s="184"/>
      <c r="BJ604" s="184"/>
      <c r="BK604" s="184"/>
      <c r="BL604" s="184"/>
      <c r="BM604" s="184"/>
      <c r="BN604" s="184"/>
      <c r="BO604" s="184"/>
      <c r="BP604" s="184"/>
      <c r="BQ604" s="184"/>
      <c r="BR604" s="184"/>
      <c r="BS604" s="184"/>
      <c r="BT604" s="184"/>
      <c r="BU604" s="184"/>
      <c r="BV604" s="184"/>
      <c r="BW604" s="184"/>
      <c r="BX604" s="187"/>
      <c r="BY604" s="187"/>
      <c r="BZ604" s="187"/>
      <c r="CA604" s="187"/>
      <c r="CB604" s="187"/>
      <c r="CC604" s="187"/>
      <c r="CD604" s="187"/>
      <c r="CE604" s="187"/>
      <c r="CF604" s="187"/>
      <c r="CG604" s="187"/>
      <c r="CH604" s="187"/>
    </row>
    <row r="605" spans="1:86" s="186" customFormat="1" ht="12" customHeight="1">
      <c r="A605" s="184"/>
      <c r="B605" s="184"/>
      <c r="C605" s="184"/>
      <c r="D605" s="184"/>
      <c r="E605" s="184"/>
      <c r="F605" s="184"/>
      <c r="G605" s="185"/>
      <c r="H605" s="184"/>
      <c r="I605" s="184"/>
      <c r="J605" s="184"/>
      <c r="K605" s="184"/>
      <c r="L605" s="184"/>
      <c r="M605" s="184"/>
      <c r="N605" s="184"/>
      <c r="O605" s="184"/>
      <c r="P605" s="184"/>
      <c r="Q605" s="184"/>
      <c r="R605" s="184"/>
      <c r="S605" s="184"/>
      <c r="T605" s="184"/>
      <c r="U605" s="184"/>
      <c r="V605" s="184"/>
      <c r="W605" s="184"/>
      <c r="X605" s="184"/>
      <c r="Y605" s="184"/>
      <c r="Z605" s="184"/>
      <c r="AA605" s="184"/>
      <c r="AB605" s="184"/>
      <c r="AC605" s="184"/>
      <c r="AD605" s="184"/>
      <c r="AE605" s="184"/>
      <c r="AF605" s="184"/>
      <c r="AG605" s="184"/>
      <c r="AH605" s="184"/>
      <c r="AI605" s="184"/>
      <c r="AJ605" s="184"/>
      <c r="AK605" s="184"/>
      <c r="AL605" s="184"/>
      <c r="AM605" s="184"/>
      <c r="AN605" s="184"/>
      <c r="AO605" s="184"/>
      <c r="AP605" s="184"/>
      <c r="AQ605" s="184"/>
      <c r="AR605" s="184"/>
      <c r="AS605" s="184"/>
      <c r="AT605" s="184"/>
      <c r="AU605" s="184"/>
      <c r="AV605" s="184"/>
      <c r="AW605" s="184"/>
      <c r="AX605" s="184"/>
      <c r="AY605" s="184"/>
      <c r="AZ605" s="184"/>
      <c r="BA605" s="184"/>
      <c r="BB605" s="184"/>
      <c r="BC605" s="184"/>
      <c r="BD605" s="184"/>
      <c r="BE605" s="184"/>
      <c r="BF605" s="184"/>
      <c r="BG605" s="184"/>
      <c r="BH605" s="184"/>
      <c r="BI605" s="184"/>
      <c r="BJ605" s="184"/>
      <c r="BK605" s="184"/>
      <c r="BL605" s="184"/>
      <c r="BM605" s="184"/>
      <c r="BN605" s="184"/>
      <c r="BO605" s="184"/>
      <c r="BP605" s="184"/>
      <c r="BQ605" s="184"/>
      <c r="BR605" s="184"/>
      <c r="BS605" s="184"/>
      <c r="BT605" s="184"/>
      <c r="BU605" s="184"/>
      <c r="BV605" s="184"/>
      <c r="BW605" s="184"/>
      <c r="BX605" s="187"/>
      <c r="BY605" s="187"/>
      <c r="BZ605" s="187"/>
      <c r="CA605" s="187"/>
      <c r="CB605" s="187"/>
      <c r="CC605" s="187"/>
      <c r="CD605" s="187"/>
      <c r="CE605" s="187"/>
      <c r="CF605" s="187"/>
      <c r="CG605" s="187"/>
      <c r="CH605" s="187"/>
    </row>
    <row r="606" spans="1:86" s="186" customFormat="1" ht="12" customHeight="1">
      <c r="A606" s="184"/>
      <c r="B606" s="184"/>
      <c r="C606" s="184"/>
      <c r="D606" s="184"/>
      <c r="E606" s="184"/>
      <c r="F606" s="184"/>
      <c r="G606" s="185"/>
      <c r="H606" s="184"/>
      <c r="I606" s="184"/>
      <c r="J606" s="184"/>
      <c r="K606" s="184"/>
      <c r="L606" s="184"/>
      <c r="M606" s="184"/>
      <c r="N606" s="184"/>
      <c r="O606" s="184"/>
      <c r="P606" s="184"/>
      <c r="Q606" s="184"/>
      <c r="R606" s="184"/>
      <c r="S606" s="184"/>
      <c r="T606" s="184"/>
      <c r="U606" s="184"/>
      <c r="V606" s="184"/>
      <c r="W606" s="184"/>
      <c r="X606" s="184"/>
      <c r="Y606" s="184"/>
      <c r="Z606" s="184"/>
      <c r="AA606" s="184"/>
      <c r="AB606" s="184"/>
      <c r="AC606" s="184"/>
      <c r="AD606" s="184"/>
      <c r="AE606" s="184"/>
      <c r="AF606" s="184"/>
      <c r="AG606" s="184"/>
      <c r="AH606" s="184"/>
      <c r="AI606" s="184"/>
      <c r="AJ606" s="184"/>
      <c r="AK606" s="184"/>
      <c r="AL606" s="184"/>
      <c r="AM606" s="184"/>
      <c r="AN606" s="184"/>
      <c r="AO606" s="184"/>
      <c r="AP606" s="184"/>
      <c r="AQ606" s="184"/>
      <c r="AR606" s="184"/>
      <c r="AS606" s="184"/>
      <c r="AT606" s="184"/>
      <c r="AU606" s="184"/>
      <c r="AV606" s="184"/>
      <c r="AW606" s="184"/>
      <c r="AX606" s="184"/>
      <c r="AY606" s="184"/>
      <c r="AZ606" s="184"/>
      <c r="BA606" s="184"/>
      <c r="BB606" s="184"/>
      <c r="BC606" s="184"/>
      <c r="BD606" s="184"/>
      <c r="BE606" s="184"/>
      <c r="BF606" s="184"/>
      <c r="BG606" s="184"/>
      <c r="BH606" s="184"/>
      <c r="BI606" s="184"/>
      <c r="BJ606" s="184"/>
      <c r="BK606" s="184"/>
      <c r="BL606" s="184"/>
      <c r="BM606" s="184"/>
      <c r="BN606" s="184"/>
      <c r="BO606" s="184"/>
      <c r="BP606" s="184"/>
      <c r="BQ606" s="184"/>
      <c r="BR606" s="184"/>
      <c r="BS606" s="184"/>
      <c r="BT606" s="184"/>
      <c r="BU606" s="184"/>
      <c r="BV606" s="184"/>
      <c r="BW606" s="184"/>
      <c r="BX606" s="187"/>
      <c r="BY606" s="187"/>
      <c r="BZ606" s="187"/>
      <c r="CA606" s="187"/>
      <c r="CB606" s="187"/>
      <c r="CC606" s="187"/>
      <c r="CD606" s="187"/>
      <c r="CE606" s="187"/>
      <c r="CF606" s="187"/>
      <c r="CG606" s="187"/>
      <c r="CH606" s="187"/>
    </row>
    <row r="607" spans="1:86" s="186" customFormat="1" ht="12" customHeight="1">
      <c r="A607" s="184"/>
      <c r="B607" s="184"/>
      <c r="C607" s="184"/>
      <c r="D607" s="184"/>
      <c r="E607" s="184"/>
      <c r="F607" s="184"/>
      <c r="G607" s="185"/>
      <c r="H607" s="184"/>
      <c r="I607" s="184"/>
      <c r="J607" s="184"/>
      <c r="K607" s="184"/>
      <c r="L607" s="184"/>
      <c r="M607" s="184"/>
      <c r="N607" s="184"/>
      <c r="O607" s="184"/>
      <c r="P607" s="184"/>
      <c r="Q607" s="184"/>
      <c r="R607" s="184"/>
      <c r="S607" s="184"/>
      <c r="T607" s="184"/>
      <c r="U607" s="184"/>
      <c r="V607" s="184"/>
      <c r="W607" s="184"/>
      <c r="X607" s="184"/>
      <c r="Y607" s="184"/>
      <c r="Z607" s="184"/>
      <c r="AA607" s="184"/>
      <c r="AB607" s="184"/>
      <c r="AC607" s="184"/>
      <c r="AD607" s="184"/>
      <c r="AE607" s="184"/>
      <c r="AF607" s="184"/>
      <c r="AG607" s="184"/>
      <c r="AH607" s="184"/>
      <c r="AI607" s="184"/>
      <c r="AJ607" s="184"/>
      <c r="AK607" s="184"/>
      <c r="AL607" s="184"/>
      <c r="AM607" s="184"/>
      <c r="AN607" s="184"/>
      <c r="AO607" s="184"/>
      <c r="AP607" s="184"/>
      <c r="AQ607" s="184"/>
      <c r="AR607" s="184"/>
      <c r="AS607" s="184"/>
      <c r="AT607" s="184"/>
      <c r="AU607" s="184"/>
      <c r="AV607" s="184"/>
      <c r="AW607" s="184"/>
      <c r="AX607" s="184"/>
      <c r="AY607" s="184"/>
      <c r="AZ607" s="184"/>
      <c r="BA607" s="184"/>
      <c r="BB607" s="184"/>
      <c r="BC607" s="184"/>
      <c r="BD607" s="184"/>
      <c r="BE607" s="184"/>
      <c r="BF607" s="184"/>
      <c r="BG607" s="184"/>
      <c r="BH607" s="184"/>
      <c r="BI607" s="184"/>
      <c r="BJ607" s="184"/>
      <c r="BK607" s="184"/>
      <c r="BL607" s="184"/>
      <c r="BM607" s="184"/>
      <c r="BN607" s="184"/>
      <c r="BO607" s="184"/>
      <c r="BP607" s="184"/>
      <c r="BQ607" s="184"/>
      <c r="BR607" s="184"/>
      <c r="BS607" s="184"/>
      <c r="BT607" s="184"/>
      <c r="BU607" s="184"/>
      <c r="BV607" s="184"/>
      <c r="BW607" s="184"/>
      <c r="BX607" s="187"/>
      <c r="BY607" s="187"/>
      <c r="BZ607" s="187"/>
      <c r="CA607" s="187"/>
      <c r="CB607" s="187"/>
      <c r="CC607" s="187"/>
      <c r="CD607" s="187"/>
      <c r="CE607" s="187"/>
      <c r="CF607" s="187"/>
      <c r="CG607" s="187"/>
      <c r="CH607" s="187"/>
    </row>
    <row r="608" spans="1:86" s="186" customFormat="1" ht="12" customHeight="1">
      <c r="A608" s="184"/>
      <c r="B608" s="184"/>
      <c r="C608" s="184"/>
      <c r="D608" s="184"/>
      <c r="E608" s="184"/>
      <c r="F608" s="184"/>
      <c r="G608" s="185"/>
      <c r="H608" s="184"/>
      <c r="I608" s="184"/>
      <c r="J608" s="184"/>
      <c r="K608" s="184"/>
      <c r="L608" s="184"/>
      <c r="M608" s="184"/>
      <c r="N608" s="184"/>
      <c r="O608" s="184"/>
      <c r="P608" s="184"/>
      <c r="Q608" s="184"/>
      <c r="R608" s="184"/>
      <c r="S608" s="184"/>
      <c r="T608" s="184"/>
      <c r="U608" s="184"/>
      <c r="V608" s="184"/>
      <c r="W608" s="184"/>
      <c r="X608" s="184"/>
      <c r="Y608" s="184"/>
      <c r="Z608" s="184"/>
      <c r="AA608" s="184"/>
      <c r="AB608" s="184"/>
      <c r="AC608" s="184"/>
      <c r="AD608" s="184"/>
      <c r="AE608" s="184"/>
      <c r="AF608" s="184"/>
      <c r="AG608" s="184"/>
      <c r="AH608" s="184"/>
      <c r="AI608" s="184"/>
      <c r="AJ608" s="184"/>
      <c r="AK608" s="184"/>
      <c r="AL608" s="184"/>
      <c r="AM608" s="184"/>
      <c r="AN608" s="184"/>
      <c r="AO608" s="184"/>
      <c r="AP608" s="184"/>
      <c r="AQ608" s="184"/>
      <c r="AR608" s="184"/>
      <c r="AS608" s="184"/>
      <c r="AT608" s="184"/>
      <c r="AU608" s="184"/>
      <c r="AV608" s="184"/>
      <c r="AW608" s="184"/>
      <c r="AX608" s="184"/>
      <c r="AY608" s="184"/>
      <c r="AZ608" s="184"/>
      <c r="BA608" s="184"/>
      <c r="BB608" s="184"/>
      <c r="BC608" s="184"/>
      <c r="BD608" s="184"/>
      <c r="BE608" s="184"/>
      <c r="BF608" s="184"/>
      <c r="BG608" s="184"/>
      <c r="BH608" s="184"/>
      <c r="BI608" s="184"/>
      <c r="BJ608" s="184"/>
      <c r="BK608" s="184"/>
      <c r="BL608" s="184"/>
      <c r="BM608" s="184"/>
      <c r="BN608" s="184"/>
      <c r="BO608" s="184"/>
      <c r="BP608" s="184"/>
      <c r="BQ608" s="184"/>
      <c r="BR608" s="184"/>
      <c r="BS608" s="184"/>
      <c r="BT608" s="184"/>
      <c r="BU608" s="184"/>
      <c r="BV608" s="184"/>
      <c r="BW608" s="184"/>
      <c r="BX608" s="187"/>
      <c r="BY608" s="187"/>
      <c r="BZ608" s="187"/>
      <c r="CA608" s="187"/>
      <c r="CB608" s="187"/>
      <c r="CC608" s="187"/>
      <c r="CD608" s="187"/>
      <c r="CE608" s="187"/>
      <c r="CF608" s="187"/>
      <c r="CG608" s="187"/>
      <c r="CH608" s="187"/>
    </row>
    <row r="609" spans="1:86" s="186" customFormat="1" ht="12" customHeight="1">
      <c r="A609" s="184"/>
      <c r="B609" s="184"/>
      <c r="C609" s="184"/>
      <c r="D609" s="184"/>
      <c r="E609" s="184"/>
      <c r="F609" s="184"/>
      <c r="G609" s="185"/>
      <c r="H609" s="184"/>
      <c r="I609" s="184"/>
      <c r="J609" s="184"/>
      <c r="K609" s="184"/>
      <c r="L609" s="184"/>
      <c r="M609" s="184"/>
      <c r="N609" s="184"/>
      <c r="O609" s="184"/>
      <c r="P609" s="184"/>
      <c r="Q609" s="184"/>
      <c r="R609" s="184"/>
      <c r="S609" s="184"/>
      <c r="T609" s="184"/>
      <c r="U609" s="184"/>
      <c r="V609" s="184"/>
      <c r="W609" s="184"/>
      <c r="X609" s="184"/>
      <c r="Y609" s="184"/>
      <c r="Z609" s="184"/>
      <c r="AA609" s="184"/>
      <c r="AB609" s="184"/>
      <c r="AC609" s="184"/>
      <c r="AD609" s="184"/>
      <c r="AE609" s="184"/>
      <c r="AF609" s="184"/>
      <c r="AG609" s="184"/>
      <c r="AH609" s="184"/>
      <c r="AI609" s="184"/>
      <c r="AJ609" s="184"/>
      <c r="AK609" s="184"/>
      <c r="AL609" s="184"/>
      <c r="AM609" s="184"/>
      <c r="AN609" s="184"/>
      <c r="AO609" s="184"/>
      <c r="AP609" s="184"/>
      <c r="AQ609" s="184"/>
      <c r="AR609" s="184"/>
      <c r="AS609" s="184"/>
      <c r="AT609" s="184"/>
      <c r="AU609" s="184"/>
      <c r="AV609" s="184"/>
      <c r="AW609" s="184"/>
      <c r="AX609" s="184"/>
      <c r="AY609" s="184"/>
      <c r="AZ609" s="184"/>
      <c r="BA609" s="184"/>
      <c r="BB609" s="184"/>
      <c r="BC609" s="184"/>
      <c r="BD609" s="184"/>
      <c r="BE609" s="184"/>
      <c r="BF609" s="184"/>
      <c r="BG609" s="184"/>
      <c r="BH609" s="184"/>
      <c r="BI609" s="184"/>
      <c r="BJ609" s="184"/>
      <c r="BK609" s="184"/>
      <c r="BL609" s="184"/>
      <c r="BM609" s="184"/>
      <c r="BN609" s="184"/>
      <c r="BO609" s="184"/>
      <c r="BP609" s="184"/>
      <c r="BQ609" s="184"/>
      <c r="BR609" s="184"/>
      <c r="BS609" s="184"/>
      <c r="BT609" s="184"/>
      <c r="BU609" s="184"/>
      <c r="BV609" s="184"/>
      <c r="BW609" s="184"/>
      <c r="BX609" s="187"/>
      <c r="BY609" s="187"/>
      <c r="BZ609" s="187"/>
      <c r="CA609" s="187"/>
      <c r="CB609" s="187"/>
      <c r="CC609" s="187"/>
      <c r="CD609" s="187"/>
      <c r="CE609" s="187"/>
      <c r="CF609" s="187"/>
      <c r="CG609" s="187"/>
      <c r="CH609" s="187"/>
    </row>
    <row r="610" spans="1:86" s="186" customFormat="1" ht="12" customHeight="1">
      <c r="A610" s="184"/>
      <c r="B610" s="184"/>
      <c r="C610" s="184"/>
      <c r="D610" s="184"/>
      <c r="E610" s="184"/>
      <c r="F610" s="184"/>
      <c r="G610" s="185"/>
      <c r="H610" s="184"/>
      <c r="I610" s="184"/>
      <c r="J610" s="184"/>
      <c r="K610" s="184"/>
      <c r="L610" s="184"/>
      <c r="M610" s="184"/>
      <c r="N610" s="184"/>
      <c r="O610" s="184"/>
      <c r="P610" s="184"/>
      <c r="Q610" s="184"/>
      <c r="R610" s="184"/>
      <c r="S610" s="184"/>
      <c r="T610" s="184"/>
      <c r="U610" s="184"/>
      <c r="V610" s="184"/>
      <c r="W610" s="184"/>
      <c r="X610" s="184"/>
      <c r="Y610" s="184"/>
      <c r="Z610" s="184"/>
      <c r="AA610" s="184"/>
      <c r="AB610" s="184"/>
      <c r="AC610" s="184"/>
      <c r="AD610" s="184"/>
      <c r="AE610" s="184"/>
      <c r="AF610" s="184"/>
      <c r="AG610" s="184"/>
      <c r="AH610" s="184"/>
      <c r="AI610" s="184"/>
      <c r="AJ610" s="184"/>
      <c r="AK610" s="184"/>
      <c r="AL610" s="184"/>
      <c r="AM610" s="184"/>
      <c r="AN610" s="184"/>
      <c r="AO610" s="184"/>
      <c r="AP610" s="184"/>
      <c r="AQ610" s="184"/>
      <c r="AR610" s="184"/>
      <c r="AS610" s="184"/>
      <c r="AT610" s="184"/>
      <c r="AU610" s="184"/>
      <c r="AV610" s="184"/>
      <c r="AW610" s="184"/>
      <c r="AX610" s="184"/>
      <c r="AY610" s="184"/>
      <c r="AZ610" s="184"/>
      <c r="BA610" s="184"/>
      <c r="BB610" s="184"/>
      <c r="BC610" s="184"/>
      <c r="BD610" s="184"/>
      <c r="BE610" s="184"/>
      <c r="BF610" s="184"/>
      <c r="BG610" s="184"/>
      <c r="BH610" s="184"/>
      <c r="BI610" s="184"/>
      <c r="BJ610" s="184"/>
      <c r="BK610" s="184"/>
      <c r="BL610" s="184"/>
      <c r="BM610" s="184"/>
      <c r="BN610" s="184"/>
      <c r="BO610" s="184"/>
      <c r="BP610" s="184"/>
      <c r="BQ610" s="184"/>
      <c r="BR610" s="184"/>
      <c r="BS610" s="184"/>
      <c r="BT610" s="184"/>
      <c r="BU610" s="184"/>
      <c r="BV610" s="184"/>
      <c r="BW610" s="184"/>
      <c r="BX610" s="187"/>
      <c r="BY610" s="187"/>
      <c r="BZ610" s="187"/>
      <c r="CA610" s="187"/>
      <c r="CB610" s="187"/>
      <c r="CC610" s="187"/>
      <c r="CD610" s="187"/>
      <c r="CE610" s="187"/>
      <c r="CF610" s="187"/>
      <c r="CG610" s="187"/>
      <c r="CH610" s="187"/>
    </row>
    <row r="611" spans="1:86" s="186" customFormat="1" ht="12" customHeight="1">
      <c r="A611" s="184"/>
      <c r="B611" s="184"/>
      <c r="C611" s="184"/>
      <c r="D611" s="184"/>
      <c r="E611" s="184"/>
      <c r="F611" s="184"/>
      <c r="G611" s="185"/>
      <c r="H611" s="184"/>
      <c r="I611" s="184"/>
      <c r="J611" s="184"/>
      <c r="K611" s="184"/>
      <c r="L611" s="184"/>
      <c r="M611" s="184"/>
      <c r="N611" s="184"/>
      <c r="O611" s="184"/>
      <c r="P611" s="184"/>
      <c r="Q611" s="184"/>
      <c r="R611" s="184"/>
      <c r="S611" s="184"/>
      <c r="T611" s="184"/>
      <c r="U611" s="184"/>
      <c r="V611" s="184"/>
      <c r="W611" s="184"/>
      <c r="X611" s="184"/>
      <c r="Y611" s="184"/>
      <c r="Z611" s="184"/>
      <c r="AA611" s="184"/>
      <c r="AB611" s="184"/>
      <c r="AC611" s="184"/>
      <c r="AD611" s="184"/>
      <c r="AE611" s="184"/>
      <c r="AF611" s="184"/>
      <c r="AG611" s="184"/>
      <c r="AH611" s="184"/>
      <c r="AI611" s="184"/>
      <c r="AJ611" s="184"/>
      <c r="AK611" s="184"/>
      <c r="AL611" s="184"/>
      <c r="AM611" s="184"/>
      <c r="AN611" s="184"/>
      <c r="AO611" s="184"/>
      <c r="AP611" s="184"/>
      <c r="AQ611" s="184"/>
      <c r="AR611" s="184"/>
      <c r="AS611" s="184"/>
      <c r="AT611" s="184"/>
      <c r="AU611" s="184"/>
      <c r="AV611" s="184"/>
      <c r="AW611" s="184"/>
      <c r="AX611" s="184"/>
      <c r="AY611" s="184"/>
      <c r="AZ611" s="184"/>
      <c r="BA611" s="184"/>
      <c r="BB611" s="184"/>
      <c r="BC611" s="184"/>
      <c r="BD611" s="184"/>
      <c r="BE611" s="184"/>
      <c r="BF611" s="184"/>
      <c r="BG611" s="184"/>
      <c r="BH611" s="184"/>
      <c r="BI611" s="184"/>
      <c r="BJ611" s="184"/>
      <c r="BK611" s="184"/>
      <c r="BL611" s="184"/>
      <c r="BM611" s="184"/>
      <c r="BN611" s="184"/>
      <c r="BO611" s="184"/>
      <c r="BP611" s="184"/>
      <c r="BQ611" s="184"/>
      <c r="BR611" s="184"/>
      <c r="BS611" s="184"/>
      <c r="BT611" s="184"/>
      <c r="BU611" s="184"/>
      <c r="BV611" s="184"/>
      <c r="BW611" s="184"/>
      <c r="BX611" s="187"/>
      <c r="BY611" s="187"/>
      <c r="BZ611" s="187"/>
      <c r="CA611" s="187"/>
      <c r="CB611" s="187"/>
      <c r="CC611" s="187"/>
      <c r="CD611" s="187"/>
      <c r="CE611" s="187"/>
      <c r="CF611" s="187"/>
      <c r="CG611" s="187"/>
      <c r="CH611" s="187"/>
    </row>
    <row r="612" spans="1:86" s="186" customFormat="1" ht="12" customHeight="1">
      <c r="A612" s="184"/>
      <c r="B612" s="184"/>
      <c r="C612" s="184"/>
      <c r="D612" s="184"/>
      <c r="E612" s="184"/>
      <c r="F612" s="184"/>
      <c r="G612" s="185"/>
      <c r="H612" s="184"/>
      <c r="I612" s="184"/>
      <c r="J612" s="184"/>
      <c r="K612" s="184"/>
      <c r="L612" s="184"/>
      <c r="M612" s="184"/>
      <c r="N612" s="184"/>
      <c r="O612" s="184"/>
      <c r="P612" s="184"/>
      <c r="Q612" s="184"/>
      <c r="R612" s="184"/>
      <c r="S612" s="184"/>
      <c r="T612" s="184"/>
      <c r="U612" s="184"/>
      <c r="V612" s="184"/>
      <c r="W612" s="184"/>
      <c r="X612" s="184"/>
      <c r="Y612" s="184"/>
      <c r="Z612" s="184"/>
      <c r="AA612" s="184"/>
      <c r="AB612" s="184"/>
      <c r="AC612" s="184"/>
      <c r="AD612" s="184"/>
      <c r="AE612" s="184"/>
      <c r="AF612" s="184"/>
      <c r="AG612" s="184"/>
      <c r="AH612" s="184"/>
      <c r="AI612" s="184"/>
      <c r="AJ612" s="184"/>
      <c r="AK612" s="184"/>
      <c r="AL612" s="184"/>
      <c r="AM612" s="184"/>
      <c r="AN612" s="184"/>
      <c r="AO612" s="184"/>
      <c r="AP612" s="184"/>
      <c r="AQ612" s="184"/>
      <c r="AR612" s="184"/>
      <c r="AS612" s="184"/>
      <c r="AT612" s="184"/>
      <c r="AU612" s="184"/>
      <c r="AV612" s="184"/>
      <c r="AW612" s="184"/>
      <c r="AX612" s="184"/>
      <c r="AY612" s="184"/>
      <c r="AZ612" s="184"/>
      <c r="BA612" s="184"/>
      <c r="BB612" s="184"/>
      <c r="BC612" s="184"/>
      <c r="BD612" s="184"/>
      <c r="BE612" s="184"/>
      <c r="BF612" s="184"/>
      <c r="BG612" s="184"/>
      <c r="BH612" s="184"/>
      <c r="BI612" s="184"/>
      <c r="BJ612" s="184"/>
      <c r="BK612" s="184"/>
      <c r="BL612" s="184"/>
      <c r="BM612" s="184"/>
      <c r="BN612" s="184"/>
      <c r="BO612" s="184"/>
      <c r="BP612" s="184"/>
      <c r="BQ612" s="184"/>
      <c r="BR612" s="184"/>
      <c r="BS612" s="184"/>
      <c r="BT612" s="184"/>
      <c r="BU612" s="184"/>
      <c r="BV612" s="184"/>
      <c r="BW612" s="184"/>
      <c r="BX612" s="187"/>
      <c r="BY612" s="187"/>
      <c r="BZ612" s="187"/>
      <c r="CA612" s="187"/>
      <c r="CB612" s="187"/>
      <c r="CC612" s="187"/>
      <c r="CD612" s="187"/>
      <c r="CE612" s="187"/>
      <c r="CF612" s="187"/>
      <c r="CG612" s="187"/>
      <c r="CH612" s="187"/>
    </row>
    <row r="613" spans="1:86" s="186" customFormat="1" ht="12" customHeight="1">
      <c r="A613" s="184"/>
      <c r="B613" s="184"/>
      <c r="C613" s="184"/>
      <c r="D613" s="184"/>
      <c r="E613" s="184"/>
      <c r="F613" s="184"/>
      <c r="G613" s="185"/>
      <c r="H613" s="184"/>
      <c r="I613" s="184"/>
      <c r="J613" s="184"/>
      <c r="K613" s="184"/>
      <c r="L613" s="184"/>
      <c r="M613" s="184"/>
      <c r="N613" s="184"/>
      <c r="O613" s="184"/>
      <c r="P613" s="184"/>
      <c r="Q613" s="184"/>
      <c r="R613" s="184"/>
      <c r="S613" s="184"/>
      <c r="T613" s="184"/>
      <c r="U613" s="184"/>
      <c r="V613" s="184"/>
      <c r="W613" s="184"/>
      <c r="X613" s="184"/>
      <c r="Y613" s="184"/>
      <c r="Z613" s="184"/>
      <c r="AA613" s="184"/>
      <c r="AB613" s="184"/>
      <c r="AC613" s="184"/>
      <c r="AD613" s="184"/>
      <c r="AE613" s="184"/>
      <c r="AF613" s="184"/>
      <c r="AG613" s="184"/>
      <c r="AH613" s="184"/>
      <c r="AI613" s="184"/>
      <c r="AJ613" s="184"/>
      <c r="AK613" s="184"/>
      <c r="AL613" s="184"/>
      <c r="AM613" s="184"/>
      <c r="AN613" s="184"/>
      <c r="AO613" s="184"/>
      <c r="AP613" s="184"/>
      <c r="AQ613" s="184"/>
      <c r="AR613" s="184"/>
      <c r="AS613" s="184"/>
      <c r="AT613" s="184"/>
      <c r="AU613" s="184"/>
      <c r="AV613" s="184"/>
      <c r="AW613" s="184"/>
      <c r="AX613" s="184"/>
      <c r="AY613" s="184"/>
      <c r="AZ613" s="184"/>
      <c r="BA613" s="184"/>
      <c r="BB613" s="184"/>
      <c r="BC613" s="184"/>
      <c r="BD613" s="184"/>
      <c r="BE613" s="184"/>
      <c r="BF613" s="184"/>
      <c r="BG613" s="184"/>
      <c r="BH613" s="184"/>
      <c r="BI613" s="184"/>
      <c r="BJ613" s="184"/>
      <c r="BK613" s="184"/>
      <c r="BL613" s="184"/>
      <c r="BM613" s="184"/>
      <c r="BN613" s="184"/>
      <c r="BO613" s="184"/>
      <c r="BP613" s="184"/>
      <c r="BQ613" s="184"/>
      <c r="BR613" s="184"/>
      <c r="BS613" s="184"/>
      <c r="BT613" s="184"/>
      <c r="BU613" s="184"/>
      <c r="BV613" s="184"/>
      <c r="BW613" s="184"/>
      <c r="BX613" s="187"/>
      <c r="BY613" s="187"/>
      <c r="BZ613" s="187"/>
      <c r="CA613" s="187"/>
      <c r="CB613" s="187"/>
      <c r="CC613" s="187"/>
      <c r="CD613" s="187"/>
      <c r="CE613" s="187"/>
      <c r="CF613" s="187"/>
      <c r="CG613" s="187"/>
      <c r="CH613" s="187"/>
    </row>
    <row r="614" spans="1:86" s="186" customFormat="1" ht="12" customHeight="1">
      <c r="A614" s="184"/>
      <c r="B614" s="184"/>
      <c r="C614" s="184"/>
      <c r="D614" s="184"/>
      <c r="E614" s="184"/>
      <c r="F614" s="184"/>
      <c r="G614" s="185"/>
      <c r="H614" s="184"/>
      <c r="I614" s="184"/>
      <c r="J614" s="184"/>
      <c r="K614" s="184"/>
      <c r="L614" s="184"/>
      <c r="M614" s="184"/>
      <c r="N614" s="184"/>
      <c r="O614" s="184"/>
      <c r="P614" s="184"/>
      <c r="Q614" s="184"/>
      <c r="R614" s="184"/>
      <c r="S614" s="184"/>
      <c r="T614" s="184"/>
      <c r="U614" s="184"/>
      <c r="V614" s="184"/>
      <c r="W614" s="184"/>
      <c r="X614" s="184"/>
      <c r="Y614" s="184"/>
      <c r="Z614" s="184"/>
      <c r="AA614" s="184"/>
      <c r="AB614" s="184"/>
      <c r="AC614" s="184"/>
      <c r="AD614" s="184"/>
      <c r="AE614" s="184"/>
      <c r="AF614" s="184"/>
      <c r="AG614" s="184"/>
      <c r="AH614" s="184"/>
      <c r="AI614" s="184"/>
      <c r="AJ614" s="184"/>
      <c r="AK614" s="184"/>
      <c r="AL614" s="184"/>
      <c r="AM614" s="184"/>
      <c r="AN614" s="184"/>
      <c r="AO614" s="184"/>
      <c r="AP614" s="184"/>
      <c r="AQ614" s="184"/>
      <c r="AR614" s="184"/>
      <c r="AS614" s="184"/>
      <c r="AT614" s="184"/>
      <c r="AU614" s="184"/>
      <c r="AV614" s="184"/>
      <c r="AW614" s="184"/>
      <c r="AX614" s="184"/>
      <c r="AY614" s="184"/>
      <c r="AZ614" s="184"/>
      <c r="BA614" s="184"/>
      <c r="BB614" s="184"/>
      <c r="BC614" s="184"/>
      <c r="BD614" s="184"/>
      <c r="BE614" s="184"/>
      <c r="BF614" s="184"/>
      <c r="BG614" s="184"/>
      <c r="BH614" s="184"/>
      <c r="BI614" s="184"/>
      <c r="BJ614" s="184"/>
      <c r="BK614" s="184"/>
      <c r="BL614" s="184"/>
      <c r="BM614" s="184"/>
      <c r="BN614" s="184"/>
      <c r="BO614" s="184"/>
      <c r="BP614" s="184"/>
      <c r="BQ614" s="184"/>
      <c r="BR614" s="184"/>
      <c r="BS614" s="184"/>
      <c r="BT614" s="184"/>
      <c r="BU614" s="184"/>
      <c r="BV614" s="184"/>
      <c r="BW614" s="184"/>
      <c r="BX614" s="187"/>
      <c r="BY614" s="187"/>
      <c r="BZ614" s="187"/>
      <c r="CA614" s="187"/>
      <c r="CB614" s="187"/>
      <c r="CC614" s="187"/>
      <c r="CD614" s="187"/>
      <c r="CE614" s="187"/>
      <c r="CF614" s="187"/>
      <c r="CG614" s="187"/>
      <c r="CH614" s="187"/>
    </row>
    <row r="615" spans="1:86" s="186" customFormat="1" ht="12" customHeight="1">
      <c r="A615" s="184"/>
      <c r="B615" s="184"/>
      <c r="C615" s="184"/>
      <c r="D615" s="184"/>
      <c r="E615" s="184"/>
      <c r="F615" s="184"/>
      <c r="G615" s="185"/>
      <c r="H615" s="184"/>
      <c r="I615" s="184"/>
      <c r="J615" s="184"/>
      <c r="K615" s="184"/>
      <c r="L615" s="184"/>
      <c r="M615" s="184"/>
      <c r="N615" s="184"/>
      <c r="O615" s="184"/>
      <c r="P615" s="184"/>
      <c r="Q615" s="184"/>
      <c r="R615" s="184"/>
      <c r="S615" s="184"/>
      <c r="T615" s="184"/>
      <c r="U615" s="184"/>
      <c r="V615" s="184"/>
      <c r="W615" s="184"/>
      <c r="X615" s="184"/>
      <c r="Y615" s="184"/>
      <c r="Z615" s="184"/>
      <c r="AA615" s="184"/>
      <c r="AB615" s="184"/>
      <c r="AC615" s="184"/>
      <c r="AD615" s="184"/>
      <c r="AE615" s="184"/>
      <c r="AF615" s="184"/>
      <c r="AG615" s="184"/>
      <c r="AH615" s="184"/>
      <c r="AI615" s="184"/>
      <c r="AJ615" s="184"/>
      <c r="AK615" s="184"/>
      <c r="AL615" s="184"/>
      <c r="AM615" s="184"/>
      <c r="AN615" s="184"/>
      <c r="AO615" s="184"/>
      <c r="AP615" s="184"/>
      <c r="AQ615" s="184"/>
      <c r="AR615" s="184"/>
      <c r="AS615" s="184"/>
      <c r="AT615" s="184"/>
      <c r="AU615" s="184"/>
      <c r="AV615" s="184"/>
      <c r="AW615" s="184"/>
      <c r="AX615" s="184"/>
      <c r="AY615" s="184"/>
      <c r="AZ615" s="184"/>
      <c r="BA615" s="184"/>
      <c r="BB615" s="184"/>
      <c r="BC615" s="184"/>
      <c r="BD615" s="184"/>
      <c r="BE615" s="184"/>
      <c r="BF615" s="184"/>
      <c r="BG615" s="184"/>
      <c r="BH615" s="184"/>
      <c r="BI615" s="184"/>
      <c r="BJ615" s="184"/>
      <c r="BK615" s="184"/>
      <c r="BL615" s="184"/>
      <c r="BM615" s="184"/>
      <c r="BN615" s="184"/>
      <c r="BO615" s="184"/>
      <c r="BP615" s="184"/>
      <c r="BQ615" s="184"/>
      <c r="BR615" s="184"/>
      <c r="BS615" s="184"/>
      <c r="BT615" s="184"/>
      <c r="BU615" s="184"/>
      <c r="BV615" s="184"/>
      <c r="BW615" s="184"/>
      <c r="BX615" s="187"/>
      <c r="BY615" s="187"/>
      <c r="BZ615" s="187"/>
      <c r="CA615" s="187"/>
      <c r="CB615" s="187"/>
      <c r="CC615" s="187"/>
      <c r="CD615" s="187"/>
      <c r="CE615" s="187"/>
      <c r="CF615" s="187"/>
      <c r="CG615" s="187"/>
      <c r="CH615" s="187"/>
    </row>
    <row r="616" spans="1:86" s="186" customFormat="1" ht="12" customHeight="1">
      <c r="A616" s="184"/>
      <c r="B616" s="184"/>
      <c r="C616" s="184"/>
      <c r="D616" s="184"/>
      <c r="E616" s="184"/>
      <c r="F616" s="184"/>
      <c r="G616" s="185"/>
      <c r="H616" s="184"/>
      <c r="I616" s="184"/>
      <c r="J616" s="184"/>
      <c r="K616" s="184"/>
      <c r="L616" s="184"/>
      <c r="M616" s="184"/>
      <c r="N616" s="184"/>
      <c r="O616" s="184"/>
      <c r="P616" s="184"/>
      <c r="Q616" s="184"/>
      <c r="R616" s="184"/>
      <c r="S616" s="184"/>
      <c r="T616" s="184"/>
      <c r="U616" s="184"/>
      <c r="V616" s="184"/>
      <c r="W616" s="184"/>
      <c r="X616" s="184"/>
      <c r="Y616" s="184"/>
      <c r="Z616" s="184"/>
      <c r="AA616" s="184"/>
      <c r="AB616" s="184"/>
      <c r="AC616" s="184"/>
      <c r="AD616" s="184"/>
      <c r="AE616" s="184"/>
      <c r="AF616" s="184"/>
      <c r="AG616" s="184"/>
      <c r="AH616" s="184"/>
      <c r="AI616" s="184"/>
      <c r="AJ616" s="184"/>
      <c r="AK616" s="184"/>
      <c r="AL616" s="184"/>
      <c r="AM616" s="184"/>
      <c r="AN616" s="184"/>
      <c r="AO616" s="184"/>
      <c r="AP616" s="184"/>
      <c r="AQ616" s="184"/>
      <c r="AR616" s="184"/>
      <c r="AS616" s="184"/>
      <c r="AT616" s="184"/>
      <c r="AU616" s="184"/>
      <c r="AV616" s="184"/>
      <c r="AW616" s="184"/>
      <c r="AX616" s="184"/>
      <c r="AY616" s="184"/>
      <c r="AZ616" s="184"/>
      <c r="BA616" s="184"/>
      <c r="BB616" s="184"/>
      <c r="BC616" s="184"/>
      <c r="BD616" s="184"/>
      <c r="BE616" s="184"/>
      <c r="BF616" s="184"/>
      <c r="BG616" s="184"/>
      <c r="BH616" s="184"/>
      <c r="BI616" s="184"/>
      <c r="BJ616" s="184"/>
      <c r="BK616" s="184"/>
      <c r="BL616" s="184"/>
      <c r="BM616" s="184"/>
      <c r="BN616" s="184"/>
      <c r="BO616" s="184"/>
      <c r="BP616" s="184"/>
      <c r="BQ616" s="184"/>
      <c r="BR616" s="184"/>
      <c r="BS616" s="184"/>
      <c r="BT616" s="184"/>
      <c r="BU616" s="184"/>
      <c r="BV616" s="184"/>
      <c r="BW616" s="184"/>
      <c r="BX616" s="187"/>
      <c r="BY616" s="187"/>
      <c r="BZ616" s="187"/>
      <c r="CA616" s="187"/>
      <c r="CB616" s="187"/>
      <c r="CC616" s="187"/>
      <c r="CD616" s="187"/>
      <c r="CE616" s="187"/>
      <c r="CF616" s="187"/>
      <c r="CG616" s="187"/>
      <c r="CH616" s="187"/>
    </row>
    <row r="617" spans="1:86" s="186" customFormat="1" ht="12" customHeight="1">
      <c r="A617" s="184"/>
      <c r="B617" s="184"/>
      <c r="C617" s="184"/>
      <c r="D617" s="184"/>
      <c r="E617" s="184"/>
      <c r="F617" s="184"/>
      <c r="G617" s="185"/>
      <c r="H617" s="184"/>
      <c r="I617" s="184"/>
      <c r="J617" s="184"/>
      <c r="K617" s="184"/>
      <c r="L617" s="184"/>
      <c r="M617" s="184"/>
      <c r="N617" s="184"/>
      <c r="O617" s="184"/>
      <c r="P617" s="184"/>
      <c r="Q617" s="184"/>
      <c r="R617" s="184"/>
      <c r="S617" s="184"/>
      <c r="T617" s="184"/>
      <c r="U617" s="184"/>
      <c r="V617" s="184"/>
      <c r="W617" s="184"/>
      <c r="X617" s="184"/>
      <c r="Y617" s="184"/>
      <c r="Z617" s="184"/>
      <c r="AA617" s="184"/>
      <c r="AB617" s="184"/>
      <c r="AC617" s="184"/>
      <c r="AD617" s="184"/>
      <c r="AE617" s="184"/>
      <c r="AF617" s="184"/>
      <c r="AG617" s="184"/>
      <c r="AH617" s="184"/>
      <c r="AI617" s="184"/>
      <c r="AJ617" s="184"/>
      <c r="AK617" s="184"/>
      <c r="AL617" s="184"/>
      <c r="AM617" s="184"/>
      <c r="AN617" s="184"/>
      <c r="AO617" s="184"/>
      <c r="AP617" s="184"/>
      <c r="AQ617" s="184"/>
      <c r="AR617" s="184"/>
      <c r="AS617" s="184"/>
      <c r="AT617" s="184"/>
      <c r="AU617" s="184"/>
      <c r="AV617" s="184"/>
      <c r="AW617" s="184"/>
      <c r="AX617" s="184"/>
      <c r="AY617" s="184"/>
      <c r="AZ617" s="184"/>
      <c r="BA617" s="184"/>
      <c r="BB617" s="184"/>
      <c r="BC617" s="184"/>
      <c r="BD617" s="184"/>
      <c r="BE617" s="184"/>
      <c r="BF617" s="184"/>
      <c r="BG617" s="184"/>
      <c r="BH617" s="184"/>
      <c r="BI617" s="184"/>
      <c r="BJ617" s="184"/>
      <c r="BK617" s="184"/>
      <c r="BL617" s="184"/>
      <c r="BM617" s="184"/>
      <c r="BN617" s="184"/>
      <c r="BO617" s="184"/>
      <c r="BP617" s="184"/>
      <c r="BQ617" s="184"/>
      <c r="BR617" s="184"/>
      <c r="BS617" s="184"/>
      <c r="BT617" s="184"/>
      <c r="BU617" s="184"/>
      <c r="BV617" s="184"/>
      <c r="BW617" s="184"/>
      <c r="BX617" s="187"/>
      <c r="BY617" s="187"/>
      <c r="BZ617" s="187"/>
      <c r="CA617" s="187"/>
      <c r="CB617" s="187"/>
      <c r="CC617" s="187"/>
      <c r="CD617" s="187"/>
      <c r="CE617" s="187"/>
      <c r="CF617" s="187"/>
      <c r="CG617" s="187"/>
      <c r="CH617" s="187"/>
    </row>
    <row r="618" spans="1:86" s="186" customFormat="1" ht="12" customHeight="1">
      <c r="A618" s="184"/>
      <c r="B618" s="184"/>
      <c r="C618" s="184"/>
      <c r="D618" s="184"/>
      <c r="E618" s="184"/>
      <c r="F618" s="184"/>
      <c r="G618" s="185"/>
      <c r="H618" s="184"/>
      <c r="I618" s="184"/>
      <c r="J618" s="184"/>
      <c r="K618" s="184"/>
      <c r="L618" s="184"/>
      <c r="M618" s="184"/>
      <c r="N618" s="184"/>
      <c r="O618" s="184"/>
      <c r="P618" s="184"/>
      <c r="Q618" s="184"/>
      <c r="R618" s="184"/>
      <c r="S618" s="184"/>
      <c r="T618" s="184"/>
      <c r="U618" s="184"/>
      <c r="V618" s="184"/>
      <c r="W618" s="184"/>
      <c r="X618" s="184"/>
      <c r="Y618" s="184"/>
      <c r="Z618" s="184"/>
      <c r="AA618" s="184"/>
      <c r="AB618" s="184"/>
      <c r="AC618" s="184"/>
      <c r="AD618" s="184"/>
      <c r="AE618" s="184"/>
      <c r="AF618" s="184"/>
      <c r="AG618" s="184"/>
      <c r="AH618" s="184"/>
      <c r="AI618" s="184"/>
      <c r="AJ618" s="184"/>
      <c r="AK618" s="184"/>
      <c r="AL618" s="184"/>
      <c r="AM618" s="184"/>
      <c r="AN618" s="184"/>
      <c r="AO618" s="184"/>
      <c r="AP618" s="184"/>
      <c r="AQ618" s="184"/>
      <c r="AR618" s="184"/>
      <c r="AS618" s="184"/>
      <c r="AT618" s="184"/>
      <c r="AU618" s="184"/>
      <c r="AV618" s="184"/>
      <c r="AW618" s="184"/>
      <c r="AX618" s="184"/>
      <c r="AY618" s="184"/>
      <c r="AZ618" s="184"/>
      <c r="BA618" s="184"/>
      <c r="BB618" s="184"/>
      <c r="BC618" s="184"/>
      <c r="BD618" s="184"/>
      <c r="BE618" s="184"/>
      <c r="BF618" s="184"/>
      <c r="BG618" s="184"/>
      <c r="BH618" s="184"/>
      <c r="BI618" s="184"/>
      <c r="BJ618" s="184"/>
      <c r="BK618" s="184"/>
      <c r="BL618" s="184"/>
      <c r="BM618" s="184"/>
      <c r="BN618" s="184"/>
      <c r="BO618" s="184"/>
      <c r="BP618" s="184"/>
      <c r="BQ618" s="184"/>
      <c r="BR618" s="184"/>
      <c r="BS618" s="184"/>
      <c r="BT618" s="184"/>
      <c r="BU618" s="184"/>
      <c r="BV618" s="184"/>
      <c r="BW618" s="184"/>
      <c r="BX618" s="187"/>
      <c r="BY618" s="187"/>
      <c r="BZ618" s="187"/>
      <c r="CA618" s="187"/>
      <c r="CB618" s="187"/>
      <c r="CC618" s="187"/>
      <c r="CD618" s="187"/>
      <c r="CE618" s="187"/>
      <c r="CF618" s="187"/>
      <c r="CG618" s="187"/>
      <c r="CH618" s="187"/>
    </row>
    <row r="619" spans="1:86" s="186" customFormat="1" ht="12" customHeight="1">
      <c r="A619" s="184"/>
      <c r="B619" s="184"/>
      <c r="C619" s="184"/>
      <c r="D619" s="184"/>
      <c r="E619" s="184"/>
      <c r="F619" s="184"/>
      <c r="G619" s="185"/>
      <c r="H619" s="184"/>
      <c r="I619" s="184"/>
      <c r="J619" s="184"/>
      <c r="K619" s="184"/>
      <c r="L619" s="184"/>
      <c r="M619" s="184"/>
      <c r="N619" s="184"/>
      <c r="O619" s="184"/>
      <c r="P619" s="184"/>
      <c r="Q619" s="184"/>
      <c r="R619" s="184"/>
      <c r="S619" s="184"/>
      <c r="T619" s="184"/>
      <c r="U619" s="184"/>
      <c r="V619" s="184"/>
      <c r="W619" s="184"/>
      <c r="X619" s="184"/>
      <c r="Y619" s="184"/>
      <c r="Z619" s="184"/>
      <c r="AA619" s="184"/>
      <c r="AB619" s="184"/>
      <c r="AC619" s="184"/>
      <c r="AD619" s="184"/>
      <c r="AE619" s="184"/>
      <c r="AF619" s="184"/>
      <c r="AG619" s="184"/>
      <c r="AH619" s="184"/>
      <c r="AI619" s="184"/>
      <c r="AJ619" s="184"/>
      <c r="AK619" s="184"/>
      <c r="AL619" s="184"/>
      <c r="AM619" s="184"/>
      <c r="AN619" s="184"/>
      <c r="AO619" s="184"/>
      <c r="AP619" s="184"/>
      <c r="AQ619" s="184"/>
      <c r="AR619" s="184"/>
      <c r="AS619" s="184"/>
      <c r="AT619" s="184"/>
      <c r="AU619" s="184"/>
      <c r="AV619" s="184"/>
      <c r="AW619" s="184"/>
      <c r="AX619" s="184"/>
      <c r="AY619" s="184"/>
      <c r="AZ619" s="184"/>
      <c r="BA619" s="184"/>
      <c r="BB619" s="184"/>
      <c r="BC619" s="184"/>
      <c r="BD619" s="184"/>
      <c r="BE619" s="184"/>
      <c r="BF619" s="184"/>
      <c r="BG619" s="184"/>
      <c r="BH619" s="184"/>
      <c r="BI619" s="184"/>
      <c r="BJ619" s="184"/>
      <c r="BK619" s="184"/>
      <c r="BL619" s="184"/>
      <c r="BM619" s="184"/>
      <c r="BN619" s="184"/>
      <c r="BO619" s="184"/>
      <c r="BP619" s="184"/>
      <c r="BQ619" s="184"/>
      <c r="BR619" s="184"/>
      <c r="BS619" s="184"/>
      <c r="BT619" s="184"/>
      <c r="BU619" s="184"/>
      <c r="BV619" s="184"/>
      <c r="BW619" s="184"/>
      <c r="BX619" s="187"/>
      <c r="BY619" s="187"/>
      <c r="BZ619" s="187"/>
      <c r="CA619" s="187"/>
      <c r="CB619" s="187"/>
      <c r="CC619" s="187"/>
      <c r="CD619" s="187"/>
      <c r="CE619" s="187"/>
      <c r="CF619" s="187"/>
      <c r="CG619" s="187"/>
      <c r="CH619" s="187"/>
    </row>
    <row r="620" spans="1:86" s="186" customFormat="1" ht="12" customHeight="1">
      <c r="A620" s="184"/>
      <c r="B620" s="184"/>
      <c r="C620" s="184"/>
      <c r="D620" s="184"/>
      <c r="E620" s="184"/>
      <c r="F620" s="184"/>
      <c r="G620" s="185"/>
      <c r="H620" s="184"/>
      <c r="I620" s="184"/>
      <c r="J620" s="184"/>
      <c r="K620" s="184"/>
      <c r="L620" s="184"/>
      <c r="M620" s="184"/>
      <c r="N620" s="184"/>
      <c r="O620" s="184"/>
      <c r="P620" s="184"/>
      <c r="Q620" s="184"/>
      <c r="R620" s="184"/>
      <c r="S620" s="184"/>
      <c r="T620" s="184"/>
      <c r="U620" s="184"/>
      <c r="V620" s="184"/>
      <c r="W620" s="184"/>
      <c r="X620" s="184"/>
      <c r="Y620" s="184"/>
      <c r="Z620" s="184"/>
      <c r="AA620" s="184"/>
      <c r="AB620" s="184"/>
      <c r="AC620" s="184"/>
      <c r="AD620" s="184"/>
      <c r="AE620" s="184"/>
      <c r="AF620" s="184"/>
      <c r="AG620" s="184"/>
      <c r="AH620" s="184"/>
      <c r="AI620" s="184"/>
      <c r="AJ620" s="184"/>
      <c r="AK620" s="184"/>
      <c r="AL620" s="184"/>
      <c r="AM620" s="184"/>
      <c r="AN620" s="184"/>
      <c r="AO620" s="184"/>
      <c r="AP620" s="184"/>
      <c r="AQ620" s="184"/>
      <c r="AR620" s="184"/>
      <c r="AS620" s="184"/>
      <c r="AT620" s="184"/>
      <c r="AU620" s="184"/>
      <c r="AV620" s="184"/>
      <c r="AW620" s="184"/>
      <c r="AX620" s="184"/>
      <c r="AY620" s="184"/>
      <c r="AZ620" s="184"/>
      <c r="BA620" s="184"/>
      <c r="BB620" s="184"/>
      <c r="BC620" s="184"/>
      <c r="BD620" s="184"/>
      <c r="BE620" s="184"/>
      <c r="BF620" s="184"/>
      <c r="BG620" s="184"/>
      <c r="BH620" s="184"/>
      <c r="BI620" s="184"/>
      <c r="BJ620" s="184"/>
      <c r="BK620" s="184"/>
      <c r="BL620" s="184"/>
      <c r="BM620" s="184"/>
      <c r="BN620" s="184"/>
      <c r="BO620" s="184"/>
      <c r="BP620" s="184"/>
      <c r="BQ620" s="184"/>
      <c r="BR620" s="184"/>
      <c r="BS620" s="184"/>
      <c r="BT620" s="184"/>
      <c r="BU620" s="184"/>
      <c r="BV620" s="184"/>
      <c r="BW620" s="184"/>
      <c r="BX620" s="187"/>
      <c r="BY620" s="187"/>
      <c r="BZ620" s="187"/>
      <c r="CA620" s="187"/>
      <c r="CB620" s="187"/>
      <c r="CC620" s="187"/>
      <c r="CD620" s="187"/>
      <c r="CE620" s="187"/>
      <c r="CF620" s="187"/>
      <c r="CG620" s="187"/>
      <c r="CH620" s="187"/>
    </row>
    <row r="621" spans="1:86" s="186" customFormat="1" ht="12" customHeight="1">
      <c r="A621" s="184"/>
      <c r="B621" s="184"/>
      <c r="C621" s="184"/>
      <c r="D621" s="184"/>
      <c r="E621" s="184"/>
      <c r="F621" s="184"/>
      <c r="G621" s="185"/>
      <c r="H621" s="184"/>
      <c r="I621" s="184"/>
      <c r="J621" s="184"/>
      <c r="K621" s="184"/>
      <c r="L621" s="184"/>
      <c r="M621" s="184"/>
      <c r="N621" s="184"/>
      <c r="O621" s="184"/>
      <c r="P621" s="184"/>
      <c r="Q621" s="184"/>
      <c r="R621" s="184"/>
      <c r="S621" s="184"/>
      <c r="T621" s="184"/>
      <c r="U621" s="184"/>
      <c r="V621" s="184"/>
      <c r="W621" s="184"/>
      <c r="X621" s="184"/>
      <c r="Y621" s="184"/>
      <c r="Z621" s="184"/>
      <c r="AA621" s="184"/>
      <c r="AB621" s="184"/>
      <c r="AC621" s="184"/>
      <c r="AD621" s="184"/>
      <c r="AE621" s="184"/>
      <c r="AF621" s="184"/>
      <c r="AG621" s="184"/>
      <c r="AH621" s="184"/>
      <c r="AI621" s="184"/>
      <c r="AJ621" s="184"/>
      <c r="AK621" s="184"/>
      <c r="AL621" s="184"/>
      <c r="AM621" s="184"/>
      <c r="AN621" s="184"/>
      <c r="AO621" s="184"/>
      <c r="AP621" s="184"/>
      <c r="AQ621" s="184"/>
      <c r="AR621" s="184"/>
      <c r="AS621" s="184"/>
      <c r="AT621" s="184"/>
      <c r="AU621" s="184"/>
      <c r="AV621" s="184"/>
      <c r="AW621" s="184"/>
      <c r="AX621" s="184"/>
      <c r="AY621" s="184"/>
      <c r="AZ621" s="184"/>
      <c r="BA621" s="184"/>
      <c r="BB621" s="184"/>
      <c r="BC621" s="184"/>
      <c r="BD621" s="184"/>
      <c r="BE621" s="184"/>
      <c r="BF621" s="184"/>
      <c r="BG621" s="184"/>
      <c r="BH621" s="184"/>
      <c r="BI621" s="184"/>
      <c r="BJ621" s="184"/>
      <c r="BK621" s="184"/>
      <c r="BL621" s="184"/>
      <c r="BM621" s="184"/>
      <c r="BN621" s="184"/>
      <c r="BO621" s="184"/>
      <c r="BP621" s="184"/>
      <c r="BQ621" s="184"/>
      <c r="BR621" s="184"/>
      <c r="BS621" s="184"/>
      <c r="BT621" s="184"/>
      <c r="BU621" s="184"/>
      <c r="BV621" s="184"/>
      <c r="BW621" s="184"/>
      <c r="BX621" s="187"/>
      <c r="BY621" s="187"/>
      <c r="BZ621" s="187"/>
      <c r="CA621" s="187"/>
      <c r="CB621" s="187"/>
      <c r="CC621" s="187"/>
      <c r="CD621" s="187"/>
      <c r="CE621" s="187"/>
      <c r="CF621" s="187"/>
      <c r="CG621" s="187"/>
      <c r="CH621" s="187"/>
    </row>
    <row r="622" spans="1:86" s="186" customFormat="1" ht="12" customHeight="1">
      <c r="A622" s="184"/>
      <c r="B622" s="184"/>
      <c r="C622" s="184"/>
      <c r="D622" s="184"/>
      <c r="E622" s="184"/>
      <c r="F622" s="184"/>
      <c r="G622" s="185"/>
      <c r="H622" s="184"/>
      <c r="I622" s="184"/>
      <c r="J622" s="184"/>
      <c r="K622" s="184"/>
      <c r="L622" s="184"/>
      <c r="M622" s="184"/>
      <c r="N622" s="184"/>
      <c r="O622" s="184"/>
      <c r="P622" s="184"/>
      <c r="Q622" s="184"/>
      <c r="R622" s="184"/>
      <c r="S622" s="184"/>
      <c r="T622" s="184"/>
      <c r="U622" s="184"/>
      <c r="V622" s="184"/>
      <c r="W622" s="184"/>
      <c r="X622" s="184"/>
      <c r="Y622" s="184"/>
      <c r="Z622" s="184"/>
      <c r="AA622" s="184"/>
      <c r="AB622" s="184"/>
      <c r="AC622" s="184"/>
      <c r="AD622" s="184"/>
      <c r="AE622" s="184"/>
      <c r="AF622" s="184"/>
      <c r="AG622" s="184"/>
      <c r="AH622" s="184"/>
      <c r="AI622" s="184"/>
      <c r="AJ622" s="184"/>
      <c r="AK622" s="184"/>
      <c r="AL622" s="184"/>
      <c r="AM622" s="184"/>
      <c r="AN622" s="184"/>
      <c r="AO622" s="184"/>
      <c r="AP622" s="184"/>
      <c r="AQ622" s="184"/>
      <c r="AR622" s="184"/>
      <c r="AS622" s="184"/>
      <c r="AT622" s="184"/>
      <c r="AU622" s="184"/>
      <c r="AV622" s="184"/>
      <c r="AW622" s="184"/>
      <c r="AX622" s="184"/>
      <c r="AY622" s="184"/>
      <c r="AZ622" s="184"/>
      <c r="BA622" s="184"/>
      <c r="BB622" s="184"/>
      <c r="BC622" s="184"/>
      <c r="BD622" s="184"/>
      <c r="BE622" s="184"/>
      <c r="BF622" s="184"/>
      <c r="BG622" s="184"/>
      <c r="BH622" s="184"/>
      <c r="BI622" s="184"/>
      <c r="BJ622" s="184"/>
      <c r="BK622" s="184"/>
      <c r="BL622" s="184"/>
      <c r="BM622" s="184"/>
      <c r="BN622" s="184"/>
      <c r="BO622" s="184"/>
      <c r="BP622" s="184"/>
      <c r="BQ622" s="184"/>
      <c r="BR622" s="184"/>
      <c r="BS622" s="184"/>
      <c r="BT622" s="184"/>
      <c r="BU622" s="184"/>
      <c r="BV622" s="184"/>
      <c r="BW622" s="184"/>
      <c r="BX622" s="187"/>
      <c r="BY622" s="187"/>
      <c r="BZ622" s="187"/>
      <c r="CA622" s="187"/>
      <c r="CB622" s="187"/>
      <c r="CC622" s="187"/>
      <c r="CD622" s="187"/>
      <c r="CE622" s="187"/>
      <c r="CF622" s="187"/>
      <c r="CG622" s="187"/>
      <c r="CH622" s="187"/>
    </row>
    <row r="623" spans="1:86" s="186" customFormat="1" ht="12" customHeight="1">
      <c r="A623" s="184"/>
      <c r="B623" s="184"/>
      <c r="C623" s="184"/>
      <c r="D623" s="184"/>
      <c r="E623" s="184"/>
      <c r="F623" s="184"/>
      <c r="G623" s="185"/>
      <c r="H623" s="184"/>
      <c r="I623" s="184"/>
      <c r="J623" s="184"/>
      <c r="K623" s="184"/>
      <c r="L623" s="184"/>
      <c r="M623" s="184"/>
      <c r="N623" s="184"/>
      <c r="O623" s="184"/>
      <c r="P623" s="184"/>
      <c r="Q623" s="184"/>
      <c r="R623" s="184"/>
      <c r="S623" s="184"/>
      <c r="T623" s="184"/>
      <c r="U623" s="184"/>
      <c r="V623" s="184"/>
      <c r="W623" s="184"/>
      <c r="X623" s="184"/>
      <c r="Y623" s="184"/>
      <c r="Z623" s="184"/>
      <c r="AA623" s="184"/>
      <c r="AB623" s="184"/>
      <c r="AC623" s="184"/>
      <c r="AD623" s="184"/>
      <c r="AE623" s="184"/>
      <c r="AF623" s="184"/>
      <c r="AG623" s="184"/>
      <c r="AH623" s="184"/>
      <c r="AI623" s="184"/>
      <c r="AJ623" s="184"/>
      <c r="AK623" s="184"/>
      <c r="AL623" s="184"/>
      <c r="AM623" s="184"/>
      <c r="AN623" s="184"/>
      <c r="AO623" s="184"/>
      <c r="AP623" s="184"/>
      <c r="AQ623" s="184"/>
      <c r="AR623" s="184"/>
      <c r="AS623" s="184"/>
      <c r="AT623" s="184"/>
      <c r="AU623" s="184"/>
      <c r="AV623" s="184"/>
      <c r="AW623" s="184"/>
      <c r="AX623" s="184"/>
      <c r="AY623" s="184"/>
      <c r="AZ623" s="184"/>
      <c r="BA623" s="184"/>
      <c r="BB623" s="184"/>
      <c r="BC623" s="184"/>
      <c r="BD623" s="184"/>
      <c r="BE623" s="184"/>
      <c r="BF623" s="184"/>
      <c r="BG623" s="184"/>
      <c r="BH623" s="184"/>
      <c r="BI623" s="184"/>
      <c r="BJ623" s="184"/>
      <c r="BK623" s="184"/>
      <c r="BL623" s="184"/>
      <c r="BM623" s="184"/>
      <c r="BN623" s="184"/>
      <c r="BO623" s="184"/>
      <c r="BP623" s="184"/>
      <c r="BQ623" s="184"/>
      <c r="BR623" s="184"/>
      <c r="BS623" s="184"/>
      <c r="BT623" s="184"/>
      <c r="BU623" s="184"/>
      <c r="BV623" s="184"/>
      <c r="BW623" s="184"/>
      <c r="BX623" s="187"/>
      <c r="BY623" s="187"/>
      <c r="BZ623" s="187"/>
      <c r="CA623" s="187"/>
      <c r="CB623" s="187"/>
      <c r="CC623" s="187"/>
      <c r="CD623" s="187"/>
      <c r="CE623" s="187"/>
      <c r="CF623" s="187"/>
      <c r="CG623" s="187"/>
      <c r="CH623" s="187"/>
    </row>
    <row r="624" spans="1:86" s="186" customFormat="1" ht="12" customHeight="1">
      <c r="A624" s="184"/>
      <c r="B624" s="184"/>
      <c r="C624" s="184"/>
      <c r="D624" s="184"/>
      <c r="E624" s="184"/>
      <c r="F624" s="184"/>
      <c r="G624" s="185"/>
      <c r="H624" s="184"/>
      <c r="I624" s="184"/>
      <c r="J624" s="184"/>
      <c r="K624" s="184"/>
      <c r="L624" s="184"/>
      <c r="M624" s="184"/>
      <c r="N624" s="184"/>
      <c r="O624" s="184"/>
      <c r="P624" s="184"/>
      <c r="Q624" s="184"/>
      <c r="R624" s="184"/>
      <c r="S624" s="184"/>
      <c r="T624" s="184"/>
      <c r="U624" s="184"/>
      <c r="V624" s="184"/>
      <c r="W624" s="184"/>
      <c r="X624" s="184"/>
      <c r="Y624" s="184"/>
      <c r="Z624" s="184"/>
      <c r="AA624" s="184"/>
      <c r="AB624" s="184"/>
      <c r="AC624" s="184"/>
      <c r="AD624" s="184"/>
      <c r="AE624" s="184"/>
      <c r="AF624" s="184"/>
      <c r="AG624" s="184"/>
      <c r="AH624" s="184"/>
      <c r="AI624" s="184"/>
      <c r="AJ624" s="184"/>
      <c r="AK624" s="184"/>
      <c r="AL624" s="184"/>
      <c r="AM624" s="184"/>
      <c r="AN624" s="184"/>
      <c r="AO624" s="184"/>
      <c r="AP624" s="184"/>
      <c r="AQ624" s="184"/>
      <c r="AR624" s="184"/>
      <c r="AS624" s="184"/>
      <c r="AT624" s="184"/>
      <c r="AU624" s="184"/>
      <c r="AV624" s="184"/>
      <c r="AW624" s="184"/>
      <c r="AX624" s="184"/>
      <c r="AY624" s="184"/>
      <c r="AZ624" s="184"/>
      <c r="BA624" s="184"/>
      <c r="BB624" s="184"/>
      <c r="BC624" s="184"/>
      <c r="BD624" s="184"/>
      <c r="BE624" s="184"/>
      <c r="BF624" s="184"/>
      <c r="BG624" s="184"/>
      <c r="BH624" s="184"/>
      <c r="BI624" s="184"/>
      <c r="BJ624" s="184"/>
      <c r="BK624" s="184"/>
      <c r="BL624" s="184"/>
      <c r="BM624" s="184"/>
      <c r="BN624" s="184"/>
      <c r="BO624" s="184"/>
      <c r="BP624" s="184"/>
      <c r="BQ624" s="184"/>
      <c r="BR624" s="184"/>
      <c r="BS624" s="184"/>
      <c r="BT624" s="184"/>
      <c r="BU624" s="184"/>
      <c r="BV624" s="184"/>
      <c r="BW624" s="184"/>
      <c r="BX624" s="187"/>
      <c r="BY624" s="187"/>
      <c r="BZ624" s="187"/>
      <c r="CA624" s="187"/>
      <c r="CB624" s="187"/>
      <c r="CC624" s="187"/>
      <c r="CD624" s="187"/>
      <c r="CE624" s="187"/>
      <c r="CF624" s="187"/>
      <c r="CG624" s="187"/>
      <c r="CH624" s="187"/>
    </row>
    <row r="625" spans="1:86" s="186" customFormat="1" ht="12" customHeight="1">
      <c r="A625" s="184"/>
      <c r="B625" s="184"/>
      <c r="C625" s="184"/>
      <c r="D625" s="184"/>
      <c r="E625" s="184"/>
      <c r="F625" s="184"/>
      <c r="G625" s="185"/>
      <c r="H625" s="184"/>
      <c r="I625" s="184"/>
      <c r="J625" s="184"/>
      <c r="K625" s="184"/>
      <c r="L625" s="184"/>
      <c r="M625" s="184"/>
      <c r="N625" s="184"/>
      <c r="O625" s="184"/>
      <c r="P625" s="184"/>
      <c r="Q625" s="184"/>
      <c r="R625" s="184"/>
      <c r="S625" s="184"/>
      <c r="T625" s="184"/>
      <c r="U625" s="184"/>
      <c r="V625" s="184"/>
      <c r="W625" s="184"/>
      <c r="X625" s="184"/>
      <c r="Y625" s="184"/>
      <c r="Z625" s="184"/>
      <c r="AA625" s="184"/>
      <c r="AB625" s="184"/>
      <c r="AC625" s="184"/>
      <c r="AD625" s="184"/>
      <c r="AE625" s="184"/>
      <c r="AF625" s="184"/>
      <c r="AG625" s="184"/>
      <c r="AH625" s="184"/>
      <c r="AI625" s="184"/>
      <c r="AJ625" s="184"/>
      <c r="AK625" s="184"/>
      <c r="AL625" s="184"/>
      <c r="AM625" s="184"/>
      <c r="AN625" s="184"/>
      <c r="AO625" s="184"/>
      <c r="AP625" s="184"/>
      <c r="AQ625" s="184"/>
      <c r="AR625" s="184"/>
      <c r="AS625" s="184"/>
      <c r="AT625" s="184"/>
      <c r="AU625" s="184"/>
      <c r="AV625" s="184"/>
      <c r="AW625" s="184"/>
      <c r="AX625" s="184"/>
      <c r="AY625" s="184"/>
      <c r="AZ625" s="184"/>
      <c r="BA625" s="184"/>
      <c r="BB625" s="184"/>
      <c r="BC625" s="184"/>
      <c r="BD625" s="184"/>
      <c r="BE625" s="184"/>
      <c r="BF625" s="184"/>
      <c r="BG625" s="184"/>
      <c r="BH625" s="184"/>
      <c r="BI625" s="184"/>
      <c r="BJ625" s="184"/>
      <c r="BK625" s="184"/>
      <c r="BL625" s="184"/>
      <c r="BM625" s="184"/>
      <c r="BN625" s="184"/>
      <c r="BO625" s="184"/>
      <c r="BP625" s="184"/>
      <c r="BQ625" s="184"/>
      <c r="BR625" s="184"/>
      <c r="BS625" s="184"/>
      <c r="BT625" s="184"/>
      <c r="BU625" s="184"/>
      <c r="BV625" s="184"/>
      <c r="BW625" s="184"/>
      <c r="BX625" s="187"/>
      <c r="BY625" s="187"/>
      <c r="BZ625" s="187"/>
      <c r="CA625" s="187"/>
      <c r="CB625" s="187"/>
      <c r="CC625" s="187"/>
      <c r="CD625" s="187"/>
      <c r="CE625" s="187"/>
      <c r="CF625" s="187"/>
      <c r="CG625" s="187"/>
      <c r="CH625" s="187"/>
    </row>
    <row r="626" spans="1:86" s="186" customFormat="1" ht="12" customHeight="1">
      <c r="A626" s="184"/>
      <c r="B626" s="184"/>
      <c r="C626" s="184"/>
      <c r="D626" s="184"/>
      <c r="E626" s="184"/>
      <c r="F626" s="184"/>
      <c r="G626" s="185"/>
      <c r="H626" s="184"/>
      <c r="I626" s="184"/>
      <c r="J626" s="184"/>
      <c r="K626" s="184"/>
      <c r="L626" s="184"/>
      <c r="M626" s="184"/>
      <c r="N626" s="184"/>
      <c r="O626" s="184"/>
      <c r="P626" s="184"/>
      <c r="Q626" s="184"/>
      <c r="R626" s="184"/>
      <c r="S626" s="184"/>
      <c r="T626" s="184"/>
      <c r="U626" s="184"/>
      <c r="V626" s="184"/>
      <c r="W626" s="184"/>
      <c r="X626" s="184"/>
      <c r="Y626" s="184"/>
      <c r="Z626" s="184"/>
      <c r="AA626" s="184"/>
      <c r="AB626" s="184"/>
      <c r="AC626" s="184"/>
      <c r="AD626" s="184"/>
      <c r="AE626" s="184"/>
      <c r="AF626" s="184"/>
      <c r="AG626" s="184"/>
      <c r="AH626" s="184"/>
      <c r="AI626" s="184"/>
      <c r="AJ626" s="184"/>
      <c r="AK626" s="184"/>
      <c r="AL626" s="184"/>
      <c r="AM626" s="184"/>
      <c r="AN626" s="184"/>
      <c r="AO626" s="184"/>
      <c r="AP626" s="184"/>
      <c r="AQ626" s="184"/>
      <c r="AR626" s="184"/>
      <c r="AS626" s="184"/>
      <c r="AT626" s="184"/>
      <c r="AU626" s="184"/>
      <c r="AV626" s="184"/>
      <c r="AW626" s="184"/>
      <c r="AX626" s="184"/>
      <c r="AY626" s="184"/>
      <c r="AZ626" s="184"/>
      <c r="BA626" s="184"/>
      <c r="BB626" s="184"/>
      <c r="BC626" s="184"/>
      <c r="BD626" s="184"/>
      <c r="BE626" s="184"/>
      <c r="BF626" s="184"/>
      <c r="BG626" s="184"/>
      <c r="BH626" s="184"/>
      <c r="BI626" s="184"/>
      <c r="BJ626" s="184"/>
      <c r="BK626" s="184"/>
      <c r="BL626" s="184"/>
      <c r="BM626" s="184"/>
      <c r="BN626" s="184"/>
      <c r="BO626" s="184"/>
      <c r="BP626" s="184"/>
      <c r="BQ626" s="184"/>
      <c r="BR626" s="184"/>
      <c r="BS626" s="184"/>
      <c r="BT626" s="184"/>
      <c r="BU626" s="184"/>
      <c r="BV626" s="184"/>
      <c r="BW626" s="184"/>
      <c r="BX626" s="187"/>
      <c r="BY626" s="187"/>
      <c r="BZ626" s="187"/>
      <c r="CA626" s="187"/>
      <c r="CB626" s="187"/>
      <c r="CC626" s="187"/>
      <c r="CD626" s="187"/>
      <c r="CE626" s="187"/>
      <c r="CF626" s="187"/>
      <c r="CG626" s="187"/>
      <c r="CH626" s="187"/>
    </row>
    <row r="627" spans="1:86" s="186" customFormat="1" ht="12" customHeight="1">
      <c r="A627" s="184"/>
      <c r="B627" s="184"/>
      <c r="C627" s="184"/>
      <c r="D627" s="184"/>
      <c r="E627" s="184"/>
      <c r="F627" s="184"/>
      <c r="G627" s="185"/>
      <c r="H627" s="184"/>
      <c r="I627" s="184"/>
      <c r="J627" s="184"/>
      <c r="K627" s="184"/>
      <c r="L627" s="184"/>
      <c r="M627" s="184"/>
      <c r="N627" s="184"/>
      <c r="O627" s="184"/>
      <c r="P627" s="184"/>
      <c r="Q627" s="184"/>
      <c r="R627" s="184"/>
      <c r="S627" s="184"/>
      <c r="T627" s="184"/>
      <c r="U627" s="184"/>
      <c r="V627" s="184"/>
      <c r="W627" s="184"/>
      <c r="X627" s="184"/>
      <c r="Y627" s="184"/>
      <c r="Z627" s="184"/>
      <c r="AA627" s="184"/>
      <c r="AB627" s="184"/>
      <c r="AC627" s="184"/>
      <c r="AD627" s="184"/>
      <c r="AE627" s="184"/>
      <c r="AF627" s="184"/>
      <c r="AG627" s="184"/>
      <c r="AH627" s="184"/>
      <c r="AI627" s="184"/>
      <c r="AJ627" s="184"/>
      <c r="AK627" s="184"/>
      <c r="AL627" s="184"/>
      <c r="AM627" s="184"/>
      <c r="AN627" s="184"/>
      <c r="AO627" s="184"/>
      <c r="AP627" s="184"/>
      <c r="AQ627" s="184"/>
      <c r="AR627" s="184"/>
      <c r="AS627" s="184"/>
      <c r="AT627" s="184"/>
      <c r="AU627" s="184"/>
      <c r="AV627" s="184"/>
      <c r="AW627" s="184"/>
      <c r="AX627" s="184"/>
      <c r="AY627" s="184"/>
      <c r="AZ627" s="184"/>
      <c r="BA627" s="184"/>
      <c r="BB627" s="184"/>
      <c r="BC627" s="184"/>
      <c r="BD627" s="184"/>
      <c r="BE627" s="184"/>
      <c r="BF627" s="184"/>
      <c r="BG627" s="184"/>
      <c r="BH627" s="184"/>
      <c r="BI627" s="184"/>
      <c r="BJ627" s="184"/>
      <c r="BK627" s="184"/>
      <c r="BL627" s="184"/>
      <c r="BM627" s="184"/>
      <c r="BN627" s="184"/>
      <c r="BO627" s="184"/>
      <c r="BP627" s="184"/>
      <c r="BQ627" s="184"/>
      <c r="BR627" s="184"/>
      <c r="BS627" s="184"/>
      <c r="BT627" s="184"/>
      <c r="BU627" s="184"/>
      <c r="BV627" s="184"/>
      <c r="BW627" s="184"/>
      <c r="BX627" s="187"/>
      <c r="BY627" s="187"/>
      <c r="BZ627" s="187"/>
      <c r="CA627" s="187"/>
      <c r="CB627" s="187"/>
      <c r="CC627" s="187"/>
      <c r="CD627" s="187"/>
      <c r="CE627" s="187"/>
      <c r="CF627" s="187"/>
      <c r="CG627" s="187"/>
      <c r="CH627" s="187"/>
    </row>
    <row r="628" spans="1:86" s="186" customFormat="1" ht="12" customHeight="1">
      <c r="A628" s="184"/>
      <c r="B628" s="184"/>
      <c r="C628" s="184"/>
      <c r="D628" s="184"/>
      <c r="E628" s="184"/>
      <c r="F628" s="184"/>
      <c r="G628" s="185"/>
      <c r="H628" s="184"/>
      <c r="I628" s="184"/>
      <c r="J628" s="184"/>
      <c r="K628" s="184"/>
      <c r="L628" s="184"/>
      <c r="M628" s="184"/>
      <c r="N628" s="184"/>
      <c r="O628" s="184"/>
      <c r="P628" s="184"/>
      <c r="Q628" s="184"/>
      <c r="R628" s="184"/>
      <c r="S628" s="184"/>
      <c r="T628" s="184"/>
      <c r="U628" s="184"/>
      <c r="V628" s="184"/>
      <c r="W628" s="184"/>
      <c r="X628" s="184"/>
      <c r="Y628" s="184"/>
      <c r="Z628" s="184"/>
      <c r="AA628" s="184"/>
      <c r="AB628" s="184"/>
      <c r="AC628" s="184"/>
      <c r="AD628" s="184"/>
      <c r="AE628" s="184"/>
      <c r="AF628" s="184"/>
      <c r="AG628" s="184"/>
      <c r="AH628" s="184"/>
      <c r="AI628" s="184"/>
      <c r="AJ628" s="184"/>
      <c r="AK628" s="184"/>
      <c r="AL628" s="184"/>
      <c r="AM628" s="184"/>
      <c r="AN628" s="184"/>
      <c r="AO628" s="184"/>
      <c r="AP628" s="184"/>
      <c r="AQ628" s="184"/>
      <c r="AR628" s="184"/>
      <c r="AS628" s="184"/>
      <c r="AT628" s="184"/>
      <c r="AU628" s="184"/>
      <c r="AV628" s="184"/>
      <c r="AW628" s="184"/>
      <c r="AX628" s="184"/>
      <c r="AY628" s="184"/>
      <c r="AZ628" s="184"/>
      <c r="BA628" s="184"/>
      <c r="BB628" s="184"/>
      <c r="BC628" s="184"/>
      <c r="BD628" s="184"/>
      <c r="BE628" s="184"/>
      <c r="BF628" s="184"/>
      <c r="BG628" s="184"/>
      <c r="BH628" s="184"/>
      <c r="BI628" s="184"/>
      <c r="BJ628" s="184"/>
      <c r="BK628" s="184"/>
      <c r="BL628" s="184"/>
      <c r="BM628" s="184"/>
      <c r="BN628" s="184"/>
      <c r="BO628" s="184"/>
      <c r="BP628" s="184"/>
      <c r="BQ628" s="184"/>
      <c r="BR628" s="184"/>
      <c r="BS628" s="184"/>
      <c r="BT628" s="184"/>
      <c r="BU628" s="184"/>
      <c r="BV628" s="184"/>
      <c r="BW628" s="184"/>
      <c r="BX628" s="187"/>
      <c r="BY628" s="187"/>
      <c r="BZ628" s="187"/>
      <c r="CA628" s="187"/>
      <c r="CB628" s="187"/>
      <c r="CC628" s="187"/>
      <c r="CD628" s="187"/>
      <c r="CE628" s="187"/>
      <c r="CF628" s="187"/>
      <c r="CG628" s="187"/>
      <c r="CH628" s="187"/>
    </row>
    <row r="629" spans="1:86" s="186" customFormat="1" ht="12" customHeight="1">
      <c r="A629" s="184"/>
      <c r="B629" s="184"/>
      <c r="C629" s="184"/>
      <c r="D629" s="184"/>
      <c r="E629" s="184"/>
      <c r="F629" s="184"/>
      <c r="G629" s="185"/>
      <c r="H629" s="184"/>
      <c r="I629" s="184"/>
      <c r="J629" s="184"/>
      <c r="K629" s="184"/>
      <c r="L629" s="184"/>
      <c r="M629" s="184"/>
      <c r="N629" s="184"/>
      <c r="O629" s="184"/>
      <c r="P629" s="184"/>
      <c r="Q629" s="184"/>
      <c r="R629" s="184"/>
      <c r="S629" s="184"/>
      <c r="T629" s="184"/>
      <c r="U629" s="184"/>
      <c r="V629" s="184"/>
      <c r="W629" s="184"/>
      <c r="X629" s="184"/>
      <c r="Y629" s="184"/>
      <c r="Z629" s="184"/>
      <c r="AA629" s="184"/>
      <c r="AB629" s="184"/>
      <c r="AC629" s="184"/>
      <c r="AD629" s="184"/>
      <c r="AE629" s="184"/>
      <c r="AF629" s="184"/>
      <c r="AG629" s="184"/>
      <c r="AH629" s="184"/>
      <c r="AI629" s="184"/>
      <c r="AJ629" s="184"/>
      <c r="AK629" s="184"/>
      <c r="AL629" s="184"/>
      <c r="AM629" s="184"/>
      <c r="AN629" s="184"/>
      <c r="AO629" s="184"/>
      <c r="AP629" s="184"/>
      <c r="AQ629" s="184"/>
      <c r="AR629" s="184"/>
      <c r="AS629" s="184"/>
      <c r="AT629" s="184"/>
      <c r="AU629" s="184"/>
      <c r="AV629" s="184"/>
      <c r="AW629" s="184"/>
      <c r="AX629" s="184"/>
      <c r="AY629" s="184"/>
      <c r="AZ629" s="184"/>
      <c r="BA629" s="184"/>
      <c r="BB629" s="184"/>
      <c r="BC629" s="184"/>
      <c r="BD629" s="184"/>
      <c r="BE629" s="184"/>
      <c r="BF629" s="184"/>
      <c r="BG629" s="184"/>
      <c r="BH629" s="184"/>
      <c r="BI629" s="184"/>
      <c r="BJ629" s="184"/>
      <c r="BK629" s="184"/>
      <c r="BL629" s="184"/>
      <c r="BM629" s="184"/>
      <c r="BN629" s="184"/>
      <c r="BO629" s="184"/>
      <c r="BP629" s="184"/>
      <c r="BQ629" s="184"/>
      <c r="BR629" s="184"/>
      <c r="BS629" s="184"/>
      <c r="BT629" s="184"/>
      <c r="BU629" s="184"/>
      <c r="BV629" s="184"/>
      <c r="BW629" s="184"/>
      <c r="BX629" s="187"/>
      <c r="BY629" s="187"/>
      <c r="BZ629" s="187"/>
      <c r="CA629" s="187"/>
      <c r="CB629" s="187"/>
      <c r="CC629" s="187"/>
      <c r="CD629" s="187"/>
      <c r="CE629" s="187"/>
      <c r="CF629" s="187"/>
      <c r="CG629" s="187"/>
      <c r="CH629" s="187"/>
    </row>
    <row r="630" spans="1:86" s="186" customFormat="1" ht="12" customHeight="1">
      <c r="A630" s="184"/>
      <c r="B630" s="184"/>
      <c r="C630" s="184"/>
      <c r="D630" s="184"/>
      <c r="E630" s="184"/>
      <c r="F630" s="184"/>
      <c r="G630" s="185"/>
      <c r="H630" s="184"/>
      <c r="I630" s="184"/>
      <c r="J630" s="184"/>
      <c r="K630" s="184"/>
      <c r="L630" s="184"/>
      <c r="M630" s="184"/>
      <c r="N630" s="184"/>
      <c r="O630" s="184"/>
      <c r="P630" s="184"/>
      <c r="Q630" s="184"/>
      <c r="R630" s="184"/>
      <c r="S630" s="184"/>
      <c r="T630" s="184"/>
      <c r="U630" s="184"/>
      <c r="V630" s="184"/>
      <c r="W630" s="184"/>
      <c r="X630" s="184"/>
      <c r="Y630" s="184"/>
      <c r="Z630" s="184"/>
      <c r="AA630" s="184"/>
      <c r="AB630" s="184"/>
      <c r="AC630" s="184"/>
      <c r="AD630" s="184"/>
      <c r="AE630" s="184"/>
      <c r="AF630" s="184"/>
      <c r="AG630" s="184"/>
      <c r="AH630" s="184"/>
      <c r="AI630" s="184"/>
      <c r="AJ630" s="184"/>
      <c r="AK630" s="184"/>
      <c r="AL630" s="184"/>
      <c r="AM630" s="184"/>
      <c r="AN630" s="184"/>
      <c r="AO630" s="184"/>
      <c r="AP630" s="184"/>
      <c r="AQ630" s="184"/>
      <c r="AR630" s="184"/>
      <c r="AS630" s="184"/>
      <c r="AT630" s="184"/>
      <c r="AU630" s="184"/>
      <c r="AV630" s="184"/>
      <c r="AW630" s="184"/>
      <c r="AX630" s="184"/>
      <c r="AY630" s="184"/>
      <c r="AZ630" s="184"/>
      <c r="BA630" s="184"/>
      <c r="BB630" s="184"/>
      <c r="BC630" s="184"/>
      <c r="BD630" s="184"/>
      <c r="BE630" s="184"/>
      <c r="BF630" s="184"/>
      <c r="BG630" s="184"/>
      <c r="BH630" s="184"/>
      <c r="BI630" s="184"/>
      <c r="BJ630" s="184"/>
      <c r="BK630" s="184"/>
      <c r="BL630" s="184"/>
      <c r="BM630" s="184"/>
      <c r="BN630" s="184"/>
      <c r="BO630" s="184"/>
      <c r="BP630" s="184"/>
      <c r="BQ630" s="184"/>
      <c r="BR630" s="184"/>
      <c r="BS630" s="184"/>
      <c r="BT630" s="184"/>
      <c r="BU630" s="184"/>
      <c r="BV630" s="184"/>
      <c r="BW630" s="184"/>
      <c r="BX630" s="187"/>
      <c r="BY630" s="187"/>
      <c r="BZ630" s="187"/>
      <c r="CA630" s="187"/>
      <c r="CB630" s="187"/>
      <c r="CC630" s="187"/>
      <c r="CD630" s="187"/>
      <c r="CE630" s="187"/>
      <c r="CF630" s="187"/>
      <c r="CG630" s="187"/>
      <c r="CH630" s="187"/>
    </row>
    <row r="631" spans="1:86" s="186" customFormat="1" ht="12" customHeight="1">
      <c r="A631" s="184"/>
      <c r="B631" s="184"/>
      <c r="C631" s="184"/>
      <c r="D631" s="184"/>
      <c r="E631" s="184"/>
      <c r="F631" s="184"/>
      <c r="G631" s="185"/>
      <c r="H631" s="184"/>
      <c r="I631" s="184"/>
      <c r="J631" s="184"/>
      <c r="K631" s="184"/>
      <c r="L631" s="184"/>
      <c r="M631" s="184"/>
      <c r="N631" s="184"/>
      <c r="O631" s="184"/>
      <c r="P631" s="184"/>
      <c r="Q631" s="184"/>
      <c r="R631" s="184"/>
      <c r="S631" s="184"/>
      <c r="T631" s="184"/>
      <c r="U631" s="184"/>
      <c r="V631" s="184"/>
      <c r="W631" s="184"/>
      <c r="X631" s="184"/>
      <c r="Y631" s="184"/>
      <c r="Z631" s="184"/>
      <c r="AA631" s="184"/>
      <c r="AB631" s="184"/>
      <c r="AC631" s="184"/>
      <c r="AD631" s="184"/>
      <c r="AE631" s="184"/>
      <c r="AF631" s="184"/>
      <c r="AG631" s="184"/>
      <c r="AH631" s="184"/>
      <c r="AI631" s="184"/>
      <c r="AJ631" s="184"/>
      <c r="AK631" s="184"/>
      <c r="AL631" s="184"/>
      <c r="AM631" s="184"/>
      <c r="AN631" s="184"/>
      <c r="AO631" s="184"/>
      <c r="AP631" s="184"/>
      <c r="AQ631" s="184"/>
      <c r="AR631" s="184"/>
      <c r="AS631" s="184"/>
      <c r="AT631" s="184"/>
      <c r="AU631" s="184"/>
      <c r="AV631" s="184"/>
      <c r="AW631" s="184"/>
      <c r="AX631" s="184"/>
      <c r="AY631" s="184"/>
      <c r="AZ631" s="184"/>
      <c r="BA631" s="184"/>
      <c r="BB631" s="184"/>
      <c r="BC631" s="184"/>
      <c r="BD631" s="184"/>
      <c r="BE631" s="184"/>
      <c r="BF631" s="184"/>
      <c r="BG631" s="184"/>
      <c r="BH631" s="184"/>
      <c r="BI631" s="184"/>
      <c r="BJ631" s="184"/>
      <c r="BK631" s="184"/>
      <c r="BL631" s="184"/>
      <c r="BM631" s="184"/>
      <c r="BN631" s="184"/>
      <c r="BO631" s="184"/>
      <c r="BP631" s="184"/>
      <c r="BQ631" s="184"/>
      <c r="BR631" s="184"/>
      <c r="BS631" s="184"/>
      <c r="BT631" s="184"/>
      <c r="BU631" s="184"/>
      <c r="BV631" s="184"/>
      <c r="BW631" s="184"/>
      <c r="BX631" s="187"/>
      <c r="BY631" s="187"/>
      <c r="BZ631" s="187"/>
      <c r="CA631" s="187"/>
      <c r="CB631" s="187"/>
      <c r="CC631" s="187"/>
      <c r="CD631" s="187"/>
      <c r="CE631" s="187"/>
      <c r="CF631" s="187"/>
      <c r="CG631" s="187"/>
      <c r="CH631" s="187"/>
    </row>
    <row r="632" spans="1:86" s="186" customFormat="1" ht="12" customHeight="1">
      <c r="A632" s="184"/>
      <c r="B632" s="184"/>
      <c r="C632" s="184"/>
      <c r="D632" s="184"/>
      <c r="E632" s="184"/>
      <c r="F632" s="184"/>
      <c r="G632" s="185"/>
      <c r="H632" s="184"/>
      <c r="I632" s="184"/>
      <c r="J632" s="184"/>
      <c r="K632" s="184"/>
      <c r="L632" s="184"/>
      <c r="M632" s="184"/>
      <c r="N632" s="184"/>
      <c r="O632" s="184"/>
      <c r="P632" s="184"/>
      <c r="Q632" s="184"/>
      <c r="R632" s="184"/>
      <c r="S632" s="184"/>
      <c r="T632" s="184"/>
      <c r="U632" s="184"/>
      <c r="V632" s="184"/>
      <c r="W632" s="184"/>
      <c r="X632" s="184"/>
      <c r="Y632" s="184"/>
      <c r="Z632" s="184"/>
      <c r="AA632" s="184"/>
      <c r="AB632" s="184"/>
      <c r="AC632" s="184"/>
      <c r="AD632" s="184"/>
      <c r="AE632" s="184"/>
      <c r="AF632" s="184"/>
      <c r="AG632" s="184"/>
      <c r="AH632" s="184"/>
      <c r="AI632" s="184"/>
      <c r="AJ632" s="184"/>
      <c r="AK632" s="184"/>
      <c r="AL632" s="184"/>
      <c r="AM632" s="184"/>
      <c r="AN632" s="184"/>
      <c r="AO632" s="184"/>
      <c r="AP632" s="184"/>
      <c r="AQ632" s="184"/>
      <c r="AR632" s="184"/>
      <c r="AS632" s="184"/>
      <c r="AT632" s="184"/>
      <c r="AU632" s="184"/>
      <c r="AV632" s="184"/>
      <c r="AW632" s="184"/>
      <c r="AX632" s="184"/>
      <c r="AY632" s="184"/>
      <c r="AZ632" s="184"/>
      <c r="BA632" s="184"/>
      <c r="BB632" s="184"/>
      <c r="BC632" s="184"/>
      <c r="BD632" s="184"/>
      <c r="BE632" s="184"/>
      <c r="BF632" s="184"/>
      <c r="BG632" s="184"/>
      <c r="BH632" s="184"/>
      <c r="BI632" s="184"/>
      <c r="BJ632" s="184"/>
      <c r="BK632" s="184"/>
      <c r="BL632" s="184"/>
      <c r="BM632" s="184"/>
      <c r="BN632" s="184"/>
      <c r="BO632" s="184"/>
      <c r="BP632" s="184"/>
      <c r="BQ632" s="184"/>
      <c r="BR632" s="184"/>
      <c r="BS632" s="184"/>
      <c r="BT632" s="184"/>
      <c r="BU632" s="184"/>
      <c r="BV632" s="184"/>
      <c r="BW632" s="184"/>
      <c r="BX632" s="187"/>
      <c r="BY632" s="187"/>
      <c r="BZ632" s="187"/>
      <c r="CA632" s="187"/>
      <c r="CB632" s="187"/>
      <c r="CC632" s="187"/>
      <c r="CD632" s="187"/>
      <c r="CE632" s="187"/>
      <c r="CF632" s="187"/>
      <c r="CG632" s="187"/>
      <c r="CH632" s="187"/>
    </row>
    <row r="633" spans="1:86" s="186" customFormat="1" ht="12" customHeight="1">
      <c r="A633" s="184"/>
      <c r="B633" s="184"/>
      <c r="C633" s="184"/>
      <c r="D633" s="184"/>
      <c r="E633" s="184"/>
      <c r="F633" s="184"/>
      <c r="G633" s="185"/>
      <c r="H633" s="184"/>
      <c r="I633" s="184"/>
      <c r="J633" s="184"/>
      <c r="K633" s="184"/>
      <c r="L633" s="184"/>
      <c r="M633" s="184"/>
      <c r="N633" s="184"/>
      <c r="O633" s="184"/>
      <c r="P633" s="184"/>
      <c r="Q633" s="184"/>
      <c r="R633" s="184"/>
      <c r="S633" s="184"/>
      <c r="T633" s="184"/>
      <c r="U633" s="184"/>
      <c r="V633" s="184"/>
      <c r="W633" s="184"/>
      <c r="X633" s="184"/>
      <c r="Y633" s="184"/>
      <c r="Z633" s="184"/>
      <c r="AA633" s="184"/>
      <c r="AB633" s="184"/>
      <c r="AC633" s="184"/>
      <c r="AD633" s="184"/>
      <c r="AE633" s="184"/>
      <c r="AF633" s="184"/>
      <c r="AG633" s="184"/>
      <c r="AH633" s="184"/>
      <c r="AI633" s="184"/>
      <c r="AJ633" s="184"/>
      <c r="AK633" s="184"/>
      <c r="AL633" s="184"/>
      <c r="AM633" s="184"/>
      <c r="AN633" s="184"/>
      <c r="AO633" s="184"/>
      <c r="AP633" s="184"/>
      <c r="AQ633" s="184"/>
      <c r="AR633" s="184"/>
      <c r="AS633" s="184"/>
      <c r="AT633" s="184"/>
      <c r="AU633" s="184"/>
      <c r="AV633" s="184"/>
      <c r="AW633" s="184"/>
      <c r="AX633" s="184"/>
      <c r="AY633" s="184"/>
      <c r="AZ633" s="184"/>
      <c r="BA633" s="184"/>
      <c r="BB633" s="184"/>
      <c r="BC633" s="184"/>
      <c r="BD633" s="184"/>
      <c r="BE633" s="184"/>
      <c r="BF633" s="184"/>
      <c r="BG633" s="184"/>
      <c r="BH633" s="184"/>
      <c r="BI633" s="184"/>
      <c r="BJ633" s="184"/>
      <c r="BK633" s="184"/>
      <c r="BL633" s="184"/>
      <c r="BM633" s="184"/>
      <c r="BN633" s="184"/>
      <c r="BO633" s="184"/>
      <c r="BP633" s="184"/>
      <c r="BQ633" s="184"/>
      <c r="BR633" s="184"/>
      <c r="BS633" s="184"/>
      <c r="BT633" s="184"/>
      <c r="BU633" s="184"/>
      <c r="BV633" s="184"/>
      <c r="BW633" s="184"/>
      <c r="BX633" s="187"/>
      <c r="BY633" s="187"/>
      <c r="BZ633" s="187"/>
      <c r="CA633" s="187"/>
      <c r="CB633" s="187"/>
      <c r="CC633" s="187"/>
      <c r="CD633" s="187"/>
      <c r="CE633" s="187"/>
      <c r="CF633" s="187"/>
      <c r="CG633" s="187"/>
      <c r="CH633" s="187"/>
    </row>
    <row r="634" spans="1:86" s="186" customFormat="1" ht="12" customHeight="1">
      <c r="A634" s="184"/>
      <c r="B634" s="184"/>
      <c r="C634" s="184"/>
      <c r="D634" s="184"/>
      <c r="E634" s="184"/>
      <c r="F634" s="184"/>
      <c r="G634" s="185"/>
      <c r="H634" s="184"/>
      <c r="I634" s="184"/>
      <c r="J634" s="184"/>
      <c r="K634" s="184"/>
      <c r="L634" s="184"/>
      <c r="M634" s="184"/>
      <c r="N634" s="184"/>
      <c r="O634" s="184"/>
      <c r="P634" s="184"/>
      <c r="Q634" s="184"/>
      <c r="R634" s="184"/>
      <c r="S634" s="184"/>
      <c r="T634" s="184"/>
      <c r="U634" s="184"/>
      <c r="V634" s="184"/>
      <c r="W634" s="184"/>
      <c r="X634" s="184"/>
      <c r="Y634" s="184"/>
      <c r="Z634" s="184"/>
      <c r="AA634" s="184"/>
      <c r="AB634" s="184"/>
      <c r="AC634" s="184"/>
      <c r="AD634" s="184"/>
      <c r="AE634" s="184"/>
      <c r="AF634" s="184"/>
      <c r="AG634" s="184"/>
      <c r="AH634" s="184"/>
      <c r="AI634" s="184"/>
      <c r="AJ634" s="184"/>
      <c r="AK634" s="184"/>
      <c r="AL634" s="184"/>
      <c r="AM634" s="184"/>
      <c r="AN634" s="184"/>
      <c r="AO634" s="184"/>
      <c r="AP634" s="184"/>
      <c r="AQ634" s="184"/>
      <c r="AR634" s="184"/>
      <c r="AS634" s="184"/>
      <c r="AT634" s="184"/>
      <c r="AU634" s="184"/>
      <c r="AV634" s="184"/>
      <c r="AW634" s="184"/>
      <c r="AX634" s="184"/>
      <c r="AY634" s="184"/>
      <c r="AZ634" s="184"/>
      <c r="BA634" s="184"/>
      <c r="BB634" s="184"/>
      <c r="BC634" s="184"/>
      <c r="BD634" s="184"/>
      <c r="BE634" s="184"/>
      <c r="BF634" s="184"/>
      <c r="BG634" s="184"/>
      <c r="BH634" s="184"/>
      <c r="BI634" s="184"/>
      <c r="BJ634" s="184"/>
      <c r="BK634" s="184"/>
      <c r="BL634" s="184"/>
      <c r="BM634" s="184"/>
      <c r="BN634" s="184"/>
      <c r="BO634" s="184"/>
      <c r="BP634" s="184"/>
      <c r="BQ634" s="184"/>
      <c r="BR634" s="184"/>
      <c r="BS634" s="184"/>
      <c r="BT634" s="184"/>
      <c r="BU634" s="184"/>
      <c r="BV634" s="184"/>
      <c r="BW634" s="184"/>
      <c r="BX634" s="187"/>
      <c r="BY634" s="187"/>
      <c r="BZ634" s="187"/>
      <c r="CA634" s="187"/>
      <c r="CB634" s="187"/>
      <c r="CC634" s="187"/>
      <c r="CD634" s="187"/>
      <c r="CE634" s="187"/>
      <c r="CF634" s="187"/>
      <c r="CG634" s="187"/>
      <c r="CH634" s="187"/>
    </row>
    <row r="635" spans="1:86" s="186" customFormat="1" ht="12" customHeight="1">
      <c r="A635" s="184"/>
      <c r="B635" s="184"/>
      <c r="C635" s="184"/>
      <c r="D635" s="184"/>
      <c r="E635" s="184"/>
      <c r="F635" s="184"/>
      <c r="G635" s="185"/>
      <c r="H635" s="184"/>
      <c r="I635" s="184"/>
      <c r="J635" s="184"/>
      <c r="K635" s="184"/>
      <c r="L635" s="184"/>
      <c r="M635" s="184"/>
      <c r="N635" s="184"/>
      <c r="O635" s="184"/>
      <c r="P635" s="184"/>
      <c r="Q635" s="184"/>
      <c r="R635" s="184"/>
      <c r="S635" s="184"/>
      <c r="T635" s="184"/>
      <c r="U635" s="184"/>
      <c r="V635" s="184"/>
      <c r="W635" s="184"/>
      <c r="X635" s="184"/>
      <c r="Y635" s="184"/>
      <c r="Z635" s="184"/>
      <c r="AA635" s="184"/>
      <c r="AB635" s="184"/>
      <c r="AC635" s="184"/>
      <c r="AD635" s="184"/>
      <c r="AE635" s="184"/>
      <c r="AF635" s="184"/>
      <c r="AG635" s="184"/>
      <c r="AH635" s="184"/>
      <c r="AI635" s="184"/>
      <c r="AJ635" s="184"/>
      <c r="AK635" s="184"/>
      <c r="AL635" s="184"/>
      <c r="AM635" s="184"/>
      <c r="AN635" s="184"/>
      <c r="AO635" s="184"/>
      <c r="AP635" s="184"/>
      <c r="AQ635" s="184"/>
      <c r="AR635" s="184"/>
      <c r="AS635" s="184"/>
      <c r="AT635" s="184"/>
      <c r="AU635" s="184"/>
      <c r="AV635" s="184"/>
      <c r="AW635" s="184"/>
      <c r="AX635" s="184"/>
      <c r="AY635" s="184"/>
      <c r="AZ635" s="184"/>
      <c r="BA635" s="184"/>
      <c r="BB635" s="184"/>
      <c r="BC635" s="184"/>
      <c r="BD635" s="184"/>
      <c r="BE635" s="184"/>
      <c r="BF635" s="184"/>
      <c r="BG635" s="184"/>
      <c r="BH635" s="184"/>
      <c r="BI635" s="184"/>
      <c r="BJ635" s="184"/>
      <c r="BK635" s="184"/>
      <c r="BL635" s="184"/>
      <c r="BM635" s="184"/>
      <c r="BN635" s="184"/>
      <c r="BO635" s="184"/>
      <c r="BP635" s="184"/>
      <c r="BQ635" s="184"/>
      <c r="BR635" s="184"/>
      <c r="BS635" s="184"/>
      <c r="BT635" s="184"/>
      <c r="BU635" s="184"/>
      <c r="BV635" s="184"/>
      <c r="BW635" s="184"/>
      <c r="BX635" s="187"/>
      <c r="BY635" s="187"/>
      <c r="BZ635" s="187"/>
      <c r="CA635" s="187"/>
      <c r="CB635" s="187"/>
      <c r="CC635" s="187"/>
      <c r="CD635" s="187"/>
      <c r="CE635" s="187"/>
      <c r="CF635" s="187"/>
      <c r="CG635" s="187"/>
      <c r="CH635" s="187"/>
    </row>
    <row r="636" spans="1:86" s="186" customFormat="1" ht="12" customHeight="1">
      <c r="A636" s="184"/>
      <c r="B636" s="184"/>
      <c r="C636" s="184"/>
      <c r="D636" s="184"/>
      <c r="E636" s="184"/>
      <c r="F636" s="184"/>
      <c r="G636" s="185"/>
      <c r="H636" s="184"/>
      <c r="I636" s="184"/>
      <c r="J636" s="184"/>
      <c r="K636" s="184"/>
      <c r="L636" s="184"/>
      <c r="M636" s="184"/>
      <c r="N636" s="184"/>
      <c r="O636" s="184"/>
      <c r="P636" s="184"/>
      <c r="Q636" s="184"/>
      <c r="R636" s="184"/>
      <c r="S636" s="184"/>
      <c r="T636" s="184"/>
      <c r="U636" s="184"/>
      <c r="V636" s="184"/>
      <c r="W636" s="184"/>
      <c r="X636" s="184"/>
      <c r="Y636" s="184"/>
      <c r="Z636" s="184"/>
      <c r="AA636" s="184"/>
      <c r="AB636" s="184"/>
      <c r="AC636" s="184"/>
      <c r="AD636" s="184"/>
      <c r="AE636" s="184"/>
      <c r="AF636" s="184"/>
      <c r="AG636" s="184"/>
      <c r="AH636" s="184"/>
      <c r="AI636" s="184"/>
      <c r="AJ636" s="184"/>
      <c r="AK636" s="184"/>
      <c r="AL636" s="184"/>
      <c r="AM636" s="184"/>
      <c r="AN636" s="184"/>
      <c r="AO636" s="184"/>
      <c r="AP636" s="184"/>
      <c r="AQ636" s="184"/>
      <c r="AR636" s="184"/>
      <c r="AS636" s="184"/>
      <c r="AT636" s="184"/>
      <c r="AU636" s="184"/>
      <c r="AV636" s="184"/>
      <c r="AW636" s="184"/>
      <c r="AX636" s="184"/>
      <c r="AY636" s="184"/>
      <c r="AZ636" s="184"/>
      <c r="BA636" s="184"/>
      <c r="BB636" s="184"/>
      <c r="BC636" s="184"/>
      <c r="BD636" s="184"/>
      <c r="BE636" s="184"/>
      <c r="BF636" s="184"/>
      <c r="BG636" s="184"/>
      <c r="BH636" s="184"/>
      <c r="BI636" s="184"/>
      <c r="BJ636" s="184"/>
      <c r="BK636" s="184"/>
      <c r="BL636" s="184"/>
      <c r="BM636" s="184"/>
      <c r="BN636" s="184"/>
      <c r="BO636" s="184"/>
      <c r="BP636" s="184"/>
      <c r="BQ636" s="184"/>
      <c r="BR636" s="184"/>
      <c r="BS636" s="184"/>
      <c r="BT636" s="184"/>
      <c r="BU636" s="184"/>
      <c r="BV636" s="184"/>
      <c r="BW636" s="184"/>
      <c r="BX636" s="187"/>
      <c r="BY636" s="187"/>
      <c r="BZ636" s="187"/>
      <c r="CA636" s="187"/>
      <c r="CB636" s="187"/>
      <c r="CC636" s="187"/>
      <c r="CD636" s="187"/>
      <c r="CE636" s="187"/>
      <c r="CF636" s="187"/>
      <c r="CG636" s="187"/>
      <c r="CH636" s="187"/>
    </row>
    <row r="637" spans="1:86" s="186" customFormat="1" ht="12" customHeight="1">
      <c r="A637" s="184"/>
      <c r="B637" s="184"/>
      <c r="C637" s="184"/>
      <c r="D637" s="184"/>
      <c r="E637" s="184"/>
      <c r="F637" s="184"/>
      <c r="G637" s="185"/>
      <c r="H637" s="184"/>
      <c r="I637" s="184"/>
      <c r="J637" s="184"/>
      <c r="K637" s="184"/>
      <c r="L637" s="184"/>
      <c r="M637" s="184"/>
      <c r="N637" s="184"/>
      <c r="O637" s="184"/>
      <c r="P637" s="184"/>
      <c r="Q637" s="184"/>
      <c r="R637" s="184"/>
      <c r="S637" s="184"/>
      <c r="T637" s="184"/>
      <c r="U637" s="184"/>
      <c r="V637" s="184"/>
      <c r="W637" s="184"/>
      <c r="X637" s="184"/>
      <c r="Y637" s="184"/>
      <c r="Z637" s="184"/>
      <c r="AA637" s="184"/>
      <c r="AB637" s="184"/>
      <c r="AC637" s="184"/>
      <c r="AD637" s="184"/>
      <c r="AE637" s="184"/>
      <c r="AF637" s="184"/>
      <c r="AG637" s="184"/>
      <c r="AH637" s="184"/>
      <c r="AI637" s="184"/>
      <c r="AJ637" s="184"/>
      <c r="AK637" s="184"/>
      <c r="AL637" s="184"/>
      <c r="AM637" s="184"/>
      <c r="AN637" s="184"/>
      <c r="AO637" s="184"/>
      <c r="AP637" s="184"/>
      <c r="AQ637" s="184"/>
      <c r="AR637" s="184"/>
      <c r="AS637" s="184"/>
      <c r="AT637" s="184"/>
      <c r="AU637" s="184"/>
      <c r="AV637" s="184"/>
      <c r="AW637" s="184"/>
      <c r="AX637" s="184"/>
      <c r="AY637" s="184"/>
      <c r="AZ637" s="184"/>
      <c r="BA637" s="184"/>
      <c r="BB637" s="184"/>
      <c r="BC637" s="184"/>
      <c r="BD637" s="184"/>
      <c r="BE637" s="184"/>
      <c r="BF637" s="184"/>
      <c r="BG637" s="184"/>
      <c r="BH637" s="184"/>
      <c r="BI637" s="184"/>
      <c r="BJ637" s="184"/>
      <c r="BK637" s="184"/>
      <c r="BL637" s="184"/>
      <c r="BM637" s="184"/>
      <c r="BN637" s="184"/>
      <c r="BO637" s="184"/>
      <c r="BP637" s="184"/>
      <c r="BQ637" s="184"/>
      <c r="BR637" s="184"/>
      <c r="BS637" s="184"/>
      <c r="BT637" s="184"/>
      <c r="BU637" s="184"/>
      <c r="BV637" s="184"/>
      <c r="BW637" s="184"/>
      <c r="BX637" s="187"/>
      <c r="BY637" s="187"/>
      <c r="BZ637" s="187"/>
      <c r="CA637" s="187"/>
      <c r="CB637" s="187"/>
      <c r="CC637" s="187"/>
      <c r="CD637" s="187"/>
      <c r="CE637" s="187"/>
      <c r="CF637" s="187"/>
      <c r="CG637" s="187"/>
      <c r="CH637" s="187"/>
    </row>
    <row r="638" spans="1:86" s="186" customFormat="1" ht="12" customHeight="1">
      <c r="A638" s="184"/>
      <c r="B638" s="184"/>
      <c r="C638" s="184"/>
      <c r="D638" s="184"/>
      <c r="E638" s="184"/>
      <c r="F638" s="184"/>
      <c r="G638" s="185"/>
      <c r="H638" s="184"/>
      <c r="I638" s="184"/>
      <c r="J638" s="184"/>
      <c r="K638" s="184"/>
      <c r="L638" s="184"/>
      <c r="M638" s="184"/>
      <c r="N638" s="184"/>
      <c r="O638" s="184"/>
      <c r="P638" s="184"/>
      <c r="Q638" s="184"/>
      <c r="R638" s="184"/>
      <c r="S638" s="184"/>
      <c r="T638" s="184"/>
      <c r="U638" s="184"/>
      <c r="V638" s="184"/>
      <c r="W638" s="184"/>
      <c r="X638" s="184"/>
      <c r="Y638" s="184"/>
      <c r="Z638" s="184"/>
      <c r="AA638" s="184"/>
      <c r="AB638" s="184"/>
      <c r="AC638" s="184"/>
      <c r="AD638" s="184"/>
      <c r="AE638" s="184"/>
      <c r="AF638" s="184"/>
      <c r="AG638" s="184"/>
      <c r="AH638" s="184"/>
      <c r="AI638" s="184"/>
      <c r="AJ638" s="184"/>
      <c r="AK638" s="184"/>
      <c r="AL638" s="184"/>
      <c r="AM638" s="184"/>
      <c r="AN638" s="184"/>
      <c r="AO638" s="184"/>
      <c r="AP638" s="184"/>
      <c r="AQ638" s="184"/>
      <c r="AR638" s="184"/>
      <c r="AS638" s="184"/>
      <c r="AT638" s="184"/>
      <c r="AU638" s="184"/>
      <c r="AV638" s="184"/>
      <c r="AW638" s="184"/>
      <c r="AX638" s="184"/>
      <c r="AY638" s="184"/>
      <c r="AZ638" s="184"/>
      <c r="BA638" s="184"/>
      <c r="BB638" s="184"/>
      <c r="BC638" s="184"/>
      <c r="BD638" s="184"/>
      <c r="BE638" s="184"/>
      <c r="BF638" s="184"/>
      <c r="BG638" s="184"/>
      <c r="BH638" s="184"/>
      <c r="BI638" s="184"/>
      <c r="BJ638" s="184"/>
      <c r="BK638" s="184"/>
      <c r="BL638" s="184"/>
      <c r="BM638" s="184"/>
      <c r="BN638" s="184"/>
      <c r="BO638" s="184"/>
      <c r="BP638" s="184"/>
      <c r="BQ638" s="184"/>
      <c r="BR638" s="184"/>
      <c r="BS638" s="184"/>
      <c r="BT638" s="184"/>
      <c r="BU638" s="184"/>
      <c r="BV638" s="184"/>
      <c r="BW638" s="184"/>
      <c r="BX638" s="187"/>
      <c r="BY638" s="187"/>
      <c r="BZ638" s="187"/>
      <c r="CA638" s="187"/>
      <c r="CB638" s="187"/>
      <c r="CC638" s="187"/>
      <c r="CD638" s="187"/>
      <c r="CE638" s="187"/>
      <c r="CF638" s="187"/>
      <c r="CG638" s="187"/>
      <c r="CH638" s="187"/>
    </row>
    <row r="639" spans="1:86" s="186" customFormat="1" ht="12" customHeight="1">
      <c r="A639" s="184"/>
      <c r="B639" s="184"/>
      <c r="C639" s="184"/>
      <c r="D639" s="184"/>
      <c r="E639" s="184"/>
      <c r="F639" s="184"/>
      <c r="G639" s="185"/>
      <c r="H639" s="184"/>
      <c r="I639" s="184"/>
      <c r="J639" s="184"/>
      <c r="K639" s="184"/>
      <c r="L639" s="184"/>
      <c r="M639" s="184"/>
      <c r="N639" s="184"/>
      <c r="O639" s="184"/>
      <c r="P639" s="184"/>
      <c r="Q639" s="184"/>
      <c r="R639" s="184"/>
      <c r="S639" s="184"/>
      <c r="T639" s="184"/>
      <c r="U639" s="184"/>
      <c r="V639" s="184"/>
      <c r="W639" s="184"/>
      <c r="X639" s="184"/>
      <c r="Y639" s="184"/>
      <c r="Z639" s="184"/>
      <c r="AA639" s="184"/>
      <c r="AB639" s="184"/>
      <c r="AC639" s="184"/>
      <c r="AD639" s="184"/>
      <c r="AE639" s="184"/>
      <c r="AF639" s="184"/>
      <c r="AG639" s="184"/>
      <c r="AH639" s="184"/>
      <c r="AI639" s="184"/>
      <c r="AJ639" s="184"/>
      <c r="AK639" s="184"/>
      <c r="AL639" s="184"/>
      <c r="AM639" s="184"/>
      <c r="AN639" s="184"/>
      <c r="AO639" s="184"/>
      <c r="AP639" s="184"/>
      <c r="AQ639" s="184"/>
      <c r="AR639" s="184"/>
      <c r="AS639" s="184"/>
      <c r="AT639" s="184"/>
      <c r="AU639" s="184"/>
      <c r="AV639" s="184"/>
      <c r="AW639" s="184"/>
      <c r="AX639" s="184"/>
      <c r="AY639" s="184"/>
      <c r="AZ639" s="184"/>
      <c r="BA639" s="184"/>
      <c r="BB639" s="184"/>
      <c r="BC639" s="184"/>
      <c r="BD639" s="184"/>
      <c r="BE639" s="184"/>
      <c r="BF639" s="184"/>
      <c r="BG639" s="184"/>
      <c r="BH639" s="184"/>
      <c r="BI639" s="184"/>
      <c r="BJ639" s="184"/>
      <c r="BK639" s="184"/>
      <c r="BL639" s="184"/>
      <c r="BM639" s="184"/>
      <c r="BN639" s="184"/>
      <c r="BO639" s="184"/>
      <c r="BP639" s="184"/>
      <c r="BQ639" s="184"/>
      <c r="BR639" s="184"/>
      <c r="BS639" s="184"/>
      <c r="BT639" s="184"/>
      <c r="BU639" s="184"/>
      <c r="BV639" s="184"/>
      <c r="BW639" s="184"/>
      <c r="BX639" s="187"/>
      <c r="BY639" s="187"/>
      <c r="BZ639" s="187"/>
      <c r="CA639" s="187"/>
      <c r="CB639" s="187"/>
      <c r="CC639" s="187"/>
      <c r="CD639" s="187"/>
      <c r="CE639" s="187"/>
      <c r="CF639" s="187"/>
      <c r="CG639" s="187"/>
      <c r="CH639" s="187"/>
    </row>
    <row r="640" spans="1:86" s="186" customFormat="1" ht="12" customHeight="1">
      <c r="A640" s="184"/>
      <c r="B640" s="184"/>
      <c r="C640" s="184"/>
      <c r="D640" s="184"/>
      <c r="E640" s="184"/>
      <c r="F640" s="184"/>
      <c r="G640" s="185"/>
      <c r="H640" s="184"/>
      <c r="I640" s="184"/>
      <c r="J640" s="184"/>
      <c r="K640" s="184"/>
      <c r="L640" s="184"/>
      <c r="M640" s="184"/>
      <c r="N640" s="184"/>
      <c r="O640" s="184"/>
      <c r="P640" s="184"/>
      <c r="Q640" s="184"/>
      <c r="R640" s="184"/>
      <c r="S640" s="184"/>
      <c r="T640" s="184"/>
      <c r="U640" s="184"/>
      <c r="V640" s="184"/>
      <c r="W640" s="184"/>
      <c r="X640" s="184"/>
      <c r="Y640" s="184"/>
      <c r="Z640" s="184"/>
      <c r="AA640" s="184"/>
      <c r="AB640" s="184"/>
      <c r="AC640" s="184"/>
      <c r="AD640" s="184"/>
      <c r="AE640" s="184"/>
      <c r="AF640" s="184"/>
      <c r="AG640" s="184"/>
      <c r="AH640" s="184"/>
      <c r="AI640" s="184"/>
      <c r="AJ640" s="184"/>
      <c r="AK640" s="184"/>
      <c r="AL640" s="184"/>
      <c r="AM640" s="184"/>
      <c r="AN640" s="184"/>
      <c r="AO640" s="184"/>
      <c r="AP640" s="184"/>
      <c r="AQ640" s="184"/>
      <c r="AR640" s="184"/>
      <c r="AS640" s="184"/>
      <c r="AT640" s="184"/>
      <c r="AU640" s="184"/>
      <c r="AV640" s="184"/>
      <c r="AW640" s="184"/>
      <c r="AX640" s="184"/>
      <c r="AY640" s="184"/>
      <c r="AZ640" s="184"/>
      <c r="BA640" s="184"/>
      <c r="BB640" s="184"/>
      <c r="BC640" s="184"/>
      <c r="BD640" s="184"/>
      <c r="BE640" s="184"/>
      <c r="BF640" s="184"/>
      <c r="BG640" s="184"/>
      <c r="BH640" s="184"/>
      <c r="BI640" s="184"/>
      <c r="BJ640" s="184"/>
      <c r="BK640" s="184"/>
      <c r="BL640" s="184"/>
      <c r="BM640" s="184"/>
      <c r="BN640" s="184"/>
      <c r="BO640" s="184"/>
      <c r="BP640" s="184"/>
      <c r="BQ640" s="184"/>
      <c r="BR640" s="184"/>
      <c r="BS640" s="184"/>
      <c r="BT640" s="184"/>
      <c r="BU640" s="184"/>
      <c r="BV640" s="184"/>
      <c r="BW640" s="184"/>
      <c r="BX640" s="187"/>
      <c r="BY640" s="187"/>
      <c r="BZ640" s="187"/>
      <c r="CA640" s="187"/>
      <c r="CB640" s="187"/>
      <c r="CC640" s="187"/>
      <c r="CD640" s="187"/>
      <c r="CE640" s="187"/>
      <c r="CF640" s="187"/>
      <c r="CG640" s="187"/>
      <c r="CH640" s="187"/>
    </row>
    <row r="641" spans="1:86" s="186" customFormat="1" ht="12" customHeight="1">
      <c r="A641" s="184"/>
      <c r="B641" s="184"/>
      <c r="C641" s="184"/>
      <c r="D641" s="184"/>
      <c r="E641" s="184"/>
      <c r="F641" s="184"/>
      <c r="G641" s="185"/>
      <c r="H641" s="184"/>
      <c r="I641" s="184"/>
      <c r="J641" s="184"/>
      <c r="K641" s="184"/>
      <c r="L641" s="184"/>
      <c r="M641" s="184"/>
      <c r="N641" s="184"/>
      <c r="O641" s="184"/>
      <c r="P641" s="184"/>
      <c r="Q641" s="184"/>
      <c r="R641" s="184"/>
      <c r="S641" s="184"/>
      <c r="T641" s="184"/>
      <c r="U641" s="184"/>
      <c r="V641" s="184"/>
      <c r="W641" s="184"/>
      <c r="X641" s="184"/>
      <c r="Y641" s="184"/>
      <c r="Z641" s="184"/>
      <c r="AA641" s="184"/>
      <c r="AB641" s="184"/>
      <c r="AC641" s="184"/>
      <c r="AD641" s="184"/>
      <c r="AE641" s="184"/>
      <c r="AF641" s="184"/>
      <c r="AG641" s="184"/>
      <c r="AH641" s="184"/>
      <c r="AI641" s="184"/>
      <c r="AJ641" s="184"/>
      <c r="AK641" s="184"/>
      <c r="AL641" s="184"/>
      <c r="AM641" s="184"/>
      <c r="AN641" s="184"/>
      <c r="AO641" s="184"/>
      <c r="AP641" s="184"/>
      <c r="AQ641" s="184"/>
      <c r="AR641" s="184"/>
      <c r="AS641" s="184"/>
      <c r="AT641" s="184"/>
      <c r="AU641" s="184"/>
      <c r="AV641" s="184"/>
      <c r="AW641" s="184"/>
      <c r="AX641" s="184"/>
      <c r="AY641" s="184"/>
      <c r="AZ641" s="184"/>
      <c r="BA641" s="184"/>
      <c r="BB641" s="184"/>
      <c r="BC641" s="184"/>
      <c r="BD641" s="184"/>
      <c r="BE641" s="184"/>
      <c r="BF641" s="184"/>
      <c r="BG641" s="184"/>
      <c r="BH641" s="184"/>
      <c r="BI641" s="184"/>
      <c r="BJ641" s="184"/>
      <c r="BK641" s="184"/>
      <c r="BL641" s="184"/>
      <c r="BM641" s="184"/>
      <c r="BN641" s="184"/>
      <c r="BO641" s="184"/>
      <c r="BP641" s="184"/>
      <c r="BQ641" s="184"/>
      <c r="BR641" s="184"/>
      <c r="BS641" s="184"/>
      <c r="BT641" s="184"/>
      <c r="BU641" s="184"/>
      <c r="BV641" s="184"/>
      <c r="BW641" s="184"/>
      <c r="BX641" s="187"/>
      <c r="BY641" s="187"/>
      <c r="BZ641" s="187"/>
      <c r="CA641" s="187"/>
      <c r="CB641" s="187"/>
      <c r="CC641" s="187"/>
      <c r="CD641" s="187"/>
      <c r="CE641" s="187"/>
      <c r="CF641" s="187"/>
      <c r="CG641" s="187"/>
      <c r="CH641" s="187"/>
    </row>
    <row r="642" spans="1:86" s="186" customFormat="1" ht="12" customHeight="1">
      <c r="A642" s="184"/>
      <c r="B642" s="184"/>
      <c r="C642" s="184"/>
      <c r="D642" s="184"/>
      <c r="E642" s="184"/>
      <c r="F642" s="184"/>
      <c r="G642" s="185"/>
      <c r="H642" s="184"/>
      <c r="I642" s="184"/>
      <c r="J642" s="184"/>
      <c r="K642" s="184"/>
      <c r="L642" s="184"/>
      <c r="M642" s="184"/>
      <c r="N642" s="184"/>
      <c r="O642" s="184"/>
      <c r="P642" s="184"/>
      <c r="Q642" s="184"/>
      <c r="R642" s="184"/>
      <c r="S642" s="184"/>
      <c r="T642" s="184"/>
      <c r="U642" s="184"/>
      <c r="V642" s="184"/>
      <c r="W642" s="184"/>
      <c r="X642" s="184"/>
      <c r="Y642" s="184"/>
      <c r="Z642" s="184"/>
      <c r="AA642" s="184"/>
      <c r="AB642" s="184"/>
      <c r="AC642" s="184"/>
      <c r="AD642" s="184"/>
      <c r="AE642" s="184"/>
      <c r="AF642" s="184"/>
      <c r="AG642" s="184"/>
      <c r="AH642" s="184"/>
      <c r="AI642" s="184"/>
      <c r="AJ642" s="184"/>
      <c r="AK642" s="184"/>
      <c r="AL642" s="184"/>
      <c r="AM642" s="184"/>
      <c r="AN642" s="184"/>
      <c r="AO642" s="184"/>
      <c r="AP642" s="184"/>
      <c r="AQ642" s="184"/>
      <c r="AR642" s="184"/>
      <c r="AS642" s="184"/>
      <c r="AT642" s="184"/>
      <c r="AU642" s="184"/>
      <c r="AV642" s="184"/>
      <c r="AW642" s="184"/>
      <c r="AX642" s="184"/>
      <c r="AY642" s="184"/>
      <c r="AZ642" s="184"/>
      <c r="BA642" s="184"/>
      <c r="BB642" s="184"/>
      <c r="BC642" s="184"/>
      <c r="BD642" s="184"/>
      <c r="BE642" s="184"/>
      <c r="BF642" s="184"/>
      <c r="BG642" s="184"/>
      <c r="BH642" s="184"/>
      <c r="BI642" s="184"/>
      <c r="BJ642" s="184"/>
      <c r="BK642" s="184"/>
      <c r="BL642" s="184"/>
      <c r="BM642" s="184"/>
      <c r="BN642" s="184"/>
      <c r="BO642" s="184"/>
      <c r="BP642" s="184"/>
      <c r="BQ642" s="184"/>
      <c r="BR642" s="184"/>
      <c r="BS642" s="184"/>
      <c r="BT642" s="184"/>
      <c r="BU642" s="184"/>
      <c r="BV642" s="184"/>
      <c r="BW642" s="184"/>
      <c r="BX642" s="187"/>
      <c r="BY642" s="187"/>
      <c r="BZ642" s="187"/>
      <c r="CA642" s="187"/>
      <c r="CB642" s="187"/>
      <c r="CC642" s="187"/>
      <c r="CD642" s="187"/>
      <c r="CE642" s="187"/>
      <c r="CF642" s="187"/>
      <c r="CG642" s="187"/>
      <c r="CH642" s="187"/>
    </row>
    <row r="643" spans="1:86" s="186" customFormat="1" ht="12" customHeight="1">
      <c r="A643" s="184"/>
      <c r="B643" s="184"/>
      <c r="C643" s="184"/>
      <c r="D643" s="184"/>
      <c r="E643" s="184"/>
      <c r="F643" s="184"/>
      <c r="G643" s="185"/>
      <c r="H643" s="184"/>
      <c r="I643" s="184"/>
      <c r="J643" s="184"/>
      <c r="K643" s="184"/>
      <c r="L643" s="184"/>
      <c r="M643" s="184"/>
      <c r="N643" s="184"/>
      <c r="O643" s="184"/>
      <c r="P643" s="184"/>
      <c r="Q643" s="184"/>
      <c r="R643" s="184"/>
      <c r="S643" s="184"/>
      <c r="T643" s="184"/>
      <c r="U643" s="184"/>
      <c r="V643" s="184"/>
      <c r="W643" s="184"/>
      <c r="X643" s="184"/>
      <c r="Y643" s="184"/>
      <c r="Z643" s="184"/>
      <c r="AA643" s="184"/>
      <c r="AB643" s="184"/>
      <c r="AC643" s="184"/>
      <c r="AD643" s="184"/>
      <c r="AE643" s="184"/>
      <c r="AF643" s="184"/>
      <c r="AG643" s="184"/>
      <c r="AH643" s="184"/>
      <c r="AI643" s="184"/>
      <c r="AJ643" s="184"/>
      <c r="AK643" s="184"/>
      <c r="AL643" s="184"/>
      <c r="AM643" s="184"/>
      <c r="AN643" s="184"/>
      <c r="AO643" s="184"/>
      <c r="AP643" s="184"/>
      <c r="AQ643" s="184"/>
      <c r="AR643" s="184"/>
      <c r="AS643" s="184"/>
      <c r="AT643" s="184"/>
      <c r="AU643" s="184"/>
      <c r="AV643" s="184"/>
      <c r="AW643" s="184"/>
      <c r="AX643" s="184"/>
      <c r="AY643" s="184"/>
      <c r="AZ643" s="184"/>
      <c r="BA643" s="184"/>
      <c r="BB643" s="184"/>
      <c r="BC643" s="184"/>
      <c r="BD643" s="184"/>
      <c r="BE643" s="184"/>
      <c r="BF643" s="184"/>
      <c r="BG643" s="184"/>
      <c r="BH643" s="184"/>
      <c r="BI643" s="184"/>
      <c r="BJ643" s="184"/>
      <c r="BK643" s="184"/>
      <c r="BL643" s="184"/>
      <c r="BM643" s="184"/>
      <c r="BN643" s="184"/>
      <c r="BO643" s="184"/>
      <c r="BP643" s="184"/>
      <c r="BQ643" s="184"/>
      <c r="BR643" s="184"/>
      <c r="BS643" s="184"/>
      <c r="BT643" s="184"/>
      <c r="BU643" s="184"/>
      <c r="BV643" s="184"/>
      <c r="BW643" s="184"/>
      <c r="BX643" s="187"/>
      <c r="BY643" s="187"/>
      <c r="BZ643" s="187"/>
      <c r="CA643" s="187"/>
      <c r="CB643" s="187"/>
      <c r="CC643" s="187"/>
      <c r="CD643" s="187"/>
      <c r="CE643" s="187"/>
      <c r="CF643" s="187"/>
      <c r="CG643" s="187"/>
      <c r="CH643" s="187"/>
    </row>
    <row r="644" spans="1:86" s="186" customFormat="1" ht="12" customHeight="1">
      <c r="A644" s="184"/>
      <c r="B644" s="184"/>
      <c r="C644" s="184"/>
      <c r="D644" s="184"/>
      <c r="E644" s="184"/>
      <c r="F644" s="184"/>
      <c r="G644" s="185"/>
      <c r="H644" s="184"/>
      <c r="I644" s="184"/>
      <c r="J644" s="184"/>
      <c r="K644" s="184"/>
      <c r="L644" s="184"/>
      <c r="M644" s="184"/>
      <c r="N644" s="184"/>
      <c r="O644" s="184"/>
      <c r="P644" s="184"/>
      <c r="Q644" s="184"/>
      <c r="R644" s="184"/>
      <c r="S644" s="184"/>
      <c r="T644" s="184"/>
      <c r="U644" s="184"/>
      <c r="V644" s="184"/>
      <c r="W644" s="184"/>
      <c r="X644" s="184"/>
      <c r="Y644" s="184"/>
      <c r="Z644" s="184"/>
      <c r="AA644" s="184"/>
      <c r="AB644" s="184"/>
      <c r="AC644" s="184"/>
      <c r="AD644" s="184"/>
      <c r="AE644" s="184"/>
      <c r="AF644" s="184"/>
      <c r="AG644" s="184"/>
      <c r="AH644" s="184"/>
      <c r="AI644" s="184"/>
      <c r="AJ644" s="184"/>
      <c r="AK644" s="184"/>
      <c r="AL644" s="184"/>
      <c r="AM644" s="184"/>
      <c r="AN644" s="184"/>
      <c r="AO644" s="184"/>
      <c r="AP644" s="184"/>
      <c r="AQ644" s="184"/>
      <c r="AR644" s="184"/>
      <c r="AS644" s="184"/>
      <c r="AT644" s="184"/>
      <c r="AU644" s="184"/>
      <c r="AV644" s="184"/>
      <c r="AW644" s="184"/>
      <c r="AX644" s="184"/>
      <c r="AY644" s="184"/>
      <c r="AZ644" s="184"/>
      <c r="BA644" s="184"/>
      <c r="BB644" s="184"/>
      <c r="BC644" s="184"/>
      <c r="BD644" s="184"/>
      <c r="BE644" s="184"/>
      <c r="BF644" s="184"/>
      <c r="BG644" s="184"/>
      <c r="BH644" s="184"/>
      <c r="BI644" s="184"/>
      <c r="BJ644" s="184"/>
      <c r="BK644" s="184"/>
      <c r="BL644" s="184"/>
      <c r="BM644" s="184"/>
      <c r="BN644" s="184"/>
      <c r="BO644" s="184"/>
      <c r="BP644" s="184"/>
      <c r="BQ644" s="184"/>
      <c r="BR644" s="184"/>
      <c r="BS644" s="184"/>
      <c r="BT644" s="184"/>
      <c r="BU644" s="184"/>
      <c r="BV644" s="184"/>
      <c r="BW644" s="184"/>
      <c r="BX644" s="187"/>
      <c r="BY644" s="187"/>
      <c r="BZ644" s="187"/>
      <c r="CA644" s="187"/>
      <c r="CB644" s="187"/>
      <c r="CC644" s="187"/>
      <c r="CD644" s="187"/>
      <c r="CE644" s="187"/>
      <c r="CF644" s="187"/>
      <c r="CG644" s="187"/>
      <c r="CH644" s="187"/>
    </row>
    <row r="645" spans="1:86" s="186" customFormat="1" ht="12" customHeight="1">
      <c r="A645" s="184"/>
      <c r="B645" s="184"/>
      <c r="C645" s="184"/>
      <c r="D645" s="184"/>
      <c r="E645" s="184"/>
      <c r="F645" s="184"/>
      <c r="G645" s="185"/>
      <c r="H645" s="184"/>
      <c r="I645" s="184"/>
      <c r="J645" s="184"/>
      <c r="K645" s="184"/>
      <c r="L645" s="184"/>
      <c r="M645" s="184"/>
      <c r="N645" s="184"/>
      <c r="O645" s="184"/>
      <c r="P645" s="184"/>
      <c r="Q645" s="184"/>
      <c r="R645" s="184"/>
      <c r="S645" s="184"/>
      <c r="T645" s="184"/>
      <c r="U645" s="184"/>
      <c r="V645" s="184"/>
      <c r="W645" s="184"/>
      <c r="X645" s="184"/>
      <c r="Y645" s="184"/>
      <c r="Z645" s="184"/>
      <c r="AA645" s="184"/>
      <c r="AB645" s="184"/>
      <c r="AC645" s="184"/>
      <c r="AD645" s="184"/>
      <c r="AE645" s="184"/>
      <c r="AF645" s="184"/>
      <c r="AG645" s="184"/>
      <c r="AH645" s="184"/>
      <c r="AI645" s="184"/>
      <c r="AJ645" s="184"/>
      <c r="AK645" s="184"/>
      <c r="AL645" s="184"/>
      <c r="AM645" s="184"/>
      <c r="AN645" s="184"/>
      <c r="AO645" s="184"/>
      <c r="AP645" s="184"/>
      <c r="AQ645" s="184"/>
      <c r="AR645" s="184"/>
      <c r="AS645" s="184"/>
      <c r="AT645" s="184"/>
      <c r="AU645" s="184"/>
      <c r="AV645" s="184"/>
      <c r="AW645" s="184"/>
      <c r="AX645" s="184"/>
      <c r="AY645" s="184"/>
      <c r="AZ645" s="184"/>
      <c r="BA645" s="184"/>
      <c r="BB645" s="184"/>
      <c r="BC645" s="184"/>
      <c r="BD645" s="184"/>
      <c r="BE645" s="184"/>
      <c r="BF645" s="184"/>
      <c r="BG645" s="184"/>
      <c r="BH645" s="184"/>
      <c r="BI645" s="184"/>
      <c r="BJ645" s="184"/>
      <c r="BK645" s="184"/>
      <c r="BL645" s="184"/>
      <c r="BM645" s="184"/>
      <c r="BN645" s="184"/>
      <c r="BO645" s="184"/>
      <c r="BP645" s="184"/>
      <c r="BQ645" s="184"/>
      <c r="BR645" s="184"/>
      <c r="BS645" s="184"/>
      <c r="BT645" s="184"/>
      <c r="BU645" s="184"/>
      <c r="BV645" s="184"/>
      <c r="BW645" s="184"/>
      <c r="BX645" s="187"/>
      <c r="BY645" s="187"/>
      <c r="BZ645" s="187"/>
      <c r="CA645" s="187"/>
      <c r="CB645" s="187"/>
      <c r="CC645" s="187"/>
      <c r="CD645" s="187"/>
      <c r="CE645" s="187"/>
      <c r="CF645" s="187"/>
      <c r="CG645" s="187"/>
      <c r="CH645" s="187"/>
    </row>
    <row r="646" spans="1:86" s="186" customFormat="1" ht="12" customHeight="1">
      <c r="A646" s="184"/>
      <c r="B646" s="184"/>
      <c r="C646" s="184"/>
      <c r="D646" s="184"/>
      <c r="E646" s="184"/>
      <c r="F646" s="184"/>
      <c r="G646" s="185"/>
      <c r="H646" s="184"/>
      <c r="I646" s="184"/>
      <c r="J646" s="184"/>
      <c r="K646" s="184"/>
      <c r="L646" s="184"/>
      <c r="M646" s="184"/>
      <c r="N646" s="184"/>
      <c r="O646" s="184"/>
      <c r="P646" s="184"/>
      <c r="Q646" s="184"/>
      <c r="R646" s="184"/>
      <c r="S646" s="184"/>
      <c r="T646" s="184"/>
      <c r="U646" s="184"/>
      <c r="V646" s="184"/>
      <c r="W646" s="184"/>
      <c r="X646" s="184"/>
      <c r="Y646" s="184"/>
      <c r="Z646" s="184"/>
      <c r="AA646" s="184"/>
      <c r="AB646" s="184"/>
      <c r="AC646" s="184"/>
      <c r="AD646" s="184"/>
      <c r="AE646" s="184"/>
      <c r="AF646" s="184"/>
      <c r="AG646" s="184"/>
      <c r="AH646" s="184"/>
      <c r="AI646" s="184"/>
      <c r="AJ646" s="184"/>
      <c r="AK646" s="184"/>
      <c r="AL646" s="184"/>
      <c r="AM646" s="184"/>
      <c r="AN646" s="184"/>
      <c r="AO646" s="184"/>
      <c r="AP646" s="184"/>
      <c r="AQ646" s="184"/>
      <c r="AR646" s="184"/>
      <c r="AS646" s="184"/>
      <c r="AT646" s="184"/>
      <c r="AU646" s="184"/>
      <c r="AV646" s="184"/>
      <c r="AW646" s="184"/>
      <c r="AX646" s="184"/>
      <c r="AY646" s="184"/>
      <c r="AZ646" s="184"/>
      <c r="BA646" s="184"/>
      <c r="BB646" s="184"/>
      <c r="BC646" s="184"/>
      <c r="BD646" s="184"/>
      <c r="BE646" s="184"/>
      <c r="BF646" s="184"/>
      <c r="BG646" s="184"/>
      <c r="BH646" s="184"/>
      <c r="BI646" s="184"/>
      <c r="BJ646" s="184"/>
      <c r="BK646" s="184"/>
      <c r="BL646" s="184"/>
      <c r="BM646" s="184"/>
      <c r="BN646" s="184"/>
      <c r="BO646" s="184"/>
      <c r="BP646" s="184"/>
      <c r="BQ646" s="184"/>
      <c r="BR646" s="184"/>
      <c r="BS646" s="184"/>
      <c r="BT646" s="184"/>
      <c r="BU646" s="184"/>
      <c r="BV646" s="184"/>
      <c r="BW646" s="184"/>
      <c r="BX646" s="187"/>
      <c r="BY646" s="187"/>
      <c r="BZ646" s="187"/>
      <c r="CA646" s="187"/>
      <c r="CB646" s="187"/>
      <c r="CC646" s="187"/>
      <c r="CD646" s="187"/>
      <c r="CE646" s="187"/>
      <c r="CF646" s="187"/>
      <c r="CG646" s="187"/>
      <c r="CH646" s="187"/>
    </row>
    <row r="647" spans="1:86" s="186" customFormat="1" ht="12" customHeight="1">
      <c r="A647" s="184"/>
      <c r="B647" s="184"/>
      <c r="C647" s="184"/>
      <c r="D647" s="184"/>
      <c r="E647" s="184"/>
      <c r="F647" s="184"/>
      <c r="G647" s="185"/>
      <c r="H647" s="184"/>
      <c r="I647" s="184"/>
      <c r="J647" s="184"/>
      <c r="K647" s="184"/>
      <c r="L647" s="184"/>
      <c r="M647" s="184"/>
      <c r="N647" s="184"/>
      <c r="O647" s="184"/>
      <c r="P647" s="184"/>
      <c r="Q647" s="184"/>
      <c r="R647" s="184"/>
      <c r="S647" s="184"/>
      <c r="T647" s="184"/>
      <c r="U647" s="184"/>
      <c r="V647" s="184"/>
      <c r="W647" s="184"/>
      <c r="X647" s="184"/>
      <c r="Y647" s="184"/>
      <c r="Z647" s="184"/>
      <c r="AA647" s="184"/>
      <c r="AB647" s="184"/>
      <c r="AC647" s="184"/>
      <c r="AD647" s="184"/>
      <c r="AE647" s="184"/>
      <c r="AF647" s="184"/>
      <c r="AG647" s="184"/>
      <c r="AH647" s="184"/>
      <c r="AI647" s="184"/>
      <c r="AJ647" s="184"/>
      <c r="AK647" s="184"/>
      <c r="AL647" s="184"/>
      <c r="AM647" s="184"/>
      <c r="AN647" s="184"/>
      <c r="AO647" s="184"/>
      <c r="AP647" s="184"/>
      <c r="AQ647" s="184"/>
      <c r="AR647" s="184"/>
      <c r="AS647" s="184"/>
      <c r="AT647" s="184"/>
      <c r="AU647" s="184"/>
      <c r="AV647" s="184"/>
      <c r="AW647" s="184"/>
      <c r="AX647" s="184"/>
      <c r="AY647" s="184"/>
      <c r="AZ647" s="184"/>
      <c r="BA647" s="184"/>
      <c r="BB647" s="184"/>
      <c r="BC647" s="184"/>
      <c r="BD647" s="184"/>
      <c r="BE647" s="184"/>
      <c r="BF647" s="184"/>
      <c r="BG647" s="184"/>
      <c r="BH647" s="184"/>
      <c r="BI647" s="184"/>
      <c r="BJ647" s="184"/>
      <c r="BK647" s="184"/>
      <c r="BL647" s="184"/>
      <c r="BM647" s="184"/>
      <c r="BN647" s="184"/>
      <c r="BO647" s="184"/>
      <c r="BP647" s="184"/>
      <c r="BQ647" s="184"/>
      <c r="BR647" s="184"/>
      <c r="BS647" s="184"/>
      <c r="BT647" s="184"/>
      <c r="BU647" s="184"/>
      <c r="BV647" s="184"/>
      <c r="BW647" s="184"/>
      <c r="BX647" s="187"/>
      <c r="BY647" s="187"/>
      <c r="BZ647" s="187"/>
      <c r="CA647" s="187"/>
      <c r="CB647" s="187"/>
      <c r="CC647" s="187"/>
      <c r="CD647" s="187"/>
      <c r="CE647" s="187"/>
      <c r="CF647" s="187"/>
      <c r="CG647" s="187"/>
      <c r="CH647" s="187"/>
    </row>
    <row r="648" spans="1:86" s="186" customFormat="1" ht="12" customHeight="1">
      <c r="A648" s="184"/>
      <c r="B648" s="184"/>
      <c r="C648" s="184"/>
      <c r="D648" s="184"/>
      <c r="E648" s="184"/>
      <c r="F648" s="184"/>
      <c r="G648" s="185"/>
      <c r="H648" s="184"/>
      <c r="I648" s="184"/>
      <c r="J648" s="184"/>
      <c r="K648" s="184"/>
      <c r="L648" s="184"/>
      <c r="M648" s="184"/>
      <c r="N648" s="184"/>
      <c r="O648" s="184"/>
      <c r="P648" s="184"/>
      <c r="Q648" s="184"/>
      <c r="R648" s="184"/>
      <c r="S648" s="184"/>
      <c r="T648" s="184"/>
      <c r="U648" s="184"/>
      <c r="V648" s="184"/>
      <c r="W648" s="184"/>
      <c r="X648" s="184"/>
      <c r="Y648" s="184"/>
      <c r="Z648" s="184"/>
      <c r="AA648" s="184"/>
      <c r="AB648" s="184"/>
      <c r="AC648" s="184"/>
      <c r="AD648" s="184"/>
      <c r="AE648" s="184"/>
      <c r="AF648" s="184"/>
      <c r="AG648" s="184"/>
      <c r="AH648" s="184"/>
      <c r="AI648" s="184"/>
      <c r="AJ648" s="184"/>
      <c r="AK648" s="184"/>
      <c r="AL648" s="184"/>
      <c r="AM648" s="184"/>
      <c r="AN648" s="184"/>
      <c r="AO648" s="184"/>
      <c r="AP648" s="184"/>
      <c r="AQ648" s="184"/>
      <c r="AR648" s="184"/>
      <c r="AS648" s="184"/>
      <c r="AT648" s="184"/>
      <c r="AU648" s="184"/>
      <c r="AV648" s="184"/>
      <c r="AW648" s="184"/>
      <c r="AX648" s="184"/>
      <c r="AY648" s="184"/>
      <c r="AZ648" s="184"/>
      <c r="BA648" s="184"/>
      <c r="BB648" s="184"/>
      <c r="BC648" s="184"/>
      <c r="BD648" s="184"/>
      <c r="BE648" s="184"/>
      <c r="BF648" s="184"/>
      <c r="BG648" s="184"/>
      <c r="BH648" s="184"/>
      <c r="BI648" s="184"/>
      <c r="BJ648" s="184"/>
      <c r="BK648" s="184"/>
      <c r="BL648" s="184"/>
      <c r="BM648" s="184"/>
      <c r="BN648" s="184"/>
      <c r="BO648" s="184"/>
      <c r="BP648" s="184"/>
      <c r="BQ648" s="184"/>
      <c r="BR648" s="184"/>
      <c r="BS648" s="184"/>
      <c r="BT648" s="184"/>
      <c r="BU648" s="184"/>
      <c r="BV648" s="184"/>
      <c r="BW648" s="184"/>
      <c r="BX648" s="187"/>
      <c r="BY648" s="187"/>
      <c r="BZ648" s="187"/>
      <c r="CA648" s="187"/>
      <c r="CB648" s="187"/>
      <c r="CC648" s="187"/>
      <c r="CD648" s="187"/>
      <c r="CE648" s="187"/>
      <c r="CF648" s="187"/>
      <c r="CG648" s="187"/>
      <c r="CH648" s="187"/>
    </row>
    <row r="649" spans="1:86" s="186" customFormat="1" ht="12" customHeight="1">
      <c r="A649" s="184"/>
      <c r="B649" s="184"/>
      <c r="C649" s="184"/>
      <c r="D649" s="184"/>
      <c r="E649" s="184"/>
      <c r="F649" s="184"/>
      <c r="G649" s="185"/>
      <c r="H649" s="184"/>
      <c r="I649" s="184"/>
      <c r="J649" s="184"/>
      <c r="K649" s="184"/>
      <c r="L649" s="184"/>
      <c r="M649" s="184"/>
      <c r="N649" s="184"/>
      <c r="O649" s="184"/>
      <c r="P649" s="184"/>
      <c r="Q649" s="184"/>
      <c r="R649" s="184"/>
      <c r="S649" s="184"/>
      <c r="T649" s="184"/>
      <c r="U649" s="184"/>
      <c r="V649" s="184"/>
      <c r="W649" s="184"/>
      <c r="X649" s="184"/>
      <c r="Y649" s="184"/>
      <c r="Z649" s="184"/>
      <c r="AA649" s="184"/>
      <c r="AB649" s="184"/>
      <c r="AC649" s="184"/>
      <c r="AD649" s="184"/>
      <c r="AE649" s="184"/>
      <c r="AF649" s="184"/>
      <c r="AG649" s="184"/>
      <c r="AH649" s="184"/>
      <c r="AI649" s="184"/>
      <c r="AJ649" s="184"/>
      <c r="AK649" s="184"/>
      <c r="AL649" s="184"/>
      <c r="AM649" s="184"/>
      <c r="AN649" s="184"/>
      <c r="AO649" s="184"/>
      <c r="AP649" s="184"/>
      <c r="AQ649" s="184"/>
      <c r="AR649" s="184"/>
      <c r="AS649" s="184"/>
      <c r="AT649" s="184"/>
      <c r="AU649" s="184"/>
      <c r="AV649" s="184"/>
      <c r="AW649" s="184"/>
      <c r="AX649" s="184"/>
      <c r="AY649" s="184"/>
      <c r="AZ649" s="184"/>
      <c r="BA649" s="184"/>
      <c r="BB649" s="184"/>
      <c r="BC649" s="184"/>
      <c r="BD649" s="184"/>
      <c r="BE649" s="184"/>
      <c r="BF649" s="184"/>
      <c r="BG649" s="184"/>
      <c r="BH649" s="184"/>
      <c r="BI649" s="184"/>
      <c r="BJ649" s="184"/>
      <c r="BK649" s="184"/>
      <c r="BL649" s="184"/>
      <c r="BM649" s="184"/>
      <c r="BN649" s="184"/>
      <c r="BO649" s="184"/>
      <c r="BP649" s="184"/>
      <c r="BQ649" s="184"/>
      <c r="BR649" s="184"/>
      <c r="BS649" s="184"/>
      <c r="BT649" s="184"/>
      <c r="BU649" s="184"/>
      <c r="BV649" s="184"/>
      <c r="BW649" s="184"/>
      <c r="BX649" s="187"/>
      <c r="BY649" s="187"/>
      <c r="BZ649" s="187"/>
      <c r="CA649" s="187"/>
      <c r="CB649" s="187"/>
      <c r="CC649" s="187"/>
      <c r="CD649" s="187"/>
      <c r="CE649" s="187"/>
      <c r="CF649" s="187"/>
      <c r="CG649" s="187"/>
      <c r="CH649" s="187"/>
    </row>
    <row r="650" spans="1:86" s="186" customFormat="1" ht="12" customHeight="1">
      <c r="A650" s="184"/>
      <c r="B650" s="184"/>
      <c r="C650" s="184"/>
      <c r="D650" s="184"/>
      <c r="E650" s="184"/>
      <c r="F650" s="184"/>
      <c r="G650" s="185"/>
      <c r="H650" s="184"/>
      <c r="I650" s="184"/>
      <c r="J650" s="184"/>
      <c r="K650" s="184"/>
      <c r="L650" s="184"/>
      <c r="M650" s="184"/>
      <c r="N650" s="184"/>
      <c r="O650" s="184"/>
      <c r="P650" s="184"/>
      <c r="Q650" s="184"/>
      <c r="R650" s="184"/>
      <c r="S650" s="184"/>
      <c r="T650" s="184"/>
      <c r="U650" s="184"/>
      <c r="V650" s="184"/>
      <c r="W650" s="184"/>
      <c r="X650" s="184"/>
      <c r="Y650" s="184"/>
      <c r="Z650" s="184"/>
      <c r="AA650" s="184"/>
      <c r="AB650" s="184"/>
      <c r="AC650" s="184"/>
      <c r="AD650" s="184"/>
      <c r="AE650" s="184"/>
      <c r="AF650" s="184"/>
      <c r="AG650" s="184"/>
      <c r="AH650" s="184"/>
      <c r="AI650" s="184"/>
      <c r="AJ650" s="184"/>
      <c r="AK650" s="184"/>
      <c r="AL650" s="184"/>
      <c r="AM650" s="184"/>
      <c r="AN650" s="184"/>
      <c r="AO650" s="184"/>
      <c r="AP650" s="184"/>
      <c r="AQ650" s="184"/>
      <c r="AR650" s="184"/>
      <c r="AS650" s="184"/>
      <c r="AT650" s="184"/>
      <c r="AU650" s="184"/>
      <c r="AV650" s="184"/>
      <c r="AW650" s="184"/>
      <c r="AX650" s="184"/>
      <c r="AY650" s="184"/>
      <c r="AZ650" s="184"/>
      <c r="BA650" s="184"/>
      <c r="BB650" s="184"/>
      <c r="BC650" s="184"/>
      <c r="BD650" s="184"/>
      <c r="BE650" s="184"/>
      <c r="BF650" s="184"/>
      <c r="BG650" s="184"/>
      <c r="BH650" s="184"/>
      <c r="BI650" s="184"/>
      <c r="BJ650" s="184"/>
      <c r="BK650" s="184"/>
      <c r="BL650" s="184"/>
      <c r="BM650" s="184"/>
      <c r="BN650" s="184"/>
      <c r="BO650" s="184"/>
      <c r="BP650" s="184"/>
      <c r="BQ650" s="184"/>
      <c r="BR650" s="184"/>
      <c r="BS650" s="184"/>
      <c r="BT650" s="184"/>
      <c r="BU650" s="184"/>
      <c r="BV650" s="184"/>
      <c r="BW650" s="184"/>
      <c r="BX650" s="187"/>
      <c r="BY650" s="187"/>
      <c r="BZ650" s="187"/>
      <c r="CA650" s="187"/>
      <c r="CB650" s="187"/>
      <c r="CC650" s="187"/>
      <c r="CD650" s="187"/>
      <c r="CE650" s="187"/>
      <c r="CF650" s="187"/>
      <c r="CG650" s="187"/>
      <c r="CH650" s="187"/>
    </row>
    <row r="651" spans="1:86" s="186" customFormat="1" ht="12" customHeight="1">
      <c r="A651" s="184"/>
      <c r="B651" s="184"/>
      <c r="C651" s="184"/>
      <c r="D651" s="184"/>
      <c r="E651" s="184"/>
      <c r="F651" s="184"/>
      <c r="G651" s="185"/>
      <c r="H651" s="184"/>
      <c r="I651" s="184"/>
      <c r="J651" s="184"/>
      <c r="K651" s="184"/>
      <c r="L651" s="184"/>
      <c r="M651" s="184"/>
      <c r="N651" s="184"/>
      <c r="O651" s="184"/>
      <c r="P651" s="184"/>
      <c r="Q651" s="184"/>
      <c r="R651" s="184"/>
      <c r="S651" s="184"/>
      <c r="T651" s="184"/>
      <c r="U651" s="184"/>
      <c r="V651" s="184"/>
      <c r="W651" s="184"/>
      <c r="X651" s="184"/>
      <c r="Y651" s="184"/>
      <c r="Z651" s="184"/>
      <c r="AA651" s="184"/>
      <c r="AB651" s="184"/>
      <c r="AC651" s="184"/>
      <c r="AD651" s="184"/>
      <c r="AE651" s="184"/>
      <c r="AF651" s="184"/>
      <c r="AG651" s="184"/>
      <c r="AH651" s="184"/>
      <c r="AI651" s="184"/>
      <c r="AJ651" s="184"/>
      <c r="AK651" s="184"/>
      <c r="AL651" s="184"/>
      <c r="AM651" s="184"/>
      <c r="AN651" s="184"/>
      <c r="AO651" s="184"/>
      <c r="AP651" s="184"/>
      <c r="AQ651" s="184"/>
      <c r="AR651" s="184"/>
      <c r="AS651" s="184"/>
      <c r="AT651" s="184"/>
      <c r="AU651" s="184"/>
      <c r="AV651" s="184"/>
      <c r="AW651" s="184"/>
      <c r="AX651" s="184"/>
      <c r="AY651" s="184"/>
      <c r="AZ651" s="184"/>
      <c r="BA651" s="184"/>
      <c r="BB651" s="184"/>
      <c r="BC651" s="184"/>
      <c r="BD651" s="184"/>
      <c r="BE651" s="184"/>
      <c r="BF651" s="184"/>
      <c r="BG651" s="184"/>
      <c r="BH651" s="184"/>
      <c r="BI651" s="184"/>
      <c r="BJ651" s="184"/>
      <c r="BK651" s="184"/>
      <c r="BL651" s="184"/>
      <c r="BM651" s="184"/>
      <c r="BN651" s="184"/>
      <c r="BO651" s="184"/>
      <c r="BP651" s="184"/>
      <c r="BQ651" s="184"/>
      <c r="BR651" s="184"/>
      <c r="BS651" s="184"/>
      <c r="BT651" s="184"/>
      <c r="BU651" s="184"/>
      <c r="BV651" s="184"/>
      <c r="BW651" s="184"/>
      <c r="BX651" s="187"/>
      <c r="BY651" s="187"/>
      <c r="BZ651" s="187"/>
      <c r="CA651" s="187"/>
      <c r="CB651" s="187"/>
      <c r="CC651" s="187"/>
      <c r="CD651" s="187"/>
      <c r="CE651" s="187"/>
      <c r="CF651" s="187"/>
      <c r="CG651" s="187"/>
      <c r="CH651" s="187"/>
    </row>
    <row r="652" spans="1:86" s="186" customFormat="1" ht="12" customHeight="1">
      <c r="A652" s="184"/>
      <c r="B652" s="184"/>
      <c r="C652" s="184"/>
      <c r="D652" s="184"/>
      <c r="E652" s="184"/>
      <c r="F652" s="184"/>
      <c r="G652" s="185"/>
      <c r="H652" s="184"/>
      <c r="I652" s="184"/>
      <c r="J652" s="184"/>
      <c r="K652" s="184"/>
      <c r="L652" s="184"/>
      <c r="M652" s="184"/>
      <c r="N652" s="184"/>
      <c r="O652" s="184"/>
      <c r="P652" s="184"/>
      <c r="Q652" s="184"/>
      <c r="R652" s="184"/>
      <c r="S652" s="184"/>
      <c r="T652" s="184"/>
      <c r="U652" s="184"/>
      <c r="V652" s="184"/>
      <c r="W652" s="184"/>
      <c r="X652" s="184"/>
      <c r="Y652" s="184"/>
      <c r="Z652" s="184"/>
      <c r="AA652" s="184"/>
      <c r="AB652" s="184"/>
      <c r="AC652" s="184"/>
      <c r="AD652" s="184"/>
      <c r="AE652" s="184"/>
      <c r="AF652" s="184"/>
      <c r="AG652" s="184"/>
      <c r="AH652" s="184"/>
      <c r="AI652" s="184"/>
      <c r="AJ652" s="184"/>
      <c r="AK652" s="184"/>
      <c r="AL652" s="184"/>
      <c r="AM652" s="184"/>
      <c r="AN652" s="184"/>
      <c r="AO652" s="184"/>
      <c r="AP652" s="184"/>
      <c r="AQ652" s="184"/>
      <c r="AR652" s="184"/>
      <c r="AS652" s="184"/>
      <c r="AT652" s="184"/>
      <c r="AU652" s="184"/>
      <c r="AV652" s="184"/>
      <c r="AW652" s="184"/>
      <c r="AX652" s="184"/>
      <c r="AY652" s="184"/>
      <c r="AZ652" s="184"/>
      <c r="BA652" s="184"/>
      <c r="BB652" s="184"/>
      <c r="BC652" s="184"/>
      <c r="BD652" s="184"/>
      <c r="BE652" s="184"/>
      <c r="BF652" s="184"/>
      <c r="BG652" s="184"/>
      <c r="BH652" s="184"/>
      <c r="BI652" s="184"/>
      <c r="BJ652" s="184"/>
      <c r="BK652" s="184"/>
      <c r="BL652" s="184"/>
      <c r="BM652" s="184"/>
      <c r="BN652" s="184"/>
      <c r="BO652" s="184"/>
      <c r="BP652" s="184"/>
      <c r="BQ652" s="184"/>
      <c r="BR652" s="184"/>
      <c r="BS652" s="184"/>
      <c r="BT652" s="184"/>
      <c r="BU652" s="184"/>
      <c r="BV652" s="184"/>
      <c r="BW652" s="184"/>
      <c r="BX652" s="187"/>
      <c r="BY652" s="187"/>
      <c r="BZ652" s="187"/>
      <c r="CA652" s="187"/>
      <c r="CB652" s="187"/>
      <c r="CC652" s="187"/>
      <c r="CD652" s="187"/>
      <c r="CE652" s="187"/>
      <c r="CF652" s="187"/>
      <c r="CG652" s="187"/>
      <c r="CH652" s="187"/>
    </row>
    <row r="653" spans="1:86" s="186" customFormat="1" ht="12" customHeight="1">
      <c r="A653" s="184"/>
      <c r="B653" s="184"/>
      <c r="C653" s="184"/>
      <c r="D653" s="184"/>
      <c r="E653" s="184"/>
      <c r="F653" s="184"/>
      <c r="G653" s="185"/>
      <c r="H653" s="184"/>
      <c r="I653" s="184"/>
      <c r="J653" s="184"/>
      <c r="K653" s="184"/>
      <c r="L653" s="184"/>
      <c r="M653" s="184"/>
      <c r="N653" s="184"/>
      <c r="O653" s="184"/>
      <c r="P653" s="184"/>
      <c r="Q653" s="184"/>
      <c r="R653" s="184"/>
      <c r="S653" s="184"/>
      <c r="T653" s="184"/>
      <c r="U653" s="184"/>
      <c r="V653" s="184"/>
      <c r="W653" s="184"/>
      <c r="X653" s="184"/>
      <c r="Y653" s="184"/>
      <c r="Z653" s="184"/>
      <c r="AA653" s="184"/>
      <c r="AB653" s="184"/>
      <c r="AC653" s="184"/>
      <c r="AD653" s="184"/>
      <c r="AE653" s="184"/>
      <c r="AF653" s="184"/>
      <c r="AG653" s="184"/>
      <c r="AH653" s="184"/>
      <c r="AI653" s="184"/>
      <c r="AJ653" s="184"/>
      <c r="AK653" s="184"/>
      <c r="AL653" s="184"/>
      <c r="AM653" s="184"/>
      <c r="AN653" s="184"/>
      <c r="AO653" s="184"/>
      <c r="AP653" s="184"/>
      <c r="AQ653" s="184"/>
      <c r="AR653" s="184"/>
      <c r="AS653" s="184"/>
      <c r="AT653" s="184"/>
      <c r="AU653" s="184"/>
      <c r="AV653" s="184"/>
      <c r="AW653" s="184"/>
      <c r="AX653" s="184"/>
      <c r="AY653" s="184"/>
      <c r="AZ653" s="184"/>
      <c r="BA653" s="184"/>
      <c r="BB653" s="184"/>
      <c r="BC653" s="184"/>
      <c r="BD653" s="184"/>
      <c r="BE653" s="184"/>
      <c r="BF653" s="184"/>
      <c r="BG653" s="184"/>
      <c r="BH653" s="184"/>
      <c r="BI653" s="184"/>
      <c r="BJ653" s="184"/>
      <c r="BK653" s="184"/>
      <c r="BL653" s="184"/>
      <c r="BM653" s="184"/>
      <c r="BN653" s="184"/>
      <c r="BO653" s="184"/>
      <c r="BP653" s="184"/>
      <c r="BQ653" s="184"/>
      <c r="BR653" s="184"/>
      <c r="BS653" s="184"/>
      <c r="BT653" s="184"/>
      <c r="BU653" s="184"/>
      <c r="BV653" s="184"/>
      <c r="BW653" s="184"/>
      <c r="BX653" s="187"/>
      <c r="BY653" s="187"/>
      <c r="BZ653" s="187"/>
      <c r="CA653" s="187"/>
      <c r="CB653" s="187"/>
      <c r="CC653" s="187"/>
      <c r="CD653" s="187"/>
      <c r="CE653" s="187"/>
      <c r="CF653" s="187"/>
      <c r="CG653" s="187"/>
      <c r="CH653" s="187"/>
    </row>
    <row r="654" spans="1:86" s="186" customFormat="1" ht="12" customHeight="1">
      <c r="A654" s="184"/>
      <c r="B654" s="184"/>
      <c r="C654" s="184"/>
      <c r="D654" s="184"/>
      <c r="E654" s="184"/>
      <c r="F654" s="184"/>
      <c r="G654" s="185"/>
      <c r="H654" s="184"/>
      <c r="I654" s="184"/>
      <c r="J654" s="184"/>
      <c r="K654" s="184"/>
      <c r="L654" s="184"/>
      <c r="M654" s="184"/>
      <c r="N654" s="184"/>
      <c r="O654" s="184"/>
      <c r="P654" s="184"/>
      <c r="Q654" s="184"/>
      <c r="R654" s="184"/>
      <c r="S654" s="184"/>
      <c r="T654" s="184"/>
      <c r="U654" s="184"/>
      <c r="V654" s="184"/>
      <c r="W654" s="184"/>
      <c r="X654" s="184"/>
      <c r="Y654" s="184"/>
      <c r="Z654" s="184"/>
      <c r="AA654" s="184"/>
      <c r="AB654" s="184"/>
      <c r="AC654" s="184"/>
      <c r="AD654" s="184"/>
      <c r="AE654" s="184"/>
      <c r="AF654" s="184"/>
      <c r="AG654" s="184"/>
      <c r="AH654" s="184"/>
      <c r="AI654" s="184"/>
      <c r="AJ654" s="184"/>
      <c r="AK654" s="184"/>
      <c r="AL654" s="184"/>
      <c r="AM654" s="184"/>
      <c r="AN654" s="184"/>
      <c r="AO654" s="184"/>
      <c r="AP654" s="184"/>
      <c r="AQ654" s="184"/>
      <c r="AR654" s="184"/>
      <c r="AS654" s="184"/>
      <c r="AT654" s="184"/>
      <c r="AU654" s="184"/>
      <c r="AV654" s="184"/>
      <c r="AW654" s="184"/>
      <c r="AX654" s="184"/>
      <c r="AY654" s="184"/>
      <c r="AZ654" s="184"/>
      <c r="BA654" s="184"/>
      <c r="BB654" s="184"/>
      <c r="BC654" s="184"/>
      <c r="BD654" s="184"/>
      <c r="BE654" s="184"/>
      <c r="BF654" s="184"/>
      <c r="BG654" s="184"/>
      <c r="BH654" s="184"/>
      <c r="BI654" s="184"/>
      <c r="BJ654" s="184"/>
      <c r="BK654" s="184"/>
      <c r="BL654" s="184"/>
      <c r="BM654" s="184"/>
      <c r="BN654" s="184"/>
      <c r="BO654" s="184"/>
      <c r="BP654" s="184"/>
      <c r="BQ654" s="184"/>
      <c r="BR654" s="184"/>
      <c r="BS654" s="184"/>
      <c r="BT654" s="184"/>
      <c r="BU654" s="184"/>
      <c r="BV654" s="184"/>
      <c r="BW654" s="184"/>
      <c r="BX654" s="187"/>
      <c r="BY654" s="187"/>
      <c r="BZ654" s="187"/>
      <c r="CA654" s="187"/>
      <c r="CB654" s="187"/>
      <c r="CC654" s="187"/>
      <c r="CD654" s="187"/>
      <c r="CE654" s="187"/>
      <c r="CF654" s="187"/>
      <c r="CG654" s="187"/>
      <c r="CH654" s="187"/>
    </row>
    <row r="655" spans="1:86" s="186" customFormat="1" ht="12" customHeight="1">
      <c r="A655" s="184"/>
      <c r="B655" s="184"/>
      <c r="C655" s="184"/>
      <c r="D655" s="184"/>
      <c r="E655" s="184"/>
      <c r="F655" s="184"/>
      <c r="G655" s="185"/>
      <c r="H655" s="184"/>
      <c r="I655" s="184"/>
      <c r="J655" s="184"/>
      <c r="K655" s="184"/>
      <c r="L655" s="184"/>
      <c r="M655" s="184"/>
      <c r="N655" s="184"/>
      <c r="O655" s="184"/>
      <c r="P655" s="184"/>
      <c r="Q655" s="184"/>
      <c r="R655" s="184"/>
      <c r="S655" s="184"/>
      <c r="T655" s="184"/>
      <c r="U655" s="184"/>
      <c r="V655" s="184"/>
      <c r="W655" s="184"/>
      <c r="X655" s="184"/>
      <c r="Y655" s="184"/>
      <c r="Z655" s="184"/>
      <c r="AA655" s="184"/>
      <c r="AB655" s="184"/>
      <c r="AC655" s="184"/>
      <c r="AD655" s="184"/>
      <c r="AE655" s="184"/>
      <c r="AF655" s="184"/>
      <c r="AG655" s="184"/>
      <c r="AH655" s="184"/>
      <c r="AI655" s="184"/>
      <c r="AJ655" s="184"/>
      <c r="AK655" s="184"/>
      <c r="AL655" s="184"/>
      <c r="AM655" s="184"/>
      <c r="AN655" s="184"/>
      <c r="AO655" s="184"/>
      <c r="AP655" s="184"/>
      <c r="AQ655" s="184"/>
      <c r="AR655" s="184"/>
      <c r="AS655" s="184"/>
      <c r="AT655" s="184"/>
      <c r="AU655" s="184"/>
      <c r="AV655" s="184"/>
      <c r="AW655" s="184"/>
      <c r="AX655" s="184"/>
      <c r="AY655" s="184"/>
      <c r="AZ655" s="184"/>
      <c r="BA655" s="184"/>
      <c r="BB655" s="184"/>
      <c r="BC655" s="184"/>
      <c r="BD655" s="184"/>
      <c r="BE655" s="184"/>
      <c r="BF655" s="184"/>
      <c r="BG655" s="184"/>
      <c r="BH655" s="184"/>
      <c r="BI655" s="184"/>
      <c r="BJ655" s="184"/>
      <c r="BK655" s="184"/>
      <c r="BL655" s="184"/>
      <c r="BM655" s="184"/>
      <c r="BN655" s="184"/>
      <c r="BO655" s="184"/>
      <c r="BP655" s="184"/>
      <c r="BQ655" s="184"/>
      <c r="BR655" s="184"/>
      <c r="BS655" s="184"/>
      <c r="BT655" s="184"/>
      <c r="BU655" s="184"/>
      <c r="BV655" s="184"/>
      <c r="BW655" s="184"/>
      <c r="BX655" s="187"/>
      <c r="BY655" s="187"/>
      <c r="BZ655" s="187"/>
      <c r="CA655" s="187"/>
      <c r="CB655" s="187"/>
      <c r="CC655" s="187"/>
      <c r="CD655" s="187"/>
      <c r="CE655" s="187"/>
      <c r="CF655" s="187"/>
      <c r="CG655" s="187"/>
      <c r="CH655" s="187"/>
    </row>
    <row r="656" spans="1:86" s="186" customFormat="1" ht="12" customHeight="1">
      <c r="A656" s="184"/>
      <c r="B656" s="184"/>
      <c r="C656" s="184"/>
      <c r="D656" s="184"/>
      <c r="E656" s="184"/>
      <c r="F656" s="184"/>
      <c r="G656" s="185"/>
      <c r="H656" s="184"/>
      <c r="I656" s="184"/>
      <c r="J656" s="184"/>
      <c r="K656" s="184"/>
      <c r="L656" s="184"/>
      <c r="M656" s="184"/>
      <c r="N656" s="184"/>
      <c r="O656" s="184"/>
      <c r="P656" s="184"/>
      <c r="Q656" s="184"/>
      <c r="R656" s="184"/>
      <c r="S656" s="184"/>
      <c r="T656" s="184"/>
      <c r="U656" s="184"/>
      <c r="V656" s="184"/>
      <c r="W656" s="184"/>
      <c r="X656" s="184"/>
      <c r="Y656" s="184"/>
      <c r="Z656" s="184"/>
      <c r="AA656" s="184"/>
      <c r="AB656" s="184"/>
      <c r="AC656" s="184"/>
      <c r="AD656" s="184"/>
      <c r="AE656" s="184"/>
      <c r="AF656" s="184"/>
      <c r="AG656" s="184"/>
      <c r="AH656" s="184"/>
      <c r="AI656" s="184"/>
      <c r="AJ656" s="184"/>
      <c r="AK656" s="184"/>
      <c r="AL656" s="184"/>
      <c r="AM656" s="184"/>
      <c r="AN656" s="184"/>
      <c r="AO656" s="184"/>
      <c r="AP656" s="184"/>
      <c r="AQ656" s="184"/>
      <c r="AR656" s="184"/>
      <c r="AS656" s="184"/>
      <c r="AT656" s="184"/>
      <c r="AU656" s="184"/>
      <c r="AV656" s="184"/>
      <c r="AW656" s="184"/>
      <c r="AX656" s="184"/>
      <c r="AY656" s="184"/>
      <c r="AZ656" s="184"/>
      <c r="BA656" s="184"/>
      <c r="BB656" s="184"/>
      <c r="BC656" s="184"/>
      <c r="BD656" s="184"/>
      <c r="BE656" s="184"/>
      <c r="BF656" s="184"/>
      <c r="BG656" s="184"/>
      <c r="BH656" s="184"/>
      <c r="BI656" s="184"/>
      <c r="BJ656" s="184"/>
      <c r="BK656" s="184"/>
      <c r="BL656" s="184"/>
      <c r="BM656" s="184"/>
      <c r="BN656" s="184"/>
      <c r="BO656" s="184"/>
      <c r="BP656" s="184"/>
      <c r="BQ656" s="184"/>
      <c r="BR656" s="184"/>
      <c r="BS656" s="184"/>
      <c r="BT656" s="184"/>
      <c r="BU656" s="184"/>
      <c r="BV656" s="184"/>
      <c r="BW656" s="184"/>
      <c r="BX656" s="187"/>
      <c r="BY656" s="187"/>
      <c r="BZ656" s="187"/>
      <c r="CA656" s="187"/>
      <c r="CB656" s="187"/>
      <c r="CC656" s="187"/>
      <c r="CD656" s="187"/>
      <c r="CE656" s="187"/>
      <c r="CF656" s="187"/>
      <c r="CG656" s="187"/>
      <c r="CH656" s="187"/>
    </row>
    <row r="657" spans="1:86" s="186" customFormat="1" ht="12" customHeight="1">
      <c r="A657" s="184"/>
      <c r="B657" s="184"/>
      <c r="C657" s="184"/>
      <c r="D657" s="184"/>
      <c r="E657" s="184"/>
      <c r="F657" s="184"/>
      <c r="G657" s="185"/>
      <c r="H657" s="184"/>
      <c r="I657" s="184"/>
      <c r="J657" s="184"/>
      <c r="K657" s="184"/>
      <c r="L657" s="184"/>
      <c r="M657" s="184"/>
      <c r="N657" s="184"/>
      <c r="O657" s="184"/>
      <c r="P657" s="184"/>
      <c r="Q657" s="184"/>
      <c r="R657" s="184"/>
      <c r="S657" s="184"/>
      <c r="T657" s="184"/>
      <c r="U657" s="184"/>
      <c r="V657" s="184"/>
      <c r="W657" s="184"/>
      <c r="X657" s="184"/>
      <c r="Y657" s="184"/>
      <c r="Z657" s="184"/>
      <c r="AA657" s="184"/>
      <c r="AB657" s="184"/>
      <c r="AC657" s="184"/>
      <c r="AD657" s="184"/>
      <c r="AE657" s="184"/>
      <c r="AF657" s="184"/>
      <c r="AG657" s="184"/>
      <c r="AH657" s="184"/>
      <c r="AI657" s="184"/>
      <c r="AJ657" s="184"/>
      <c r="AK657" s="184"/>
      <c r="AL657" s="184"/>
      <c r="AM657" s="184"/>
      <c r="AN657" s="184"/>
      <c r="AO657" s="184"/>
      <c r="AP657" s="184"/>
      <c r="AQ657" s="184"/>
      <c r="AR657" s="184"/>
      <c r="AS657" s="184"/>
      <c r="AT657" s="184"/>
      <c r="AU657" s="184"/>
      <c r="AV657" s="184"/>
      <c r="AW657" s="184"/>
      <c r="AX657" s="184"/>
      <c r="AY657" s="184"/>
      <c r="AZ657" s="184"/>
      <c r="BA657" s="184"/>
      <c r="BB657" s="184"/>
      <c r="BC657" s="184"/>
      <c r="BD657" s="184"/>
      <c r="BE657" s="184"/>
      <c r="BF657" s="184"/>
      <c r="BG657" s="184"/>
      <c r="BH657" s="184"/>
      <c r="BI657" s="184"/>
      <c r="BJ657" s="184"/>
      <c r="BK657" s="184"/>
      <c r="BL657" s="184"/>
      <c r="BM657" s="184"/>
      <c r="BN657" s="184"/>
      <c r="BO657" s="184"/>
      <c r="BP657" s="184"/>
      <c r="BQ657" s="184"/>
      <c r="BR657" s="184"/>
      <c r="BS657" s="184"/>
      <c r="BT657" s="184"/>
      <c r="BU657" s="184"/>
      <c r="BV657" s="184"/>
      <c r="BW657" s="184"/>
      <c r="BX657" s="187"/>
      <c r="BY657" s="187"/>
      <c r="BZ657" s="187"/>
      <c r="CA657" s="187"/>
      <c r="CB657" s="187"/>
      <c r="CC657" s="187"/>
      <c r="CD657" s="187"/>
      <c r="CE657" s="187"/>
      <c r="CF657" s="187"/>
      <c r="CG657" s="187"/>
      <c r="CH657" s="187"/>
    </row>
    <row r="658" spans="1:86" s="186" customFormat="1" ht="12" customHeight="1">
      <c r="A658" s="184"/>
      <c r="B658" s="184"/>
      <c r="C658" s="184"/>
      <c r="D658" s="184"/>
      <c r="E658" s="184"/>
      <c r="F658" s="184"/>
      <c r="G658" s="185"/>
      <c r="H658" s="184"/>
      <c r="I658" s="184"/>
      <c r="J658" s="184"/>
      <c r="K658" s="184"/>
      <c r="L658" s="184"/>
      <c r="M658" s="184"/>
      <c r="N658" s="184"/>
      <c r="O658" s="184"/>
      <c r="P658" s="184"/>
      <c r="Q658" s="184"/>
      <c r="R658" s="184"/>
      <c r="S658" s="184"/>
      <c r="T658" s="184"/>
      <c r="U658" s="184"/>
      <c r="V658" s="184"/>
      <c r="W658" s="184"/>
      <c r="X658" s="184"/>
      <c r="Y658" s="184"/>
      <c r="Z658" s="184"/>
      <c r="AA658" s="184"/>
      <c r="AB658" s="184"/>
      <c r="AC658" s="184"/>
      <c r="AD658" s="184"/>
      <c r="AE658" s="184"/>
      <c r="AF658" s="184"/>
      <c r="AG658" s="184"/>
      <c r="AH658" s="184"/>
      <c r="AI658" s="184"/>
      <c r="AJ658" s="184"/>
      <c r="AK658" s="184"/>
      <c r="AL658" s="184"/>
      <c r="AM658" s="184"/>
      <c r="AN658" s="184"/>
      <c r="AO658" s="184"/>
      <c r="AP658" s="184"/>
      <c r="AQ658" s="184"/>
      <c r="AR658" s="184"/>
      <c r="AS658" s="184"/>
      <c r="AT658" s="184"/>
      <c r="AU658" s="184"/>
      <c r="AV658" s="184"/>
      <c r="AW658" s="184"/>
      <c r="AX658" s="184"/>
      <c r="AY658" s="184"/>
      <c r="AZ658" s="184"/>
      <c r="BA658" s="184"/>
      <c r="BB658" s="184"/>
      <c r="BC658" s="184"/>
      <c r="BD658" s="184"/>
      <c r="BE658" s="184"/>
      <c r="BF658" s="184"/>
      <c r="BG658" s="184"/>
      <c r="BH658" s="184"/>
      <c r="BI658" s="184"/>
      <c r="BJ658" s="184"/>
      <c r="BK658" s="184"/>
      <c r="BL658" s="184"/>
      <c r="BM658" s="184"/>
      <c r="BN658" s="184"/>
      <c r="BO658" s="184"/>
      <c r="BP658" s="184"/>
      <c r="BQ658" s="184"/>
      <c r="BR658" s="184"/>
      <c r="BS658" s="184"/>
      <c r="BT658" s="184"/>
      <c r="BU658" s="184"/>
      <c r="BV658" s="184"/>
      <c r="BW658" s="184"/>
      <c r="BX658" s="187"/>
      <c r="BY658" s="187"/>
      <c r="BZ658" s="187"/>
      <c r="CA658" s="187"/>
      <c r="CB658" s="187"/>
      <c r="CC658" s="187"/>
      <c r="CD658" s="187"/>
      <c r="CE658" s="187"/>
      <c r="CF658" s="187"/>
      <c r="CG658" s="187"/>
      <c r="CH658" s="187"/>
    </row>
    <row r="659" spans="1:86" s="186" customFormat="1" ht="12" customHeight="1">
      <c r="A659" s="184"/>
      <c r="B659" s="184"/>
      <c r="C659" s="184"/>
      <c r="D659" s="184"/>
      <c r="E659" s="184"/>
      <c r="F659" s="184"/>
      <c r="G659" s="185"/>
      <c r="H659" s="184"/>
      <c r="I659" s="184"/>
      <c r="J659" s="184"/>
      <c r="K659" s="184"/>
      <c r="L659" s="184"/>
      <c r="M659" s="184"/>
      <c r="N659" s="184"/>
      <c r="O659" s="184"/>
      <c r="P659" s="184"/>
      <c r="Q659" s="184"/>
      <c r="R659" s="184"/>
      <c r="S659" s="184"/>
      <c r="T659" s="184"/>
      <c r="U659" s="184"/>
      <c r="V659" s="184"/>
      <c r="W659" s="184"/>
      <c r="X659" s="184"/>
      <c r="Y659" s="184"/>
      <c r="Z659" s="184"/>
      <c r="AA659" s="184"/>
      <c r="AB659" s="184"/>
      <c r="AC659" s="184"/>
      <c r="AD659" s="184"/>
      <c r="AE659" s="184"/>
      <c r="AF659" s="184"/>
      <c r="AG659" s="184"/>
      <c r="AH659" s="184"/>
      <c r="AI659" s="184"/>
      <c r="AJ659" s="184"/>
      <c r="AK659" s="184"/>
      <c r="AL659" s="184"/>
      <c r="AM659" s="184"/>
      <c r="AN659" s="184"/>
      <c r="AO659" s="184"/>
      <c r="AP659" s="184"/>
      <c r="AQ659" s="184"/>
      <c r="AR659" s="184"/>
      <c r="AS659" s="184"/>
      <c r="AT659" s="184"/>
      <c r="AU659" s="184"/>
      <c r="AV659" s="184"/>
      <c r="AW659" s="184"/>
      <c r="AX659" s="184"/>
      <c r="AY659" s="184"/>
      <c r="AZ659" s="184"/>
      <c r="BA659" s="184"/>
      <c r="BB659" s="184"/>
      <c r="BC659" s="184"/>
      <c r="BD659" s="184"/>
      <c r="BE659" s="184"/>
      <c r="BF659" s="184"/>
      <c r="BG659" s="184"/>
      <c r="BH659" s="184"/>
      <c r="BI659" s="184"/>
      <c r="BJ659" s="184"/>
      <c r="BK659" s="184"/>
      <c r="BL659" s="184"/>
      <c r="BM659" s="184"/>
      <c r="BN659" s="184"/>
      <c r="BO659" s="184"/>
      <c r="BP659" s="184"/>
      <c r="BQ659" s="184"/>
      <c r="BR659" s="184"/>
      <c r="BS659" s="184"/>
      <c r="BT659" s="184"/>
      <c r="BU659" s="184"/>
      <c r="BV659" s="184"/>
      <c r="BW659" s="184"/>
      <c r="BX659" s="187"/>
      <c r="BY659" s="187"/>
      <c r="BZ659" s="187"/>
      <c r="CA659" s="187"/>
      <c r="CB659" s="187"/>
      <c r="CC659" s="187"/>
      <c r="CD659" s="187"/>
      <c r="CE659" s="187"/>
      <c r="CF659" s="187"/>
      <c r="CG659" s="187"/>
      <c r="CH659" s="187"/>
    </row>
    <row r="660" spans="1:86" s="186" customFormat="1" ht="12" customHeight="1">
      <c r="A660" s="184"/>
      <c r="B660" s="184"/>
      <c r="C660" s="184"/>
      <c r="D660" s="184"/>
      <c r="E660" s="184"/>
      <c r="F660" s="184"/>
      <c r="G660" s="185"/>
      <c r="H660" s="184"/>
      <c r="I660" s="184"/>
      <c r="J660" s="184"/>
      <c r="K660" s="184"/>
      <c r="L660" s="184"/>
      <c r="M660" s="184"/>
      <c r="N660" s="184"/>
      <c r="O660" s="184"/>
      <c r="P660" s="184"/>
      <c r="Q660" s="184"/>
      <c r="R660" s="184"/>
      <c r="S660" s="184"/>
      <c r="T660" s="184"/>
      <c r="U660" s="184"/>
      <c r="V660" s="184"/>
      <c r="W660" s="184"/>
      <c r="X660" s="184"/>
      <c r="Y660" s="184"/>
      <c r="Z660" s="184"/>
      <c r="AA660" s="184"/>
      <c r="AB660" s="184"/>
      <c r="AC660" s="184"/>
      <c r="AD660" s="184"/>
      <c r="AE660" s="184"/>
      <c r="AF660" s="184"/>
      <c r="AG660" s="184"/>
      <c r="AH660" s="184"/>
      <c r="AI660" s="184"/>
      <c r="AJ660" s="184"/>
      <c r="AK660" s="184"/>
      <c r="AL660" s="184"/>
      <c r="AM660" s="184"/>
      <c r="AN660" s="184"/>
      <c r="AO660" s="184"/>
      <c r="AP660" s="184"/>
      <c r="AQ660" s="184"/>
      <c r="AR660" s="184"/>
      <c r="AS660" s="184"/>
      <c r="AT660" s="184"/>
      <c r="AU660" s="184"/>
      <c r="AV660" s="184"/>
      <c r="AW660" s="184"/>
      <c r="AX660" s="184"/>
      <c r="AY660" s="184"/>
      <c r="AZ660" s="184"/>
      <c r="BA660" s="184"/>
      <c r="BB660" s="184"/>
      <c r="BC660" s="184"/>
      <c r="BD660" s="184"/>
      <c r="BE660" s="184"/>
      <c r="BF660" s="184"/>
      <c r="BG660" s="184"/>
      <c r="BH660" s="184"/>
      <c r="BI660" s="184"/>
      <c r="BJ660" s="184"/>
      <c r="BK660" s="184"/>
      <c r="BL660" s="184"/>
      <c r="BM660" s="184"/>
      <c r="BN660" s="184"/>
      <c r="BO660" s="184"/>
      <c r="BP660" s="184"/>
      <c r="BQ660" s="184"/>
      <c r="BR660" s="184"/>
      <c r="BS660" s="184"/>
      <c r="BT660" s="184"/>
      <c r="BU660" s="184"/>
      <c r="BV660" s="184"/>
      <c r="BW660" s="184"/>
      <c r="BX660" s="187"/>
      <c r="BY660" s="187"/>
      <c r="BZ660" s="187"/>
      <c r="CA660" s="187"/>
      <c r="CB660" s="187"/>
      <c r="CC660" s="187"/>
      <c r="CD660" s="187"/>
      <c r="CE660" s="187"/>
      <c r="CF660" s="187"/>
      <c r="CG660" s="187"/>
      <c r="CH660" s="187"/>
    </row>
    <row r="661" spans="1:86" s="186" customFormat="1" ht="12" customHeight="1">
      <c r="A661" s="184"/>
      <c r="B661" s="184"/>
      <c r="C661" s="184"/>
      <c r="D661" s="184"/>
      <c r="E661" s="184"/>
      <c r="F661" s="184"/>
      <c r="G661" s="185"/>
      <c r="H661" s="184"/>
      <c r="I661" s="184"/>
      <c r="J661" s="184"/>
      <c r="K661" s="184"/>
      <c r="L661" s="184"/>
      <c r="M661" s="184"/>
      <c r="N661" s="184"/>
      <c r="O661" s="184"/>
      <c r="P661" s="184"/>
      <c r="Q661" s="184"/>
      <c r="R661" s="184"/>
      <c r="S661" s="184"/>
      <c r="T661" s="184"/>
      <c r="U661" s="184"/>
      <c r="V661" s="184"/>
      <c r="W661" s="184"/>
      <c r="X661" s="184"/>
      <c r="Y661" s="184"/>
      <c r="Z661" s="184"/>
      <c r="AA661" s="184"/>
      <c r="AB661" s="184"/>
      <c r="AC661" s="184"/>
      <c r="AD661" s="184"/>
      <c r="AE661" s="184"/>
      <c r="AF661" s="184"/>
      <c r="AG661" s="184"/>
      <c r="AH661" s="184"/>
      <c r="AI661" s="184"/>
      <c r="AJ661" s="184"/>
      <c r="AK661" s="184"/>
      <c r="AL661" s="184"/>
      <c r="AM661" s="184"/>
      <c r="AN661" s="184"/>
      <c r="AO661" s="184"/>
      <c r="AP661" s="184"/>
      <c r="AQ661" s="184"/>
      <c r="AR661" s="184"/>
      <c r="AS661" s="184"/>
      <c r="AT661" s="184"/>
      <c r="AU661" s="184"/>
      <c r="AV661" s="184"/>
      <c r="AW661" s="184"/>
      <c r="AX661" s="184"/>
      <c r="AY661" s="184"/>
      <c r="AZ661" s="184"/>
      <c r="BA661" s="184"/>
      <c r="BB661" s="184"/>
      <c r="BC661" s="184"/>
      <c r="BD661" s="184"/>
      <c r="BE661" s="184"/>
      <c r="BF661" s="184"/>
      <c r="BG661" s="184"/>
      <c r="BH661" s="184"/>
      <c r="BI661" s="184"/>
      <c r="BJ661" s="184"/>
      <c r="BK661" s="184"/>
      <c r="BL661" s="184"/>
      <c r="BM661" s="184"/>
      <c r="BN661" s="184"/>
      <c r="BO661" s="184"/>
      <c r="BP661" s="184"/>
      <c r="BQ661" s="184"/>
      <c r="BR661" s="184"/>
      <c r="BS661" s="184"/>
      <c r="BT661" s="184"/>
      <c r="BU661" s="184"/>
      <c r="BV661" s="184"/>
      <c r="BW661" s="184"/>
      <c r="BX661" s="187"/>
      <c r="BY661" s="187"/>
      <c r="BZ661" s="187"/>
      <c r="CA661" s="187"/>
      <c r="CB661" s="187"/>
      <c r="CC661" s="187"/>
      <c r="CD661" s="187"/>
      <c r="CE661" s="187"/>
      <c r="CF661" s="187"/>
      <c r="CG661" s="187"/>
      <c r="CH661" s="187"/>
    </row>
    <row r="662" spans="1:86" s="186" customFormat="1" ht="12" customHeight="1">
      <c r="A662" s="184"/>
      <c r="B662" s="184"/>
      <c r="C662" s="184"/>
      <c r="D662" s="184"/>
      <c r="E662" s="184"/>
      <c r="F662" s="184"/>
      <c r="G662" s="185"/>
      <c r="H662" s="184"/>
      <c r="I662" s="184"/>
      <c r="J662" s="184"/>
      <c r="K662" s="184"/>
      <c r="L662" s="184"/>
      <c r="M662" s="184"/>
      <c r="N662" s="184"/>
      <c r="O662" s="184"/>
      <c r="P662" s="184"/>
      <c r="Q662" s="184"/>
      <c r="R662" s="184"/>
      <c r="S662" s="184"/>
      <c r="T662" s="184"/>
      <c r="U662" s="184"/>
      <c r="V662" s="184"/>
      <c r="W662" s="184"/>
      <c r="X662" s="184"/>
      <c r="Y662" s="184"/>
      <c r="Z662" s="184"/>
      <c r="AA662" s="184"/>
      <c r="AB662" s="184"/>
      <c r="AC662" s="184"/>
      <c r="AD662" s="184"/>
      <c r="AE662" s="184"/>
      <c r="AF662" s="184"/>
      <c r="AG662" s="184"/>
      <c r="AH662" s="184"/>
      <c r="AI662" s="184"/>
      <c r="AJ662" s="184"/>
      <c r="AK662" s="184"/>
      <c r="AL662" s="184"/>
      <c r="AM662" s="184"/>
      <c r="AN662" s="184"/>
      <c r="AO662" s="184"/>
      <c r="AP662" s="184"/>
      <c r="AQ662" s="184"/>
      <c r="AR662" s="184"/>
      <c r="AS662" s="184"/>
      <c r="AT662" s="184"/>
      <c r="AU662" s="184"/>
      <c r="AV662" s="184"/>
      <c r="AW662" s="184"/>
      <c r="AX662" s="184"/>
      <c r="AY662" s="184"/>
      <c r="AZ662" s="184"/>
      <c r="BA662" s="184"/>
      <c r="BB662" s="184"/>
      <c r="BC662" s="184"/>
      <c r="BD662" s="184"/>
      <c r="BE662" s="184"/>
      <c r="BF662" s="184"/>
      <c r="BG662" s="184"/>
      <c r="BH662" s="184"/>
      <c r="BI662" s="184"/>
      <c r="BJ662" s="184"/>
      <c r="BK662" s="184"/>
      <c r="BL662" s="184"/>
      <c r="BM662" s="184"/>
      <c r="BN662" s="184"/>
      <c r="BO662" s="184"/>
      <c r="BP662" s="184"/>
      <c r="BQ662" s="184"/>
      <c r="BR662" s="184"/>
      <c r="BS662" s="184"/>
      <c r="BT662" s="184"/>
      <c r="BU662" s="184"/>
      <c r="BV662" s="184"/>
      <c r="BW662" s="184"/>
      <c r="BX662" s="187"/>
      <c r="BY662" s="187"/>
      <c r="BZ662" s="187"/>
      <c r="CA662" s="187"/>
      <c r="CB662" s="187"/>
      <c r="CC662" s="187"/>
      <c r="CD662" s="187"/>
      <c r="CE662" s="187"/>
      <c r="CF662" s="187"/>
      <c r="CG662" s="187"/>
      <c r="CH662" s="187"/>
    </row>
    <row r="663" spans="1:86" s="186" customFormat="1" ht="12" customHeight="1">
      <c r="A663" s="184"/>
      <c r="B663" s="184"/>
      <c r="C663" s="184"/>
      <c r="D663" s="184"/>
      <c r="E663" s="184"/>
      <c r="F663" s="184"/>
      <c r="G663" s="185"/>
      <c r="H663" s="184"/>
      <c r="I663" s="184"/>
      <c r="J663" s="184"/>
      <c r="K663" s="184"/>
      <c r="L663" s="184"/>
      <c r="M663" s="184"/>
      <c r="N663" s="184"/>
      <c r="O663" s="184"/>
      <c r="P663" s="184"/>
      <c r="Q663" s="184"/>
      <c r="R663" s="184"/>
      <c r="S663" s="184"/>
      <c r="T663" s="184"/>
      <c r="U663" s="184"/>
      <c r="V663" s="184"/>
      <c r="W663" s="184"/>
      <c r="X663" s="184"/>
      <c r="Y663" s="184"/>
      <c r="Z663" s="184"/>
      <c r="AA663" s="184"/>
      <c r="AB663" s="184"/>
      <c r="AC663" s="184"/>
      <c r="AD663" s="184"/>
      <c r="AE663" s="184"/>
      <c r="AF663" s="184"/>
      <c r="AG663" s="184"/>
      <c r="AH663" s="184"/>
      <c r="AI663" s="184"/>
      <c r="AJ663" s="184"/>
      <c r="AK663" s="184"/>
      <c r="AL663" s="184"/>
      <c r="AM663" s="184"/>
      <c r="AN663" s="184"/>
      <c r="AO663" s="184"/>
      <c r="AP663" s="184"/>
      <c r="AQ663" s="184"/>
      <c r="AR663" s="184"/>
      <c r="AS663" s="184"/>
      <c r="AT663" s="184"/>
      <c r="AU663" s="184"/>
      <c r="AV663" s="184"/>
      <c r="AW663" s="184"/>
      <c r="AX663" s="184"/>
      <c r="AY663" s="184"/>
      <c r="AZ663" s="184"/>
      <c r="BA663" s="184"/>
      <c r="BB663" s="184"/>
      <c r="BC663" s="184"/>
      <c r="BD663" s="184"/>
      <c r="BE663" s="184"/>
      <c r="BF663" s="184"/>
      <c r="BG663" s="184"/>
      <c r="BH663" s="184"/>
      <c r="BI663" s="184"/>
      <c r="BJ663" s="184"/>
      <c r="BK663" s="184"/>
      <c r="BL663" s="184"/>
      <c r="BM663" s="184"/>
      <c r="BN663" s="184"/>
      <c r="BO663" s="184"/>
      <c r="BP663" s="184"/>
      <c r="BQ663" s="184"/>
      <c r="BR663" s="184"/>
      <c r="BS663" s="184"/>
      <c r="BT663" s="184"/>
      <c r="BU663" s="184"/>
      <c r="BV663" s="184"/>
      <c r="BW663" s="184"/>
      <c r="BX663" s="187"/>
      <c r="BY663" s="187"/>
      <c r="BZ663" s="187"/>
      <c r="CA663" s="187"/>
      <c r="CB663" s="187"/>
      <c r="CC663" s="187"/>
      <c r="CD663" s="187"/>
      <c r="CE663" s="187"/>
      <c r="CF663" s="187"/>
      <c r="CG663" s="187"/>
      <c r="CH663" s="187"/>
    </row>
    <row r="664" spans="1:86" s="186" customFormat="1" ht="12" customHeight="1">
      <c r="A664" s="184"/>
      <c r="B664" s="184"/>
      <c r="C664" s="184"/>
      <c r="D664" s="184"/>
      <c r="E664" s="184"/>
      <c r="F664" s="184"/>
      <c r="G664" s="185"/>
      <c r="H664" s="184"/>
      <c r="I664" s="184"/>
      <c r="J664" s="184"/>
      <c r="K664" s="184"/>
      <c r="L664" s="184"/>
      <c r="M664" s="184"/>
      <c r="N664" s="184"/>
      <c r="O664" s="184"/>
      <c r="P664" s="184"/>
      <c r="Q664" s="184"/>
      <c r="R664" s="184"/>
      <c r="S664" s="184"/>
      <c r="T664" s="184"/>
      <c r="U664" s="184"/>
      <c r="V664" s="184"/>
      <c r="W664" s="184"/>
      <c r="X664" s="184"/>
      <c r="Y664" s="184"/>
      <c r="Z664" s="184"/>
      <c r="AA664" s="184"/>
      <c r="AB664" s="184"/>
      <c r="AC664" s="184"/>
      <c r="AD664" s="184"/>
      <c r="AE664" s="184"/>
      <c r="AF664" s="184"/>
      <c r="AG664" s="184"/>
      <c r="AH664" s="184"/>
      <c r="AI664" s="184"/>
      <c r="AJ664" s="184"/>
      <c r="AK664" s="184"/>
      <c r="AL664" s="184"/>
      <c r="AM664" s="184"/>
      <c r="AN664" s="184"/>
      <c r="AO664" s="184"/>
      <c r="AP664" s="184"/>
      <c r="AQ664" s="184"/>
      <c r="AR664" s="184"/>
      <c r="AS664" s="184"/>
      <c r="AT664" s="184"/>
      <c r="AU664" s="184"/>
      <c r="AV664" s="184"/>
      <c r="AW664" s="184"/>
      <c r="AX664" s="184"/>
      <c r="AY664" s="184"/>
      <c r="AZ664" s="184"/>
      <c r="BA664" s="184"/>
      <c r="BB664" s="184"/>
      <c r="BC664" s="184"/>
      <c r="BD664" s="184"/>
      <c r="BE664" s="184"/>
      <c r="BF664" s="184"/>
      <c r="BG664" s="184"/>
      <c r="BH664" s="184"/>
      <c r="BI664" s="184"/>
      <c r="BJ664" s="184"/>
      <c r="BK664" s="184"/>
      <c r="BL664" s="184"/>
      <c r="BM664" s="184"/>
      <c r="BN664" s="184"/>
      <c r="BO664" s="184"/>
      <c r="BP664" s="184"/>
      <c r="BQ664" s="184"/>
      <c r="BR664" s="184"/>
      <c r="BS664" s="184"/>
      <c r="BT664" s="184"/>
      <c r="BU664" s="184"/>
      <c r="BV664" s="184"/>
      <c r="BW664" s="184"/>
      <c r="BX664" s="187"/>
      <c r="BY664" s="187"/>
      <c r="BZ664" s="187"/>
      <c r="CA664" s="187"/>
      <c r="CB664" s="187"/>
      <c r="CC664" s="187"/>
      <c r="CD664" s="187"/>
      <c r="CE664" s="187"/>
      <c r="CF664" s="187"/>
      <c r="CG664" s="187"/>
      <c r="CH664" s="187"/>
    </row>
    <row r="665" spans="1:86" s="186" customFormat="1" ht="12" customHeight="1">
      <c r="A665" s="184"/>
      <c r="B665" s="184"/>
      <c r="C665" s="184"/>
      <c r="D665" s="184"/>
      <c r="E665" s="184"/>
      <c r="F665" s="184"/>
      <c r="G665" s="185"/>
      <c r="H665" s="184"/>
      <c r="I665" s="184"/>
      <c r="J665" s="184"/>
      <c r="K665" s="184"/>
      <c r="L665" s="184"/>
      <c r="M665" s="184"/>
      <c r="N665" s="184"/>
      <c r="O665" s="184"/>
      <c r="P665" s="184"/>
      <c r="Q665" s="184"/>
      <c r="R665" s="184"/>
      <c r="S665" s="184"/>
      <c r="T665" s="184"/>
      <c r="U665" s="184"/>
      <c r="V665" s="184"/>
      <c r="W665" s="184"/>
      <c r="X665" s="184"/>
      <c r="Y665" s="184"/>
      <c r="Z665" s="184"/>
      <c r="AA665" s="184"/>
      <c r="AB665" s="184"/>
      <c r="AC665" s="184"/>
      <c r="AD665" s="184"/>
      <c r="AE665" s="184"/>
      <c r="AF665" s="184"/>
      <c r="AG665" s="184"/>
      <c r="AH665" s="184"/>
      <c r="AI665" s="184"/>
      <c r="AJ665" s="184"/>
      <c r="AK665" s="184"/>
      <c r="AL665" s="184"/>
      <c r="AM665" s="184"/>
      <c r="AN665" s="184"/>
      <c r="AO665" s="184"/>
      <c r="AP665" s="184"/>
      <c r="AQ665" s="184"/>
      <c r="AR665" s="184"/>
      <c r="AS665" s="184"/>
      <c r="AT665" s="184"/>
      <c r="AU665" s="184"/>
      <c r="AV665" s="184"/>
      <c r="AW665" s="184"/>
      <c r="AX665" s="184"/>
      <c r="AY665" s="184"/>
      <c r="AZ665" s="184"/>
      <c r="BA665" s="184"/>
      <c r="BB665" s="184"/>
      <c r="BC665" s="184"/>
      <c r="BD665" s="184"/>
      <c r="BE665" s="184"/>
      <c r="BF665" s="184"/>
      <c r="BG665" s="184"/>
      <c r="BH665" s="184"/>
      <c r="BI665" s="184"/>
      <c r="BJ665" s="184"/>
      <c r="BK665" s="184"/>
      <c r="BL665" s="184"/>
      <c r="BM665" s="184"/>
      <c r="BN665" s="184"/>
      <c r="BO665" s="184"/>
      <c r="BP665" s="184"/>
      <c r="BQ665" s="184"/>
      <c r="BR665" s="184"/>
      <c r="BS665" s="184"/>
      <c r="BT665" s="184"/>
      <c r="BU665" s="184"/>
      <c r="BV665" s="184"/>
      <c r="BW665" s="184"/>
      <c r="BX665" s="187"/>
      <c r="BY665" s="187"/>
      <c r="BZ665" s="187"/>
      <c r="CA665" s="187"/>
      <c r="CB665" s="187"/>
      <c r="CC665" s="187"/>
      <c r="CD665" s="187"/>
      <c r="CE665" s="187"/>
      <c r="CF665" s="187"/>
      <c r="CG665" s="187"/>
      <c r="CH665" s="187"/>
    </row>
    <row r="666" spans="1:86" s="186" customFormat="1" ht="12" customHeight="1">
      <c r="A666" s="184"/>
      <c r="B666" s="184"/>
      <c r="C666" s="184"/>
      <c r="D666" s="184"/>
      <c r="E666" s="184"/>
      <c r="F666" s="184"/>
      <c r="G666" s="185"/>
      <c r="H666" s="184"/>
      <c r="I666" s="184"/>
      <c r="J666" s="184"/>
      <c r="K666" s="184"/>
      <c r="L666" s="184"/>
      <c r="M666" s="184"/>
      <c r="N666" s="184"/>
      <c r="O666" s="184"/>
      <c r="P666" s="184"/>
      <c r="Q666" s="184"/>
      <c r="R666" s="184"/>
      <c r="S666" s="184"/>
      <c r="T666" s="184"/>
      <c r="U666" s="184"/>
      <c r="V666" s="184"/>
      <c r="W666" s="184"/>
      <c r="X666" s="184"/>
      <c r="Y666" s="184"/>
      <c r="Z666" s="184"/>
      <c r="AA666" s="184"/>
      <c r="AB666" s="184"/>
      <c r="AC666" s="184"/>
      <c r="AD666" s="184"/>
      <c r="AE666" s="184"/>
      <c r="AF666" s="184"/>
      <c r="AG666" s="184"/>
      <c r="AH666" s="184"/>
      <c r="AI666" s="184"/>
      <c r="AJ666" s="184"/>
      <c r="AK666" s="184"/>
      <c r="AL666" s="184"/>
      <c r="AM666" s="184"/>
      <c r="AN666" s="184"/>
      <c r="AO666" s="184"/>
      <c r="AP666" s="184"/>
      <c r="AQ666" s="184"/>
      <c r="AR666" s="184"/>
      <c r="AS666" s="184"/>
      <c r="AT666" s="184"/>
      <c r="AU666" s="184"/>
      <c r="AV666" s="184"/>
      <c r="AW666" s="184"/>
      <c r="AX666" s="184"/>
      <c r="AY666" s="184"/>
      <c r="AZ666" s="184"/>
      <c r="BA666" s="184"/>
      <c r="BB666" s="184"/>
      <c r="BC666" s="184"/>
      <c r="BD666" s="184"/>
      <c r="BE666" s="184"/>
      <c r="BF666" s="184"/>
      <c r="BG666" s="184"/>
      <c r="BH666" s="184"/>
      <c r="BI666" s="184"/>
      <c r="BJ666" s="184"/>
      <c r="BK666" s="184"/>
      <c r="BL666" s="184"/>
      <c r="BM666" s="184"/>
      <c r="BN666" s="184"/>
      <c r="BO666" s="184"/>
      <c r="BP666" s="184"/>
      <c r="BQ666" s="184"/>
      <c r="BR666" s="184"/>
      <c r="BS666" s="184"/>
      <c r="BT666" s="184"/>
      <c r="BU666" s="184"/>
      <c r="BV666" s="184"/>
      <c r="BW666" s="184"/>
      <c r="BX666" s="187"/>
      <c r="BY666" s="187"/>
      <c r="BZ666" s="187"/>
      <c r="CA666" s="187"/>
      <c r="CB666" s="187"/>
      <c r="CC666" s="187"/>
      <c r="CD666" s="187"/>
      <c r="CE666" s="187"/>
      <c r="CF666" s="187"/>
      <c r="CG666" s="187"/>
      <c r="CH666" s="187"/>
    </row>
    <row r="667" spans="1:86" s="186" customFormat="1" ht="12" customHeight="1">
      <c r="A667" s="184"/>
      <c r="B667" s="184"/>
      <c r="C667" s="184"/>
      <c r="D667" s="184"/>
      <c r="E667" s="184"/>
      <c r="F667" s="184"/>
      <c r="G667" s="185"/>
      <c r="H667" s="184"/>
      <c r="I667" s="184"/>
      <c r="J667" s="184"/>
      <c r="K667" s="184"/>
      <c r="L667" s="184"/>
      <c r="M667" s="184"/>
      <c r="N667" s="184"/>
      <c r="O667" s="184"/>
      <c r="P667" s="184"/>
      <c r="Q667" s="184"/>
      <c r="R667" s="184"/>
      <c r="S667" s="184"/>
      <c r="T667" s="184"/>
      <c r="U667" s="184"/>
      <c r="V667" s="184"/>
      <c r="W667" s="184"/>
      <c r="X667" s="184"/>
      <c r="Y667" s="184"/>
      <c r="Z667" s="184"/>
      <c r="AA667" s="184"/>
      <c r="AB667" s="184"/>
      <c r="AC667" s="184"/>
      <c r="AD667" s="184"/>
      <c r="AE667" s="184"/>
      <c r="AF667" s="184"/>
      <c r="AG667" s="184"/>
      <c r="AH667" s="184"/>
      <c r="AI667" s="184"/>
      <c r="AJ667" s="184"/>
      <c r="AK667" s="184"/>
      <c r="AL667" s="184"/>
      <c r="AM667" s="184"/>
      <c r="AN667" s="184"/>
      <c r="AO667" s="184"/>
      <c r="AP667" s="184"/>
      <c r="AQ667" s="184"/>
      <c r="AR667" s="184"/>
      <c r="AS667" s="184"/>
      <c r="AT667" s="184"/>
      <c r="AU667" s="184"/>
      <c r="AV667" s="184"/>
      <c r="AW667" s="184"/>
      <c r="AX667" s="184"/>
      <c r="AY667" s="184"/>
      <c r="AZ667" s="184"/>
      <c r="BA667" s="184"/>
      <c r="BB667" s="184"/>
      <c r="BC667" s="184"/>
      <c r="BD667" s="184"/>
      <c r="BE667" s="184"/>
      <c r="BF667" s="184"/>
      <c r="BG667" s="184"/>
      <c r="BH667" s="184"/>
      <c r="BI667" s="184"/>
      <c r="BJ667" s="184"/>
      <c r="BK667" s="184"/>
      <c r="BL667" s="184"/>
      <c r="BM667" s="184"/>
      <c r="BN667" s="184"/>
      <c r="BO667" s="184"/>
      <c r="BP667" s="184"/>
      <c r="BQ667" s="184"/>
      <c r="BR667" s="184"/>
      <c r="BS667" s="184"/>
      <c r="BT667" s="184"/>
      <c r="BU667" s="184"/>
      <c r="BV667" s="184"/>
      <c r="BW667" s="184"/>
      <c r="BX667" s="187"/>
      <c r="BY667" s="187"/>
      <c r="BZ667" s="187"/>
      <c r="CA667" s="187"/>
      <c r="CB667" s="187"/>
      <c r="CC667" s="187"/>
      <c r="CD667" s="187"/>
      <c r="CE667" s="187"/>
      <c r="CF667" s="187"/>
      <c r="CG667" s="187"/>
      <c r="CH667" s="187"/>
    </row>
    <row r="668" spans="1:86" s="186" customFormat="1" ht="12" customHeight="1">
      <c r="A668" s="184"/>
      <c r="B668" s="184"/>
      <c r="C668" s="184"/>
      <c r="D668" s="184"/>
      <c r="E668" s="184"/>
      <c r="F668" s="184"/>
      <c r="G668" s="185"/>
      <c r="H668" s="184"/>
      <c r="I668" s="184"/>
      <c r="J668" s="184"/>
      <c r="K668" s="184"/>
      <c r="L668" s="184"/>
      <c r="M668" s="184"/>
      <c r="N668" s="184"/>
      <c r="O668" s="184"/>
      <c r="P668" s="184"/>
      <c r="Q668" s="184"/>
      <c r="R668" s="184"/>
      <c r="S668" s="184"/>
      <c r="T668" s="184"/>
      <c r="U668" s="184"/>
      <c r="V668" s="184"/>
      <c r="W668" s="184"/>
      <c r="X668" s="184"/>
      <c r="Y668" s="184"/>
      <c r="Z668" s="184"/>
      <c r="AA668" s="184"/>
      <c r="AB668" s="184"/>
      <c r="AC668" s="184"/>
      <c r="AD668" s="184"/>
      <c r="AE668" s="184"/>
      <c r="AF668" s="184"/>
      <c r="AG668" s="184"/>
      <c r="AH668" s="184"/>
      <c r="AI668" s="184"/>
      <c r="AJ668" s="184"/>
      <c r="AK668" s="184"/>
      <c r="AL668" s="184"/>
      <c r="AM668" s="184"/>
      <c r="AN668" s="184"/>
      <c r="AO668" s="184"/>
      <c r="AP668" s="184"/>
      <c r="AQ668" s="184"/>
      <c r="AR668" s="184"/>
      <c r="AS668" s="184"/>
      <c r="AT668" s="184"/>
      <c r="AU668" s="184"/>
      <c r="AV668" s="184"/>
      <c r="AW668" s="184"/>
      <c r="AX668" s="184"/>
      <c r="AY668" s="184"/>
      <c r="AZ668" s="184"/>
      <c r="BA668" s="184"/>
      <c r="BB668" s="184"/>
      <c r="BC668" s="184"/>
      <c r="BD668" s="184"/>
      <c r="BE668" s="184"/>
      <c r="BF668" s="184"/>
      <c r="BG668" s="184"/>
      <c r="BH668" s="184"/>
      <c r="BI668" s="184"/>
      <c r="BJ668" s="184"/>
      <c r="BK668" s="184"/>
      <c r="BL668" s="184"/>
      <c r="BM668" s="184"/>
      <c r="BN668" s="184"/>
      <c r="BO668" s="184"/>
      <c r="BP668" s="184"/>
      <c r="BQ668" s="184"/>
      <c r="BR668" s="184"/>
      <c r="BS668" s="184"/>
      <c r="BT668" s="184"/>
      <c r="BU668" s="184"/>
      <c r="BV668" s="184"/>
      <c r="BW668" s="184"/>
      <c r="BX668" s="187"/>
      <c r="BY668" s="187"/>
      <c r="BZ668" s="187"/>
      <c r="CA668" s="187"/>
      <c r="CB668" s="187"/>
      <c r="CC668" s="187"/>
      <c r="CD668" s="187"/>
      <c r="CE668" s="187"/>
      <c r="CF668" s="187"/>
      <c r="CG668" s="187"/>
      <c r="CH668" s="187"/>
    </row>
    <row r="669" spans="1:86" s="186" customFormat="1" ht="12" customHeight="1">
      <c r="A669" s="184"/>
      <c r="B669" s="184"/>
      <c r="C669" s="184"/>
      <c r="D669" s="184"/>
      <c r="E669" s="184"/>
      <c r="F669" s="184"/>
      <c r="G669" s="185"/>
      <c r="H669" s="184"/>
      <c r="I669" s="184"/>
      <c r="J669" s="184"/>
      <c r="K669" s="184"/>
      <c r="L669" s="184"/>
      <c r="M669" s="184"/>
      <c r="N669" s="184"/>
      <c r="O669" s="184"/>
      <c r="P669" s="184"/>
      <c r="Q669" s="184"/>
      <c r="R669" s="184"/>
      <c r="S669" s="184"/>
      <c r="T669" s="184"/>
      <c r="U669" s="184"/>
      <c r="V669" s="184"/>
      <c r="W669" s="184"/>
      <c r="X669" s="184"/>
      <c r="Y669" s="184"/>
      <c r="Z669" s="184"/>
      <c r="AA669" s="184"/>
      <c r="AB669" s="184"/>
      <c r="AC669" s="184"/>
      <c r="AD669" s="184"/>
      <c r="AE669" s="184"/>
      <c r="AF669" s="184"/>
      <c r="AG669" s="184"/>
      <c r="AH669" s="184"/>
      <c r="AI669" s="184"/>
      <c r="AJ669" s="184"/>
      <c r="AK669" s="184"/>
      <c r="AL669" s="184"/>
      <c r="AM669" s="184"/>
      <c r="AN669" s="184"/>
      <c r="AO669" s="184"/>
      <c r="AP669" s="184"/>
      <c r="AQ669" s="184"/>
      <c r="AR669" s="184"/>
      <c r="AS669" s="184"/>
      <c r="AT669" s="184"/>
      <c r="AU669" s="184"/>
      <c r="AV669" s="184"/>
      <c r="AW669" s="184"/>
      <c r="AX669" s="184"/>
      <c r="AY669" s="184"/>
      <c r="AZ669" s="184"/>
      <c r="BA669" s="184"/>
      <c r="BB669" s="184"/>
      <c r="BC669" s="184"/>
      <c r="BD669" s="184"/>
      <c r="BE669" s="184"/>
      <c r="BF669" s="184"/>
      <c r="BG669" s="184"/>
      <c r="BH669" s="184"/>
      <c r="BI669" s="184"/>
      <c r="BJ669" s="184"/>
      <c r="BK669" s="184"/>
      <c r="BL669" s="184"/>
      <c r="BM669" s="184"/>
      <c r="BN669" s="184"/>
      <c r="BO669" s="184"/>
      <c r="BP669" s="184"/>
      <c r="BQ669" s="184"/>
      <c r="BR669" s="184"/>
      <c r="BS669" s="184"/>
      <c r="BT669" s="184"/>
      <c r="BU669" s="184"/>
      <c r="BV669" s="184"/>
      <c r="BW669" s="184"/>
      <c r="BX669" s="187"/>
      <c r="BY669" s="187"/>
      <c r="BZ669" s="187"/>
      <c r="CA669" s="187"/>
      <c r="CB669" s="187"/>
      <c r="CC669" s="187"/>
      <c r="CD669" s="187"/>
      <c r="CE669" s="187"/>
      <c r="CF669" s="187"/>
      <c r="CG669" s="187"/>
      <c r="CH669" s="187"/>
    </row>
    <row r="670" spans="1:86" s="186" customFormat="1" ht="12" customHeight="1">
      <c r="A670" s="184"/>
      <c r="B670" s="184"/>
      <c r="C670" s="184"/>
      <c r="D670" s="184"/>
      <c r="E670" s="184"/>
      <c r="F670" s="184"/>
      <c r="G670" s="185"/>
      <c r="H670" s="184"/>
      <c r="I670" s="184"/>
      <c r="J670" s="184"/>
      <c r="K670" s="184"/>
      <c r="L670" s="184"/>
      <c r="M670" s="184"/>
      <c r="N670" s="184"/>
      <c r="O670" s="184"/>
      <c r="P670" s="184"/>
      <c r="Q670" s="184"/>
      <c r="R670" s="184"/>
      <c r="S670" s="184"/>
      <c r="T670" s="184"/>
      <c r="U670" s="184"/>
      <c r="V670" s="184"/>
      <c r="W670" s="184"/>
      <c r="X670" s="184"/>
      <c r="Y670" s="184"/>
      <c r="Z670" s="184"/>
      <c r="AA670" s="184"/>
      <c r="AB670" s="184"/>
      <c r="AC670" s="184"/>
      <c r="AD670" s="184"/>
      <c r="AE670" s="184"/>
      <c r="AF670" s="184"/>
      <c r="AG670" s="184"/>
      <c r="AH670" s="184"/>
      <c r="AI670" s="184"/>
      <c r="AJ670" s="184"/>
      <c r="AK670" s="184"/>
      <c r="AL670" s="184"/>
      <c r="AM670" s="184"/>
      <c r="AN670" s="184"/>
      <c r="AO670" s="184"/>
      <c r="AP670" s="184"/>
      <c r="AQ670" s="184"/>
      <c r="AR670" s="184"/>
      <c r="AS670" s="184"/>
      <c r="AT670" s="184"/>
      <c r="AU670" s="184"/>
      <c r="AV670" s="184"/>
      <c r="AW670" s="184"/>
      <c r="AX670" s="184"/>
      <c r="AY670" s="184"/>
      <c r="AZ670" s="184"/>
      <c r="BA670" s="184"/>
      <c r="BB670" s="184"/>
      <c r="BC670" s="184"/>
      <c r="BD670" s="184"/>
      <c r="BE670" s="184"/>
      <c r="BF670" s="184"/>
      <c r="BG670" s="184"/>
      <c r="BH670" s="184"/>
      <c r="BI670" s="184"/>
      <c r="BJ670" s="184"/>
      <c r="BK670" s="184"/>
      <c r="BL670" s="184"/>
      <c r="BM670" s="184"/>
      <c r="BN670" s="184"/>
      <c r="BO670" s="184"/>
      <c r="BP670" s="184"/>
      <c r="BQ670" s="184"/>
      <c r="BR670" s="184"/>
      <c r="BS670" s="184"/>
      <c r="BT670" s="184"/>
      <c r="BU670" s="184"/>
      <c r="BV670" s="184"/>
      <c r="BW670" s="184"/>
      <c r="BX670" s="187"/>
      <c r="BY670" s="187"/>
      <c r="BZ670" s="187"/>
      <c r="CA670" s="187"/>
      <c r="CB670" s="187"/>
      <c r="CC670" s="187"/>
      <c r="CD670" s="187"/>
      <c r="CE670" s="187"/>
      <c r="CF670" s="187"/>
      <c r="CG670" s="187"/>
      <c r="CH670" s="187"/>
    </row>
    <row r="671" spans="1:86" s="186" customFormat="1" ht="12" customHeight="1">
      <c r="A671" s="184"/>
      <c r="B671" s="184"/>
      <c r="C671" s="184"/>
      <c r="D671" s="184"/>
      <c r="E671" s="184"/>
      <c r="F671" s="184"/>
      <c r="G671" s="185"/>
      <c r="H671" s="184"/>
      <c r="I671" s="184"/>
      <c r="J671" s="184"/>
      <c r="K671" s="184"/>
      <c r="L671" s="184"/>
      <c r="M671" s="184"/>
      <c r="N671" s="184"/>
      <c r="O671" s="184"/>
      <c r="P671" s="184"/>
      <c r="Q671" s="184"/>
      <c r="R671" s="184"/>
      <c r="S671" s="184"/>
      <c r="T671" s="184"/>
      <c r="U671" s="184"/>
      <c r="V671" s="184"/>
      <c r="W671" s="184"/>
      <c r="X671" s="184"/>
      <c r="Y671" s="184"/>
      <c r="Z671" s="184"/>
      <c r="AA671" s="184"/>
      <c r="AB671" s="184"/>
      <c r="AC671" s="184"/>
      <c r="AD671" s="184"/>
      <c r="AE671" s="184"/>
      <c r="AF671" s="184"/>
      <c r="AG671" s="184"/>
      <c r="AH671" s="184"/>
      <c r="AI671" s="184"/>
      <c r="AJ671" s="184"/>
      <c r="AK671" s="184"/>
      <c r="AL671" s="184"/>
      <c r="AM671" s="184"/>
      <c r="AN671" s="184"/>
      <c r="AO671" s="184"/>
      <c r="AP671" s="184"/>
      <c r="AQ671" s="184"/>
      <c r="AR671" s="184"/>
      <c r="AS671" s="184"/>
      <c r="AT671" s="184"/>
      <c r="AU671" s="184"/>
      <c r="AV671" s="184"/>
      <c r="AW671" s="184"/>
      <c r="AX671" s="184"/>
      <c r="AY671" s="184"/>
      <c r="AZ671" s="184"/>
      <c r="BA671" s="184"/>
      <c r="BB671" s="184"/>
      <c r="BC671" s="184"/>
      <c r="BD671" s="184"/>
      <c r="BE671" s="184"/>
      <c r="BF671" s="184"/>
      <c r="BG671" s="184"/>
      <c r="BH671" s="184"/>
      <c r="BI671" s="184"/>
      <c r="BJ671" s="184"/>
      <c r="BK671" s="184"/>
      <c r="BL671" s="184"/>
      <c r="BM671" s="184"/>
      <c r="BN671" s="184"/>
      <c r="BO671" s="184"/>
      <c r="BP671" s="184"/>
      <c r="BQ671" s="184"/>
      <c r="BR671" s="184"/>
      <c r="BS671" s="184"/>
      <c r="BT671" s="184"/>
      <c r="BU671" s="184"/>
      <c r="BV671" s="184"/>
      <c r="BW671" s="184"/>
      <c r="BX671" s="187"/>
      <c r="BY671" s="187"/>
      <c r="BZ671" s="187"/>
      <c r="CA671" s="187"/>
      <c r="CB671" s="187"/>
      <c r="CC671" s="187"/>
      <c r="CD671" s="187"/>
      <c r="CE671" s="187"/>
      <c r="CF671" s="187"/>
      <c r="CG671" s="187"/>
      <c r="CH671" s="187"/>
    </row>
    <row r="672" spans="1:86" s="186" customFormat="1" ht="12" customHeight="1">
      <c r="A672" s="184"/>
      <c r="B672" s="184"/>
      <c r="C672" s="184"/>
      <c r="D672" s="184"/>
      <c r="E672" s="184"/>
      <c r="F672" s="184"/>
      <c r="G672" s="185"/>
      <c r="H672" s="184"/>
      <c r="I672" s="184"/>
      <c r="J672" s="184"/>
      <c r="K672" s="184"/>
      <c r="L672" s="184"/>
      <c r="M672" s="184"/>
      <c r="N672" s="184"/>
      <c r="O672" s="184"/>
      <c r="P672" s="184"/>
      <c r="Q672" s="184"/>
      <c r="R672" s="184"/>
      <c r="S672" s="184"/>
      <c r="T672" s="184"/>
      <c r="U672" s="184"/>
      <c r="V672" s="184"/>
      <c r="W672" s="184"/>
      <c r="X672" s="184"/>
      <c r="Y672" s="184"/>
      <c r="Z672" s="184"/>
      <c r="AA672" s="184"/>
      <c r="AB672" s="184"/>
      <c r="AC672" s="184"/>
      <c r="AD672" s="184"/>
      <c r="AE672" s="184"/>
      <c r="AF672" s="184"/>
      <c r="AG672" s="184"/>
      <c r="AH672" s="184"/>
      <c r="AI672" s="184"/>
      <c r="AJ672" s="184"/>
      <c r="AK672" s="184"/>
      <c r="AL672" s="184"/>
      <c r="AM672" s="184"/>
      <c r="AN672" s="184"/>
      <c r="AO672" s="184"/>
      <c r="AP672" s="184"/>
      <c r="AQ672" s="184"/>
      <c r="AR672" s="184"/>
      <c r="AS672" s="184"/>
      <c r="AT672" s="184"/>
      <c r="AU672" s="184"/>
      <c r="AV672" s="184"/>
      <c r="AW672" s="184"/>
      <c r="AX672" s="184"/>
      <c r="AY672" s="184"/>
      <c r="AZ672" s="184"/>
      <c r="BA672" s="184"/>
      <c r="BB672" s="184"/>
      <c r="BC672" s="184"/>
      <c r="BD672" s="184"/>
      <c r="BE672" s="184"/>
      <c r="BF672" s="184"/>
      <c r="BG672" s="184"/>
      <c r="BH672" s="184"/>
      <c r="BI672" s="184"/>
      <c r="BJ672" s="184"/>
      <c r="BK672" s="184"/>
      <c r="BL672" s="184"/>
      <c r="BM672" s="184"/>
      <c r="BN672" s="184"/>
      <c r="BO672" s="184"/>
      <c r="BP672" s="184"/>
      <c r="BQ672" s="184"/>
      <c r="BR672" s="184"/>
      <c r="BS672" s="184"/>
      <c r="BT672" s="184"/>
      <c r="BU672" s="184"/>
      <c r="BV672" s="184"/>
      <c r="BW672" s="184"/>
      <c r="BX672" s="187"/>
      <c r="BY672" s="187"/>
      <c r="BZ672" s="187"/>
      <c r="CA672" s="187"/>
      <c r="CB672" s="187"/>
      <c r="CC672" s="187"/>
      <c r="CD672" s="187"/>
      <c r="CE672" s="187"/>
      <c r="CF672" s="187"/>
      <c r="CG672" s="187"/>
      <c r="CH672" s="187"/>
    </row>
    <row r="673" spans="1:86" s="186" customFormat="1" ht="12" customHeight="1">
      <c r="A673" s="184"/>
      <c r="B673" s="184"/>
      <c r="C673" s="184"/>
      <c r="D673" s="184"/>
      <c r="E673" s="184"/>
      <c r="F673" s="184"/>
      <c r="G673" s="185"/>
      <c r="H673" s="184"/>
      <c r="I673" s="184"/>
      <c r="J673" s="184"/>
      <c r="K673" s="184"/>
      <c r="L673" s="184"/>
      <c r="M673" s="184"/>
      <c r="N673" s="184"/>
      <c r="O673" s="184"/>
      <c r="P673" s="184"/>
      <c r="Q673" s="184"/>
      <c r="R673" s="184"/>
      <c r="S673" s="184"/>
      <c r="T673" s="184"/>
      <c r="U673" s="184"/>
      <c r="V673" s="184"/>
      <c r="W673" s="184"/>
      <c r="X673" s="184"/>
      <c r="Y673" s="184"/>
      <c r="Z673" s="184"/>
      <c r="AA673" s="184"/>
      <c r="AB673" s="184"/>
      <c r="AC673" s="184"/>
      <c r="AD673" s="184"/>
      <c r="AE673" s="184"/>
      <c r="AF673" s="184"/>
      <c r="AG673" s="184"/>
      <c r="AH673" s="184"/>
      <c r="AI673" s="184"/>
      <c r="AJ673" s="184"/>
      <c r="AK673" s="184"/>
      <c r="AL673" s="184"/>
      <c r="AM673" s="184"/>
      <c r="AN673" s="184"/>
      <c r="AO673" s="184"/>
      <c r="AP673" s="184"/>
      <c r="AQ673" s="184"/>
      <c r="AR673" s="184"/>
      <c r="AS673" s="184"/>
      <c r="AT673" s="184"/>
      <c r="AU673" s="184"/>
      <c r="AV673" s="184"/>
      <c r="AW673" s="184"/>
      <c r="AX673" s="184"/>
      <c r="AY673" s="184"/>
      <c r="AZ673" s="184"/>
      <c r="BA673" s="184"/>
      <c r="BB673" s="184"/>
      <c r="BC673" s="184"/>
      <c r="BD673" s="184"/>
      <c r="BE673" s="184"/>
      <c r="BF673" s="184"/>
      <c r="BG673" s="184"/>
      <c r="BH673" s="184"/>
      <c r="BI673" s="184"/>
      <c r="BJ673" s="184"/>
      <c r="BK673" s="184"/>
      <c r="BL673" s="184"/>
      <c r="BM673" s="184"/>
      <c r="BN673" s="184"/>
      <c r="BO673" s="184"/>
      <c r="BP673" s="184"/>
      <c r="BQ673" s="184"/>
      <c r="BR673" s="184"/>
      <c r="BS673" s="184"/>
      <c r="BT673" s="184"/>
      <c r="BU673" s="184"/>
      <c r="BV673" s="184"/>
      <c r="BW673" s="184"/>
      <c r="BX673" s="187"/>
      <c r="BY673" s="187"/>
      <c r="BZ673" s="187"/>
      <c r="CA673" s="187"/>
      <c r="CB673" s="187"/>
      <c r="CC673" s="187"/>
      <c r="CD673" s="187"/>
      <c r="CE673" s="187"/>
      <c r="CF673" s="187"/>
      <c r="CG673" s="187"/>
      <c r="CH673" s="187"/>
    </row>
    <row r="674" spans="1:86" s="186" customFormat="1" ht="12" customHeight="1">
      <c r="A674" s="184"/>
      <c r="B674" s="184"/>
      <c r="C674" s="184"/>
      <c r="D674" s="184"/>
      <c r="E674" s="184"/>
      <c r="F674" s="184"/>
      <c r="G674" s="185"/>
      <c r="H674" s="184"/>
      <c r="I674" s="184"/>
      <c r="J674" s="184"/>
      <c r="K674" s="184"/>
      <c r="L674" s="184"/>
      <c r="M674" s="184"/>
      <c r="N674" s="184"/>
      <c r="O674" s="184"/>
      <c r="P674" s="184"/>
      <c r="Q674" s="184"/>
      <c r="R674" s="184"/>
      <c r="S674" s="184"/>
      <c r="T674" s="184"/>
      <c r="U674" s="184"/>
      <c r="V674" s="184"/>
      <c r="W674" s="184"/>
      <c r="X674" s="184"/>
      <c r="Y674" s="184"/>
      <c r="Z674" s="184"/>
      <c r="AA674" s="184"/>
      <c r="AB674" s="184"/>
      <c r="AC674" s="184"/>
      <c r="AD674" s="184"/>
      <c r="AE674" s="184"/>
      <c r="AF674" s="184"/>
      <c r="AG674" s="184"/>
      <c r="AH674" s="184"/>
      <c r="AI674" s="184"/>
      <c r="AJ674" s="184"/>
      <c r="AK674" s="184"/>
      <c r="AL674" s="184"/>
      <c r="AM674" s="184"/>
      <c r="AN674" s="184"/>
      <c r="AO674" s="184"/>
      <c r="AP674" s="184"/>
      <c r="AQ674" s="184"/>
      <c r="AR674" s="184"/>
      <c r="AS674" s="184"/>
      <c r="AT674" s="184"/>
      <c r="AU674" s="184"/>
      <c r="AV674" s="184"/>
      <c r="AW674" s="184"/>
      <c r="AX674" s="184"/>
      <c r="AY674" s="184"/>
      <c r="AZ674" s="184"/>
      <c r="BA674" s="184"/>
      <c r="BB674" s="184"/>
      <c r="BC674" s="184"/>
      <c r="BD674" s="184"/>
      <c r="BE674" s="184"/>
      <c r="BF674" s="184"/>
      <c r="BG674" s="184"/>
      <c r="BH674" s="184"/>
      <c r="BI674" s="184"/>
      <c r="BJ674" s="184"/>
      <c r="BK674" s="184"/>
      <c r="BL674" s="184"/>
      <c r="BM674" s="184"/>
      <c r="BN674" s="184"/>
      <c r="BO674" s="184"/>
      <c r="BP674" s="184"/>
      <c r="BQ674" s="184"/>
      <c r="BR674" s="184"/>
      <c r="BS674" s="184"/>
      <c r="BT674" s="184"/>
      <c r="BU674" s="184"/>
      <c r="BV674" s="184"/>
      <c r="BW674" s="184"/>
      <c r="BX674" s="187"/>
      <c r="BY674" s="187"/>
      <c r="BZ674" s="187"/>
      <c r="CA674" s="187"/>
      <c r="CB674" s="187"/>
      <c r="CC674" s="187"/>
      <c r="CD674" s="187"/>
      <c r="CE674" s="187"/>
      <c r="CF674" s="187"/>
      <c r="CG674" s="187"/>
      <c r="CH674" s="187"/>
    </row>
    <row r="675" spans="1:86" s="186" customFormat="1" ht="12" customHeight="1">
      <c r="A675" s="184"/>
      <c r="B675" s="184"/>
      <c r="C675" s="184"/>
      <c r="D675" s="184"/>
      <c r="E675" s="184"/>
      <c r="F675" s="184"/>
      <c r="G675" s="185"/>
      <c r="H675" s="184"/>
      <c r="I675" s="184"/>
      <c r="J675" s="184"/>
      <c r="K675" s="184"/>
      <c r="L675" s="184"/>
      <c r="M675" s="184"/>
      <c r="N675" s="184"/>
      <c r="O675" s="184"/>
      <c r="P675" s="184"/>
      <c r="Q675" s="184"/>
      <c r="R675" s="184"/>
      <c r="S675" s="184"/>
      <c r="T675" s="184"/>
      <c r="U675" s="184"/>
      <c r="V675" s="184"/>
      <c r="W675" s="184"/>
      <c r="X675" s="184"/>
      <c r="Y675" s="184"/>
      <c r="Z675" s="184"/>
      <c r="AA675" s="184"/>
      <c r="AB675" s="184"/>
      <c r="AC675" s="184"/>
      <c r="AD675" s="184"/>
      <c r="AE675" s="184"/>
      <c r="AF675" s="184"/>
      <c r="AG675" s="184"/>
      <c r="AH675" s="184"/>
      <c r="AI675" s="184"/>
      <c r="AJ675" s="184"/>
      <c r="AK675" s="184"/>
      <c r="AL675" s="184"/>
      <c r="AM675" s="184"/>
      <c r="AN675" s="184"/>
      <c r="AO675" s="184"/>
      <c r="AP675" s="184"/>
      <c r="AQ675" s="184"/>
      <c r="AR675" s="184"/>
      <c r="AS675" s="184"/>
      <c r="AT675" s="184"/>
      <c r="AU675" s="184"/>
      <c r="AV675" s="184"/>
      <c r="AW675" s="184"/>
      <c r="AX675" s="184"/>
      <c r="AY675" s="184"/>
      <c r="AZ675" s="184"/>
      <c r="BA675" s="184"/>
      <c r="BB675" s="184"/>
      <c r="BC675" s="184"/>
      <c r="BD675" s="184"/>
      <c r="BE675" s="184"/>
      <c r="BF675" s="184"/>
      <c r="BG675" s="184"/>
      <c r="BH675" s="184"/>
      <c r="BI675" s="184"/>
      <c r="BJ675" s="184"/>
      <c r="BK675" s="184"/>
      <c r="BL675" s="184"/>
      <c r="BM675" s="184"/>
      <c r="BN675" s="184"/>
      <c r="BO675" s="184"/>
      <c r="BP675" s="184"/>
      <c r="BQ675" s="184"/>
      <c r="BR675" s="184"/>
      <c r="BS675" s="184"/>
      <c r="BT675" s="184"/>
      <c r="BU675" s="184"/>
      <c r="BV675" s="184"/>
      <c r="BW675" s="184"/>
      <c r="BX675" s="187"/>
      <c r="BY675" s="187"/>
      <c r="BZ675" s="187"/>
      <c r="CA675" s="187"/>
      <c r="CB675" s="187"/>
      <c r="CC675" s="187"/>
      <c r="CD675" s="187"/>
      <c r="CE675" s="187"/>
      <c r="CF675" s="187"/>
      <c r="CG675" s="187"/>
      <c r="CH675" s="187"/>
    </row>
    <row r="676" spans="1:86" s="186" customFormat="1" ht="12" customHeight="1">
      <c r="A676" s="184"/>
      <c r="B676" s="184"/>
      <c r="C676" s="184"/>
      <c r="D676" s="184"/>
      <c r="E676" s="184"/>
      <c r="F676" s="184"/>
      <c r="G676" s="185"/>
      <c r="H676" s="184"/>
      <c r="I676" s="184"/>
      <c r="J676" s="184"/>
      <c r="K676" s="184"/>
      <c r="L676" s="184"/>
      <c r="M676" s="184"/>
      <c r="N676" s="184"/>
      <c r="O676" s="184"/>
      <c r="P676" s="184"/>
      <c r="Q676" s="184"/>
      <c r="R676" s="184"/>
      <c r="S676" s="184"/>
      <c r="T676" s="184"/>
      <c r="U676" s="184"/>
      <c r="V676" s="184"/>
      <c r="W676" s="184"/>
      <c r="X676" s="184"/>
      <c r="Y676" s="184"/>
      <c r="Z676" s="184"/>
      <c r="AA676" s="184"/>
      <c r="AB676" s="184"/>
      <c r="AC676" s="184"/>
      <c r="AD676" s="184"/>
      <c r="AE676" s="184"/>
      <c r="AF676" s="184"/>
      <c r="AG676" s="184"/>
      <c r="AH676" s="184"/>
      <c r="AI676" s="184"/>
      <c r="AJ676" s="184"/>
      <c r="AK676" s="184"/>
      <c r="AL676" s="184"/>
      <c r="AM676" s="184"/>
      <c r="AN676" s="184"/>
      <c r="AO676" s="184"/>
      <c r="AP676" s="184"/>
      <c r="AQ676" s="184"/>
      <c r="AR676" s="184"/>
      <c r="AS676" s="184"/>
      <c r="AT676" s="184"/>
      <c r="AU676" s="184"/>
      <c r="AV676" s="184"/>
      <c r="AW676" s="184"/>
      <c r="AX676" s="184"/>
      <c r="AY676" s="184"/>
      <c r="AZ676" s="184"/>
      <c r="BA676" s="184"/>
      <c r="BB676" s="184"/>
      <c r="BC676" s="184"/>
      <c r="BD676" s="184"/>
      <c r="BE676" s="184"/>
      <c r="BF676" s="184"/>
      <c r="BG676" s="184"/>
      <c r="BH676" s="184"/>
      <c r="BI676" s="184"/>
      <c r="BJ676" s="184"/>
      <c r="BK676" s="184"/>
      <c r="BL676" s="184"/>
      <c r="BM676" s="184"/>
      <c r="BN676" s="184"/>
      <c r="BO676" s="184"/>
      <c r="BP676" s="184"/>
      <c r="BQ676" s="184"/>
      <c r="BR676" s="184"/>
      <c r="BS676" s="184"/>
      <c r="BT676" s="184"/>
      <c r="BU676" s="184"/>
      <c r="BV676" s="184"/>
      <c r="BW676" s="184"/>
      <c r="BX676" s="187"/>
      <c r="BY676" s="187"/>
      <c r="BZ676" s="187"/>
      <c r="CA676" s="187"/>
      <c r="CB676" s="187"/>
      <c r="CC676" s="187"/>
      <c r="CD676" s="187"/>
      <c r="CE676" s="187"/>
      <c r="CF676" s="187"/>
      <c r="CG676" s="187"/>
      <c r="CH676" s="187"/>
    </row>
    <row r="677" spans="1:86" s="186" customFormat="1" ht="12" customHeight="1">
      <c r="A677" s="184"/>
      <c r="B677" s="184"/>
      <c r="C677" s="184"/>
      <c r="D677" s="184"/>
      <c r="E677" s="184"/>
      <c r="F677" s="184"/>
      <c r="G677" s="185"/>
      <c r="H677" s="184"/>
      <c r="I677" s="184"/>
      <c r="J677" s="184"/>
      <c r="K677" s="184"/>
      <c r="L677" s="184"/>
      <c r="M677" s="184"/>
      <c r="N677" s="184"/>
      <c r="O677" s="184"/>
      <c r="P677" s="184"/>
      <c r="Q677" s="184"/>
      <c r="R677" s="184"/>
      <c r="S677" s="184"/>
      <c r="T677" s="184"/>
      <c r="U677" s="184"/>
      <c r="V677" s="184"/>
      <c r="W677" s="184"/>
      <c r="X677" s="184"/>
      <c r="Y677" s="184"/>
      <c r="Z677" s="184"/>
      <c r="AA677" s="184"/>
      <c r="AB677" s="184"/>
      <c r="AC677" s="184"/>
      <c r="AD677" s="184"/>
      <c r="AE677" s="184"/>
      <c r="AF677" s="184"/>
      <c r="AG677" s="184"/>
      <c r="AH677" s="184"/>
      <c r="AI677" s="184"/>
      <c r="AJ677" s="184"/>
      <c r="AK677" s="184"/>
      <c r="AL677" s="184"/>
      <c r="AM677" s="184"/>
      <c r="AN677" s="184"/>
      <c r="AO677" s="184"/>
      <c r="AP677" s="184"/>
      <c r="AQ677" s="184"/>
      <c r="AR677" s="184"/>
      <c r="AS677" s="184"/>
      <c r="AT677" s="184"/>
      <c r="AU677" s="184"/>
      <c r="AV677" s="184"/>
      <c r="AW677" s="184"/>
      <c r="AX677" s="184"/>
      <c r="AY677" s="184"/>
      <c r="AZ677" s="184"/>
      <c r="BA677" s="184"/>
      <c r="BB677" s="184"/>
      <c r="BC677" s="184"/>
      <c r="BD677" s="184"/>
      <c r="BE677" s="184"/>
      <c r="BF677" s="184"/>
      <c r="BG677" s="184"/>
      <c r="BH677" s="184"/>
      <c r="BI677" s="184"/>
      <c r="BJ677" s="184"/>
      <c r="BK677" s="184"/>
      <c r="BL677" s="184"/>
      <c r="BM677" s="184"/>
      <c r="BN677" s="184"/>
      <c r="BO677" s="184"/>
      <c r="BP677" s="184"/>
      <c r="BQ677" s="184"/>
      <c r="BR677" s="184"/>
      <c r="BS677" s="184"/>
      <c r="BT677" s="184"/>
      <c r="BU677" s="184"/>
      <c r="BV677" s="184"/>
      <c r="BW677" s="184"/>
      <c r="BX677" s="187"/>
      <c r="BY677" s="187"/>
      <c r="BZ677" s="187"/>
      <c r="CA677" s="187"/>
      <c r="CB677" s="187"/>
      <c r="CC677" s="187"/>
      <c r="CD677" s="187"/>
      <c r="CE677" s="187"/>
      <c r="CF677" s="187"/>
      <c r="CG677" s="187"/>
      <c r="CH677" s="187"/>
    </row>
    <row r="678" spans="1:86" s="186" customFormat="1" ht="12" customHeight="1">
      <c r="A678" s="184"/>
      <c r="B678" s="184"/>
      <c r="C678" s="184"/>
      <c r="D678" s="184"/>
      <c r="E678" s="184"/>
      <c r="F678" s="184"/>
      <c r="G678" s="185"/>
      <c r="H678" s="184"/>
      <c r="I678" s="184"/>
      <c r="J678" s="184"/>
      <c r="K678" s="184"/>
      <c r="L678" s="184"/>
      <c r="M678" s="184"/>
      <c r="N678" s="184"/>
      <c r="O678" s="184"/>
      <c r="P678" s="184"/>
      <c r="Q678" s="184"/>
      <c r="R678" s="184"/>
      <c r="S678" s="184"/>
      <c r="T678" s="184"/>
      <c r="U678" s="184"/>
      <c r="V678" s="184"/>
      <c r="W678" s="184"/>
      <c r="X678" s="184"/>
      <c r="Y678" s="184"/>
      <c r="Z678" s="184"/>
      <c r="AA678" s="184"/>
      <c r="AB678" s="184"/>
      <c r="AC678" s="184"/>
      <c r="AD678" s="184"/>
      <c r="AE678" s="184"/>
      <c r="AF678" s="184"/>
      <c r="AG678" s="184"/>
      <c r="AH678" s="184"/>
      <c r="AI678" s="184"/>
      <c r="AJ678" s="184"/>
      <c r="AK678" s="184"/>
      <c r="AL678" s="184"/>
      <c r="AM678" s="184"/>
      <c r="AN678" s="184"/>
      <c r="AO678" s="184"/>
      <c r="AP678" s="184"/>
      <c r="AQ678" s="184"/>
      <c r="AR678" s="184"/>
      <c r="AS678" s="184"/>
      <c r="AT678" s="184"/>
      <c r="AU678" s="184"/>
      <c r="AV678" s="184"/>
      <c r="AW678" s="184"/>
      <c r="AX678" s="184"/>
      <c r="AY678" s="184"/>
      <c r="AZ678" s="184"/>
      <c r="BA678" s="184"/>
      <c r="BB678" s="184"/>
      <c r="BC678" s="184"/>
      <c r="BD678" s="184"/>
      <c r="BE678" s="184"/>
      <c r="BF678" s="184"/>
      <c r="BG678" s="184"/>
      <c r="BH678" s="184"/>
      <c r="BI678" s="184"/>
      <c r="BJ678" s="184"/>
      <c r="BK678" s="184"/>
      <c r="BL678" s="184"/>
      <c r="BM678" s="184"/>
      <c r="BN678" s="184"/>
      <c r="BO678" s="184"/>
      <c r="BP678" s="184"/>
      <c r="BQ678" s="184"/>
      <c r="BR678" s="184"/>
      <c r="BS678" s="184"/>
      <c r="BT678" s="184"/>
      <c r="BU678" s="184"/>
      <c r="BV678" s="184"/>
      <c r="BW678" s="184"/>
      <c r="BX678" s="187"/>
      <c r="BY678" s="187"/>
      <c r="BZ678" s="187"/>
      <c r="CA678" s="187"/>
      <c r="CB678" s="187"/>
      <c r="CC678" s="187"/>
      <c r="CD678" s="187"/>
      <c r="CE678" s="187"/>
      <c r="CF678" s="187"/>
      <c r="CG678" s="187"/>
      <c r="CH678" s="187"/>
    </row>
    <row r="679" spans="1:86" s="186" customFormat="1" ht="12" customHeight="1">
      <c r="A679" s="184"/>
      <c r="B679" s="184"/>
      <c r="C679" s="184"/>
      <c r="D679" s="184"/>
      <c r="E679" s="184"/>
      <c r="F679" s="184"/>
      <c r="G679" s="185"/>
      <c r="H679" s="184"/>
      <c r="I679" s="184"/>
      <c r="J679" s="184"/>
      <c r="K679" s="184"/>
      <c r="L679" s="184"/>
      <c r="M679" s="184"/>
      <c r="N679" s="184"/>
      <c r="O679" s="184"/>
      <c r="P679" s="184"/>
      <c r="Q679" s="184"/>
      <c r="R679" s="184"/>
      <c r="S679" s="184"/>
      <c r="T679" s="184"/>
      <c r="U679" s="184"/>
      <c r="V679" s="184"/>
      <c r="W679" s="184"/>
      <c r="X679" s="184"/>
      <c r="Y679" s="184"/>
      <c r="Z679" s="184"/>
      <c r="AA679" s="184"/>
      <c r="AB679" s="184"/>
      <c r="AC679" s="184"/>
      <c r="AD679" s="184"/>
      <c r="AE679" s="184"/>
      <c r="AF679" s="184"/>
      <c r="AG679" s="184"/>
      <c r="AH679" s="184"/>
      <c r="AI679" s="184"/>
      <c r="AJ679" s="184"/>
      <c r="AK679" s="184"/>
      <c r="AL679" s="184"/>
      <c r="AM679" s="184"/>
      <c r="AN679" s="184"/>
      <c r="AO679" s="184"/>
      <c r="AP679" s="184"/>
      <c r="AQ679" s="184"/>
      <c r="AR679" s="184"/>
      <c r="AS679" s="184"/>
      <c r="AT679" s="184"/>
      <c r="AU679" s="184"/>
      <c r="AV679" s="184"/>
      <c r="AW679" s="184"/>
      <c r="AX679" s="184"/>
      <c r="AY679" s="184"/>
      <c r="AZ679" s="184"/>
      <c r="BA679" s="184"/>
      <c r="BB679" s="184"/>
      <c r="BC679" s="184"/>
      <c r="BD679" s="184"/>
      <c r="BE679" s="184"/>
      <c r="BF679" s="184"/>
      <c r="BG679" s="184"/>
      <c r="BH679" s="184"/>
      <c r="BI679" s="184"/>
      <c r="BJ679" s="184"/>
      <c r="BK679" s="184"/>
      <c r="BL679" s="184"/>
      <c r="BM679" s="184"/>
      <c r="BN679" s="184"/>
      <c r="BO679" s="184"/>
      <c r="BP679" s="184"/>
      <c r="BQ679" s="184"/>
      <c r="BR679" s="184"/>
      <c r="BS679" s="184"/>
      <c r="BT679" s="184"/>
      <c r="BU679" s="184"/>
      <c r="BV679" s="184"/>
      <c r="BW679" s="184"/>
      <c r="BX679" s="187"/>
      <c r="BY679" s="187"/>
      <c r="BZ679" s="187"/>
      <c r="CA679" s="187"/>
      <c r="CB679" s="187"/>
      <c r="CC679" s="187"/>
      <c r="CD679" s="187"/>
      <c r="CE679" s="187"/>
      <c r="CF679" s="187"/>
      <c r="CG679" s="187"/>
      <c r="CH679" s="187"/>
    </row>
    <row r="680" spans="1:86" s="186" customFormat="1" ht="12" customHeight="1">
      <c r="A680" s="184"/>
      <c r="B680" s="184"/>
      <c r="C680" s="184"/>
      <c r="D680" s="184"/>
      <c r="E680" s="184"/>
      <c r="F680" s="184"/>
      <c r="G680" s="185"/>
      <c r="H680" s="184"/>
      <c r="I680" s="184"/>
      <c r="J680" s="184"/>
      <c r="K680" s="184"/>
      <c r="L680" s="184"/>
      <c r="M680" s="184"/>
      <c r="N680" s="184"/>
      <c r="O680" s="184"/>
      <c r="P680" s="184"/>
      <c r="Q680" s="184"/>
      <c r="R680" s="184"/>
      <c r="S680" s="184"/>
      <c r="T680" s="184"/>
      <c r="U680" s="184"/>
      <c r="V680" s="184"/>
      <c r="W680" s="184"/>
      <c r="X680" s="184"/>
      <c r="Y680" s="184"/>
      <c r="Z680" s="184"/>
      <c r="AA680" s="184"/>
      <c r="AB680" s="184"/>
      <c r="AC680" s="184"/>
      <c r="AD680" s="184"/>
      <c r="AE680" s="184"/>
      <c r="AF680" s="184"/>
      <c r="AG680" s="184"/>
      <c r="AH680" s="184"/>
      <c r="AI680" s="184"/>
      <c r="AJ680" s="184"/>
      <c r="AK680" s="184"/>
      <c r="AL680" s="184"/>
      <c r="AM680" s="184"/>
      <c r="AN680" s="184"/>
      <c r="AO680" s="184"/>
      <c r="AP680" s="184"/>
      <c r="AQ680" s="184"/>
      <c r="AR680" s="184"/>
      <c r="AS680" s="184"/>
      <c r="AT680" s="184"/>
      <c r="AU680" s="184"/>
      <c r="AV680" s="184"/>
      <c r="AW680" s="184"/>
      <c r="AX680" s="184"/>
      <c r="AY680" s="184"/>
      <c r="AZ680" s="184"/>
      <c r="BA680" s="184"/>
      <c r="BB680" s="184"/>
      <c r="BC680" s="184"/>
      <c r="BD680" s="184"/>
      <c r="BE680" s="184"/>
      <c r="BF680" s="184"/>
      <c r="BG680" s="184"/>
      <c r="BH680" s="184"/>
      <c r="BI680" s="184"/>
      <c r="BJ680" s="184"/>
      <c r="BK680" s="184"/>
      <c r="BL680" s="184"/>
      <c r="BM680" s="184"/>
      <c r="BN680" s="184"/>
      <c r="BO680" s="184"/>
      <c r="BP680" s="184"/>
      <c r="BQ680" s="184"/>
      <c r="BR680" s="184"/>
      <c r="BS680" s="184"/>
      <c r="BT680" s="184"/>
      <c r="BU680" s="184"/>
      <c r="BV680" s="184"/>
      <c r="BW680" s="184"/>
      <c r="BX680" s="187"/>
      <c r="BY680" s="187"/>
      <c r="BZ680" s="187"/>
      <c r="CA680" s="187"/>
      <c r="CB680" s="187"/>
      <c r="CC680" s="187"/>
      <c r="CD680" s="187"/>
      <c r="CE680" s="187"/>
      <c r="CF680" s="187"/>
      <c r="CG680" s="187"/>
      <c r="CH680" s="187"/>
    </row>
    <row r="681" spans="1:86" s="186" customFormat="1" ht="12" customHeight="1">
      <c r="A681" s="184"/>
      <c r="B681" s="184"/>
      <c r="C681" s="184"/>
      <c r="D681" s="184"/>
      <c r="E681" s="184"/>
      <c r="F681" s="184"/>
      <c r="G681" s="185"/>
      <c r="H681" s="184"/>
      <c r="I681" s="184"/>
      <c r="J681" s="184"/>
      <c r="K681" s="184"/>
      <c r="L681" s="184"/>
      <c r="M681" s="184"/>
      <c r="N681" s="184"/>
      <c r="O681" s="184"/>
      <c r="P681" s="184"/>
      <c r="Q681" s="184"/>
      <c r="R681" s="184"/>
      <c r="S681" s="184"/>
      <c r="T681" s="184"/>
      <c r="U681" s="184"/>
      <c r="V681" s="184"/>
      <c r="W681" s="184"/>
      <c r="X681" s="184"/>
      <c r="Y681" s="184"/>
      <c r="Z681" s="184"/>
      <c r="AA681" s="184"/>
      <c r="AB681" s="184"/>
      <c r="AC681" s="184"/>
      <c r="AD681" s="184"/>
      <c r="AE681" s="184"/>
      <c r="AF681" s="184"/>
      <c r="AG681" s="184"/>
      <c r="AH681" s="184"/>
      <c r="AI681" s="184"/>
      <c r="AJ681" s="184"/>
      <c r="AK681" s="184"/>
      <c r="AL681" s="184"/>
      <c r="AM681" s="184"/>
      <c r="AN681" s="184"/>
      <c r="AO681" s="184"/>
      <c r="AP681" s="184"/>
      <c r="AQ681" s="184"/>
      <c r="AR681" s="184"/>
      <c r="AS681" s="184"/>
      <c r="AT681" s="184"/>
      <c r="AU681" s="184"/>
      <c r="AV681" s="184"/>
      <c r="AW681" s="184"/>
      <c r="AX681" s="184"/>
      <c r="AY681" s="184"/>
      <c r="AZ681" s="184"/>
      <c r="BA681" s="184"/>
      <c r="BB681" s="184"/>
      <c r="BC681" s="184"/>
      <c r="BD681" s="184"/>
      <c r="BE681" s="184"/>
      <c r="BF681" s="184"/>
      <c r="BG681" s="184"/>
      <c r="BH681" s="184"/>
      <c r="BI681" s="184"/>
      <c r="BJ681" s="184"/>
      <c r="BK681" s="184"/>
      <c r="BL681" s="184"/>
      <c r="BM681" s="184"/>
      <c r="BN681" s="184"/>
      <c r="BO681" s="184"/>
      <c r="BP681" s="184"/>
      <c r="BQ681" s="184"/>
      <c r="BR681" s="184"/>
      <c r="BS681" s="184"/>
      <c r="BT681" s="184"/>
      <c r="BU681" s="184"/>
      <c r="BV681" s="184"/>
      <c r="BW681" s="184"/>
      <c r="BX681" s="187"/>
      <c r="BY681" s="187"/>
      <c r="BZ681" s="187"/>
      <c r="CA681" s="187"/>
      <c r="CB681" s="187"/>
      <c r="CC681" s="187"/>
      <c r="CD681" s="187"/>
      <c r="CE681" s="187"/>
      <c r="CF681" s="187"/>
      <c r="CG681" s="187"/>
      <c r="CH681" s="187"/>
    </row>
    <row r="682" spans="1:86" s="186" customFormat="1" ht="12" customHeight="1">
      <c r="A682" s="184"/>
      <c r="B682" s="184"/>
      <c r="C682" s="184"/>
      <c r="D682" s="184"/>
      <c r="E682" s="184"/>
      <c r="F682" s="184"/>
      <c r="G682" s="185"/>
      <c r="H682" s="184"/>
      <c r="I682" s="184"/>
      <c r="J682" s="184"/>
      <c r="K682" s="184"/>
      <c r="L682" s="184"/>
      <c r="M682" s="184"/>
      <c r="N682" s="184"/>
      <c r="O682" s="184"/>
      <c r="P682" s="184"/>
      <c r="Q682" s="184"/>
      <c r="R682" s="184"/>
      <c r="S682" s="184"/>
      <c r="T682" s="184"/>
      <c r="U682" s="184"/>
      <c r="V682" s="184"/>
      <c r="W682" s="184"/>
      <c r="X682" s="184"/>
      <c r="Y682" s="184"/>
      <c r="Z682" s="184"/>
      <c r="AA682" s="184"/>
      <c r="AB682" s="184"/>
      <c r="AC682" s="184"/>
      <c r="AD682" s="184"/>
      <c r="AE682" s="184"/>
      <c r="AF682" s="184"/>
      <c r="AG682" s="184"/>
      <c r="AH682" s="184"/>
      <c r="AI682" s="184"/>
      <c r="AJ682" s="184"/>
      <c r="AK682" s="184"/>
      <c r="AL682" s="184"/>
      <c r="AM682" s="184"/>
      <c r="AN682" s="184"/>
      <c r="AO682" s="184"/>
      <c r="AP682" s="184"/>
      <c r="AQ682" s="184"/>
      <c r="AR682" s="184"/>
      <c r="AS682" s="184"/>
      <c r="AT682" s="184"/>
      <c r="AU682" s="184"/>
      <c r="AV682" s="184"/>
      <c r="AW682" s="184"/>
      <c r="AX682" s="184"/>
      <c r="AY682" s="184"/>
      <c r="AZ682" s="184"/>
      <c r="BA682" s="184"/>
      <c r="BB682" s="184"/>
      <c r="BC682" s="184"/>
      <c r="BD682" s="184"/>
      <c r="BE682" s="184"/>
      <c r="BF682" s="184"/>
      <c r="BG682" s="184"/>
      <c r="BH682" s="184"/>
      <c r="BI682" s="184"/>
      <c r="BJ682" s="184"/>
      <c r="BK682" s="184"/>
      <c r="BL682" s="184"/>
      <c r="BM682" s="184"/>
      <c r="BN682" s="184"/>
      <c r="BO682" s="184"/>
      <c r="BP682" s="184"/>
      <c r="BQ682" s="184"/>
      <c r="BR682" s="184"/>
      <c r="BS682" s="184"/>
      <c r="BT682" s="184"/>
      <c r="BU682" s="184"/>
      <c r="BV682" s="184"/>
      <c r="BW682" s="184"/>
      <c r="BX682" s="187"/>
      <c r="BY682" s="187"/>
      <c r="BZ682" s="187"/>
      <c r="CA682" s="187"/>
      <c r="CB682" s="187"/>
      <c r="CC682" s="187"/>
      <c r="CD682" s="187"/>
      <c r="CE682" s="187"/>
      <c r="CF682" s="187"/>
      <c r="CG682" s="187"/>
      <c r="CH682" s="187"/>
    </row>
    <row r="683" spans="1:86" s="186" customFormat="1" ht="12" customHeight="1">
      <c r="A683" s="184"/>
      <c r="B683" s="184"/>
      <c r="C683" s="184"/>
      <c r="D683" s="184"/>
      <c r="E683" s="184"/>
      <c r="F683" s="184"/>
      <c r="G683" s="185"/>
      <c r="H683" s="184"/>
      <c r="I683" s="184"/>
      <c r="J683" s="184"/>
      <c r="K683" s="184"/>
      <c r="L683" s="184"/>
      <c r="M683" s="184"/>
      <c r="N683" s="184"/>
      <c r="O683" s="184"/>
      <c r="P683" s="184"/>
      <c r="Q683" s="184"/>
      <c r="R683" s="184"/>
      <c r="S683" s="184"/>
      <c r="T683" s="184"/>
      <c r="U683" s="184"/>
      <c r="V683" s="184"/>
      <c r="W683" s="184"/>
      <c r="X683" s="184"/>
      <c r="Y683" s="184"/>
      <c r="Z683" s="184"/>
      <c r="AA683" s="184"/>
      <c r="AB683" s="184"/>
      <c r="AC683" s="184"/>
      <c r="AD683" s="184"/>
      <c r="AE683" s="184"/>
      <c r="AF683" s="184"/>
      <c r="AG683" s="184"/>
      <c r="AH683" s="184"/>
      <c r="AI683" s="184"/>
      <c r="AJ683" s="184"/>
      <c r="AK683" s="184"/>
      <c r="AL683" s="184"/>
      <c r="AM683" s="184"/>
      <c r="AN683" s="184"/>
      <c r="AO683" s="184"/>
      <c r="AP683" s="184"/>
      <c r="AQ683" s="184"/>
      <c r="AR683" s="184"/>
      <c r="AS683" s="184"/>
      <c r="AT683" s="184"/>
      <c r="AU683" s="184"/>
      <c r="AV683" s="184"/>
      <c r="AW683" s="184"/>
      <c r="AX683" s="184"/>
      <c r="AY683" s="184"/>
      <c r="AZ683" s="184"/>
      <c r="BA683" s="184"/>
      <c r="BB683" s="184"/>
      <c r="BC683" s="184"/>
      <c r="BD683" s="184"/>
      <c r="BE683" s="184"/>
      <c r="BF683" s="184"/>
      <c r="BG683" s="184"/>
      <c r="BH683" s="184"/>
      <c r="BI683" s="184"/>
      <c r="BJ683" s="184"/>
      <c r="BK683" s="184"/>
      <c r="BL683" s="184"/>
      <c r="BM683" s="184"/>
      <c r="BN683" s="184"/>
      <c r="BO683" s="184"/>
      <c r="BP683" s="184"/>
      <c r="BQ683" s="184"/>
      <c r="BR683" s="184"/>
      <c r="BS683" s="184"/>
      <c r="BT683" s="184"/>
      <c r="BU683" s="184"/>
      <c r="BV683" s="184"/>
      <c r="BW683" s="184"/>
      <c r="BX683" s="187"/>
      <c r="BY683" s="187"/>
      <c r="BZ683" s="187"/>
      <c r="CA683" s="187"/>
      <c r="CB683" s="187"/>
      <c r="CC683" s="187"/>
      <c r="CD683" s="187"/>
      <c r="CE683" s="187"/>
      <c r="CF683" s="187"/>
      <c r="CG683" s="187"/>
      <c r="CH683" s="187"/>
    </row>
    <row r="684" spans="1:86" s="186" customFormat="1" ht="12" customHeight="1">
      <c r="A684" s="184"/>
      <c r="B684" s="184"/>
      <c r="C684" s="184"/>
      <c r="D684" s="184"/>
      <c r="E684" s="184"/>
      <c r="F684" s="184"/>
      <c r="G684" s="185"/>
      <c r="H684" s="184"/>
      <c r="I684" s="184"/>
      <c r="J684" s="184"/>
      <c r="K684" s="184"/>
      <c r="L684" s="184"/>
      <c r="M684" s="184"/>
      <c r="N684" s="184"/>
      <c r="O684" s="184"/>
      <c r="P684" s="184"/>
      <c r="Q684" s="184"/>
      <c r="R684" s="184"/>
      <c r="S684" s="184"/>
      <c r="T684" s="184"/>
      <c r="U684" s="184"/>
      <c r="V684" s="184"/>
      <c r="W684" s="184"/>
      <c r="X684" s="184"/>
      <c r="Y684" s="184"/>
      <c r="Z684" s="184"/>
      <c r="AA684" s="184"/>
      <c r="AB684" s="184"/>
      <c r="AC684" s="184"/>
      <c r="AD684" s="184"/>
      <c r="AE684" s="184"/>
      <c r="AF684" s="184"/>
      <c r="AG684" s="184"/>
      <c r="AH684" s="184"/>
      <c r="AI684" s="184"/>
      <c r="AJ684" s="184"/>
      <c r="AK684" s="184"/>
      <c r="AL684" s="184"/>
      <c r="AM684" s="184"/>
      <c r="AN684" s="184"/>
      <c r="AO684" s="184"/>
      <c r="AP684" s="184"/>
      <c r="AQ684" s="184"/>
      <c r="AR684" s="184"/>
      <c r="AS684" s="184"/>
      <c r="AT684" s="184"/>
      <c r="AU684" s="184"/>
      <c r="AV684" s="184"/>
      <c r="AW684" s="184"/>
      <c r="AX684" s="184"/>
      <c r="AY684" s="184"/>
      <c r="AZ684" s="184"/>
      <c r="BA684" s="184"/>
      <c r="BB684" s="184"/>
      <c r="BC684" s="184"/>
      <c r="BD684" s="184"/>
      <c r="BE684" s="184"/>
      <c r="BF684" s="184"/>
      <c r="BG684" s="184"/>
      <c r="BH684" s="184"/>
      <c r="BI684" s="184"/>
      <c r="BJ684" s="184"/>
      <c r="BK684" s="184"/>
      <c r="BL684" s="184"/>
      <c r="BM684" s="184"/>
      <c r="BN684" s="184"/>
      <c r="BO684" s="184"/>
      <c r="BP684" s="184"/>
      <c r="BQ684" s="184"/>
      <c r="BR684" s="184"/>
      <c r="BS684" s="184"/>
      <c r="BT684" s="184"/>
      <c r="BU684" s="184"/>
      <c r="BV684" s="184"/>
      <c r="BW684" s="184"/>
      <c r="BX684" s="187"/>
      <c r="BY684" s="187"/>
      <c r="BZ684" s="187"/>
      <c r="CA684" s="187"/>
      <c r="CB684" s="187"/>
      <c r="CC684" s="187"/>
      <c r="CD684" s="187"/>
      <c r="CE684" s="187"/>
      <c r="CF684" s="187"/>
      <c r="CG684" s="187"/>
      <c r="CH684" s="187"/>
    </row>
    <row r="685" spans="1:86" s="186" customFormat="1" ht="12" customHeight="1">
      <c r="A685" s="184"/>
      <c r="B685" s="184"/>
      <c r="C685" s="184"/>
      <c r="D685" s="184"/>
      <c r="E685" s="184"/>
      <c r="F685" s="184"/>
      <c r="G685" s="185"/>
      <c r="H685" s="184"/>
      <c r="I685" s="184"/>
      <c r="J685" s="184"/>
      <c r="K685" s="184"/>
      <c r="L685" s="184"/>
      <c r="M685" s="184"/>
      <c r="N685" s="184"/>
      <c r="O685" s="184"/>
      <c r="P685" s="184"/>
      <c r="Q685" s="184"/>
      <c r="R685" s="184"/>
      <c r="S685" s="184"/>
      <c r="T685" s="184"/>
      <c r="U685" s="184"/>
      <c r="V685" s="184"/>
      <c r="W685" s="184"/>
      <c r="X685" s="184"/>
      <c r="Y685" s="184"/>
      <c r="Z685" s="184"/>
      <c r="AA685" s="184"/>
      <c r="AB685" s="184"/>
      <c r="AC685" s="184"/>
      <c r="AD685" s="184"/>
      <c r="AE685" s="184"/>
      <c r="AF685" s="184"/>
      <c r="AG685" s="184"/>
      <c r="AH685" s="184"/>
      <c r="AI685" s="184"/>
      <c r="AJ685" s="184"/>
      <c r="AK685" s="184"/>
      <c r="AL685" s="184"/>
      <c r="AM685" s="184"/>
      <c r="AN685" s="184"/>
      <c r="AO685" s="184"/>
      <c r="AP685" s="184"/>
      <c r="AQ685" s="184"/>
      <c r="AR685" s="184"/>
      <c r="AS685" s="184"/>
      <c r="AT685" s="184"/>
      <c r="AU685" s="184"/>
      <c r="AV685" s="184"/>
      <c r="AW685" s="184"/>
      <c r="AX685" s="184"/>
      <c r="AY685" s="184"/>
      <c r="AZ685" s="184"/>
      <c r="BA685" s="184"/>
      <c r="BB685" s="184"/>
      <c r="BC685" s="184"/>
      <c r="BD685" s="184"/>
      <c r="BE685" s="184"/>
      <c r="BF685" s="184"/>
      <c r="BG685" s="184"/>
      <c r="BH685" s="184"/>
      <c r="BI685" s="184"/>
      <c r="BJ685" s="184"/>
      <c r="BK685" s="184"/>
      <c r="BL685" s="184"/>
      <c r="BM685" s="184"/>
      <c r="BN685" s="184"/>
      <c r="BO685" s="184"/>
      <c r="BP685" s="184"/>
      <c r="BQ685" s="184"/>
      <c r="BR685" s="184"/>
      <c r="BS685" s="184"/>
      <c r="BT685" s="184"/>
      <c r="BU685" s="184"/>
      <c r="BV685" s="184"/>
      <c r="BW685" s="184"/>
      <c r="BX685" s="187"/>
      <c r="BY685" s="187"/>
      <c r="BZ685" s="187"/>
      <c r="CA685" s="187"/>
      <c r="CB685" s="187"/>
      <c r="CC685" s="187"/>
      <c r="CD685" s="187"/>
      <c r="CE685" s="187"/>
      <c r="CF685" s="187"/>
      <c r="CG685" s="187"/>
      <c r="CH685" s="187"/>
    </row>
    <row r="686" spans="1:86" s="186" customFormat="1" ht="12" customHeight="1">
      <c r="A686" s="184"/>
      <c r="B686" s="184"/>
      <c r="C686" s="184"/>
      <c r="D686" s="184"/>
      <c r="E686" s="184"/>
      <c r="F686" s="184"/>
      <c r="G686" s="185"/>
      <c r="H686" s="184"/>
      <c r="I686" s="184"/>
      <c r="J686" s="184"/>
      <c r="K686" s="184"/>
      <c r="L686" s="184"/>
      <c r="M686" s="184"/>
      <c r="N686" s="184"/>
      <c r="O686" s="184"/>
      <c r="P686" s="184"/>
      <c r="Q686" s="184"/>
      <c r="R686" s="184"/>
      <c r="S686" s="184"/>
      <c r="T686" s="184"/>
      <c r="U686" s="184"/>
      <c r="V686" s="184"/>
      <c r="W686" s="184"/>
      <c r="X686" s="184"/>
      <c r="Y686" s="184"/>
      <c r="Z686" s="184"/>
      <c r="AA686" s="184"/>
      <c r="AB686" s="184"/>
      <c r="AC686" s="184"/>
      <c r="AD686" s="184"/>
      <c r="AE686" s="184"/>
      <c r="AF686" s="184"/>
      <c r="AG686" s="184"/>
      <c r="AH686" s="184"/>
      <c r="AI686" s="184"/>
      <c r="AJ686" s="184"/>
      <c r="AK686" s="184"/>
      <c r="AL686" s="184"/>
      <c r="AM686" s="184"/>
      <c r="AN686" s="184"/>
      <c r="AO686" s="184"/>
      <c r="AP686" s="184"/>
      <c r="AQ686" s="184"/>
      <c r="AR686" s="184"/>
      <c r="AS686" s="184"/>
      <c r="AT686" s="184"/>
      <c r="AU686" s="184"/>
      <c r="AV686" s="184"/>
      <c r="AW686" s="184"/>
      <c r="AX686" s="184"/>
      <c r="AY686" s="184"/>
      <c r="AZ686" s="184"/>
      <c r="BA686" s="184"/>
      <c r="BB686" s="184"/>
      <c r="BC686" s="184"/>
      <c r="BD686" s="184"/>
      <c r="BE686" s="184"/>
      <c r="BF686" s="184"/>
      <c r="BG686" s="184"/>
      <c r="BH686" s="184"/>
      <c r="BI686" s="184"/>
      <c r="BJ686" s="184"/>
      <c r="BK686" s="184"/>
      <c r="BL686" s="184"/>
      <c r="BM686" s="184"/>
      <c r="BN686" s="184"/>
      <c r="BO686" s="184"/>
      <c r="BP686" s="184"/>
      <c r="BQ686" s="184"/>
      <c r="BR686" s="184"/>
      <c r="BS686" s="184"/>
      <c r="BT686" s="184"/>
      <c r="BU686" s="184"/>
      <c r="BV686" s="184"/>
      <c r="BW686" s="184"/>
      <c r="BX686" s="187"/>
      <c r="BY686" s="187"/>
      <c r="BZ686" s="187"/>
      <c r="CA686" s="187"/>
      <c r="CB686" s="187"/>
      <c r="CC686" s="187"/>
      <c r="CD686" s="187"/>
      <c r="CE686" s="187"/>
      <c r="CF686" s="187"/>
      <c r="CG686" s="187"/>
      <c r="CH686" s="187"/>
    </row>
    <row r="687" spans="1:86" s="186" customFormat="1" ht="12" customHeight="1">
      <c r="A687" s="184"/>
      <c r="B687" s="184"/>
      <c r="C687" s="184"/>
      <c r="D687" s="184"/>
      <c r="E687" s="184"/>
      <c r="F687" s="184"/>
      <c r="G687" s="185"/>
      <c r="H687" s="184"/>
      <c r="I687" s="184"/>
      <c r="J687" s="184"/>
      <c r="K687" s="184"/>
      <c r="L687" s="184"/>
      <c r="M687" s="184"/>
      <c r="N687" s="184"/>
      <c r="O687" s="184"/>
      <c r="P687" s="184"/>
      <c r="Q687" s="184"/>
      <c r="R687" s="184"/>
      <c r="S687" s="184"/>
      <c r="T687" s="184"/>
      <c r="U687" s="184"/>
      <c r="V687" s="184"/>
      <c r="W687" s="184"/>
      <c r="X687" s="184"/>
      <c r="Y687" s="184"/>
      <c r="Z687" s="184"/>
      <c r="AA687" s="184"/>
      <c r="AB687" s="184"/>
      <c r="AC687" s="184"/>
      <c r="AD687" s="184"/>
      <c r="AE687" s="184"/>
      <c r="AF687" s="184"/>
      <c r="AG687" s="184"/>
      <c r="AH687" s="184"/>
      <c r="AI687" s="184"/>
      <c r="AJ687" s="184"/>
      <c r="AK687" s="184"/>
      <c r="AL687" s="184"/>
      <c r="AM687" s="184"/>
      <c r="AN687" s="184"/>
      <c r="AO687" s="184"/>
      <c r="AP687" s="184"/>
      <c r="AQ687" s="184"/>
      <c r="AR687" s="184"/>
      <c r="AS687" s="184"/>
      <c r="AT687" s="184"/>
      <c r="AU687" s="184"/>
      <c r="AV687" s="184"/>
      <c r="AW687" s="184"/>
      <c r="AX687" s="184"/>
      <c r="AY687" s="184"/>
      <c r="AZ687" s="184"/>
      <c r="BA687" s="184"/>
      <c r="BB687" s="184"/>
      <c r="BC687" s="184"/>
      <c r="BD687" s="184"/>
      <c r="BE687" s="184"/>
      <c r="BF687" s="184"/>
      <c r="BG687" s="184"/>
      <c r="BH687" s="184"/>
      <c r="BI687" s="184"/>
      <c r="BJ687" s="184"/>
      <c r="BK687" s="184"/>
      <c r="BL687" s="184"/>
      <c r="BM687" s="184"/>
      <c r="BN687" s="184"/>
      <c r="BO687" s="184"/>
      <c r="BP687" s="184"/>
      <c r="BQ687" s="184"/>
      <c r="BR687" s="184"/>
      <c r="BS687" s="184"/>
      <c r="BT687" s="184"/>
      <c r="BU687" s="184"/>
      <c r="BV687" s="184"/>
      <c r="BW687" s="184"/>
      <c r="BX687" s="187"/>
      <c r="BY687" s="187"/>
      <c r="BZ687" s="187"/>
      <c r="CA687" s="187"/>
      <c r="CB687" s="187"/>
      <c r="CC687" s="187"/>
      <c r="CD687" s="187"/>
      <c r="CE687" s="187"/>
      <c r="CF687" s="187"/>
      <c r="CG687" s="187"/>
      <c r="CH687" s="187"/>
    </row>
    <row r="688" spans="1:86" s="186" customFormat="1" ht="12" customHeight="1">
      <c r="A688" s="184"/>
      <c r="B688" s="184"/>
      <c r="C688" s="184"/>
      <c r="D688" s="184"/>
      <c r="E688" s="184"/>
      <c r="F688" s="184"/>
      <c r="G688" s="185"/>
      <c r="H688" s="184"/>
      <c r="I688" s="184"/>
      <c r="J688" s="184"/>
      <c r="K688" s="184"/>
      <c r="L688" s="184"/>
      <c r="M688" s="184"/>
      <c r="N688" s="184"/>
      <c r="O688" s="184"/>
      <c r="P688" s="184"/>
      <c r="Q688" s="184"/>
      <c r="R688" s="184"/>
      <c r="S688" s="184"/>
      <c r="T688" s="184"/>
      <c r="U688" s="184"/>
      <c r="V688" s="184"/>
      <c r="W688" s="184"/>
      <c r="X688" s="184"/>
      <c r="Y688" s="184"/>
      <c r="Z688" s="184"/>
      <c r="AA688" s="184"/>
      <c r="AB688" s="184"/>
      <c r="AC688" s="184"/>
      <c r="AD688" s="184"/>
      <c r="AE688" s="184"/>
      <c r="AF688" s="184"/>
      <c r="AG688" s="184"/>
      <c r="AH688" s="184"/>
      <c r="AI688" s="184"/>
      <c r="AJ688" s="184"/>
      <c r="AK688" s="184"/>
      <c r="AL688" s="184"/>
      <c r="AM688" s="184"/>
      <c r="AN688" s="184"/>
      <c r="AO688" s="184"/>
      <c r="AP688" s="184"/>
      <c r="AQ688" s="184"/>
      <c r="AR688" s="184"/>
      <c r="AS688" s="184"/>
      <c r="AT688" s="184"/>
      <c r="AU688" s="184"/>
      <c r="AV688" s="184"/>
      <c r="AW688" s="184"/>
      <c r="AX688" s="184"/>
      <c r="AY688" s="184"/>
      <c r="AZ688" s="184"/>
      <c r="BA688" s="184"/>
      <c r="BB688" s="184"/>
      <c r="BC688" s="184"/>
      <c r="BD688" s="184"/>
      <c r="BE688" s="184"/>
      <c r="BF688" s="184"/>
      <c r="BG688" s="184"/>
      <c r="BH688" s="184"/>
      <c r="BI688" s="184"/>
      <c r="BJ688" s="184"/>
      <c r="BK688" s="184"/>
      <c r="BL688" s="184"/>
      <c r="BM688" s="184"/>
      <c r="BN688" s="184"/>
      <c r="BO688" s="184"/>
      <c r="BP688" s="184"/>
      <c r="BQ688" s="184"/>
      <c r="BR688" s="184"/>
      <c r="BS688" s="184"/>
      <c r="BT688" s="184"/>
      <c r="BU688" s="184"/>
      <c r="BV688" s="184"/>
      <c r="BW688" s="184"/>
      <c r="BX688" s="187"/>
      <c r="BY688" s="187"/>
      <c r="BZ688" s="187"/>
      <c r="CA688" s="187"/>
      <c r="CB688" s="187"/>
      <c r="CC688" s="187"/>
      <c r="CD688" s="187"/>
      <c r="CE688" s="187"/>
      <c r="CF688" s="187"/>
      <c r="CG688" s="187"/>
      <c r="CH688" s="187"/>
    </row>
    <row r="689" spans="1:86" s="186" customFormat="1" ht="12" customHeight="1">
      <c r="A689" s="184"/>
      <c r="B689" s="184"/>
      <c r="C689" s="184"/>
      <c r="D689" s="184"/>
      <c r="E689" s="184"/>
      <c r="F689" s="184"/>
      <c r="G689" s="185"/>
      <c r="H689" s="184"/>
      <c r="I689" s="184"/>
      <c r="J689" s="184"/>
      <c r="K689" s="184"/>
      <c r="L689" s="184"/>
      <c r="M689" s="184"/>
      <c r="N689" s="184"/>
      <c r="O689" s="184"/>
      <c r="P689" s="184"/>
      <c r="Q689" s="184"/>
      <c r="R689" s="184"/>
      <c r="S689" s="184"/>
      <c r="T689" s="184"/>
      <c r="U689" s="184"/>
      <c r="V689" s="184"/>
      <c r="W689" s="184"/>
      <c r="X689" s="184"/>
      <c r="Y689" s="184"/>
      <c r="Z689" s="184"/>
      <c r="AA689" s="184"/>
      <c r="AB689" s="184"/>
      <c r="AC689" s="184"/>
      <c r="AD689" s="184"/>
      <c r="AE689" s="184"/>
      <c r="AF689" s="184"/>
      <c r="AG689" s="184"/>
      <c r="AH689" s="184"/>
      <c r="AI689" s="184"/>
      <c r="AJ689" s="184"/>
      <c r="AK689" s="184"/>
      <c r="AL689" s="184"/>
      <c r="AM689" s="184"/>
      <c r="AN689" s="184"/>
      <c r="AO689" s="184"/>
      <c r="AP689" s="184"/>
      <c r="AQ689" s="184"/>
      <c r="AR689" s="184"/>
      <c r="AS689" s="184"/>
      <c r="AT689" s="184"/>
      <c r="AU689" s="184"/>
      <c r="AV689" s="184"/>
      <c r="AW689" s="184"/>
      <c r="AX689" s="184"/>
      <c r="AY689" s="184"/>
      <c r="AZ689" s="184"/>
      <c r="BA689" s="184"/>
      <c r="BB689" s="184"/>
      <c r="BC689" s="184"/>
      <c r="BD689" s="184"/>
      <c r="BE689" s="184"/>
      <c r="BF689" s="184"/>
      <c r="BG689" s="184"/>
      <c r="BH689" s="184"/>
      <c r="BI689" s="184"/>
      <c r="BJ689" s="184"/>
      <c r="BK689" s="184"/>
      <c r="BL689" s="184"/>
      <c r="BM689" s="184"/>
      <c r="BN689" s="184"/>
      <c r="BO689" s="184"/>
      <c r="BP689" s="184"/>
      <c r="BQ689" s="184"/>
      <c r="BR689" s="184"/>
      <c r="BS689" s="184"/>
      <c r="BT689" s="184"/>
      <c r="BU689" s="184"/>
      <c r="BV689" s="184"/>
      <c r="BW689" s="184"/>
      <c r="BX689" s="187"/>
      <c r="BY689" s="187"/>
      <c r="BZ689" s="187"/>
      <c r="CA689" s="187"/>
      <c r="CB689" s="187"/>
      <c r="CC689" s="187"/>
      <c r="CD689" s="187"/>
      <c r="CE689" s="187"/>
      <c r="CF689" s="187"/>
      <c r="CG689" s="187"/>
      <c r="CH689" s="187"/>
    </row>
    <row r="690" spans="1:86" s="186" customFormat="1" ht="12" customHeight="1">
      <c r="A690" s="184"/>
      <c r="B690" s="184"/>
      <c r="C690" s="184"/>
      <c r="D690" s="184"/>
      <c r="E690" s="184"/>
      <c r="F690" s="184"/>
      <c r="G690" s="185"/>
      <c r="H690" s="184"/>
      <c r="I690" s="184"/>
      <c r="J690" s="184"/>
      <c r="K690" s="184"/>
      <c r="L690" s="184"/>
      <c r="M690" s="184"/>
      <c r="N690" s="184"/>
      <c r="O690" s="184"/>
      <c r="P690" s="184"/>
      <c r="Q690" s="184"/>
      <c r="R690" s="184"/>
      <c r="S690" s="184"/>
      <c r="T690" s="184"/>
      <c r="U690" s="184"/>
      <c r="V690" s="184"/>
      <c r="W690" s="184"/>
      <c r="X690" s="184"/>
      <c r="Y690" s="184"/>
      <c r="Z690" s="184"/>
      <c r="AA690" s="184"/>
      <c r="AB690" s="184"/>
      <c r="AC690" s="184"/>
      <c r="AD690" s="184"/>
      <c r="AE690" s="184"/>
      <c r="AF690" s="184"/>
      <c r="AG690" s="184"/>
      <c r="AH690" s="184"/>
      <c r="AI690" s="184"/>
      <c r="AJ690" s="184"/>
      <c r="AK690" s="184"/>
      <c r="AL690" s="184"/>
      <c r="AM690" s="184"/>
      <c r="AN690" s="184"/>
      <c r="AO690" s="184"/>
      <c r="AP690" s="184"/>
      <c r="AQ690" s="184"/>
      <c r="AR690" s="184"/>
      <c r="AS690" s="184"/>
      <c r="AT690" s="184"/>
      <c r="AU690" s="184"/>
      <c r="AV690" s="184"/>
      <c r="AW690" s="184"/>
      <c r="AX690" s="184"/>
      <c r="AY690" s="184"/>
      <c r="AZ690" s="184"/>
      <c r="BA690" s="184"/>
      <c r="BB690" s="184"/>
      <c r="BC690" s="184"/>
      <c r="BD690" s="184"/>
      <c r="BE690" s="184"/>
      <c r="BF690" s="184"/>
      <c r="BG690" s="184"/>
      <c r="BH690" s="184"/>
      <c r="BI690" s="184"/>
      <c r="BJ690" s="184"/>
      <c r="BK690" s="184"/>
      <c r="BL690" s="184"/>
      <c r="BM690" s="184"/>
      <c r="BN690" s="184"/>
      <c r="BO690" s="184"/>
      <c r="BP690" s="184"/>
      <c r="BQ690" s="184"/>
      <c r="BR690" s="184"/>
      <c r="BS690" s="184"/>
      <c r="BT690" s="184"/>
      <c r="BU690" s="184"/>
      <c r="BV690" s="184"/>
      <c r="BW690" s="184"/>
      <c r="BX690" s="187"/>
      <c r="BY690" s="187"/>
      <c r="BZ690" s="187"/>
      <c r="CA690" s="187"/>
      <c r="CB690" s="187"/>
      <c r="CC690" s="187"/>
      <c r="CD690" s="187"/>
      <c r="CE690" s="187"/>
      <c r="CF690" s="187"/>
      <c r="CG690" s="187"/>
      <c r="CH690" s="187"/>
    </row>
    <row r="691" spans="1:86" s="186" customFormat="1" ht="12" customHeight="1">
      <c r="A691" s="184"/>
      <c r="B691" s="184"/>
      <c r="C691" s="184"/>
      <c r="D691" s="184"/>
      <c r="E691" s="184"/>
      <c r="F691" s="184"/>
      <c r="G691" s="185"/>
      <c r="H691" s="184"/>
      <c r="I691" s="184"/>
      <c r="J691" s="184"/>
      <c r="K691" s="184"/>
      <c r="L691" s="184"/>
      <c r="M691" s="184"/>
      <c r="N691" s="184"/>
      <c r="O691" s="184"/>
      <c r="P691" s="184"/>
      <c r="Q691" s="184"/>
      <c r="R691" s="184"/>
      <c r="S691" s="184"/>
      <c r="T691" s="184"/>
      <c r="U691" s="184"/>
      <c r="V691" s="184"/>
      <c r="W691" s="184"/>
      <c r="X691" s="184"/>
      <c r="Y691" s="184"/>
      <c r="Z691" s="184"/>
      <c r="AA691" s="184"/>
      <c r="AB691" s="184"/>
      <c r="AC691" s="184"/>
      <c r="AD691" s="184"/>
      <c r="AE691" s="184"/>
      <c r="AF691" s="184"/>
      <c r="AG691" s="184"/>
      <c r="AH691" s="184"/>
      <c r="AI691" s="184"/>
      <c r="AJ691" s="184"/>
      <c r="AK691" s="184"/>
      <c r="AL691" s="184"/>
      <c r="AM691" s="184"/>
      <c r="AN691" s="184"/>
      <c r="AO691" s="184"/>
      <c r="AP691" s="184"/>
      <c r="AQ691" s="184"/>
      <c r="AR691" s="184"/>
      <c r="AS691" s="184"/>
      <c r="AT691" s="184"/>
      <c r="AU691" s="184"/>
      <c r="AV691" s="184"/>
      <c r="AW691" s="184"/>
      <c r="AX691" s="184"/>
      <c r="AY691" s="184"/>
      <c r="AZ691" s="184"/>
      <c r="BA691" s="184"/>
      <c r="BB691" s="184"/>
      <c r="BC691" s="184"/>
      <c r="BD691" s="184"/>
      <c r="BE691" s="184"/>
      <c r="BF691" s="184"/>
      <c r="BG691" s="184"/>
      <c r="BH691" s="184"/>
      <c r="BI691" s="184"/>
      <c r="BJ691" s="184"/>
      <c r="BK691" s="184"/>
      <c r="BL691" s="184"/>
      <c r="BM691" s="184"/>
      <c r="BN691" s="184"/>
      <c r="BO691" s="184"/>
      <c r="BP691" s="184"/>
      <c r="BQ691" s="184"/>
      <c r="BR691" s="184"/>
      <c r="BS691" s="184"/>
      <c r="BT691" s="184"/>
      <c r="BU691" s="184"/>
      <c r="BV691" s="184"/>
      <c r="BW691" s="184"/>
      <c r="BX691" s="187"/>
      <c r="BY691" s="187"/>
      <c r="BZ691" s="187"/>
      <c r="CA691" s="187"/>
      <c r="CB691" s="187"/>
      <c r="CC691" s="187"/>
      <c r="CD691" s="187"/>
      <c r="CE691" s="187"/>
      <c r="CF691" s="187"/>
      <c r="CG691" s="187"/>
      <c r="CH691" s="187"/>
    </row>
    <row r="692" spans="1:86" s="186" customFormat="1" ht="12" customHeight="1">
      <c r="A692" s="184"/>
      <c r="B692" s="184"/>
      <c r="C692" s="184"/>
      <c r="D692" s="184"/>
      <c r="E692" s="184"/>
      <c r="F692" s="184"/>
      <c r="G692" s="185"/>
      <c r="H692" s="184"/>
      <c r="I692" s="184"/>
      <c r="J692" s="184"/>
      <c r="K692" s="184"/>
      <c r="L692" s="184"/>
      <c r="M692" s="184"/>
      <c r="N692" s="184"/>
      <c r="O692" s="184"/>
      <c r="P692" s="184"/>
      <c r="Q692" s="184"/>
      <c r="R692" s="184"/>
      <c r="S692" s="184"/>
      <c r="T692" s="184"/>
      <c r="U692" s="184"/>
      <c r="V692" s="184"/>
      <c r="W692" s="184"/>
      <c r="X692" s="184"/>
      <c r="Y692" s="184"/>
      <c r="Z692" s="184"/>
      <c r="AA692" s="184"/>
      <c r="AB692" s="184"/>
      <c r="AC692" s="184"/>
      <c r="AD692" s="184"/>
      <c r="AE692" s="184"/>
      <c r="AF692" s="184"/>
      <c r="AG692" s="184"/>
      <c r="AH692" s="184"/>
      <c r="AI692" s="184"/>
      <c r="AJ692" s="184"/>
      <c r="AK692" s="184"/>
      <c r="AL692" s="184"/>
      <c r="AM692" s="184"/>
      <c r="AN692" s="184"/>
      <c r="AO692" s="184"/>
      <c r="AP692" s="184"/>
      <c r="AQ692" s="184"/>
      <c r="AR692" s="184"/>
      <c r="AS692" s="184"/>
      <c r="AT692" s="184"/>
      <c r="AU692" s="184"/>
      <c r="AV692" s="184"/>
      <c r="AW692" s="184"/>
      <c r="AX692" s="184"/>
      <c r="AY692" s="184"/>
      <c r="AZ692" s="184"/>
      <c r="BA692" s="184"/>
      <c r="BB692" s="184"/>
      <c r="BC692" s="184"/>
      <c r="BD692" s="184"/>
      <c r="BE692" s="184"/>
      <c r="BF692" s="184"/>
      <c r="BG692" s="184"/>
      <c r="BH692" s="184"/>
      <c r="BI692" s="184"/>
      <c r="BJ692" s="184"/>
      <c r="BK692" s="184"/>
      <c r="BL692" s="184"/>
      <c r="BM692" s="184"/>
      <c r="BN692" s="184"/>
      <c r="BO692" s="184"/>
      <c r="BP692" s="184"/>
      <c r="BQ692" s="184"/>
      <c r="BR692" s="184"/>
      <c r="BS692" s="184"/>
      <c r="BT692" s="184"/>
      <c r="BU692" s="184"/>
      <c r="BV692" s="184"/>
      <c r="BW692" s="184"/>
      <c r="BX692" s="187"/>
      <c r="BY692" s="187"/>
      <c r="BZ692" s="187"/>
      <c r="CA692" s="187"/>
      <c r="CB692" s="187"/>
      <c r="CC692" s="187"/>
      <c r="CD692" s="187"/>
      <c r="CE692" s="187"/>
      <c r="CF692" s="187"/>
      <c r="CG692" s="187"/>
      <c r="CH692" s="187"/>
    </row>
    <row r="693" spans="1:86" s="186" customFormat="1" ht="12" customHeight="1">
      <c r="A693" s="184"/>
      <c r="B693" s="184"/>
      <c r="C693" s="184"/>
      <c r="D693" s="184"/>
      <c r="E693" s="184"/>
      <c r="F693" s="184"/>
      <c r="G693" s="185"/>
      <c r="H693" s="184"/>
      <c r="I693" s="184"/>
      <c r="J693" s="184"/>
      <c r="K693" s="184"/>
      <c r="L693" s="184"/>
      <c r="M693" s="184"/>
      <c r="N693" s="184"/>
      <c r="O693" s="184"/>
      <c r="P693" s="184"/>
      <c r="Q693" s="184"/>
      <c r="R693" s="184"/>
      <c r="S693" s="184"/>
      <c r="T693" s="184"/>
      <c r="U693" s="184"/>
      <c r="V693" s="184"/>
      <c r="W693" s="184"/>
      <c r="X693" s="184"/>
      <c r="Y693" s="184"/>
      <c r="Z693" s="184"/>
      <c r="AA693" s="184"/>
      <c r="AB693" s="184"/>
      <c r="AC693" s="184"/>
      <c r="AD693" s="184"/>
      <c r="AE693" s="184"/>
      <c r="AF693" s="184"/>
      <c r="AG693" s="184"/>
      <c r="AH693" s="184"/>
      <c r="AI693" s="184"/>
      <c r="AJ693" s="184"/>
      <c r="AK693" s="184"/>
      <c r="AL693" s="184"/>
      <c r="AM693" s="184"/>
      <c r="AN693" s="184"/>
      <c r="AO693" s="184"/>
      <c r="AP693" s="184"/>
      <c r="AQ693" s="184"/>
      <c r="AR693" s="184"/>
      <c r="AS693" s="184"/>
      <c r="AT693" s="184"/>
      <c r="AU693" s="184"/>
      <c r="AV693" s="184"/>
      <c r="AW693" s="184"/>
      <c r="AX693" s="184"/>
      <c r="AY693" s="184"/>
      <c r="AZ693" s="184"/>
      <c r="BA693" s="184"/>
      <c r="BB693" s="184"/>
      <c r="BC693" s="184"/>
      <c r="BD693" s="184"/>
      <c r="BE693" s="184"/>
      <c r="BF693" s="184"/>
      <c r="BG693" s="184"/>
      <c r="BH693" s="184"/>
      <c r="BI693" s="184"/>
      <c r="BJ693" s="184"/>
      <c r="BK693" s="184"/>
      <c r="BL693" s="184"/>
      <c r="BM693" s="184"/>
      <c r="BN693" s="184"/>
      <c r="BO693" s="184"/>
      <c r="BP693" s="184"/>
      <c r="BQ693" s="184"/>
      <c r="BR693" s="184"/>
      <c r="BS693" s="184"/>
      <c r="BT693" s="184"/>
      <c r="BU693" s="184"/>
      <c r="BV693" s="184"/>
      <c r="BW693" s="184"/>
      <c r="BX693" s="187"/>
      <c r="BY693" s="187"/>
      <c r="BZ693" s="187"/>
      <c r="CA693" s="187"/>
      <c r="CB693" s="187"/>
      <c r="CC693" s="187"/>
      <c r="CD693" s="187"/>
      <c r="CE693" s="187"/>
      <c r="CF693" s="187"/>
      <c r="CG693" s="187"/>
      <c r="CH693" s="187"/>
    </row>
    <row r="694" spans="1:86" s="186" customFormat="1" ht="12" customHeight="1">
      <c r="A694" s="184"/>
      <c r="B694" s="184"/>
      <c r="C694" s="184"/>
      <c r="D694" s="184"/>
      <c r="E694" s="184"/>
      <c r="F694" s="184"/>
      <c r="G694" s="185"/>
      <c r="H694" s="184"/>
      <c r="I694" s="184"/>
      <c r="J694" s="184"/>
      <c r="K694" s="184"/>
      <c r="L694" s="184"/>
      <c r="M694" s="184"/>
      <c r="N694" s="184"/>
      <c r="O694" s="184"/>
      <c r="P694" s="184"/>
      <c r="Q694" s="184"/>
      <c r="R694" s="184"/>
      <c r="S694" s="184"/>
      <c r="T694" s="184"/>
      <c r="U694" s="184"/>
      <c r="V694" s="184"/>
      <c r="W694" s="184"/>
      <c r="X694" s="184"/>
      <c r="Y694" s="184"/>
      <c r="Z694" s="184"/>
      <c r="AA694" s="184"/>
      <c r="AB694" s="184"/>
      <c r="AC694" s="184"/>
      <c r="AD694" s="184"/>
      <c r="AE694" s="184"/>
      <c r="AF694" s="184"/>
      <c r="AG694" s="184"/>
      <c r="AH694" s="184"/>
      <c r="AI694" s="184"/>
      <c r="AJ694" s="184"/>
      <c r="AK694" s="184"/>
      <c r="AL694" s="184"/>
      <c r="AM694" s="184"/>
      <c r="AN694" s="184"/>
      <c r="AO694" s="184"/>
      <c r="AP694" s="184"/>
      <c r="AQ694" s="184"/>
      <c r="AR694" s="184"/>
      <c r="AS694" s="184"/>
      <c r="AT694" s="184"/>
      <c r="AU694" s="184"/>
      <c r="AV694" s="184"/>
      <c r="AW694" s="184"/>
      <c r="AX694" s="184"/>
      <c r="AY694" s="184"/>
      <c r="AZ694" s="184"/>
      <c r="BA694" s="184"/>
      <c r="BB694" s="184"/>
      <c r="BC694" s="184"/>
      <c r="BD694" s="184"/>
      <c r="BE694" s="184"/>
      <c r="BF694" s="184"/>
      <c r="BG694" s="184"/>
      <c r="BH694" s="184"/>
      <c r="BI694" s="184"/>
      <c r="BJ694" s="184"/>
      <c r="BK694" s="184"/>
      <c r="BL694" s="184"/>
      <c r="BM694" s="184"/>
      <c r="BN694" s="184"/>
      <c r="BO694" s="184"/>
      <c r="BP694" s="184"/>
      <c r="BQ694" s="184"/>
      <c r="BR694" s="184"/>
      <c r="BS694" s="184"/>
      <c r="BT694" s="184"/>
      <c r="BU694" s="184"/>
      <c r="BV694" s="184"/>
      <c r="BW694" s="184"/>
      <c r="BX694" s="187"/>
      <c r="BY694" s="187"/>
      <c r="BZ694" s="187"/>
      <c r="CA694" s="187"/>
      <c r="CB694" s="187"/>
      <c r="CC694" s="187"/>
      <c r="CD694" s="187"/>
      <c r="CE694" s="187"/>
      <c r="CF694" s="187"/>
      <c r="CG694" s="187"/>
      <c r="CH694" s="187"/>
    </row>
    <row r="695" spans="1:86" s="186" customFormat="1" ht="12" customHeight="1">
      <c r="A695" s="184"/>
      <c r="B695" s="184"/>
      <c r="C695" s="184"/>
      <c r="D695" s="184"/>
      <c r="E695" s="184"/>
      <c r="F695" s="184"/>
      <c r="G695" s="185"/>
      <c r="H695" s="184"/>
      <c r="I695" s="184"/>
      <c r="J695" s="184"/>
      <c r="K695" s="184"/>
      <c r="L695" s="184"/>
      <c r="M695" s="184"/>
      <c r="N695" s="184"/>
      <c r="O695" s="184"/>
      <c r="P695" s="184"/>
      <c r="Q695" s="184"/>
      <c r="R695" s="184"/>
      <c r="S695" s="184"/>
      <c r="T695" s="184"/>
      <c r="U695" s="184"/>
      <c r="V695" s="184"/>
      <c r="W695" s="184"/>
      <c r="X695" s="184"/>
      <c r="Y695" s="184"/>
      <c r="Z695" s="184"/>
      <c r="AA695" s="184"/>
      <c r="AB695" s="184"/>
      <c r="AC695" s="184"/>
      <c r="AD695" s="184"/>
      <c r="AE695" s="184"/>
      <c r="AF695" s="184"/>
      <c r="AG695" s="184"/>
      <c r="AH695" s="184"/>
      <c r="AI695" s="184"/>
      <c r="AJ695" s="184"/>
      <c r="AK695" s="184"/>
      <c r="AL695" s="184"/>
      <c r="AM695" s="184"/>
      <c r="AN695" s="184"/>
      <c r="AO695" s="184"/>
      <c r="AP695" s="184"/>
      <c r="AQ695" s="184"/>
      <c r="AR695" s="184"/>
      <c r="AS695" s="184"/>
      <c r="AT695" s="184"/>
      <c r="AU695" s="184"/>
      <c r="AV695" s="184"/>
      <c r="AW695" s="184"/>
      <c r="AX695" s="184"/>
      <c r="AY695" s="184"/>
      <c r="AZ695" s="184"/>
      <c r="BA695" s="184"/>
      <c r="BB695" s="184"/>
      <c r="BC695" s="184"/>
      <c r="BD695" s="184"/>
      <c r="BE695" s="184"/>
      <c r="BF695" s="184"/>
      <c r="BG695" s="184"/>
      <c r="BH695" s="184"/>
      <c r="BI695" s="184"/>
      <c r="BJ695" s="184"/>
      <c r="BK695" s="184"/>
      <c r="BL695" s="184"/>
      <c r="BM695" s="184"/>
      <c r="BN695" s="184"/>
      <c r="BO695" s="184"/>
      <c r="BP695" s="184"/>
      <c r="BQ695" s="184"/>
      <c r="BR695" s="184"/>
      <c r="BS695" s="184"/>
      <c r="BT695" s="184"/>
      <c r="BU695" s="184"/>
      <c r="BV695" s="184"/>
      <c r="BW695" s="184"/>
      <c r="BX695" s="187"/>
      <c r="BY695" s="187"/>
      <c r="BZ695" s="187"/>
      <c r="CA695" s="187"/>
      <c r="CB695" s="187"/>
      <c r="CC695" s="187"/>
      <c r="CD695" s="187"/>
      <c r="CE695" s="187"/>
      <c r="CF695" s="187"/>
      <c r="CG695" s="187"/>
      <c r="CH695" s="187"/>
    </row>
    <row r="696" spans="1:86" s="186" customFormat="1" ht="12" customHeight="1">
      <c r="A696" s="184"/>
      <c r="B696" s="184"/>
      <c r="C696" s="184"/>
      <c r="D696" s="184"/>
      <c r="E696" s="184"/>
      <c r="F696" s="184"/>
      <c r="G696" s="185"/>
      <c r="H696" s="184"/>
      <c r="I696" s="184"/>
      <c r="J696" s="184"/>
      <c r="K696" s="184"/>
      <c r="L696" s="184"/>
      <c r="M696" s="184"/>
      <c r="N696" s="184"/>
      <c r="O696" s="184"/>
      <c r="P696" s="184"/>
      <c r="Q696" s="184"/>
      <c r="R696" s="184"/>
      <c r="S696" s="184"/>
      <c r="T696" s="184"/>
      <c r="U696" s="184"/>
      <c r="V696" s="184"/>
      <c r="W696" s="184"/>
      <c r="X696" s="184"/>
      <c r="Y696" s="184"/>
      <c r="Z696" s="184"/>
      <c r="AA696" s="184"/>
      <c r="AB696" s="184"/>
      <c r="AC696" s="184"/>
      <c r="AD696" s="184"/>
      <c r="AE696" s="184"/>
      <c r="AF696" s="184"/>
      <c r="AG696" s="184"/>
      <c r="AH696" s="184"/>
      <c r="AI696" s="184"/>
      <c r="AJ696" s="184"/>
      <c r="AK696" s="184"/>
      <c r="AL696" s="184"/>
      <c r="AM696" s="184"/>
      <c r="AN696" s="184"/>
      <c r="AO696" s="184"/>
      <c r="AP696" s="184"/>
      <c r="AQ696" s="184"/>
      <c r="AR696" s="184"/>
      <c r="AS696" s="184"/>
      <c r="AT696" s="184"/>
      <c r="AU696" s="184"/>
      <c r="AV696" s="184"/>
      <c r="AW696" s="184"/>
      <c r="AX696" s="184"/>
      <c r="AY696" s="184"/>
      <c r="AZ696" s="184"/>
      <c r="BA696" s="184"/>
      <c r="BB696" s="184"/>
      <c r="BC696" s="184"/>
      <c r="BD696" s="184"/>
      <c r="BE696" s="184"/>
      <c r="BF696" s="184"/>
      <c r="BG696" s="184"/>
      <c r="BH696" s="184"/>
      <c r="BI696" s="184"/>
      <c r="BJ696" s="184"/>
      <c r="BK696" s="184"/>
      <c r="BL696" s="184"/>
      <c r="BM696" s="184"/>
      <c r="BN696" s="184"/>
      <c r="BO696" s="184"/>
      <c r="BP696" s="184"/>
      <c r="BQ696" s="184"/>
      <c r="BR696" s="184"/>
      <c r="BS696" s="184"/>
      <c r="BT696" s="184"/>
      <c r="BU696" s="184"/>
      <c r="BV696" s="184"/>
      <c r="BW696" s="184"/>
      <c r="BX696" s="187"/>
      <c r="BY696" s="187"/>
      <c r="BZ696" s="187"/>
      <c r="CA696" s="187"/>
      <c r="CB696" s="187"/>
      <c r="CC696" s="187"/>
      <c r="CD696" s="187"/>
      <c r="CE696" s="187"/>
      <c r="CF696" s="187"/>
      <c r="CG696" s="187"/>
      <c r="CH696" s="187"/>
    </row>
    <row r="697" spans="1:86" s="186" customFormat="1" ht="12" customHeight="1">
      <c r="A697" s="184"/>
      <c r="B697" s="184"/>
      <c r="C697" s="184"/>
      <c r="D697" s="184"/>
      <c r="E697" s="184"/>
      <c r="F697" s="184"/>
      <c r="G697" s="185"/>
      <c r="H697" s="184"/>
      <c r="I697" s="184"/>
      <c r="J697" s="184"/>
      <c r="K697" s="184"/>
      <c r="L697" s="184"/>
      <c r="M697" s="184"/>
      <c r="N697" s="184"/>
      <c r="O697" s="184"/>
      <c r="P697" s="184"/>
      <c r="Q697" s="184"/>
      <c r="R697" s="184"/>
      <c r="S697" s="184"/>
      <c r="T697" s="184"/>
      <c r="U697" s="184"/>
      <c r="V697" s="184"/>
      <c r="W697" s="184"/>
      <c r="X697" s="184"/>
      <c r="Y697" s="184"/>
      <c r="Z697" s="184"/>
      <c r="AA697" s="184"/>
      <c r="AB697" s="184"/>
      <c r="AC697" s="184"/>
      <c r="AD697" s="184"/>
      <c r="AE697" s="184"/>
      <c r="AF697" s="184"/>
      <c r="AG697" s="184"/>
      <c r="AH697" s="184"/>
      <c r="AI697" s="184"/>
      <c r="AJ697" s="184"/>
      <c r="AK697" s="184"/>
      <c r="AL697" s="184"/>
      <c r="AM697" s="184"/>
      <c r="AN697" s="184"/>
      <c r="AO697" s="184"/>
      <c r="AP697" s="184"/>
      <c r="AQ697" s="184"/>
      <c r="AR697" s="184"/>
      <c r="AS697" s="184"/>
      <c r="AT697" s="184"/>
      <c r="AU697" s="184"/>
      <c r="AV697" s="184"/>
      <c r="AW697" s="184"/>
      <c r="AX697" s="184"/>
      <c r="AY697" s="184"/>
      <c r="AZ697" s="184"/>
      <c r="BA697" s="184"/>
      <c r="BB697" s="184"/>
      <c r="BC697" s="184"/>
      <c r="BD697" s="184"/>
      <c r="BE697" s="184"/>
      <c r="BF697" s="184"/>
      <c r="BG697" s="184"/>
      <c r="BH697" s="184"/>
      <c r="BI697" s="184"/>
      <c r="BJ697" s="184"/>
      <c r="BK697" s="184"/>
      <c r="BL697" s="184"/>
      <c r="BM697" s="184"/>
      <c r="BN697" s="184"/>
      <c r="BO697" s="184"/>
      <c r="BP697" s="184"/>
      <c r="BQ697" s="184"/>
      <c r="BR697" s="184"/>
      <c r="BS697" s="184"/>
      <c r="BT697" s="184"/>
      <c r="BU697" s="184"/>
      <c r="BV697" s="184"/>
      <c r="BW697" s="184"/>
      <c r="BX697" s="187"/>
      <c r="BY697" s="187"/>
      <c r="BZ697" s="187"/>
      <c r="CA697" s="187"/>
      <c r="CB697" s="187"/>
      <c r="CC697" s="187"/>
      <c r="CD697" s="187"/>
      <c r="CE697" s="187"/>
      <c r="CF697" s="187"/>
      <c r="CG697" s="187"/>
      <c r="CH697" s="187"/>
    </row>
    <row r="698" spans="1:86" s="186" customFormat="1" ht="12" customHeight="1">
      <c r="A698" s="184"/>
      <c r="B698" s="184"/>
      <c r="C698" s="184"/>
      <c r="D698" s="184"/>
      <c r="E698" s="184"/>
      <c r="F698" s="184"/>
      <c r="G698" s="185"/>
      <c r="H698" s="184"/>
      <c r="I698" s="184"/>
      <c r="J698" s="184"/>
      <c r="K698" s="184"/>
      <c r="L698" s="184"/>
      <c r="M698" s="184"/>
      <c r="N698" s="184"/>
      <c r="O698" s="184"/>
      <c r="P698" s="184"/>
      <c r="Q698" s="184"/>
      <c r="R698" s="184"/>
      <c r="S698" s="184"/>
      <c r="T698" s="184"/>
      <c r="U698" s="184"/>
      <c r="V698" s="184"/>
      <c r="W698" s="184"/>
      <c r="X698" s="184"/>
      <c r="Y698" s="184"/>
      <c r="Z698" s="184"/>
      <c r="AA698" s="184"/>
      <c r="AB698" s="184"/>
      <c r="AC698" s="184"/>
      <c r="AD698" s="184"/>
      <c r="AE698" s="184"/>
      <c r="AF698" s="184"/>
      <c r="AG698" s="184"/>
      <c r="AH698" s="184"/>
      <c r="AI698" s="184"/>
      <c r="AJ698" s="184"/>
      <c r="AK698" s="184"/>
      <c r="AL698" s="184"/>
      <c r="AM698" s="184"/>
      <c r="AN698" s="184"/>
      <c r="AO698" s="184"/>
      <c r="AP698" s="184"/>
      <c r="AQ698" s="184"/>
      <c r="AR698" s="184"/>
      <c r="AS698" s="184"/>
      <c r="AT698" s="184"/>
      <c r="AU698" s="184"/>
      <c r="AV698" s="184"/>
      <c r="AW698" s="184"/>
      <c r="AX698" s="184"/>
      <c r="AY698" s="184"/>
      <c r="AZ698" s="184"/>
      <c r="BA698" s="184"/>
      <c r="BB698" s="184"/>
      <c r="BC698" s="184"/>
      <c r="BD698" s="184"/>
      <c r="BE698" s="184"/>
      <c r="BF698" s="184"/>
      <c r="BG698" s="184"/>
      <c r="BH698" s="184"/>
      <c r="BI698" s="184"/>
      <c r="BJ698" s="184"/>
      <c r="BK698" s="184"/>
      <c r="BL698" s="184"/>
      <c r="BM698" s="184"/>
      <c r="BN698" s="184"/>
      <c r="BO698" s="184"/>
      <c r="BP698" s="184"/>
      <c r="BQ698" s="184"/>
      <c r="BR698" s="184"/>
      <c r="BS698" s="184"/>
      <c r="BT698" s="184"/>
      <c r="BU698" s="184"/>
      <c r="BV698" s="184"/>
      <c r="BW698" s="184"/>
      <c r="BX698" s="187"/>
      <c r="BY698" s="187"/>
      <c r="BZ698" s="187"/>
      <c r="CA698" s="187"/>
      <c r="CB698" s="187"/>
      <c r="CC698" s="187"/>
      <c r="CD698" s="187"/>
      <c r="CE698" s="187"/>
      <c r="CF698" s="187"/>
      <c r="CG698" s="187"/>
      <c r="CH698" s="187"/>
    </row>
    <row r="699" spans="1:86" s="186" customFormat="1" ht="12" customHeight="1">
      <c r="A699" s="184"/>
      <c r="B699" s="184"/>
      <c r="C699" s="184"/>
      <c r="D699" s="184"/>
      <c r="E699" s="184"/>
      <c r="F699" s="184"/>
      <c r="G699" s="185"/>
      <c r="H699" s="184"/>
      <c r="I699" s="184"/>
      <c r="J699" s="184"/>
      <c r="K699" s="184"/>
      <c r="L699" s="184"/>
      <c r="M699" s="184"/>
      <c r="N699" s="184"/>
      <c r="O699" s="184"/>
      <c r="P699" s="184"/>
      <c r="Q699" s="184"/>
      <c r="R699" s="184"/>
      <c r="S699" s="184"/>
      <c r="T699" s="184"/>
      <c r="U699" s="184"/>
      <c r="V699" s="184"/>
      <c r="W699" s="184"/>
      <c r="X699" s="184"/>
      <c r="Y699" s="184"/>
      <c r="Z699" s="184"/>
      <c r="AA699" s="184"/>
      <c r="AB699" s="184"/>
      <c r="AC699" s="184"/>
      <c r="AD699" s="184"/>
      <c r="AE699" s="184"/>
      <c r="AF699" s="184"/>
      <c r="AG699" s="184"/>
      <c r="AH699" s="184"/>
      <c r="AI699" s="184"/>
      <c r="AJ699" s="184"/>
      <c r="AK699" s="184"/>
      <c r="AL699" s="184"/>
      <c r="AM699" s="184"/>
      <c r="AN699" s="184"/>
      <c r="AO699" s="184"/>
      <c r="AP699" s="184"/>
      <c r="AQ699" s="184"/>
      <c r="AR699" s="184"/>
      <c r="AS699" s="184"/>
      <c r="AT699" s="184"/>
      <c r="AU699" s="184"/>
      <c r="AV699" s="184"/>
      <c r="AW699" s="184"/>
      <c r="AX699" s="184"/>
      <c r="AY699" s="184"/>
      <c r="AZ699" s="184"/>
      <c r="BA699" s="184"/>
      <c r="BB699" s="184"/>
      <c r="BC699" s="184"/>
      <c r="BD699" s="184"/>
      <c r="BE699" s="184"/>
      <c r="BF699" s="184"/>
      <c r="BG699" s="184"/>
      <c r="BH699" s="184"/>
      <c r="BI699" s="184"/>
      <c r="BJ699" s="184"/>
      <c r="BK699" s="184"/>
      <c r="BL699" s="184"/>
      <c r="BM699" s="184"/>
      <c r="BN699" s="184"/>
      <c r="BO699" s="184"/>
      <c r="BP699" s="184"/>
      <c r="BQ699" s="184"/>
      <c r="BR699" s="184"/>
      <c r="BS699" s="184"/>
      <c r="BT699" s="184"/>
      <c r="BU699" s="184"/>
      <c r="BV699" s="184"/>
      <c r="BW699" s="184"/>
      <c r="BX699" s="187"/>
      <c r="BY699" s="187"/>
      <c r="BZ699" s="187"/>
      <c r="CA699" s="187"/>
      <c r="CB699" s="187"/>
      <c r="CC699" s="187"/>
      <c r="CD699" s="187"/>
      <c r="CE699" s="187"/>
      <c r="CF699" s="187"/>
      <c r="CG699" s="187"/>
      <c r="CH699" s="187"/>
    </row>
    <row r="700" spans="1:86" s="186" customFormat="1" ht="12" customHeight="1">
      <c r="A700" s="184"/>
      <c r="B700" s="184"/>
      <c r="C700" s="184"/>
      <c r="D700" s="184"/>
      <c r="E700" s="184"/>
      <c r="F700" s="184"/>
      <c r="G700" s="185"/>
      <c r="H700" s="184"/>
      <c r="I700" s="184"/>
      <c r="J700" s="184"/>
      <c r="K700" s="184"/>
      <c r="L700" s="184"/>
      <c r="M700" s="184"/>
      <c r="N700" s="184"/>
      <c r="O700" s="184"/>
      <c r="P700" s="184"/>
      <c r="Q700" s="184"/>
      <c r="R700" s="184"/>
      <c r="S700" s="184"/>
      <c r="T700" s="184"/>
      <c r="U700" s="184"/>
      <c r="V700" s="184"/>
      <c r="W700" s="184"/>
      <c r="X700" s="184"/>
      <c r="Y700" s="184"/>
      <c r="Z700" s="184"/>
      <c r="AA700" s="184"/>
      <c r="AB700" s="184"/>
      <c r="AC700" s="184"/>
      <c r="AD700" s="184"/>
      <c r="AE700" s="184"/>
      <c r="AF700" s="184"/>
      <c r="AG700" s="184"/>
      <c r="AH700" s="184"/>
      <c r="AI700" s="184"/>
      <c r="AJ700" s="184"/>
      <c r="AK700" s="184"/>
      <c r="AL700" s="184"/>
      <c r="AM700" s="184"/>
      <c r="AN700" s="184"/>
      <c r="AO700" s="184"/>
      <c r="AP700" s="184"/>
      <c r="AQ700" s="184"/>
      <c r="AR700" s="184"/>
      <c r="AS700" s="184"/>
      <c r="AT700" s="184"/>
      <c r="AU700" s="184"/>
      <c r="AV700" s="184"/>
      <c r="AW700" s="184"/>
      <c r="AX700" s="184"/>
      <c r="AY700" s="184"/>
      <c r="AZ700" s="184"/>
      <c r="BA700" s="184"/>
      <c r="BB700" s="184"/>
      <c r="BC700" s="184"/>
      <c r="BD700" s="184"/>
      <c r="BE700" s="184"/>
      <c r="BF700" s="184"/>
      <c r="BG700" s="184"/>
      <c r="BH700" s="184"/>
      <c r="BI700" s="184"/>
      <c r="BJ700" s="184"/>
      <c r="BK700" s="184"/>
      <c r="BL700" s="184"/>
      <c r="BM700" s="184"/>
      <c r="BN700" s="184"/>
      <c r="BO700" s="184"/>
      <c r="BP700" s="184"/>
      <c r="BQ700" s="184"/>
      <c r="BR700" s="184"/>
      <c r="BS700" s="184"/>
      <c r="BT700" s="184"/>
      <c r="BU700" s="184"/>
      <c r="BV700" s="184"/>
      <c r="BW700" s="184"/>
      <c r="BX700" s="187"/>
      <c r="BY700" s="187"/>
      <c r="BZ700" s="187"/>
      <c r="CA700" s="187"/>
      <c r="CB700" s="187"/>
      <c r="CC700" s="187"/>
      <c r="CD700" s="187"/>
      <c r="CE700" s="187"/>
      <c r="CF700" s="187"/>
      <c r="CG700" s="187"/>
      <c r="CH700" s="187"/>
    </row>
    <row r="701" spans="1:86" s="186" customFormat="1" ht="12" customHeight="1">
      <c r="A701" s="184"/>
      <c r="B701" s="184"/>
      <c r="C701" s="184"/>
      <c r="D701" s="184"/>
      <c r="E701" s="184"/>
      <c r="F701" s="184"/>
      <c r="G701" s="185"/>
      <c r="H701" s="184"/>
      <c r="I701" s="184"/>
      <c r="J701" s="184"/>
      <c r="K701" s="184"/>
      <c r="L701" s="184"/>
      <c r="M701" s="184"/>
      <c r="N701" s="184"/>
      <c r="O701" s="184"/>
      <c r="P701" s="184"/>
      <c r="Q701" s="184"/>
      <c r="R701" s="184"/>
      <c r="S701" s="184"/>
      <c r="T701" s="184"/>
      <c r="U701" s="184"/>
      <c r="V701" s="184"/>
      <c r="W701" s="184"/>
      <c r="X701" s="184"/>
      <c r="Y701" s="184"/>
      <c r="Z701" s="184"/>
      <c r="AA701" s="184"/>
      <c r="AB701" s="184"/>
      <c r="AC701" s="184"/>
      <c r="AD701" s="184"/>
      <c r="AE701" s="184"/>
      <c r="AF701" s="184"/>
      <c r="AG701" s="184"/>
      <c r="AH701" s="184"/>
      <c r="AI701" s="184"/>
      <c r="AJ701" s="184"/>
      <c r="AK701" s="184"/>
      <c r="AL701" s="184"/>
      <c r="AM701" s="184"/>
      <c r="AN701" s="184"/>
      <c r="AO701" s="184"/>
      <c r="AP701" s="184"/>
      <c r="AQ701" s="184"/>
      <c r="AR701" s="184"/>
      <c r="AS701" s="184"/>
      <c r="AT701" s="184"/>
      <c r="AU701" s="184"/>
      <c r="AV701" s="184"/>
      <c r="AW701" s="184"/>
      <c r="AX701" s="184"/>
      <c r="AY701" s="184"/>
      <c r="AZ701" s="184"/>
      <c r="BA701" s="184"/>
      <c r="BB701" s="184"/>
      <c r="BC701" s="184"/>
      <c r="BD701" s="184"/>
      <c r="BE701" s="184"/>
      <c r="BF701" s="184"/>
      <c r="BG701" s="184"/>
      <c r="BH701" s="184"/>
      <c r="BI701" s="184"/>
      <c r="BJ701" s="184"/>
      <c r="BK701" s="184"/>
      <c r="BL701" s="184"/>
      <c r="BM701" s="184"/>
      <c r="BN701" s="184"/>
      <c r="BO701" s="184"/>
      <c r="BP701" s="184"/>
      <c r="BQ701" s="184"/>
      <c r="BR701" s="184"/>
      <c r="BS701" s="184"/>
      <c r="BT701" s="184"/>
      <c r="BU701" s="184"/>
      <c r="BV701" s="184"/>
      <c r="BW701" s="184"/>
      <c r="BX701" s="187"/>
      <c r="BY701" s="187"/>
      <c r="BZ701" s="187"/>
      <c r="CA701" s="187"/>
      <c r="CB701" s="187"/>
      <c r="CC701" s="187"/>
      <c r="CD701" s="187"/>
      <c r="CE701" s="187"/>
      <c r="CF701" s="187"/>
      <c r="CG701" s="187"/>
      <c r="CH701" s="187"/>
    </row>
    <row r="702" spans="1:86" s="186" customFormat="1" ht="12" customHeight="1">
      <c r="A702" s="184"/>
      <c r="B702" s="184"/>
      <c r="C702" s="184"/>
      <c r="D702" s="184"/>
      <c r="E702" s="184"/>
      <c r="F702" s="184"/>
      <c r="G702" s="185"/>
      <c r="H702" s="184"/>
      <c r="I702" s="184"/>
      <c r="J702" s="184"/>
      <c r="K702" s="184"/>
      <c r="L702" s="184"/>
      <c r="M702" s="184"/>
      <c r="N702" s="184"/>
      <c r="O702" s="184"/>
      <c r="P702" s="184"/>
      <c r="Q702" s="184"/>
      <c r="R702" s="184"/>
      <c r="S702" s="184"/>
      <c r="T702" s="184"/>
      <c r="U702" s="184"/>
      <c r="V702" s="184"/>
      <c r="W702" s="184"/>
      <c r="X702" s="184"/>
      <c r="Y702" s="184"/>
      <c r="Z702" s="184"/>
      <c r="AA702" s="184"/>
      <c r="AB702" s="184"/>
      <c r="AC702" s="184"/>
      <c r="AD702" s="184"/>
      <c r="AE702" s="184"/>
      <c r="AF702" s="184"/>
      <c r="AG702" s="184"/>
      <c r="AH702" s="184"/>
      <c r="AI702" s="184"/>
      <c r="AJ702" s="184"/>
      <c r="AK702" s="184"/>
      <c r="AL702" s="184"/>
      <c r="AM702" s="184"/>
      <c r="AN702" s="184"/>
      <c r="AO702" s="184"/>
      <c r="AP702" s="184"/>
      <c r="AQ702" s="184"/>
      <c r="AR702" s="184"/>
      <c r="AS702" s="184"/>
      <c r="AT702" s="184"/>
      <c r="AU702" s="184"/>
      <c r="AV702" s="184"/>
      <c r="AW702" s="184"/>
      <c r="AX702" s="184"/>
      <c r="AY702" s="184"/>
      <c r="AZ702" s="184"/>
      <c r="BA702" s="184"/>
      <c r="BB702" s="184"/>
      <c r="BC702" s="184"/>
      <c r="BD702" s="184"/>
      <c r="BE702" s="184"/>
      <c r="BF702" s="184"/>
      <c r="BG702" s="184"/>
      <c r="BH702" s="184"/>
      <c r="BI702" s="184"/>
      <c r="BJ702" s="184"/>
      <c r="BK702" s="184"/>
      <c r="BL702" s="184"/>
      <c r="BM702" s="184"/>
      <c r="BN702" s="184"/>
      <c r="BO702" s="184"/>
      <c r="BP702" s="184"/>
      <c r="BQ702" s="184"/>
      <c r="BR702" s="184"/>
      <c r="BS702" s="184"/>
      <c r="BT702" s="184"/>
      <c r="BU702" s="184"/>
      <c r="BV702" s="184"/>
      <c r="BW702" s="184"/>
      <c r="BX702" s="187"/>
      <c r="BY702" s="187"/>
      <c r="BZ702" s="187"/>
      <c r="CA702" s="187"/>
      <c r="CB702" s="187"/>
      <c r="CC702" s="187"/>
      <c r="CD702" s="187"/>
      <c r="CE702" s="187"/>
      <c r="CF702" s="187"/>
      <c r="CG702" s="187"/>
      <c r="CH702" s="187"/>
    </row>
    <row r="703" spans="1:86" s="186" customFormat="1" ht="12" customHeight="1">
      <c r="A703" s="184"/>
      <c r="B703" s="184"/>
      <c r="C703" s="184"/>
      <c r="D703" s="184"/>
      <c r="E703" s="184"/>
      <c r="F703" s="184"/>
      <c r="G703" s="185"/>
      <c r="H703" s="184"/>
      <c r="I703" s="184"/>
      <c r="J703" s="184"/>
      <c r="K703" s="184"/>
      <c r="L703" s="184"/>
      <c r="M703" s="184"/>
      <c r="N703" s="184"/>
      <c r="O703" s="184"/>
      <c r="P703" s="184"/>
      <c r="Q703" s="184"/>
      <c r="R703" s="184"/>
      <c r="S703" s="184"/>
      <c r="T703" s="184"/>
      <c r="U703" s="184"/>
      <c r="V703" s="184"/>
      <c r="W703" s="184"/>
      <c r="X703" s="184"/>
      <c r="Y703" s="184"/>
      <c r="Z703" s="184"/>
      <c r="AA703" s="184"/>
      <c r="AB703" s="184"/>
      <c r="AC703" s="184"/>
      <c r="AD703" s="184"/>
      <c r="AE703" s="184"/>
      <c r="AF703" s="184"/>
      <c r="AG703" s="184"/>
      <c r="AH703" s="184"/>
      <c r="AI703" s="184"/>
      <c r="AJ703" s="184"/>
      <c r="AK703" s="184"/>
      <c r="AL703" s="184"/>
      <c r="AM703" s="184"/>
      <c r="AN703" s="184"/>
      <c r="AO703" s="184"/>
      <c r="AP703" s="184"/>
      <c r="AQ703" s="184"/>
      <c r="AR703" s="184"/>
      <c r="AS703" s="184"/>
      <c r="AT703" s="184"/>
      <c r="AU703" s="184"/>
      <c r="AV703" s="184"/>
      <c r="AW703" s="184"/>
      <c r="AX703" s="184"/>
      <c r="AY703" s="184"/>
      <c r="AZ703" s="184"/>
      <c r="BA703" s="184"/>
      <c r="BB703" s="184"/>
      <c r="BC703" s="184"/>
      <c r="BD703" s="184"/>
      <c r="BE703" s="184"/>
      <c r="BF703" s="184"/>
      <c r="BG703" s="184"/>
      <c r="BH703" s="184"/>
      <c r="BI703" s="184"/>
      <c r="BJ703" s="184"/>
      <c r="BK703" s="184"/>
      <c r="BL703" s="184"/>
      <c r="BM703" s="184"/>
      <c r="BN703" s="184"/>
      <c r="BO703" s="184"/>
      <c r="BP703" s="184"/>
      <c r="BQ703" s="184"/>
      <c r="BR703" s="184"/>
      <c r="BS703" s="184"/>
      <c r="BT703" s="184"/>
      <c r="BU703" s="184"/>
      <c r="BV703" s="184"/>
      <c r="BW703" s="184"/>
      <c r="BX703" s="187"/>
      <c r="BY703" s="187"/>
      <c r="BZ703" s="187"/>
      <c r="CA703" s="187"/>
      <c r="CB703" s="187"/>
      <c r="CC703" s="187"/>
      <c r="CD703" s="187"/>
      <c r="CE703" s="187"/>
      <c r="CF703" s="187"/>
      <c r="CG703" s="187"/>
      <c r="CH703" s="187"/>
    </row>
    <row r="704" spans="1:86" s="186" customFormat="1" ht="12" customHeight="1">
      <c r="A704" s="184"/>
      <c r="B704" s="184"/>
      <c r="C704" s="184"/>
      <c r="D704" s="184"/>
      <c r="E704" s="184"/>
      <c r="F704" s="184"/>
      <c r="G704" s="185"/>
      <c r="H704" s="184"/>
      <c r="I704" s="184"/>
      <c r="J704" s="184"/>
      <c r="K704" s="184"/>
      <c r="L704" s="184"/>
      <c r="M704" s="184"/>
      <c r="N704" s="184"/>
      <c r="O704" s="184"/>
      <c r="P704" s="184"/>
      <c r="Q704" s="184"/>
      <c r="R704" s="184"/>
      <c r="S704" s="184"/>
      <c r="T704" s="184"/>
      <c r="U704" s="184"/>
      <c r="V704" s="184"/>
      <c r="W704" s="184"/>
      <c r="X704" s="184"/>
      <c r="Y704" s="184"/>
      <c r="Z704" s="184"/>
      <c r="AA704" s="184"/>
      <c r="AB704" s="184"/>
      <c r="AC704" s="184"/>
      <c r="AD704" s="184"/>
      <c r="AE704" s="184"/>
      <c r="AF704" s="184"/>
      <c r="AG704" s="184"/>
      <c r="AH704" s="184"/>
      <c r="AI704" s="184"/>
      <c r="AJ704" s="184"/>
      <c r="AK704" s="184"/>
      <c r="AL704" s="184"/>
      <c r="AM704" s="184"/>
      <c r="AN704" s="184"/>
      <c r="AO704" s="184"/>
      <c r="AP704" s="184"/>
      <c r="AQ704" s="184"/>
      <c r="AR704" s="184"/>
      <c r="AS704" s="184"/>
      <c r="AT704" s="184"/>
      <c r="AU704" s="184"/>
      <c r="AV704" s="184"/>
      <c r="AW704" s="184"/>
      <c r="AX704" s="184"/>
      <c r="AY704" s="184"/>
      <c r="AZ704" s="184"/>
      <c r="BA704" s="184"/>
      <c r="BB704" s="184"/>
      <c r="BC704" s="184"/>
      <c r="BD704" s="184"/>
      <c r="BE704" s="184"/>
      <c r="BF704" s="184"/>
      <c r="BG704" s="184"/>
      <c r="BH704" s="184"/>
      <c r="BI704" s="184"/>
      <c r="BJ704" s="184"/>
      <c r="BK704" s="184"/>
      <c r="BL704" s="184"/>
      <c r="BM704" s="184"/>
      <c r="BN704" s="184"/>
      <c r="BO704" s="184"/>
      <c r="BP704" s="184"/>
      <c r="BQ704" s="184"/>
      <c r="BR704" s="184"/>
      <c r="BS704" s="184"/>
      <c r="BT704" s="184"/>
      <c r="BU704" s="184"/>
      <c r="BV704" s="184"/>
      <c r="BW704" s="184"/>
      <c r="BX704" s="187"/>
      <c r="BY704" s="187"/>
      <c r="BZ704" s="187"/>
      <c r="CA704" s="187"/>
      <c r="CB704" s="187"/>
      <c r="CC704" s="187"/>
      <c r="CD704" s="187"/>
      <c r="CE704" s="187"/>
      <c r="CF704" s="187"/>
      <c r="CG704" s="187"/>
      <c r="CH704" s="187"/>
    </row>
    <row r="705" spans="1:86" s="186" customFormat="1" ht="12" customHeight="1">
      <c r="A705" s="184"/>
      <c r="B705" s="184"/>
      <c r="C705" s="184"/>
      <c r="D705" s="184"/>
      <c r="E705" s="184"/>
      <c r="F705" s="184"/>
      <c r="G705" s="185"/>
      <c r="H705" s="184"/>
      <c r="I705" s="184"/>
      <c r="J705" s="184"/>
      <c r="K705" s="184"/>
      <c r="L705" s="184"/>
      <c r="M705" s="184"/>
      <c r="N705" s="184"/>
      <c r="O705" s="184"/>
      <c r="P705" s="184"/>
      <c r="Q705" s="184"/>
      <c r="R705" s="184"/>
      <c r="S705" s="184"/>
      <c r="T705" s="184"/>
      <c r="U705" s="184"/>
      <c r="V705" s="184"/>
      <c r="W705" s="184"/>
      <c r="X705" s="184"/>
      <c r="Y705" s="184"/>
      <c r="Z705" s="184"/>
      <c r="AA705" s="184"/>
      <c r="AB705" s="184"/>
      <c r="AC705" s="184"/>
      <c r="AD705" s="184"/>
      <c r="AE705" s="184"/>
      <c r="AF705" s="184"/>
      <c r="AG705" s="184"/>
      <c r="AH705" s="184"/>
      <c r="AI705" s="184"/>
      <c r="AJ705" s="184"/>
      <c r="AK705" s="184"/>
      <c r="AL705" s="184"/>
      <c r="AM705" s="184"/>
      <c r="AN705" s="184"/>
      <c r="AO705" s="184"/>
      <c r="AP705" s="184"/>
      <c r="AQ705" s="184"/>
      <c r="AR705" s="184"/>
      <c r="AS705" s="184"/>
      <c r="AT705" s="184"/>
      <c r="AU705" s="184"/>
      <c r="AV705" s="184"/>
      <c r="AW705" s="184"/>
      <c r="AX705" s="184"/>
      <c r="AY705" s="184"/>
      <c r="AZ705" s="184"/>
      <c r="BA705" s="184"/>
      <c r="BB705" s="184"/>
      <c r="BC705" s="184"/>
      <c r="BD705" s="184"/>
      <c r="BE705" s="184"/>
      <c r="BF705" s="184"/>
      <c r="BG705" s="184"/>
      <c r="BH705" s="184"/>
      <c r="BI705" s="184"/>
      <c r="BJ705" s="184"/>
      <c r="BK705" s="184"/>
      <c r="BL705" s="184"/>
      <c r="BM705" s="184"/>
      <c r="BN705" s="184"/>
      <c r="BO705" s="184"/>
      <c r="BP705" s="184"/>
      <c r="BQ705" s="184"/>
      <c r="BR705" s="184"/>
      <c r="BS705" s="184"/>
      <c r="BT705" s="184"/>
      <c r="BU705" s="184"/>
      <c r="BV705" s="184"/>
      <c r="BW705" s="184"/>
      <c r="BX705" s="187"/>
      <c r="BY705" s="187"/>
      <c r="BZ705" s="187"/>
      <c r="CA705" s="187"/>
      <c r="CB705" s="187"/>
      <c r="CC705" s="187"/>
      <c r="CD705" s="187"/>
      <c r="CE705" s="187"/>
      <c r="CF705" s="187"/>
      <c r="CG705" s="187"/>
      <c r="CH705" s="187"/>
    </row>
    <row r="706" spans="1:86" s="186" customFormat="1" ht="12" customHeight="1">
      <c r="A706" s="184"/>
      <c r="B706" s="184"/>
      <c r="C706" s="184"/>
      <c r="D706" s="184"/>
      <c r="E706" s="184"/>
      <c r="F706" s="184"/>
      <c r="G706" s="185"/>
      <c r="H706" s="184"/>
      <c r="I706" s="184"/>
      <c r="J706" s="184"/>
      <c r="K706" s="184"/>
      <c r="L706" s="184"/>
      <c r="M706" s="184"/>
      <c r="N706" s="184"/>
      <c r="O706" s="184"/>
      <c r="P706" s="184"/>
      <c r="Q706" s="184"/>
      <c r="R706" s="184"/>
      <c r="S706" s="184"/>
      <c r="T706" s="184"/>
      <c r="U706" s="184"/>
      <c r="V706" s="184"/>
      <c r="W706" s="184"/>
      <c r="X706" s="184"/>
      <c r="Y706" s="184"/>
      <c r="Z706" s="184"/>
      <c r="AA706" s="184"/>
      <c r="AB706" s="184"/>
      <c r="AC706" s="184"/>
      <c r="AD706" s="184"/>
      <c r="AE706" s="184"/>
      <c r="AF706" s="184"/>
      <c r="AG706" s="184"/>
      <c r="AH706" s="184"/>
      <c r="AI706" s="184"/>
      <c r="AJ706" s="184"/>
      <c r="AK706" s="184"/>
      <c r="AL706" s="184"/>
      <c r="AM706" s="184"/>
      <c r="AN706" s="184"/>
      <c r="AO706" s="184"/>
      <c r="AP706" s="184"/>
      <c r="AQ706" s="184"/>
      <c r="AR706" s="184"/>
      <c r="AS706" s="184"/>
      <c r="AT706" s="184"/>
      <c r="AU706" s="184"/>
      <c r="AV706" s="184"/>
      <c r="AW706" s="184"/>
      <c r="AX706" s="184"/>
      <c r="AY706" s="184"/>
      <c r="AZ706" s="184"/>
      <c r="BA706" s="184"/>
      <c r="BB706" s="184"/>
      <c r="BC706" s="184"/>
      <c r="BD706" s="184"/>
      <c r="BE706" s="184"/>
      <c r="BF706" s="184"/>
      <c r="BG706" s="184"/>
      <c r="BH706" s="184"/>
      <c r="BI706" s="184"/>
      <c r="BJ706" s="184"/>
      <c r="BK706" s="184"/>
      <c r="BL706" s="184"/>
      <c r="BM706" s="184"/>
      <c r="BN706" s="184"/>
      <c r="BO706" s="184"/>
      <c r="BP706" s="184"/>
      <c r="BQ706" s="184"/>
      <c r="BR706" s="184"/>
      <c r="BS706" s="184"/>
      <c r="BT706" s="184"/>
      <c r="BU706" s="184"/>
      <c r="BV706" s="184"/>
      <c r="BW706" s="184"/>
      <c r="BX706" s="187"/>
      <c r="BY706" s="187"/>
      <c r="BZ706" s="187"/>
      <c r="CA706" s="187"/>
      <c r="CB706" s="187"/>
      <c r="CC706" s="187"/>
      <c r="CD706" s="187"/>
      <c r="CE706" s="187"/>
      <c r="CF706" s="187"/>
      <c r="CG706" s="187"/>
      <c r="CH706" s="187"/>
    </row>
    <row r="707" spans="1:86" s="186" customFormat="1" ht="12" customHeight="1">
      <c r="A707" s="184"/>
      <c r="B707" s="184"/>
      <c r="C707" s="184"/>
      <c r="D707" s="184"/>
      <c r="E707" s="184"/>
      <c r="F707" s="184"/>
      <c r="G707" s="185"/>
      <c r="H707" s="184"/>
      <c r="I707" s="184"/>
      <c r="J707" s="184"/>
      <c r="K707" s="184"/>
      <c r="L707" s="184"/>
      <c r="M707" s="184"/>
      <c r="N707" s="184"/>
      <c r="O707" s="184"/>
      <c r="P707" s="184"/>
      <c r="Q707" s="184"/>
      <c r="R707" s="184"/>
      <c r="S707" s="184"/>
      <c r="T707" s="184"/>
      <c r="U707" s="184"/>
      <c r="V707" s="184"/>
      <c r="W707" s="184"/>
      <c r="X707" s="184"/>
      <c r="Y707" s="184"/>
      <c r="Z707" s="184"/>
      <c r="AA707" s="184"/>
      <c r="AB707" s="184"/>
      <c r="AC707" s="184"/>
      <c r="AD707" s="184"/>
      <c r="AE707" s="184"/>
      <c r="AF707" s="184"/>
      <c r="AG707" s="184"/>
      <c r="AH707" s="184"/>
      <c r="AI707" s="184"/>
      <c r="AJ707" s="184"/>
      <c r="AK707" s="184"/>
      <c r="AL707" s="184"/>
      <c r="AM707" s="184"/>
      <c r="AN707" s="184"/>
      <c r="AO707" s="184"/>
      <c r="AP707" s="184"/>
      <c r="AQ707" s="184"/>
      <c r="AR707" s="184"/>
      <c r="AS707" s="184"/>
      <c r="AT707" s="184"/>
      <c r="AU707" s="184"/>
      <c r="AV707" s="184"/>
      <c r="AW707" s="184"/>
      <c r="AX707" s="184"/>
      <c r="AY707" s="184"/>
      <c r="AZ707" s="184"/>
      <c r="BA707" s="184"/>
      <c r="BB707" s="184"/>
      <c r="BC707" s="184"/>
      <c r="BD707" s="184"/>
      <c r="BE707" s="184"/>
      <c r="BF707" s="184"/>
      <c r="BG707" s="184"/>
      <c r="BH707" s="184"/>
      <c r="BI707" s="184"/>
      <c r="BJ707" s="184"/>
      <c r="BK707" s="184"/>
      <c r="BL707" s="184"/>
      <c r="BM707" s="184"/>
      <c r="BN707" s="184"/>
      <c r="BO707" s="184"/>
      <c r="BP707" s="184"/>
      <c r="BQ707" s="184"/>
      <c r="BR707" s="184"/>
      <c r="BS707" s="184"/>
      <c r="BT707" s="184"/>
      <c r="BU707" s="184"/>
      <c r="BV707" s="184"/>
      <c r="BW707" s="184"/>
      <c r="BX707" s="187"/>
      <c r="BY707" s="187"/>
      <c r="BZ707" s="187"/>
      <c r="CA707" s="187"/>
      <c r="CB707" s="187"/>
      <c r="CC707" s="187"/>
      <c r="CD707" s="187"/>
      <c r="CE707" s="187"/>
      <c r="CF707" s="187"/>
      <c r="CG707" s="187"/>
      <c r="CH707" s="187"/>
    </row>
    <row r="708" spans="1:86" s="186" customFormat="1" ht="12" customHeight="1">
      <c r="A708" s="184"/>
      <c r="B708" s="184"/>
      <c r="C708" s="184"/>
      <c r="D708" s="184"/>
      <c r="E708" s="184"/>
      <c r="F708" s="184"/>
      <c r="G708" s="185"/>
      <c r="H708" s="184"/>
      <c r="I708" s="184"/>
      <c r="J708" s="184"/>
      <c r="K708" s="184"/>
      <c r="L708" s="184"/>
      <c r="M708" s="184"/>
      <c r="N708" s="184"/>
      <c r="O708" s="184"/>
      <c r="P708" s="184"/>
      <c r="Q708" s="184"/>
      <c r="R708" s="184"/>
      <c r="S708" s="184"/>
      <c r="T708" s="184"/>
      <c r="U708" s="184"/>
      <c r="V708" s="184"/>
      <c r="W708" s="184"/>
      <c r="X708" s="184"/>
      <c r="Y708" s="184"/>
      <c r="Z708" s="184"/>
      <c r="AA708" s="184"/>
      <c r="AB708" s="184"/>
      <c r="AC708" s="184"/>
      <c r="AD708" s="184"/>
      <c r="AE708" s="184"/>
      <c r="AF708" s="184"/>
      <c r="AG708" s="184"/>
      <c r="AH708" s="184"/>
      <c r="AI708" s="184"/>
      <c r="AJ708" s="184"/>
      <c r="AK708" s="184"/>
      <c r="AL708" s="184"/>
      <c r="AM708" s="184"/>
      <c r="AN708" s="184"/>
      <c r="AO708" s="184"/>
      <c r="AP708" s="184"/>
      <c r="AQ708" s="184"/>
      <c r="AR708" s="184"/>
      <c r="AS708" s="184"/>
      <c r="AT708" s="184"/>
      <c r="AU708" s="184"/>
      <c r="AV708" s="184"/>
      <c r="AW708" s="184"/>
      <c r="AX708" s="184"/>
      <c r="AY708" s="184"/>
      <c r="AZ708" s="184"/>
      <c r="BA708" s="184"/>
      <c r="BB708" s="184"/>
      <c r="BC708" s="184"/>
      <c r="BD708" s="184"/>
      <c r="BE708" s="184"/>
      <c r="BF708" s="184"/>
      <c r="BG708" s="184"/>
      <c r="BH708" s="184"/>
      <c r="BI708" s="184"/>
      <c r="BJ708" s="184"/>
      <c r="BK708" s="184"/>
      <c r="BL708" s="184"/>
      <c r="BM708" s="184"/>
      <c r="BN708" s="184"/>
      <c r="BO708" s="184"/>
      <c r="BP708" s="184"/>
      <c r="BQ708" s="184"/>
      <c r="BR708" s="184"/>
      <c r="BS708" s="184"/>
      <c r="BT708" s="184"/>
      <c r="BU708" s="184"/>
      <c r="BV708" s="184"/>
      <c r="BW708" s="184"/>
      <c r="BX708" s="187"/>
      <c r="BY708" s="187"/>
      <c r="BZ708" s="187"/>
      <c r="CA708" s="187"/>
      <c r="CB708" s="187"/>
      <c r="CC708" s="187"/>
      <c r="CD708" s="187"/>
      <c r="CE708" s="187"/>
      <c r="CF708" s="187"/>
      <c r="CG708" s="187"/>
      <c r="CH708" s="187"/>
    </row>
    <row r="709" spans="1:86" s="186" customFormat="1" ht="12" customHeight="1">
      <c r="A709" s="184"/>
      <c r="B709" s="184"/>
      <c r="C709" s="184"/>
      <c r="D709" s="184"/>
      <c r="E709" s="184"/>
      <c r="F709" s="184"/>
      <c r="G709" s="185"/>
      <c r="H709" s="184"/>
      <c r="I709" s="184"/>
      <c r="J709" s="184"/>
      <c r="K709" s="184"/>
      <c r="L709" s="184"/>
      <c r="M709" s="184"/>
      <c r="N709" s="184"/>
      <c r="O709" s="184"/>
      <c r="P709" s="184"/>
      <c r="Q709" s="184"/>
      <c r="R709" s="184"/>
      <c r="S709" s="184"/>
      <c r="T709" s="184"/>
      <c r="U709" s="184"/>
      <c r="V709" s="184"/>
      <c r="W709" s="184"/>
      <c r="X709" s="184"/>
      <c r="Y709" s="184"/>
      <c r="Z709" s="184"/>
      <c r="AA709" s="184"/>
      <c r="AB709" s="184"/>
      <c r="AC709" s="184"/>
      <c r="AD709" s="184"/>
      <c r="AE709" s="184"/>
      <c r="AF709" s="184"/>
      <c r="AG709" s="184"/>
      <c r="AH709" s="184"/>
      <c r="AI709" s="184"/>
      <c r="AJ709" s="184"/>
      <c r="AK709" s="184"/>
      <c r="AL709" s="184"/>
      <c r="AM709" s="184"/>
      <c r="AN709" s="184"/>
      <c r="AO709" s="184"/>
      <c r="AP709" s="184"/>
      <c r="AQ709" s="184"/>
      <c r="AR709" s="184"/>
      <c r="AS709" s="184"/>
      <c r="AT709" s="184"/>
      <c r="AU709" s="184"/>
      <c r="AV709" s="184"/>
      <c r="AW709" s="184"/>
      <c r="AX709" s="184"/>
      <c r="AY709" s="184"/>
      <c r="AZ709" s="184"/>
      <c r="BA709" s="184"/>
      <c r="BB709" s="184"/>
      <c r="BC709" s="184"/>
      <c r="BD709" s="184"/>
      <c r="BE709" s="184"/>
      <c r="BF709" s="184"/>
      <c r="BG709" s="184"/>
      <c r="BH709" s="184"/>
      <c r="BI709" s="184"/>
      <c r="BJ709" s="184"/>
      <c r="BK709" s="184"/>
      <c r="BL709" s="184"/>
      <c r="BM709" s="184"/>
      <c r="BN709" s="184"/>
      <c r="BO709" s="184"/>
      <c r="BP709" s="184"/>
      <c r="BQ709" s="184"/>
      <c r="BR709" s="184"/>
      <c r="BS709" s="184"/>
      <c r="BT709" s="184"/>
      <c r="BU709" s="184"/>
      <c r="BV709" s="184"/>
      <c r="BW709" s="184"/>
      <c r="BX709" s="187"/>
      <c r="BY709" s="187"/>
      <c r="BZ709" s="187"/>
      <c r="CA709" s="187"/>
      <c r="CB709" s="187"/>
      <c r="CC709" s="187"/>
      <c r="CD709" s="187"/>
      <c r="CE709" s="187"/>
      <c r="CF709" s="187"/>
      <c r="CG709" s="187"/>
      <c r="CH709" s="187"/>
    </row>
    <row r="710" spans="1:86" s="186" customFormat="1" ht="12" customHeight="1">
      <c r="A710" s="184"/>
      <c r="B710" s="184"/>
      <c r="C710" s="184"/>
      <c r="D710" s="184"/>
      <c r="E710" s="184"/>
      <c r="F710" s="184"/>
      <c r="G710" s="185"/>
      <c r="H710" s="184"/>
      <c r="I710" s="184"/>
      <c r="J710" s="184"/>
      <c r="K710" s="184"/>
      <c r="L710" s="184"/>
      <c r="M710" s="184"/>
      <c r="N710" s="184"/>
      <c r="O710" s="184"/>
      <c r="P710" s="184"/>
      <c r="Q710" s="184"/>
      <c r="R710" s="184"/>
      <c r="S710" s="184"/>
      <c r="T710" s="184"/>
      <c r="U710" s="184"/>
      <c r="V710" s="184"/>
      <c r="W710" s="184"/>
      <c r="X710" s="184"/>
      <c r="Y710" s="184"/>
      <c r="Z710" s="184"/>
      <c r="AA710" s="184"/>
      <c r="AB710" s="184"/>
      <c r="AC710" s="184"/>
      <c r="AD710" s="184"/>
      <c r="AE710" s="184"/>
      <c r="AF710" s="184"/>
      <c r="AG710" s="184"/>
      <c r="AH710" s="184"/>
      <c r="AI710" s="184"/>
      <c r="AJ710" s="184"/>
      <c r="AK710" s="184"/>
      <c r="AL710" s="184"/>
      <c r="AM710" s="184"/>
      <c r="AN710" s="184"/>
      <c r="AO710" s="184"/>
      <c r="AP710" s="184"/>
      <c r="AQ710" s="184"/>
      <c r="AR710" s="184"/>
      <c r="AS710" s="184"/>
      <c r="AT710" s="184"/>
      <c r="AU710" s="184"/>
      <c r="AV710" s="184"/>
      <c r="AW710" s="184"/>
      <c r="AX710" s="184"/>
      <c r="AY710" s="184"/>
      <c r="AZ710" s="184"/>
      <c r="BA710" s="184"/>
      <c r="BB710" s="184"/>
      <c r="BC710" s="184"/>
      <c r="BD710" s="184"/>
      <c r="BE710" s="184"/>
      <c r="BF710" s="184"/>
      <c r="BG710" s="184"/>
      <c r="BH710" s="184"/>
      <c r="BI710" s="184"/>
      <c r="BJ710" s="184"/>
      <c r="BK710" s="184"/>
      <c r="BL710" s="184"/>
      <c r="BM710" s="184"/>
      <c r="BN710" s="184"/>
      <c r="BO710" s="184"/>
      <c r="BP710" s="184"/>
      <c r="BQ710" s="184"/>
      <c r="BR710" s="184"/>
      <c r="BS710" s="184"/>
      <c r="BT710" s="184"/>
      <c r="BU710" s="184"/>
      <c r="BV710" s="184"/>
      <c r="BW710" s="184"/>
      <c r="BX710" s="187"/>
      <c r="BY710" s="187"/>
      <c r="BZ710" s="187"/>
      <c r="CA710" s="187"/>
      <c r="CB710" s="187"/>
      <c r="CC710" s="187"/>
      <c r="CD710" s="187"/>
      <c r="CE710" s="187"/>
      <c r="CF710" s="187"/>
      <c r="CG710" s="187"/>
      <c r="CH710" s="187"/>
    </row>
    <row r="711" spans="1:86" s="186" customFormat="1" ht="12" customHeight="1">
      <c r="A711" s="184"/>
      <c r="B711" s="184"/>
      <c r="C711" s="184"/>
      <c r="D711" s="184"/>
      <c r="E711" s="184"/>
      <c r="F711" s="184"/>
      <c r="G711" s="185"/>
      <c r="H711" s="184"/>
      <c r="I711" s="184"/>
      <c r="J711" s="184"/>
      <c r="K711" s="184"/>
      <c r="L711" s="184"/>
      <c r="M711" s="184"/>
      <c r="N711" s="184"/>
      <c r="O711" s="184"/>
      <c r="P711" s="184"/>
      <c r="Q711" s="184"/>
      <c r="R711" s="184"/>
      <c r="S711" s="184"/>
      <c r="T711" s="184"/>
      <c r="U711" s="184"/>
      <c r="V711" s="184"/>
      <c r="W711" s="184"/>
      <c r="X711" s="184"/>
      <c r="Y711" s="184"/>
      <c r="Z711" s="184"/>
      <c r="AA711" s="184"/>
      <c r="AB711" s="184"/>
      <c r="AC711" s="184"/>
      <c r="AD711" s="184"/>
      <c r="AE711" s="184"/>
      <c r="AF711" s="184"/>
      <c r="AG711" s="184"/>
      <c r="AH711" s="184"/>
      <c r="AI711" s="184"/>
      <c r="AJ711" s="184"/>
      <c r="AK711" s="184"/>
      <c r="AL711" s="184"/>
      <c r="AM711" s="184"/>
      <c r="AN711" s="184"/>
      <c r="AO711" s="184"/>
      <c r="AP711" s="184"/>
      <c r="AQ711" s="184"/>
      <c r="AR711" s="184"/>
      <c r="AS711" s="184"/>
      <c r="AT711" s="184"/>
      <c r="AU711" s="184"/>
      <c r="AV711" s="184"/>
      <c r="AW711" s="184"/>
      <c r="AX711" s="184"/>
      <c r="AY711" s="184"/>
      <c r="AZ711" s="184"/>
      <c r="BA711" s="184"/>
      <c r="BB711" s="184"/>
      <c r="BC711" s="184"/>
      <c r="BD711" s="184"/>
      <c r="BE711" s="184"/>
      <c r="BF711" s="184"/>
      <c r="BG711" s="184"/>
      <c r="BH711" s="184"/>
      <c r="BI711" s="184"/>
      <c r="BJ711" s="184"/>
      <c r="BK711" s="184"/>
      <c r="BL711" s="184"/>
      <c r="BM711" s="184"/>
      <c r="BN711" s="184"/>
      <c r="BO711" s="184"/>
      <c r="BP711" s="184"/>
      <c r="BQ711" s="184"/>
      <c r="BR711" s="184"/>
      <c r="BS711" s="184"/>
      <c r="BT711" s="184"/>
      <c r="BU711" s="184"/>
      <c r="BV711" s="184"/>
      <c r="BW711" s="184"/>
      <c r="BX711" s="187"/>
      <c r="BY711" s="187"/>
      <c r="BZ711" s="187"/>
      <c r="CA711" s="187"/>
      <c r="CB711" s="187"/>
      <c r="CC711" s="187"/>
      <c r="CD711" s="187"/>
      <c r="CE711" s="187"/>
      <c r="CF711" s="187"/>
      <c r="CG711" s="187"/>
      <c r="CH711" s="187"/>
    </row>
    <row r="712" spans="1:86" s="186" customFormat="1" ht="12" customHeight="1">
      <c r="A712" s="184"/>
      <c r="B712" s="184"/>
      <c r="C712" s="184"/>
      <c r="D712" s="184"/>
      <c r="E712" s="184"/>
      <c r="F712" s="184"/>
      <c r="G712" s="185"/>
      <c r="H712" s="184"/>
      <c r="I712" s="184"/>
      <c r="J712" s="184"/>
      <c r="K712" s="184"/>
      <c r="L712" s="184"/>
      <c r="M712" s="184"/>
      <c r="N712" s="184"/>
      <c r="O712" s="184"/>
      <c r="P712" s="184"/>
      <c r="Q712" s="184"/>
      <c r="R712" s="184"/>
      <c r="S712" s="184"/>
      <c r="T712" s="184"/>
      <c r="U712" s="184"/>
      <c r="V712" s="184"/>
      <c r="W712" s="184"/>
      <c r="X712" s="184"/>
      <c r="Y712" s="184"/>
      <c r="Z712" s="184"/>
      <c r="AA712" s="184"/>
      <c r="AB712" s="184"/>
      <c r="AC712" s="184"/>
      <c r="AD712" s="184"/>
      <c r="AE712" s="184"/>
      <c r="AF712" s="184"/>
      <c r="AG712" s="184"/>
      <c r="AH712" s="184"/>
      <c r="AI712" s="184"/>
      <c r="AJ712" s="184"/>
      <c r="AK712" s="184"/>
      <c r="AL712" s="184"/>
      <c r="AM712" s="184"/>
      <c r="AN712" s="184"/>
      <c r="AO712" s="184"/>
      <c r="AP712" s="184"/>
      <c r="AQ712" s="184"/>
      <c r="AR712" s="184"/>
      <c r="AS712" s="184"/>
      <c r="AT712" s="184"/>
      <c r="AU712" s="184"/>
      <c r="AV712" s="184"/>
      <c r="AW712" s="184"/>
      <c r="AX712" s="184"/>
      <c r="AY712" s="184"/>
      <c r="AZ712" s="184"/>
      <c r="BA712" s="184"/>
      <c r="BB712" s="184"/>
      <c r="BC712" s="184"/>
      <c r="BD712" s="184"/>
      <c r="BE712" s="184"/>
      <c r="BF712" s="184"/>
      <c r="BG712" s="184"/>
      <c r="BH712" s="184"/>
      <c r="BI712" s="184"/>
      <c r="BJ712" s="184"/>
      <c r="BK712" s="184"/>
      <c r="BL712" s="184"/>
      <c r="BM712" s="184"/>
      <c r="BN712" s="184"/>
      <c r="BO712" s="184"/>
      <c r="BP712" s="184"/>
      <c r="BQ712" s="184"/>
      <c r="BR712" s="184"/>
      <c r="BS712" s="184"/>
      <c r="BT712" s="184"/>
      <c r="BU712" s="184"/>
      <c r="BV712" s="184"/>
      <c r="BW712" s="184"/>
      <c r="BX712" s="187"/>
      <c r="BY712" s="187"/>
      <c r="BZ712" s="187"/>
      <c r="CA712" s="187"/>
      <c r="CB712" s="187"/>
      <c r="CC712" s="187"/>
      <c r="CD712" s="187"/>
      <c r="CE712" s="187"/>
      <c r="CF712" s="187"/>
      <c r="CG712" s="187"/>
      <c r="CH712" s="187"/>
    </row>
    <row r="713" spans="1:86" s="186" customFormat="1" ht="12" customHeight="1">
      <c r="A713" s="184"/>
      <c r="B713" s="184"/>
      <c r="C713" s="184"/>
      <c r="D713" s="184"/>
      <c r="E713" s="184"/>
      <c r="F713" s="184"/>
      <c r="G713" s="185"/>
      <c r="H713" s="184"/>
      <c r="I713" s="184"/>
      <c r="J713" s="184"/>
      <c r="K713" s="184"/>
      <c r="L713" s="184"/>
      <c r="M713" s="184"/>
      <c r="N713" s="184"/>
      <c r="O713" s="184"/>
      <c r="P713" s="184"/>
      <c r="Q713" s="184"/>
      <c r="R713" s="184"/>
      <c r="S713" s="184"/>
      <c r="T713" s="184"/>
      <c r="U713" s="184"/>
      <c r="V713" s="184"/>
      <c r="W713" s="184"/>
      <c r="X713" s="184"/>
      <c r="Y713" s="184"/>
      <c r="Z713" s="184"/>
      <c r="AA713" s="184"/>
      <c r="AB713" s="184"/>
      <c r="AC713" s="184"/>
      <c r="AD713" s="184"/>
      <c r="AE713" s="184"/>
      <c r="AF713" s="184"/>
      <c r="AG713" s="184"/>
      <c r="AH713" s="184"/>
      <c r="AI713" s="184"/>
      <c r="AJ713" s="184"/>
      <c r="AK713" s="184"/>
      <c r="AL713" s="184"/>
      <c r="AM713" s="184"/>
      <c r="AN713" s="184"/>
      <c r="AO713" s="184"/>
      <c r="AP713" s="184"/>
      <c r="AQ713" s="184"/>
      <c r="AR713" s="184"/>
      <c r="AS713" s="184"/>
      <c r="AT713" s="184"/>
      <c r="AU713" s="184"/>
      <c r="AV713" s="184"/>
      <c r="AW713" s="184"/>
      <c r="AX713" s="184"/>
      <c r="AY713" s="184"/>
      <c r="AZ713" s="184"/>
      <c r="BA713" s="184"/>
      <c r="BB713" s="184"/>
      <c r="BC713" s="184"/>
      <c r="BD713" s="184"/>
      <c r="BE713" s="184"/>
      <c r="BF713" s="184"/>
      <c r="BG713" s="184"/>
      <c r="BH713" s="184"/>
      <c r="BI713" s="184"/>
      <c r="BJ713" s="184"/>
      <c r="BK713" s="184"/>
      <c r="BL713" s="184"/>
      <c r="BM713" s="184"/>
      <c r="BN713" s="184"/>
      <c r="BO713" s="184"/>
      <c r="BP713" s="184"/>
      <c r="BQ713" s="184"/>
      <c r="BR713" s="184"/>
      <c r="BS713" s="184"/>
      <c r="BT713" s="184"/>
      <c r="BU713" s="184"/>
      <c r="BV713" s="184"/>
      <c r="BW713" s="184"/>
      <c r="BX713" s="187"/>
      <c r="BY713" s="187"/>
      <c r="BZ713" s="187"/>
      <c r="CA713" s="187"/>
      <c r="CB713" s="187"/>
      <c r="CC713" s="187"/>
      <c r="CD713" s="187"/>
      <c r="CE713" s="187"/>
      <c r="CF713" s="187"/>
      <c r="CG713" s="187"/>
      <c r="CH713" s="187"/>
    </row>
    <row r="714" spans="1:86" s="186" customFormat="1" ht="12" customHeight="1">
      <c r="A714" s="184"/>
      <c r="B714" s="184"/>
      <c r="C714" s="184"/>
      <c r="D714" s="184"/>
      <c r="E714" s="184"/>
      <c r="F714" s="184"/>
      <c r="G714" s="185"/>
      <c r="H714" s="184"/>
      <c r="I714" s="184"/>
      <c r="J714" s="184"/>
      <c r="K714" s="184"/>
      <c r="L714" s="184"/>
      <c r="M714" s="184"/>
      <c r="N714" s="184"/>
      <c r="O714" s="184"/>
      <c r="P714" s="184"/>
      <c r="Q714" s="184"/>
      <c r="R714" s="184"/>
      <c r="S714" s="184"/>
      <c r="T714" s="184"/>
      <c r="U714" s="184"/>
      <c r="V714" s="184"/>
      <c r="W714" s="184"/>
      <c r="X714" s="184"/>
      <c r="Y714" s="184"/>
      <c r="Z714" s="184"/>
      <c r="AA714" s="184"/>
      <c r="AB714" s="184"/>
      <c r="AC714" s="184"/>
      <c r="AD714" s="184"/>
      <c r="AE714" s="184"/>
      <c r="AF714" s="184"/>
      <c r="AG714" s="184"/>
      <c r="AH714" s="184"/>
      <c r="AI714" s="184"/>
      <c r="AJ714" s="184"/>
      <c r="AK714" s="184"/>
      <c r="AL714" s="184"/>
      <c r="AM714" s="184"/>
      <c r="AN714" s="184"/>
      <c r="AO714" s="184"/>
      <c r="AP714" s="184"/>
      <c r="AQ714" s="184"/>
      <c r="AR714" s="184"/>
      <c r="AS714" s="184"/>
      <c r="AT714" s="184"/>
      <c r="AU714" s="184"/>
      <c r="AV714" s="184"/>
      <c r="AW714" s="184"/>
      <c r="AX714" s="184"/>
      <c r="AY714" s="184"/>
      <c r="AZ714" s="184"/>
      <c r="BA714" s="184"/>
      <c r="BB714" s="184"/>
      <c r="BC714" s="184"/>
      <c r="BD714" s="184"/>
      <c r="BE714" s="184"/>
      <c r="BF714" s="184"/>
      <c r="BG714" s="184"/>
      <c r="BH714" s="184"/>
      <c r="BI714" s="184"/>
      <c r="BJ714" s="184"/>
      <c r="BK714" s="184"/>
      <c r="BL714" s="184"/>
      <c r="BM714" s="184"/>
      <c r="BN714" s="184"/>
      <c r="BO714" s="184"/>
      <c r="BP714" s="184"/>
      <c r="BQ714" s="184"/>
      <c r="BR714" s="184"/>
      <c r="BS714" s="184"/>
      <c r="BT714" s="184"/>
      <c r="BU714" s="184"/>
      <c r="BV714" s="184"/>
      <c r="BW714" s="184"/>
      <c r="BX714" s="187"/>
      <c r="BY714" s="187"/>
      <c r="BZ714" s="187"/>
      <c r="CA714" s="187"/>
      <c r="CB714" s="187"/>
      <c r="CC714" s="187"/>
      <c r="CD714" s="187"/>
      <c r="CE714" s="187"/>
      <c r="CF714" s="187"/>
      <c r="CG714" s="187"/>
      <c r="CH714" s="187"/>
    </row>
    <row r="715" spans="1:86" s="186" customFormat="1" ht="12" customHeight="1">
      <c r="A715" s="184"/>
      <c r="B715" s="184"/>
      <c r="C715" s="184"/>
      <c r="D715" s="184"/>
      <c r="E715" s="184"/>
      <c r="F715" s="184"/>
      <c r="G715" s="185"/>
      <c r="H715" s="184"/>
      <c r="I715" s="184"/>
      <c r="J715" s="184"/>
      <c r="K715" s="184"/>
      <c r="L715" s="184"/>
      <c r="M715" s="184"/>
      <c r="N715" s="184"/>
      <c r="O715" s="184"/>
      <c r="P715" s="184"/>
      <c r="Q715" s="184"/>
      <c r="R715" s="184"/>
      <c r="S715" s="184"/>
      <c r="T715" s="184"/>
      <c r="U715" s="184"/>
      <c r="V715" s="184"/>
      <c r="W715" s="184"/>
      <c r="X715" s="184"/>
      <c r="Y715" s="184"/>
      <c r="Z715" s="184"/>
      <c r="AA715" s="184"/>
      <c r="AB715" s="184"/>
      <c r="AC715" s="184"/>
      <c r="AD715" s="184"/>
      <c r="AE715" s="184"/>
      <c r="AF715" s="184"/>
      <c r="AG715" s="184"/>
      <c r="AH715" s="184"/>
      <c r="AI715" s="184"/>
      <c r="AJ715" s="184"/>
      <c r="AK715" s="184"/>
      <c r="AL715" s="184"/>
      <c r="AM715" s="184"/>
      <c r="AN715" s="184"/>
      <c r="AO715" s="184"/>
      <c r="AP715" s="184"/>
      <c r="AQ715" s="184"/>
      <c r="AR715" s="184"/>
      <c r="AS715" s="184"/>
      <c r="AT715" s="184"/>
      <c r="AU715" s="184"/>
      <c r="AV715" s="184"/>
      <c r="AW715" s="184"/>
      <c r="AX715" s="184"/>
      <c r="AY715" s="184"/>
      <c r="AZ715" s="184"/>
      <c r="BA715" s="184"/>
      <c r="BB715" s="184"/>
      <c r="BC715" s="184"/>
      <c r="BD715" s="184"/>
      <c r="BE715" s="184"/>
      <c r="BF715" s="184"/>
      <c r="BG715" s="184"/>
      <c r="BH715" s="184"/>
      <c r="BI715" s="184"/>
      <c r="BJ715" s="184"/>
      <c r="BK715" s="184"/>
      <c r="BL715" s="184"/>
      <c r="BM715" s="184"/>
      <c r="BN715" s="184"/>
      <c r="BO715" s="184"/>
      <c r="BP715" s="184"/>
      <c r="BQ715" s="184"/>
      <c r="BR715" s="184"/>
      <c r="BS715" s="184"/>
      <c r="BT715" s="184"/>
      <c r="BU715" s="184"/>
      <c r="BV715" s="184"/>
      <c r="BW715" s="184"/>
      <c r="BX715" s="187"/>
      <c r="BY715" s="187"/>
      <c r="BZ715" s="187"/>
      <c r="CA715" s="187"/>
      <c r="CB715" s="187"/>
      <c r="CC715" s="187"/>
      <c r="CD715" s="187"/>
      <c r="CE715" s="187"/>
      <c r="CF715" s="187"/>
      <c r="CG715" s="187"/>
      <c r="CH715" s="187"/>
    </row>
    <row r="716" spans="1:86" s="186" customFormat="1" ht="12" customHeight="1">
      <c r="A716" s="184"/>
      <c r="B716" s="184"/>
      <c r="C716" s="184"/>
      <c r="D716" s="184"/>
      <c r="E716" s="184"/>
      <c r="F716" s="184"/>
      <c r="G716" s="185"/>
      <c r="H716" s="184"/>
      <c r="I716" s="184"/>
      <c r="J716" s="184"/>
      <c r="K716" s="184"/>
      <c r="L716" s="184"/>
      <c r="M716" s="184"/>
      <c r="N716" s="184"/>
      <c r="O716" s="184"/>
      <c r="P716" s="184"/>
      <c r="Q716" s="184"/>
      <c r="R716" s="184"/>
      <c r="S716" s="184"/>
      <c r="T716" s="184"/>
      <c r="U716" s="184"/>
      <c r="V716" s="184"/>
      <c r="W716" s="184"/>
      <c r="X716" s="184"/>
      <c r="Y716" s="184"/>
      <c r="Z716" s="184"/>
      <c r="AA716" s="184"/>
      <c r="AB716" s="184"/>
      <c r="AC716" s="184"/>
      <c r="AD716" s="184"/>
      <c r="AE716" s="184"/>
      <c r="AF716" s="184"/>
      <c r="AG716" s="184"/>
      <c r="AH716" s="184"/>
      <c r="AI716" s="184"/>
      <c r="AJ716" s="184"/>
      <c r="AK716" s="184"/>
      <c r="AL716" s="184"/>
      <c r="AM716" s="184"/>
      <c r="AN716" s="184"/>
      <c r="AO716" s="184"/>
      <c r="AP716" s="184"/>
      <c r="AQ716" s="184"/>
      <c r="AR716" s="184"/>
      <c r="AS716" s="184"/>
      <c r="AT716" s="184"/>
      <c r="AU716" s="184"/>
      <c r="AV716" s="184"/>
      <c r="AW716" s="184"/>
      <c r="AX716" s="184"/>
      <c r="AY716" s="184"/>
      <c r="AZ716" s="184"/>
      <c r="BA716" s="184"/>
      <c r="BB716" s="184"/>
      <c r="BC716" s="184"/>
      <c r="BD716" s="184"/>
      <c r="BE716" s="184"/>
      <c r="BF716" s="184"/>
      <c r="BG716" s="184"/>
      <c r="BH716" s="184"/>
      <c r="BI716" s="184"/>
      <c r="BJ716" s="184"/>
      <c r="BK716" s="184"/>
      <c r="BL716" s="184"/>
      <c r="BM716" s="184"/>
      <c r="BN716" s="184"/>
      <c r="BO716" s="184"/>
      <c r="BP716" s="184"/>
      <c r="BQ716" s="184"/>
      <c r="BR716" s="184"/>
      <c r="BS716" s="184"/>
      <c r="BT716" s="184"/>
      <c r="BU716" s="184"/>
      <c r="BV716" s="184"/>
      <c r="BW716" s="184"/>
      <c r="BX716" s="187"/>
      <c r="BY716" s="187"/>
      <c r="BZ716" s="187"/>
      <c r="CA716" s="187"/>
      <c r="CB716" s="187"/>
      <c r="CC716" s="187"/>
      <c r="CD716" s="187"/>
      <c r="CE716" s="187"/>
      <c r="CF716" s="187"/>
      <c r="CG716" s="187"/>
      <c r="CH716" s="187"/>
    </row>
    <row r="717" spans="1:86" s="186" customFormat="1" ht="12" customHeight="1">
      <c r="A717" s="184"/>
      <c r="B717" s="184"/>
      <c r="C717" s="184"/>
      <c r="D717" s="184"/>
      <c r="E717" s="184"/>
      <c r="F717" s="184"/>
      <c r="G717" s="185"/>
      <c r="H717" s="184"/>
      <c r="I717" s="184"/>
      <c r="J717" s="184"/>
      <c r="K717" s="184"/>
      <c r="L717" s="184"/>
      <c r="M717" s="184"/>
      <c r="N717" s="184"/>
      <c r="O717" s="184"/>
      <c r="P717" s="184"/>
      <c r="Q717" s="184"/>
      <c r="R717" s="184"/>
      <c r="S717" s="184"/>
      <c r="T717" s="184"/>
      <c r="U717" s="184"/>
      <c r="V717" s="184"/>
      <c r="W717" s="184"/>
      <c r="X717" s="184"/>
      <c r="Y717" s="184"/>
      <c r="Z717" s="184"/>
      <c r="AA717" s="184"/>
      <c r="AB717" s="184"/>
      <c r="AC717" s="184"/>
      <c r="AD717" s="184"/>
      <c r="AE717" s="184"/>
      <c r="AF717" s="184"/>
      <c r="AG717" s="184"/>
      <c r="AH717" s="184"/>
      <c r="AI717" s="184"/>
      <c r="AJ717" s="184"/>
      <c r="AK717" s="184"/>
      <c r="AL717" s="184"/>
      <c r="AM717" s="184"/>
      <c r="AN717" s="184"/>
      <c r="AO717" s="184"/>
      <c r="AP717" s="184"/>
      <c r="AQ717" s="184"/>
      <c r="AR717" s="184"/>
      <c r="AS717" s="184"/>
      <c r="AT717" s="184"/>
      <c r="AU717" s="184"/>
      <c r="AV717" s="184"/>
      <c r="AW717" s="184"/>
      <c r="AX717" s="184"/>
      <c r="AY717" s="184"/>
      <c r="AZ717" s="184"/>
      <c r="BA717" s="184"/>
      <c r="BB717" s="184"/>
      <c r="BC717" s="184"/>
      <c r="BD717" s="184"/>
      <c r="BE717" s="184"/>
      <c r="BF717" s="184"/>
      <c r="BG717" s="184"/>
      <c r="BH717" s="184"/>
      <c r="BI717" s="184"/>
      <c r="BJ717" s="184"/>
      <c r="BK717" s="184"/>
      <c r="BL717" s="184"/>
      <c r="BM717" s="184"/>
      <c r="BN717" s="184"/>
      <c r="BO717" s="184"/>
      <c r="BP717" s="184"/>
      <c r="BQ717" s="184"/>
      <c r="BR717" s="184"/>
      <c r="BS717" s="184"/>
      <c r="BT717" s="184"/>
      <c r="BU717" s="184"/>
      <c r="BV717" s="184"/>
      <c r="BW717" s="184"/>
      <c r="BX717" s="187"/>
      <c r="BY717" s="187"/>
      <c r="BZ717" s="187"/>
      <c r="CA717" s="187"/>
      <c r="CB717" s="187"/>
      <c r="CC717" s="187"/>
      <c r="CD717" s="187"/>
      <c r="CE717" s="187"/>
      <c r="CF717" s="187"/>
      <c r="CG717" s="187"/>
      <c r="CH717" s="187"/>
    </row>
    <row r="718" spans="1:86" s="186" customFormat="1" ht="12" customHeight="1">
      <c r="A718" s="184"/>
      <c r="B718" s="184"/>
      <c r="C718" s="184"/>
      <c r="D718" s="184"/>
      <c r="E718" s="184"/>
      <c r="F718" s="184"/>
      <c r="G718" s="185"/>
      <c r="H718" s="184"/>
      <c r="I718" s="184"/>
      <c r="J718" s="184"/>
      <c r="K718" s="184"/>
      <c r="L718" s="184"/>
      <c r="M718" s="184"/>
      <c r="N718" s="184"/>
      <c r="O718" s="184"/>
      <c r="P718" s="184"/>
      <c r="Q718" s="184"/>
      <c r="R718" s="184"/>
      <c r="S718" s="184"/>
      <c r="T718" s="184"/>
      <c r="U718" s="184"/>
      <c r="V718" s="184"/>
      <c r="W718" s="184"/>
      <c r="X718" s="184"/>
      <c r="Y718" s="184"/>
      <c r="Z718" s="184"/>
      <c r="AA718" s="184"/>
      <c r="AB718" s="184"/>
      <c r="AC718" s="184"/>
      <c r="AD718" s="184"/>
      <c r="AE718" s="184"/>
      <c r="AF718" s="184"/>
      <c r="AG718" s="184"/>
      <c r="AH718" s="184"/>
      <c r="AI718" s="184"/>
      <c r="AJ718" s="184"/>
      <c r="AK718" s="184"/>
      <c r="AL718" s="184"/>
      <c r="AM718" s="184"/>
      <c r="AN718" s="184"/>
      <c r="AO718" s="184"/>
      <c r="AP718" s="184"/>
      <c r="AQ718" s="184"/>
      <c r="AR718" s="184"/>
      <c r="AS718" s="184"/>
      <c r="AT718" s="184"/>
      <c r="AU718" s="184"/>
      <c r="AV718" s="184"/>
      <c r="AW718" s="184"/>
      <c r="AX718" s="184"/>
      <c r="AY718" s="184"/>
      <c r="AZ718" s="184"/>
      <c r="BA718" s="184"/>
      <c r="BB718" s="184"/>
      <c r="BC718" s="184"/>
      <c r="BD718" s="184"/>
      <c r="BE718" s="184"/>
      <c r="BF718" s="184"/>
      <c r="BG718" s="184"/>
      <c r="BH718" s="184"/>
      <c r="BI718" s="184"/>
      <c r="BJ718" s="184"/>
      <c r="BK718" s="184"/>
      <c r="BL718" s="184"/>
      <c r="BM718" s="184"/>
      <c r="BN718" s="184"/>
      <c r="BO718" s="184"/>
      <c r="BP718" s="184"/>
      <c r="BQ718" s="184"/>
      <c r="BR718" s="184"/>
      <c r="BS718" s="184"/>
      <c r="BT718" s="184"/>
      <c r="BU718" s="184"/>
      <c r="BV718" s="184"/>
      <c r="BW718" s="184"/>
      <c r="BX718" s="187"/>
      <c r="BY718" s="187"/>
      <c r="BZ718" s="187"/>
      <c r="CA718" s="187"/>
      <c r="CB718" s="187"/>
      <c r="CC718" s="187"/>
      <c r="CD718" s="187"/>
      <c r="CE718" s="187"/>
      <c r="CF718" s="187"/>
      <c r="CG718" s="187"/>
      <c r="CH718" s="187"/>
    </row>
    <row r="719" spans="1:86" s="186" customFormat="1" ht="12" customHeight="1">
      <c r="A719" s="184"/>
      <c r="B719" s="184"/>
      <c r="C719" s="184"/>
      <c r="D719" s="184"/>
      <c r="E719" s="184"/>
      <c r="F719" s="184"/>
      <c r="G719" s="185"/>
      <c r="H719" s="184"/>
      <c r="I719" s="184"/>
      <c r="J719" s="184"/>
      <c r="K719" s="184"/>
      <c r="L719" s="184"/>
      <c r="M719" s="184"/>
      <c r="N719" s="184"/>
      <c r="O719" s="184"/>
      <c r="P719" s="184"/>
      <c r="Q719" s="184"/>
      <c r="R719" s="184"/>
      <c r="S719" s="184"/>
      <c r="T719" s="184"/>
      <c r="U719" s="184"/>
      <c r="V719" s="184"/>
      <c r="W719" s="184"/>
      <c r="X719" s="184"/>
      <c r="Y719" s="184"/>
      <c r="Z719" s="184"/>
      <c r="AA719" s="184"/>
      <c r="AB719" s="184"/>
      <c r="AC719" s="184"/>
      <c r="AD719" s="184"/>
      <c r="AE719" s="184"/>
      <c r="AF719" s="184"/>
      <c r="AG719" s="184"/>
      <c r="AH719" s="184"/>
      <c r="AI719" s="184"/>
      <c r="AJ719" s="184"/>
      <c r="AK719" s="184"/>
      <c r="AL719" s="184"/>
      <c r="AM719" s="184"/>
      <c r="AN719" s="184"/>
      <c r="AO719" s="184"/>
      <c r="AP719" s="184"/>
      <c r="AQ719" s="184"/>
      <c r="AR719" s="184"/>
      <c r="AS719" s="184"/>
      <c r="AT719" s="184"/>
      <c r="AU719" s="184"/>
      <c r="AV719" s="184"/>
      <c r="AW719" s="184"/>
      <c r="AX719" s="184"/>
      <c r="AY719" s="184"/>
      <c r="AZ719" s="184"/>
      <c r="BA719" s="184"/>
      <c r="BB719" s="184"/>
      <c r="BC719" s="184"/>
      <c r="BD719" s="184"/>
      <c r="BE719" s="184"/>
      <c r="BF719" s="184"/>
      <c r="BG719" s="184"/>
      <c r="BH719" s="184"/>
      <c r="BI719" s="184"/>
      <c r="BJ719" s="184"/>
      <c r="BK719" s="184"/>
      <c r="BL719" s="184"/>
      <c r="BM719" s="184"/>
      <c r="BN719" s="184"/>
      <c r="BO719" s="184"/>
      <c r="BP719" s="184"/>
      <c r="BQ719" s="184"/>
      <c r="BR719" s="184"/>
      <c r="BS719" s="184"/>
      <c r="BT719" s="184"/>
      <c r="BU719" s="184"/>
      <c r="BV719" s="184"/>
      <c r="BW719" s="184"/>
      <c r="BX719" s="187"/>
      <c r="BY719" s="187"/>
      <c r="BZ719" s="187"/>
      <c r="CA719" s="187"/>
      <c r="CB719" s="187"/>
      <c r="CC719" s="187"/>
      <c r="CD719" s="187"/>
      <c r="CE719" s="187"/>
      <c r="CF719" s="187"/>
      <c r="CG719" s="187"/>
      <c r="CH719" s="187"/>
    </row>
    <row r="720" spans="1:86" s="186" customFormat="1" ht="12" customHeight="1">
      <c r="A720" s="184"/>
      <c r="B720" s="184"/>
      <c r="C720" s="184"/>
      <c r="D720" s="184"/>
      <c r="E720" s="184"/>
      <c r="F720" s="184"/>
      <c r="G720" s="185"/>
      <c r="H720" s="184"/>
      <c r="I720" s="184"/>
      <c r="J720" s="184"/>
      <c r="K720" s="184"/>
      <c r="L720" s="184"/>
      <c r="M720" s="184"/>
      <c r="N720" s="184"/>
      <c r="O720" s="184"/>
      <c r="P720" s="184"/>
      <c r="Q720" s="184"/>
      <c r="R720" s="184"/>
      <c r="S720" s="184"/>
      <c r="T720" s="184"/>
      <c r="U720" s="184"/>
      <c r="V720" s="184"/>
      <c r="W720" s="184"/>
      <c r="X720" s="184"/>
      <c r="Y720" s="184"/>
      <c r="Z720" s="184"/>
      <c r="AA720" s="184"/>
      <c r="AB720" s="184"/>
      <c r="AC720" s="184"/>
      <c r="AD720" s="184"/>
      <c r="AE720" s="184"/>
      <c r="AF720" s="184"/>
      <c r="AG720" s="184"/>
      <c r="AH720" s="184"/>
      <c r="AI720" s="184"/>
      <c r="AJ720" s="184"/>
      <c r="AK720" s="184"/>
      <c r="AL720" s="184"/>
      <c r="AM720" s="184"/>
      <c r="AN720" s="184"/>
      <c r="AO720" s="184"/>
      <c r="AP720" s="184"/>
      <c r="AQ720" s="184"/>
      <c r="AR720" s="184"/>
      <c r="AS720" s="184"/>
      <c r="AT720" s="184"/>
      <c r="AU720" s="184"/>
      <c r="AV720" s="184"/>
      <c r="AW720" s="184"/>
      <c r="AX720" s="184"/>
      <c r="AY720" s="184"/>
      <c r="AZ720" s="184"/>
      <c r="BA720" s="184"/>
      <c r="BB720" s="184"/>
      <c r="BC720" s="184"/>
      <c r="BD720" s="184"/>
      <c r="BE720" s="184"/>
      <c r="BF720" s="184"/>
      <c r="BG720" s="184"/>
      <c r="BH720" s="184"/>
      <c r="BI720" s="184"/>
      <c r="BJ720" s="184"/>
      <c r="BK720" s="184"/>
      <c r="BL720" s="184"/>
      <c r="BM720" s="184"/>
      <c r="BN720" s="184"/>
      <c r="BO720" s="184"/>
      <c r="BP720" s="184"/>
      <c r="BQ720" s="184"/>
      <c r="BR720" s="184"/>
      <c r="BS720" s="184"/>
      <c r="BT720" s="184"/>
      <c r="BU720" s="184"/>
      <c r="BV720" s="184"/>
      <c r="BW720" s="184"/>
      <c r="BX720" s="187"/>
      <c r="BY720" s="187"/>
      <c r="BZ720" s="187"/>
      <c r="CA720" s="187"/>
      <c r="CB720" s="187"/>
      <c r="CC720" s="187"/>
      <c r="CD720" s="187"/>
      <c r="CE720" s="187"/>
      <c r="CF720" s="187"/>
      <c r="CG720" s="187"/>
      <c r="CH720" s="187"/>
    </row>
    <row r="721" spans="1:86" s="186" customFormat="1" ht="12" customHeight="1">
      <c r="A721" s="184"/>
      <c r="B721" s="184"/>
      <c r="C721" s="184"/>
      <c r="D721" s="184"/>
      <c r="E721" s="184"/>
      <c r="F721" s="184"/>
      <c r="G721" s="185"/>
      <c r="H721" s="184"/>
      <c r="I721" s="184"/>
      <c r="J721" s="184"/>
      <c r="K721" s="184"/>
      <c r="L721" s="184"/>
      <c r="M721" s="184"/>
      <c r="N721" s="184"/>
      <c r="O721" s="184"/>
      <c r="P721" s="184"/>
      <c r="Q721" s="184"/>
      <c r="R721" s="184"/>
      <c r="S721" s="184"/>
      <c r="T721" s="184"/>
      <c r="U721" s="184"/>
      <c r="V721" s="184"/>
      <c r="W721" s="184"/>
      <c r="X721" s="184"/>
      <c r="Y721" s="184"/>
      <c r="Z721" s="184"/>
      <c r="AA721" s="184"/>
      <c r="AB721" s="184"/>
      <c r="AC721" s="184"/>
      <c r="AD721" s="184"/>
      <c r="AE721" s="184"/>
      <c r="AF721" s="184"/>
      <c r="AG721" s="184"/>
      <c r="AH721" s="184"/>
      <c r="AI721" s="184"/>
      <c r="AJ721" s="184"/>
      <c r="AK721" s="184"/>
      <c r="AL721" s="184"/>
      <c r="AM721" s="184"/>
      <c r="AN721" s="184"/>
      <c r="AO721" s="184"/>
      <c r="AP721" s="184"/>
      <c r="AQ721" s="184"/>
      <c r="AR721" s="184"/>
      <c r="AS721" s="184"/>
      <c r="AT721" s="184"/>
      <c r="AU721" s="184"/>
      <c r="AV721" s="184"/>
      <c r="AW721" s="184"/>
      <c r="AX721" s="184"/>
      <c r="AY721" s="184"/>
      <c r="AZ721" s="184"/>
      <c r="BA721" s="184"/>
      <c r="BB721" s="184"/>
      <c r="BC721" s="184"/>
      <c r="BD721" s="184"/>
      <c r="BE721" s="184"/>
      <c r="BF721" s="184"/>
      <c r="BG721" s="184"/>
      <c r="BH721" s="184"/>
      <c r="BI721" s="184"/>
      <c r="BJ721" s="184"/>
      <c r="BK721" s="184"/>
      <c r="BL721" s="184"/>
      <c r="BM721" s="184"/>
      <c r="BN721" s="184"/>
      <c r="BO721" s="184"/>
      <c r="BP721" s="184"/>
      <c r="BQ721" s="184"/>
      <c r="BR721" s="184"/>
      <c r="BS721" s="184"/>
      <c r="BT721" s="184"/>
      <c r="BU721" s="184"/>
      <c r="BV721" s="184"/>
      <c r="BW721" s="184"/>
      <c r="BX721" s="187"/>
      <c r="BY721" s="187"/>
      <c r="BZ721" s="187"/>
      <c r="CA721" s="187"/>
      <c r="CB721" s="187"/>
      <c r="CC721" s="187"/>
      <c r="CD721" s="187"/>
      <c r="CE721" s="187"/>
      <c r="CF721" s="187"/>
      <c r="CG721" s="187"/>
      <c r="CH721" s="187"/>
    </row>
    <row r="722" spans="1:86" s="186" customFormat="1" ht="12" customHeight="1">
      <c r="A722" s="184"/>
      <c r="B722" s="184"/>
      <c r="C722" s="184"/>
      <c r="D722" s="184"/>
      <c r="E722" s="184"/>
      <c r="F722" s="184"/>
      <c r="G722" s="185"/>
      <c r="H722" s="184"/>
      <c r="I722" s="184"/>
      <c r="J722" s="184"/>
      <c r="K722" s="184"/>
      <c r="L722" s="184"/>
      <c r="M722" s="184"/>
      <c r="N722" s="184"/>
      <c r="O722" s="184"/>
      <c r="P722" s="184"/>
      <c r="Q722" s="184"/>
      <c r="R722" s="184"/>
      <c r="S722" s="184"/>
      <c r="T722" s="184"/>
      <c r="U722" s="184"/>
      <c r="V722" s="184"/>
      <c r="W722" s="184"/>
      <c r="X722" s="184"/>
      <c r="Y722" s="184"/>
      <c r="Z722" s="184"/>
      <c r="AA722" s="184"/>
      <c r="AB722" s="184"/>
      <c r="AC722" s="184"/>
      <c r="AD722" s="184"/>
      <c r="AE722" s="184"/>
      <c r="AF722" s="184"/>
      <c r="AG722" s="184"/>
      <c r="AH722" s="184"/>
      <c r="AI722" s="184"/>
      <c r="AJ722" s="184"/>
      <c r="AK722" s="184"/>
      <c r="AL722" s="184"/>
      <c r="AM722" s="184"/>
      <c r="AN722" s="184"/>
      <c r="AO722" s="184"/>
      <c r="AP722" s="184"/>
      <c r="AQ722" s="184"/>
      <c r="AR722" s="184"/>
      <c r="AS722" s="184"/>
      <c r="AT722" s="184"/>
      <c r="AU722" s="184"/>
      <c r="AV722" s="184"/>
      <c r="AW722" s="184"/>
      <c r="AX722" s="184"/>
      <c r="AY722" s="184"/>
      <c r="AZ722" s="184"/>
      <c r="BA722" s="184"/>
      <c r="BB722" s="184"/>
      <c r="BC722" s="184"/>
      <c r="BD722" s="184"/>
      <c r="BE722" s="184"/>
      <c r="BF722" s="184"/>
      <c r="BG722" s="184"/>
      <c r="BH722" s="184"/>
      <c r="BI722" s="184"/>
      <c r="BJ722" s="184"/>
      <c r="BK722" s="184"/>
      <c r="BL722" s="184"/>
      <c r="BM722" s="184"/>
      <c r="BN722" s="184"/>
      <c r="BO722" s="184"/>
      <c r="BP722" s="184"/>
      <c r="BQ722" s="184"/>
      <c r="BR722" s="184"/>
      <c r="BS722" s="184"/>
      <c r="BT722" s="184"/>
      <c r="BU722" s="184"/>
      <c r="BV722" s="184"/>
      <c r="BW722" s="184"/>
      <c r="BX722" s="187"/>
      <c r="BY722" s="187"/>
      <c r="BZ722" s="187"/>
      <c r="CA722" s="187"/>
      <c r="CB722" s="187"/>
      <c r="CC722" s="187"/>
      <c r="CD722" s="187"/>
      <c r="CE722" s="187"/>
      <c r="CF722" s="187"/>
      <c r="CG722" s="187"/>
      <c r="CH722" s="187"/>
    </row>
    <row r="723" spans="1:86" s="186" customFormat="1" ht="12" customHeight="1">
      <c r="A723" s="184"/>
      <c r="B723" s="184"/>
      <c r="C723" s="184"/>
      <c r="D723" s="184"/>
      <c r="E723" s="184"/>
      <c r="F723" s="184"/>
      <c r="G723" s="185"/>
      <c r="H723" s="184"/>
      <c r="I723" s="184"/>
      <c r="J723" s="184"/>
      <c r="K723" s="184"/>
      <c r="L723" s="184"/>
      <c r="M723" s="184"/>
      <c r="N723" s="184"/>
      <c r="O723" s="184"/>
      <c r="P723" s="184"/>
      <c r="Q723" s="184"/>
      <c r="R723" s="184"/>
      <c r="S723" s="184"/>
      <c r="T723" s="184"/>
      <c r="U723" s="184"/>
      <c r="V723" s="184"/>
      <c r="W723" s="184"/>
      <c r="X723" s="184"/>
      <c r="Y723" s="184"/>
      <c r="Z723" s="184"/>
      <c r="AA723" s="184"/>
      <c r="AB723" s="184"/>
      <c r="AC723" s="184"/>
      <c r="AD723" s="184"/>
      <c r="AE723" s="184"/>
      <c r="AF723" s="184"/>
      <c r="AG723" s="184"/>
      <c r="AH723" s="184"/>
      <c r="AI723" s="184"/>
      <c r="AJ723" s="184"/>
      <c r="AK723" s="184"/>
      <c r="AL723" s="184"/>
      <c r="AM723" s="184"/>
      <c r="AN723" s="184"/>
      <c r="AO723" s="184"/>
      <c r="AP723" s="184"/>
      <c r="AQ723" s="184"/>
      <c r="AR723" s="184"/>
      <c r="AS723" s="184"/>
      <c r="AT723" s="184"/>
      <c r="AU723" s="184"/>
      <c r="AV723" s="184"/>
      <c r="AW723" s="184"/>
      <c r="AX723" s="184"/>
      <c r="AY723" s="184"/>
      <c r="AZ723" s="184"/>
      <c r="BA723" s="184"/>
      <c r="BB723" s="184"/>
      <c r="BC723" s="184"/>
      <c r="BD723" s="184"/>
      <c r="BE723" s="184"/>
      <c r="BF723" s="184"/>
      <c r="BG723" s="184"/>
      <c r="BH723" s="184"/>
      <c r="BI723" s="184"/>
      <c r="BJ723" s="184"/>
      <c r="BK723" s="184"/>
      <c r="BL723" s="184"/>
      <c r="BM723" s="184"/>
      <c r="BN723" s="184"/>
      <c r="BO723" s="184"/>
      <c r="BP723" s="184"/>
      <c r="BQ723" s="184"/>
      <c r="BR723" s="184"/>
      <c r="BS723" s="184"/>
      <c r="BT723" s="184"/>
      <c r="BU723" s="184"/>
      <c r="BV723" s="184"/>
      <c r="BW723" s="184"/>
      <c r="BX723" s="187"/>
      <c r="BY723" s="187"/>
      <c r="BZ723" s="187"/>
      <c r="CA723" s="187"/>
      <c r="CB723" s="187"/>
      <c r="CC723" s="187"/>
      <c r="CD723" s="187"/>
      <c r="CE723" s="187"/>
      <c r="CF723" s="187"/>
      <c r="CG723" s="187"/>
      <c r="CH723" s="187"/>
    </row>
    <row r="724" spans="1:86" s="186" customFormat="1" ht="12" customHeight="1">
      <c r="A724" s="184"/>
      <c r="B724" s="184"/>
      <c r="C724" s="184"/>
      <c r="D724" s="184"/>
      <c r="E724" s="184"/>
      <c r="F724" s="184"/>
      <c r="G724" s="185"/>
      <c r="H724" s="184"/>
      <c r="I724" s="184"/>
      <c r="J724" s="184"/>
      <c r="K724" s="184"/>
      <c r="L724" s="184"/>
      <c r="M724" s="184"/>
      <c r="N724" s="184"/>
      <c r="O724" s="184"/>
      <c r="P724" s="184"/>
      <c r="Q724" s="184"/>
      <c r="R724" s="184"/>
      <c r="S724" s="184"/>
      <c r="T724" s="184"/>
      <c r="U724" s="184"/>
      <c r="V724" s="184"/>
      <c r="W724" s="184"/>
      <c r="X724" s="184"/>
      <c r="Y724" s="184"/>
      <c r="Z724" s="184"/>
      <c r="AA724" s="184"/>
      <c r="AB724" s="184"/>
      <c r="AC724" s="184"/>
      <c r="AD724" s="184"/>
      <c r="AE724" s="184"/>
      <c r="AF724" s="184"/>
      <c r="AG724" s="184"/>
      <c r="AH724" s="184"/>
      <c r="AI724" s="184"/>
      <c r="AJ724" s="184"/>
      <c r="AK724" s="184"/>
      <c r="AL724" s="184"/>
      <c r="AM724" s="184"/>
      <c r="AN724" s="184"/>
      <c r="AO724" s="184"/>
      <c r="AP724" s="184"/>
      <c r="AQ724" s="184"/>
      <c r="AR724" s="184"/>
      <c r="AS724" s="184"/>
      <c r="AT724" s="184"/>
      <c r="AU724" s="184"/>
      <c r="AV724" s="184"/>
      <c r="AW724" s="184"/>
      <c r="AX724" s="184"/>
      <c r="AY724" s="184"/>
      <c r="AZ724" s="184"/>
      <c r="BA724" s="184"/>
      <c r="BB724" s="184"/>
      <c r="BC724" s="184"/>
      <c r="BD724" s="184"/>
      <c r="BE724" s="184"/>
      <c r="BF724" s="184"/>
      <c r="BG724" s="184"/>
      <c r="BH724" s="184"/>
      <c r="BI724" s="184"/>
      <c r="BJ724" s="184"/>
      <c r="BK724" s="184"/>
      <c r="BL724" s="184"/>
      <c r="BM724" s="184"/>
      <c r="BN724" s="184"/>
      <c r="BO724" s="184"/>
      <c r="BP724" s="184"/>
      <c r="BQ724" s="184"/>
      <c r="BR724" s="184"/>
      <c r="BS724" s="184"/>
      <c r="BT724" s="184"/>
      <c r="BU724" s="184"/>
      <c r="BV724" s="184"/>
      <c r="BW724" s="184"/>
      <c r="BX724" s="187"/>
      <c r="BY724" s="187"/>
      <c r="BZ724" s="187"/>
      <c r="CA724" s="187"/>
      <c r="CB724" s="187"/>
      <c r="CC724" s="187"/>
      <c r="CD724" s="187"/>
      <c r="CE724" s="187"/>
      <c r="CF724" s="187"/>
      <c r="CG724" s="187"/>
      <c r="CH724" s="187"/>
    </row>
    <row r="725" spans="1:86" s="186" customFormat="1" ht="12" customHeight="1">
      <c r="A725" s="184"/>
      <c r="B725" s="184"/>
      <c r="C725" s="184"/>
      <c r="D725" s="184"/>
      <c r="E725" s="184"/>
      <c r="F725" s="184"/>
      <c r="G725" s="185"/>
      <c r="H725" s="184"/>
      <c r="I725" s="184"/>
      <c r="J725" s="184"/>
      <c r="K725" s="184"/>
      <c r="L725" s="184"/>
      <c r="M725" s="184"/>
      <c r="N725" s="184"/>
      <c r="O725" s="184"/>
      <c r="P725" s="184"/>
      <c r="Q725" s="184"/>
      <c r="R725" s="184"/>
      <c r="S725" s="184"/>
      <c r="T725" s="184"/>
      <c r="U725" s="184"/>
      <c r="V725" s="184"/>
      <c r="W725" s="184"/>
      <c r="X725" s="184"/>
      <c r="Y725" s="184"/>
      <c r="Z725" s="184"/>
      <c r="AA725" s="184"/>
      <c r="AB725" s="184"/>
      <c r="AC725" s="184"/>
      <c r="AD725" s="184"/>
      <c r="AE725" s="184"/>
      <c r="AF725" s="184"/>
      <c r="AG725" s="184"/>
      <c r="AH725" s="184"/>
      <c r="AI725" s="184"/>
      <c r="AJ725" s="184"/>
      <c r="AK725" s="184"/>
      <c r="AL725" s="184"/>
      <c r="AM725" s="184"/>
      <c r="AN725" s="184"/>
      <c r="AO725" s="184"/>
      <c r="AP725" s="184"/>
      <c r="AQ725" s="184"/>
      <c r="AR725" s="184"/>
      <c r="AS725" s="184"/>
      <c r="AT725" s="184"/>
      <c r="AU725" s="184"/>
      <c r="AV725" s="184"/>
      <c r="AW725" s="184"/>
      <c r="AX725" s="184"/>
      <c r="AY725" s="184"/>
      <c r="AZ725" s="184"/>
      <c r="BA725" s="184"/>
      <c r="BB725" s="184"/>
      <c r="BC725" s="184"/>
      <c r="BD725" s="184"/>
      <c r="BE725" s="184"/>
      <c r="BF725" s="184"/>
      <c r="BG725" s="184"/>
      <c r="BH725" s="184"/>
      <c r="BI725" s="184"/>
      <c r="BJ725" s="184"/>
      <c r="BK725" s="184"/>
      <c r="BL725" s="184"/>
      <c r="BM725" s="184"/>
      <c r="BN725" s="184"/>
      <c r="BO725" s="184"/>
      <c r="BP725" s="184"/>
      <c r="BQ725" s="184"/>
      <c r="BR725" s="184"/>
      <c r="BS725" s="184"/>
      <c r="BT725" s="184"/>
      <c r="BU725" s="184"/>
      <c r="BV725" s="184"/>
      <c r="BW725" s="184"/>
      <c r="BX725" s="187"/>
      <c r="BY725" s="187"/>
      <c r="BZ725" s="187"/>
      <c r="CA725" s="187"/>
      <c r="CB725" s="187"/>
      <c r="CC725" s="187"/>
      <c r="CD725" s="187"/>
      <c r="CE725" s="187"/>
      <c r="CF725" s="187"/>
      <c r="CG725" s="187"/>
      <c r="CH725" s="187"/>
    </row>
    <row r="726" spans="1:86" s="186" customFormat="1" ht="12" customHeight="1">
      <c r="A726" s="184"/>
      <c r="B726" s="184"/>
      <c r="C726" s="184"/>
      <c r="D726" s="184"/>
      <c r="E726" s="184"/>
      <c r="F726" s="184"/>
      <c r="G726" s="185"/>
      <c r="H726" s="184"/>
      <c r="I726" s="184"/>
      <c r="J726" s="184"/>
      <c r="K726" s="184"/>
      <c r="L726" s="184"/>
      <c r="M726" s="184"/>
      <c r="N726" s="184"/>
      <c r="O726" s="184"/>
      <c r="P726" s="184"/>
      <c r="Q726" s="184"/>
      <c r="R726" s="184"/>
      <c r="S726" s="184"/>
      <c r="T726" s="184"/>
      <c r="U726" s="184"/>
      <c r="V726" s="184"/>
      <c r="W726" s="184"/>
      <c r="X726" s="184"/>
      <c r="Y726" s="184"/>
      <c r="Z726" s="184"/>
      <c r="AA726" s="184"/>
      <c r="AB726" s="184"/>
      <c r="AC726" s="184"/>
      <c r="AD726" s="184"/>
      <c r="AE726" s="184"/>
      <c r="AF726" s="184"/>
      <c r="AG726" s="184"/>
      <c r="AH726" s="184"/>
      <c r="AI726" s="184"/>
      <c r="AJ726" s="184"/>
      <c r="AK726" s="184"/>
      <c r="AL726" s="184"/>
      <c r="AM726" s="184"/>
      <c r="AN726" s="184"/>
      <c r="AO726" s="184"/>
      <c r="AP726" s="184"/>
      <c r="AQ726" s="184"/>
      <c r="AR726" s="184"/>
      <c r="AS726" s="184"/>
      <c r="AT726" s="184"/>
      <c r="AU726" s="184"/>
      <c r="AV726" s="184"/>
      <c r="AW726" s="184"/>
      <c r="AX726" s="184"/>
      <c r="AY726" s="184"/>
      <c r="AZ726" s="184"/>
      <c r="BA726" s="184"/>
      <c r="BB726" s="184"/>
      <c r="BC726" s="184"/>
      <c r="BD726" s="184"/>
      <c r="BE726" s="184"/>
      <c r="BF726" s="184"/>
      <c r="BG726" s="184"/>
      <c r="BH726" s="184"/>
      <c r="BI726" s="184"/>
      <c r="BJ726" s="184"/>
      <c r="BK726" s="184"/>
      <c r="BL726" s="184"/>
      <c r="BM726" s="184"/>
      <c r="BN726" s="184"/>
      <c r="BO726" s="184"/>
      <c r="BP726" s="184"/>
      <c r="BQ726" s="184"/>
      <c r="BR726" s="184"/>
      <c r="BS726" s="184"/>
      <c r="BT726" s="184"/>
      <c r="BU726" s="184"/>
      <c r="BV726" s="184"/>
      <c r="BW726" s="184"/>
      <c r="BX726" s="187"/>
      <c r="BY726" s="187"/>
      <c r="BZ726" s="187"/>
      <c r="CA726" s="187"/>
      <c r="CB726" s="187"/>
      <c r="CC726" s="187"/>
      <c r="CD726" s="187"/>
      <c r="CE726" s="187"/>
      <c r="CF726" s="187"/>
      <c r="CG726" s="187"/>
      <c r="CH726" s="187"/>
    </row>
    <row r="727" spans="1:86" s="186" customFormat="1" ht="12" customHeight="1">
      <c r="A727" s="184"/>
      <c r="B727" s="184"/>
      <c r="C727" s="184"/>
      <c r="D727" s="184"/>
      <c r="E727" s="184"/>
      <c r="F727" s="184"/>
      <c r="G727" s="185"/>
      <c r="H727" s="184"/>
      <c r="I727" s="184"/>
      <c r="J727" s="184"/>
      <c r="K727" s="184"/>
      <c r="L727" s="184"/>
      <c r="M727" s="184"/>
      <c r="N727" s="184"/>
      <c r="O727" s="184"/>
      <c r="P727" s="184"/>
      <c r="Q727" s="184"/>
      <c r="R727" s="184"/>
      <c r="S727" s="184"/>
      <c r="T727" s="184"/>
      <c r="U727" s="184"/>
      <c r="V727" s="184"/>
      <c r="W727" s="184"/>
      <c r="X727" s="184"/>
      <c r="Y727" s="184"/>
      <c r="Z727" s="184"/>
      <c r="AA727" s="184"/>
      <c r="AB727" s="184"/>
      <c r="AC727" s="184"/>
      <c r="AD727" s="184"/>
      <c r="AE727" s="184"/>
      <c r="AF727" s="184"/>
      <c r="AG727" s="184"/>
      <c r="AH727" s="184"/>
      <c r="AI727" s="184"/>
      <c r="AJ727" s="184"/>
      <c r="AK727" s="184"/>
      <c r="AL727" s="184"/>
      <c r="AM727" s="184"/>
      <c r="AN727" s="184"/>
      <c r="AO727" s="184"/>
      <c r="AP727" s="184"/>
      <c r="AQ727" s="184"/>
      <c r="AR727" s="184"/>
      <c r="AS727" s="184"/>
      <c r="AT727" s="184"/>
      <c r="AU727" s="184"/>
      <c r="AV727" s="184"/>
      <c r="AW727" s="184"/>
      <c r="AX727" s="184"/>
      <c r="AY727" s="184"/>
      <c r="AZ727" s="184"/>
      <c r="BA727" s="184"/>
      <c r="BB727" s="184"/>
      <c r="BC727" s="184"/>
      <c r="BD727" s="184"/>
      <c r="BE727" s="184"/>
      <c r="BF727" s="184"/>
      <c r="BG727" s="184"/>
      <c r="BH727" s="184"/>
      <c r="BI727" s="184"/>
      <c r="BJ727" s="184"/>
      <c r="BK727" s="184"/>
      <c r="BL727" s="184"/>
      <c r="BM727" s="184"/>
      <c r="BN727" s="184"/>
      <c r="BO727" s="184"/>
      <c r="BP727" s="184"/>
      <c r="BQ727" s="184"/>
      <c r="BR727" s="184"/>
      <c r="BS727" s="184"/>
      <c r="BT727" s="184"/>
      <c r="BU727" s="184"/>
      <c r="BV727" s="184"/>
      <c r="BW727" s="184"/>
      <c r="BX727" s="187"/>
      <c r="BY727" s="187"/>
      <c r="BZ727" s="187"/>
      <c r="CA727" s="187"/>
      <c r="CB727" s="187"/>
      <c r="CC727" s="187"/>
      <c r="CD727" s="187"/>
      <c r="CE727" s="187"/>
      <c r="CF727" s="187"/>
      <c r="CG727" s="187"/>
      <c r="CH727" s="187"/>
    </row>
    <row r="728" spans="1:86" s="186" customFormat="1" ht="12" customHeight="1">
      <c r="A728" s="184"/>
      <c r="B728" s="184"/>
      <c r="C728" s="184"/>
      <c r="D728" s="184"/>
      <c r="E728" s="184"/>
      <c r="F728" s="184"/>
      <c r="G728" s="185"/>
      <c r="H728" s="184"/>
      <c r="I728" s="184"/>
      <c r="J728" s="184"/>
      <c r="K728" s="184"/>
      <c r="L728" s="184"/>
      <c r="M728" s="184"/>
      <c r="N728" s="184"/>
      <c r="O728" s="184"/>
      <c r="P728" s="184"/>
      <c r="Q728" s="184"/>
      <c r="R728" s="184"/>
      <c r="S728" s="184"/>
      <c r="T728" s="184"/>
      <c r="U728" s="184"/>
      <c r="V728" s="184"/>
      <c r="W728" s="184"/>
      <c r="X728" s="184"/>
      <c r="Y728" s="184"/>
      <c r="Z728" s="184"/>
      <c r="AA728" s="184"/>
      <c r="AB728" s="184"/>
      <c r="AC728" s="184"/>
      <c r="AD728" s="184"/>
      <c r="AE728" s="184"/>
      <c r="AF728" s="184"/>
      <c r="AG728" s="184"/>
      <c r="AH728" s="184"/>
      <c r="AI728" s="184"/>
      <c r="AJ728" s="184"/>
      <c r="AK728" s="184"/>
      <c r="AL728" s="184"/>
      <c r="AM728" s="184"/>
      <c r="AN728" s="184"/>
      <c r="AO728" s="184"/>
      <c r="AP728" s="184"/>
      <c r="AQ728" s="184"/>
      <c r="AR728" s="184"/>
      <c r="AS728" s="184"/>
      <c r="AT728" s="184"/>
      <c r="AU728" s="184"/>
      <c r="AV728" s="184"/>
      <c r="AW728" s="184"/>
      <c r="AX728" s="184"/>
      <c r="AY728" s="184"/>
      <c r="AZ728" s="184"/>
      <c r="BA728" s="184"/>
      <c r="BB728" s="184"/>
      <c r="BC728" s="184"/>
      <c r="BD728" s="184"/>
      <c r="BE728" s="184"/>
      <c r="BF728" s="184"/>
      <c r="BG728" s="184"/>
      <c r="BH728" s="184"/>
      <c r="BI728" s="184"/>
      <c r="BJ728" s="184"/>
      <c r="BK728" s="184"/>
      <c r="BL728" s="184"/>
      <c r="BM728" s="184"/>
      <c r="BN728" s="184"/>
      <c r="BO728" s="184"/>
      <c r="BP728" s="184"/>
      <c r="BQ728" s="184"/>
      <c r="BR728" s="184"/>
      <c r="BS728" s="184"/>
      <c r="BT728" s="184"/>
      <c r="BU728" s="184"/>
      <c r="BV728" s="184"/>
      <c r="BW728" s="184"/>
      <c r="BX728" s="187"/>
      <c r="BY728" s="187"/>
      <c r="BZ728" s="187"/>
      <c r="CA728" s="187"/>
      <c r="CB728" s="187"/>
      <c r="CC728" s="187"/>
      <c r="CD728" s="187"/>
      <c r="CE728" s="187"/>
      <c r="CF728" s="187"/>
      <c r="CG728" s="187"/>
      <c r="CH728" s="187"/>
    </row>
    <row r="729" spans="1:86" s="186" customFormat="1" ht="12" customHeight="1">
      <c r="A729" s="184"/>
      <c r="B729" s="184"/>
      <c r="C729" s="184"/>
      <c r="D729" s="184"/>
      <c r="E729" s="184"/>
      <c r="F729" s="184"/>
      <c r="G729" s="185"/>
      <c r="H729" s="184"/>
      <c r="I729" s="184"/>
      <c r="J729" s="184"/>
      <c r="K729" s="184"/>
      <c r="L729" s="184"/>
      <c r="M729" s="184"/>
      <c r="N729" s="184"/>
      <c r="O729" s="184"/>
      <c r="P729" s="184"/>
      <c r="Q729" s="184"/>
      <c r="R729" s="184"/>
      <c r="S729" s="184"/>
      <c r="T729" s="184"/>
      <c r="U729" s="184"/>
      <c r="V729" s="184"/>
      <c r="W729" s="184"/>
      <c r="X729" s="184"/>
      <c r="Y729" s="184"/>
      <c r="Z729" s="184"/>
      <c r="AA729" s="184"/>
      <c r="AB729" s="184"/>
      <c r="AC729" s="184"/>
      <c r="AD729" s="184"/>
      <c r="AE729" s="184"/>
      <c r="AF729" s="184"/>
      <c r="AG729" s="184"/>
      <c r="AH729" s="184"/>
      <c r="AI729" s="184"/>
      <c r="AJ729" s="184"/>
      <c r="AK729" s="184"/>
      <c r="AL729" s="184"/>
      <c r="AM729" s="184"/>
      <c r="AN729" s="184"/>
      <c r="AO729" s="184"/>
      <c r="AP729" s="184"/>
      <c r="AQ729" s="184"/>
      <c r="AR729" s="184"/>
      <c r="AS729" s="184"/>
      <c r="AT729" s="184"/>
      <c r="AU729" s="184"/>
      <c r="AV729" s="184"/>
      <c r="AW729" s="184"/>
      <c r="AX729" s="184"/>
      <c r="AY729" s="184"/>
      <c r="AZ729" s="184"/>
      <c r="BA729" s="184"/>
      <c r="BB729" s="184"/>
      <c r="BC729" s="184"/>
      <c r="BD729" s="184"/>
      <c r="BE729" s="184"/>
      <c r="BF729" s="184"/>
      <c r="BG729" s="184"/>
      <c r="BH729" s="184"/>
      <c r="BI729" s="184"/>
      <c r="BJ729" s="184"/>
      <c r="BK729" s="184"/>
      <c r="BL729" s="184"/>
      <c r="BM729" s="184"/>
      <c r="BN729" s="184"/>
      <c r="BO729" s="184"/>
      <c r="BP729" s="184"/>
      <c r="BQ729" s="184"/>
      <c r="BR729" s="184"/>
      <c r="BS729" s="184"/>
      <c r="BT729" s="184"/>
      <c r="BU729" s="184"/>
      <c r="BV729" s="184"/>
      <c r="BW729" s="184"/>
      <c r="BX729" s="187"/>
      <c r="BY729" s="187"/>
      <c r="BZ729" s="187"/>
      <c r="CA729" s="187"/>
      <c r="CB729" s="187"/>
      <c r="CC729" s="187"/>
      <c r="CD729" s="187"/>
      <c r="CE729" s="187"/>
      <c r="CF729" s="187"/>
      <c r="CG729" s="187"/>
      <c r="CH729" s="187"/>
    </row>
    <row r="730" spans="1:86" s="186" customFormat="1" ht="12" customHeight="1">
      <c r="A730" s="184"/>
      <c r="B730" s="184"/>
      <c r="C730" s="184"/>
      <c r="D730" s="184"/>
      <c r="E730" s="184"/>
      <c r="F730" s="184"/>
      <c r="G730" s="185"/>
      <c r="H730" s="184"/>
      <c r="I730" s="184"/>
      <c r="J730" s="184"/>
      <c r="K730" s="184"/>
      <c r="L730" s="184"/>
      <c r="M730" s="184"/>
      <c r="N730" s="184"/>
      <c r="O730" s="184"/>
      <c r="P730" s="184"/>
      <c r="Q730" s="184"/>
      <c r="R730" s="184"/>
      <c r="S730" s="184"/>
      <c r="T730" s="184"/>
      <c r="U730" s="184"/>
      <c r="V730" s="184"/>
      <c r="W730" s="184"/>
      <c r="X730" s="184"/>
      <c r="Y730" s="184"/>
      <c r="Z730" s="184"/>
      <c r="AA730" s="184"/>
      <c r="AB730" s="184"/>
      <c r="AC730" s="184"/>
      <c r="AD730" s="184"/>
      <c r="AE730" s="184"/>
      <c r="AF730" s="184"/>
      <c r="AG730" s="184"/>
      <c r="AH730" s="184"/>
      <c r="AI730" s="184"/>
      <c r="AJ730" s="184"/>
      <c r="AK730" s="184"/>
      <c r="AL730" s="184"/>
      <c r="AM730" s="184"/>
      <c r="AN730" s="184"/>
      <c r="AO730" s="184"/>
      <c r="AP730" s="184"/>
      <c r="AQ730" s="184"/>
      <c r="AR730" s="184"/>
      <c r="AS730" s="184"/>
      <c r="AT730" s="184"/>
      <c r="AU730" s="184"/>
      <c r="AV730" s="184"/>
      <c r="AW730" s="184"/>
      <c r="AX730" s="184"/>
      <c r="AY730" s="184"/>
      <c r="AZ730" s="184"/>
      <c r="BA730" s="184"/>
      <c r="BB730" s="184"/>
      <c r="BC730" s="184"/>
      <c r="BD730" s="184"/>
      <c r="BE730" s="184"/>
      <c r="BF730" s="184"/>
      <c r="BG730" s="184"/>
      <c r="BH730" s="184"/>
      <c r="BI730" s="184"/>
      <c r="BJ730" s="184"/>
      <c r="BK730" s="184"/>
      <c r="BL730" s="184"/>
      <c r="BM730" s="184"/>
      <c r="BN730" s="184"/>
      <c r="BO730" s="184"/>
      <c r="BP730" s="184"/>
      <c r="BQ730" s="184"/>
      <c r="BR730" s="184"/>
      <c r="BS730" s="184"/>
      <c r="BT730" s="184"/>
      <c r="BU730" s="184"/>
      <c r="BV730" s="184"/>
      <c r="BW730" s="184"/>
      <c r="BX730" s="187"/>
      <c r="BY730" s="187"/>
      <c r="BZ730" s="187"/>
      <c r="CA730" s="187"/>
      <c r="CB730" s="187"/>
      <c r="CC730" s="187"/>
      <c r="CD730" s="187"/>
      <c r="CE730" s="187"/>
      <c r="CF730" s="187"/>
      <c r="CG730" s="187"/>
      <c r="CH730" s="187"/>
    </row>
    <row r="731" spans="1:86" s="186" customFormat="1" ht="12" customHeight="1">
      <c r="A731" s="184"/>
      <c r="B731" s="184"/>
      <c r="C731" s="184"/>
      <c r="D731" s="184"/>
      <c r="E731" s="184"/>
      <c r="F731" s="184"/>
      <c r="G731" s="185"/>
      <c r="H731" s="184"/>
      <c r="I731" s="184"/>
      <c r="J731" s="184"/>
      <c r="K731" s="184"/>
      <c r="L731" s="184"/>
      <c r="M731" s="184"/>
      <c r="N731" s="184"/>
      <c r="O731" s="184"/>
      <c r="P731" s="184"/>
      <c r="Q731" s="184"/>
      <c r="R731" s="184"/>
      <c r="S731" s="184"/>
      <c r="T731" s="184"/>
      <c r="U731" s="184"/>
      <c r="V731" s="184"/>
      <c r="W731" s="184"/>
      <c r="X731" s="184"/>
      <c r="Y731" s="184"/>
      <c r="Z731" s="184"/>
      <c r="AA731" s="184"/>
      <c r="AB731" s="184"/>
      <c r="AC731" s="184"/>
      <c r="AD731" s="184"/>
      <c r="AE731" s="184"/>
      <c r="AF731" s="184"/>
      <c r="AG731" s="184"/>
      <c r="AH731" s="184"/>
      <c r="AI731" s="184"/>
      <c r="AJ731" s="184"/>
      <c r="AK731" s="184"/>
      <c r="AL731" s="184"/>
      <c r="AM731" s="184"/>
      <c r="AN731" s="184"/>
      <c r="AO731" s="184"/>
      <c r="AP731" s="184"/>
      <c r="AQ731" s="184"/>
      <c r="AR731" s="184"/>
      <c r="AS731" s="184"/>
      <c r="AT731" s="184"/>
      <c r="AU731" s="184"/>
      <c r="AV731" s="184"/>
      <c r="AW731" s="184"/>
      <c r="AX731" s="184"/>
      <c r="AY731" s="184"/>
      <c r="AZ731" s="184"/>
      <c r="BA731" s="184"/>
      <c r="BB731" s="184"/>
      <c r="BC731" s="184"/>
      <c r="BD731" s="184"/>
      <c r="BE731" s="184"/>
      <c r="BF731" s="184"/>
      <c r="BG731" s="184"/>
      <c r="BH731" s="184"/>
      <c r="BI731" s="184"/>
      <c r="BJ731" s="184"/>
      <c r="BK731" s="184"/>
      <c r="BL731" s="184"/>
      <c r="BM731" s="184"/>
      <c r="BN731" s="184"/>
      <c r="BO731" s="184"/>
      <c r="BP731" s="184"/>
      <c r="BQ731" s="184"/>
      <c r="BR731" s="184"/>
      <c r="BS731" s="184"/>
      <c r="BT731" s="184"/>
      <c r="BU731" s="184"/>
      <c r="BV731" s="184"/>
      <c r="BW731" s="184"/>
      <c r="BX731" s="187"/>
      <c r="BY731" s="187"/>
      <c r="BZ731" s="187"/>
      <c r="CA731" s="187"/>
      <c r="CB731" s="187"/>
      <c r="CC731" s="187"/>
      <c r="CD731" s="187"/>
      <c r="CE731" s="187"/>
      <c r="CF731" s="187"/>
      <c r="CG731" s="187"/>
      <c r="CH731" s="187"/>
    </row>
    <row r="732" spans="1:86" s="186" customFormat="1" ht="12" customHeight="1">
      <c r="A732" s="184"/>
      <c r="B732" s="184"/>
      <c r="C732" s="184"/>
      <c r="D732" s="184"/>
      <c r="E732" s="184"/>
      <c r="F732" s="184"/>
      <c r="G732" s="185"/>
      <c r="H732" s="184"/>
      <c r="I732" s="184"/>
      <c r="J732" s="184"/>
      <c r="K732" s="184"/>
      <c r="L732" s="184"/>
      <c r="M732" s="184"/>
      <c r="N732" s="184"/>
      <c r="O732" s="184"/>
      <c r="P732" s="184"/>
      <c r="Q732" s="184"/>
      <c r="R732" s="184"/>
      <c r="S732" s="184"/>
      <c r="T732" s="184"/>
      <c r="U732" s="184"/>
      <c r="V732" s="184"/>
      <c r="W732" s="184"/>
      <c r="X732" s="184"/>
      <c r="Y732" s="184"/>
      <c r="Z732" s="184"/>
      <c r="AA732" s="184"/>
      <c r="AB732" s="184"/>
      <c r="AC732" s="184"/>
      <c r="AD732" s="184"/>
      <c r="AE732" s="184"/>
      <c r="AF732" s="184"/>
      <c r="AG732" s="184"/>
      <c r="AH732" s="184"/>
      <c r="AI732" s="184"/>
      <c r="AJ732" s="184"/>
      <c r="AK732" s="184"/>
      <c r="AL732" s="184"/>
      <c r="AM732" s="184"/>
      <c r="AN732" s="184"/>
      <c r="AO732" s="184"/>
      <c r="AP732" s="184"/>
      <c r="AQ732" s="184"/>
      <c r="AR732" s="184"/>
      <c r="AS732" s="184"/>
      <c r="AT732" s="184"/>
      <c r="AU732" s="184"/>
      <c r="AV732" s="184"/>
      <c r="AW732" s="184"/>
      <c r="AX732" s="184"/>
      <c r="AY732" s="184"/>
      <c r="AZ732" s="184"/>
      <c r="BA732" s="184"/>
      <c r="BB732" s="184"/>
      <c r="BC732" s="184"/>
      <c r="BD732" s="184"/>
      <c r="BE732" s="184"/>
      <c r="BF732" s="184"/>
      <c r="BG732" s="184"/>
      <c r="BH732" s="184"/>
      <c r="BI732" s="184"/>
      <c r="BJ732" s="184"/>
      <c r="BK732" s="184"/>
      <c r="BL732" s="184"/>
      <c r="BM732" s="184"/>
      <c r="BN732" s="184"/>
      <c r="BO732" s="184"/>
      <c r="BP732" s="184"/>
      <c r="BQ732" s="184"/>
      <c r="BR732" s="184"/>
      <c r="BS732" s="184"/>
      <c r="BT732" s="184"/>
      <c r="BU732" s="184"/>
      <c r="BV732" s="184"/>
      <c r="BW732" s="184"/>
      <c r="BX732" s="187"/>
      <c r="BY732" s="187"/>
      <c r="BZ732" s="187"/>
      <c r="CA732" s="187"/>
      <c r="CB732" s="187"/>
      <c r="CC732" s="187"/>
      <c r="CD732" s="187"/>
      <c r="CE732" s="187"/>
      <c r="CF732" s="187"/>
      <c r="CG732" s="187"/>
      <c r="CH732" s="187"/>
    </row>
    <row r="733" spans="1:86" s="186" customFormat="1" ht="12" customHeight="1">
      <c r="A733" s="184"/>
      <c r="B733" s="184"/>
      <c r="C733" s="184"/>
      <c r="D733" s="184"/>
      <c r="E733" s="184"/>
      <c r="F733" s="184"/>
      <c r="G733" s="185"/>
      <c r="H733" s="184"/>
      <c r="I733" s="184"/>
      <c r="J733" s="184"/>
      <c r="K733" s="184"/>
      <c r="L733" s="184"/>
      <c r="M733" s="184"/>
      <c r="N733" s="184"/>
      <c r="O733" s="184"/>
      <c r="P733" s="184"/>
      <c r="Q733" s="184"/>
      <c r="R733" s="184"/>
      <c r="S733" s="184"/>
      <c r="T733" s="184"/>
      <c r="U733" s="184"/>
      <c r="V733" s="184"/>
      <c r="W733" s="184"/>
      <c r="X733" s="184"/>
      <c r="Y733" s="184"/>
      <c r="Z733" s="184"/>
      <c r="AA733" s="184"/>
      <c r="AB733" s="184"/>
      <c r="AC733" s="184"/>
      <c r="AD733" s="184"/>
      <c r="AE733" s="184"/>
      <c r="AF733" s="184"/>
      <c r="AG733" s="184"/>
      <c r="AH733" s="184"/>
      <c r="AI733" s="184"/>
      <c r="AJ733" s="184"/>
      <c r="AK733" s="184"/>
      <c r="AL733" s="184"/>
      <c r="AM733" s="184"/>
      <c r="AN733" s="184"/>
      <c r="AO733" s="184"/>
      <c r="AP733" s="184"/>
      <c r="AQ733" s="184"/>
      <c r="AR733" s="184"/>
      <c r="AS733" s="184"/>
      <c r="AT733" s="184"/>
      <c r="AU733" s="184"/>
      <c r="AV733" s="184"/>
      <c r="AW733" s="184"/>
      <c r="AX733" s="184"/>
      <c r="AY733" s="184"/>
      <c r="AZ733" s="184"/>
      <c r="BA733" s="184"/>
      <c r="BB733" s="184"/>
      <c r="BC733" s="184"/>
      <c r="BD733" s="184"/>
      <c r="BE733" s="184"/>
      <c r="BF733" s="184"/>
      <c r="BG733" s="184"/>
      <c r="BH733" s="184"/>
      <c r="BI733" s="184"/>
      <c r="BJ733" s="184"/>
      <c r="BK733" s="184"/>
      <c r="BL733" s="184"/>
      <c r="BM733" s="184"/>
      <c r="BN733" s="184"/>
      <c r="BO733" s="184"/>
      <c r="BP733" s="184"/>
      <c r="BQ733" s="184"/>
      <c r="BR733" s="184"/>
      <c r="BS733" s="184"/>
      <c r="BT733" s="184"/>
      <c r="BU733" s="184"/>
      <c r="BV733" s="184"/>
      <c r="BW733" s="184"/>
      <c r="BX733" s="187"/>
      <c r="BY733" s="187"/>
      <c r="BZ733" s="187"/>
      <c r="CA733" s="187"/>
      <c r="CB733" s="187"/>
      <c r="CC733" s="187"/>
      <c r="CD733" s="187"/>
      <c r="CE733" s="187"/>
      <c r="CF733" s="187"/>
      <c r="CG733" s="187"/>
      <c r="CH733" s="187"/>
    </row>
    <row r="734" spans="1:86" s="186" customFormat="1" ht="12" customHeight="1">
      <c r="A734" s="184"/>
      <c r="B734" s="184"/>
      <c r="C734" s="184"/>
      <c r="D734" s="184"/>
      <c r="E734" s="184"/>
      <c r="F734" s="184"/>
      <c r="G734" s="185"/>
      <c r="H734" s="184"/>
      <c r="I734" s="184"/>
      <c r="J734" s="184"/>
      <c r="K734" s="184"/>
      <c r="L734" s="184"/>
      <c r="M734" s="184"/>
      <c r="N734" s="184"/>
      <c r="O734" s="184"/>
      <c r="P734" s="184"/>
      <c r="Q734" s="184"/>
      <c r="R734" s="184"/>
      <c r="S734" s="184"/>
      <c r="T734" s="184"/>
      <c r="U734" s="184"/>
      <c r="V734" s="184"/>
      <c r="W734" s="184"/>
      <c r="X734" s="184"/>
      <c r="Y734" s="184"/>
      <c r="Z734" s="184"/>
      <c r="AA734" s="184"/>
      <c r="AB734" s="184"/>
      <c r="AC734" s="184"/>
      <c r="AD734" s="184"/>
      <c r="AE734" s="184"/>
      <c r="AF734" s="184"/>
      <c r="AG734" s="184"/>
      <c r="AH734" s="184"/>
      <c r="AI734" s="184"/>
      <c r="AJ734" s="184"/>
      <c r="AK734" s="184"/>
      <c r="AL734" s="184"/>
      <c r="AM734" s="184"/>
      <c r="AN734" s="184"/>
      <c r="AO734" s="184"/>
      <c r="AP734" s="184"/>
      <c r="AQ734" s="184"/>
      <c r="AR734" s="184"/>
      <c r="AS734" s="184"/>
      <c r="AT734" s="184"/>
      <c r="AU734" s="184"/>
      <c r="AV734" s="184"/>
      <c r="AW734" s="184"/>
      <c r="AX734" s="184"/>
      <c r="AY734" s="184"/>
      <c r="AZ734" s="184"/>
      <c r="BA734" s="184"/>
      <c r="BB734" s="184"/>
      <c r="BC734" s="184"/>
      <c r="BD734" s="184"/>
      <c r="BE734" s="184"/>
      <c r="BF734" s="184"/>
      <c r="BG734" s="184"/>
      <c r="BH734" s="184"/>
      <c r="BI734" s="184"/>
      <c r="BJ734" s="184"/>
      <c r="BK734" s="184"/>
      <c r="BL734" s="184"/>
      <c r="BM734" s="184"/>
      <c r="BN734" s="184"/>
      <c r="BO734" s="184"/>
      <c r="BP734" s="184"/>
      <c r="BQ734" s="184"/>
      <c r="BR734" s="184"/>
      <c r="BS734" s="184"/>
      <c r="BT734" s="184"/>
      <c r="BU734" s="184"/>
      <c r="BV734" s="184"/>
      <c r="BW734" s="184"/>
      <c r="BX734" s="187"/>
      <c r="BY734" s="187"/>
      <c r="BZ734" s="187"/>
      <c r="CA734" s="187"/>
      <c r="CB734" s="187"/>
      <c r="CC734" s="187"/>
      <c r="CD734" s="187"/>
      <c r="CE734" s="187"/>
      <c r="CF734" s="187"/>
      <c r="CG734" s="187"/>
      <c r="CH734" s="187"/>
    </row>
    <row r="735" spans="1:86" s="186" customFormat="1" ht="12" customHeight="1">
      <c r="A735" s="184"/>
      <c r="B735" s="184"/>
      <c r="C735" s="184"/>
      <c r="D735" s="184"/>
      <c r="E735" s="184"/>
      <c r="F735" s="184"/>
      <c r="G735" s="185"/>
      <c r="H735" s="184"/>
      <c r="I735" s="184"/>
      <c r="J735" s="184"/>
      <c r="K735" s="184"/>
      <c r="L735" s="184"/>
      <c r="M735" s="184"/>
      <c r="N735" s="184"/>
      <c r="O735" s="184"/>
      <c r="P735" s="184"/>
      <c r="Q735" s="184"/>
      <c r="R735" s="184"/>
      <c r="S735" s="184"/>
      <c r="T735" s="184"/>
      <c r="U735" s="184"/>
      <c r="V735" s="184"/>
      <c r="W735" s="184"/>
      <c r="X735" s="184"/>
      <c r="Y735" s="184"/>
      <c r="Z735" s="184"/>
      <c r="AA735" s="184"/>
      <c r="AB735" s="184"/>
      <c r="AC735" s="184"/>
      <c r="AD735" s="184"/>
      <c r="AE735" s="184"/>
      <c r="AF735" s="184"/>
      <c r="AG735" s="184"/>
      <c r="AH735" s="184"/>
      <c r="AI735" s="184"/>
      <c r="AJ735" s="184"/>
      <c r="AK735" s="184"/>
      <c r="AL735" s="184"/>
      <c r="AM735" s="184"/>
      <c r="AN735" s="184"/>
      <c r="AO735" s="184"/>
      <c r="AP735" s="184"/>
      <c r="AQ735" s="184"/>
      <c r="AR735" s="184"/>
      <c r="AS735" s="184"/>
      <c r="AT735" s="184"/>
      <c r="AU735" s="184"/>
      <c r="AV735" s="184"/>
      <c r="AW735" s="184"/>
      <c r="AX735" s="184"/>
      <c r="AY735" s="184"/>
      <c r="AZ735" s="184"/>
      <c r="BA735" s="184"/>
      <c r="BB735" s="184"/>
      <c r="BC735" s="184"/>
      <c r="BD735" s="184"/>
      <c r="BE735" s="184"/>
      <c r="BF735" s="184"/>
      <c r="BG735" s="184"/>
      <c r="BH735" s="184"/>
      <c r="BI735" s="184"/>
      <c r="BJ735" s="184"/>
      <c r="BK735" s="184"/>
      <c r="BL735" s="184"/>
      <c r="BM735" s="184"/>
      <c r="BN735" s="184"/>
      <c r="BO735" s="184"/>
      <c r="BP735" s="184"/>
      <c r="BQ735" s="184"/>
      <c r="BR735" s="184"/>
      <c r="BS735" s="184"/>
      <c r="BT735" s="184"/>
      <c r="BU735" s="184"/>
      <c r="BV735" s="184"/>
      <c r="BW735" s="184"/>
      <c r="BX735" s="187"/>
      <c r="BY735" s="187"/>
      <c r="BZ735" s="187"/>
      <c r="CA735" s="187"/>
      <c r="CB735" s="187"/>
      <c r="CC735" s="187"/>
      <c r="CD735" s="187"/>
      <c r="CE735" s="187"/>
      <c r="CF735" s="187"/>
      <c r="CG735" s="187"/>
      <c r="CH735" s="187"/>
    </row>
    <row r="736" spans="1:86" s="186" customFormat="1" ht="12" customHeight="1">
      <c r="A736" s="184"/>
      <c r="B736" s="184"/>
      <c r="C736" s="184"/>
      <c r="D736" s="184"/>
      <c r="E736" s="184"/>
      <c r="F736" s="184"/>
      <c r="G736" s="185"/>
      <c r="H736" s="184"/>
      <c r="I736" s="184"/>
      <c r="J736" s="184"/>
      <c r="K736" s="184"/>
      <c r="L736" s="184"/>
      <c r="M736" s="184"/>
      <c r="N736" s="184"/>
      <c r="O736" s="184"/>
      <c r="P736" s="184"/>
      <c r="Q736" s="184"/>
      <c r="R736" s="184"/>
      <c r="S736" s="184"/>
      <c r="T736" s="184"/>
      <c r="U736" s="184"/>
      <c r="V736" s="184"/>
      <c r="W736" s="184"/>
      <c r="X736" s="184"/>
      <c r="Y736" s="184"/>
      <c r="Z736" s="184"/>
      <c r="AA736" s="184"/>
      <c r="AB736" s="184"/>
      <c r="AC736" s="184"/>
      <c r="AD736" s="184"/>
      <c r="AE736" s="184"/>
      <c r="AF736" s="184"/>
      <c r="AG736" s="184"/>
      <c r="AH736" s="184"/>
      <c r="AI736" s="184"/>
      <c r="AJ736" s="184"/>
      <c r="AK736" s="184"/>
      <c r="AL736" s="184"/>
      <c r="AM736" s="184"/>
      <c r="AN736" s="184"/>
      <c r="AO736" s="184"/>
      <c r="AP736" s="184"/>
      <c r="AQ736" s="184"/>
      <c r="AR736" s="184"/>
      <c r="AS736" s="184"/>
      <c r="AT736" s="184"/>
      <c r="AU736" s="184"/>
      <c r="AV736" s="184"/>
      <c r="AW736" s="184"/>
      <c r="AX736" s="184"/>
      <c r="AY736" s="184"/>
      <c r="AZ736" s="184"/>
      <c r="BA736" s="184"/>
      <c r="BB736" s="184"/>
      <c r="BC736" s="184"/>
      <c r="BD736" s="184"/>
      <c r="BE736" s="184"/>
      <c r="BF736" s="184"/>
      <c r="BG736" s="184"/>
      <c r="BH736" s="184"/>
      <c r="BI736" s="184"/>
      <c r="BJ736" s="184"/>
      <c r="BK736" s="184"/>
      <c r="BL736" s="184"/>
      <c r="BM736" s="184"/>
      <c r="BN736" s="184"/>
      <c r="BO736" s="184"/>
      <c r="BP736" s="184"/>
      <c r="BQ736" s="184"/>
      <c r="BR736" s="184"/>
      <c r="BS736" s="184"/>
      <c r="BT736" s="184"/>
      <c r="BU736" s="184"/>
      <c r="BV736" s="184"/>
      <c r="BW736" s="184"/>
      <c r="BX736" s="187"/>
      <c r="BY736" s="187"/>
      <c r="BZ736" s="187"/>
      <c r="CA736" s="187"/>
      <c r="CB736" s="187"/>
      <c r="CC736" s="187"/>
      <c r="CD736" s="187"/>
      <c r="CE736" s="187"/>
      <c r="CF736" s="187"/>
      <c r="CG736" s="187"/>
      <c r="CH736" s="187"/>
    </row>
    <row r="737" spans="1:86" s="186" customFormat="1" ht="12" customHeight="1">
      <c r="A737" s="184"/>
      <c r="B737" s="184"/>
      <c r="C737" s="184"/>
      <c r="D737" s="184"/>
      <c r="E737" s="184"/>
      <c r="F737" s="184"/>
      <c r="G737" s="185"/>
      <c r="H737" s="184"/>
      <c r="I737" s="184"/>
      <c r="J737" s="184"/>
      <c r="K737" s="184"/>
      <c r="L737" s="184"/>
      <c r="M737" s="184"/>
      <c r="N737" s="184"/>
      <c r="O737" s="184"/>
      <c r="P737" s="184"/>
      <c r="Q737" s="184"/>
      <c r="R737" s="184"/>
      <c r="S737" s="184"/>
      <c r="T737" s="184"/>
      <c r="U737" s="184"/>
      <c r="V737" s="184"/>
      <c r="W737" s="184"/>
      <c r="X737" s="184"/>
      <c r="Y737" s="184"/>
      <c r="Z737" s="184"/>
      <c r="AA737" s="184"/>
      <c r="AB737" s="184"/>
      <c r="AC737" s="184"/>
      <c r="AD737" s="184"/>
      <c r="AE737" s="184"/>
      <c r="AF737" s="184"/>
      <c r="AG737" s="184"/>
      <c r="AH737" s="184"/>
      <c r="AI737" s="184"/>
      <c r="AJ737" s="184"/>
      <c r="AK737" s="184"/>
      <c r="AL737" s="184"/>
      <c r="AM737" s="184"/>
      <c r="AN737" s="184"/>
      <c r="AO737" s="184"/>
      <c r="AP737" s="184"/>
      <c r="AQ737" s="184"/>
      <c r="AR737" s="184"/>
      <c r="AS737" s="184"/>
      <c r="AT737" s="184"/>
      <c r="AU737" s="184"/>
      <c r="AV737" s="184"/>
      <c r="AW737" s="184"/>
      <c r="AX737" s="184"/>
      <c r="AY737" s="184"/>
      <c r="AZ737" s="184"/>
      <c r="BA737" s="184"/>
      <c r="BB737" s="184"/>
      <c r="BC737" s="184"/>
      <c r="BD737" s="184"/>
      <c r="BE737" s="184"/>
      <c r="BF737" s="184"/>
      <c r="BG737" s="184"/>
      <c r="BH737" s="184"/>
      <c r="BI737" s="184"/>
      <c r="BJ737" s="184"/>
      <c r="BK737" s="184"/>
      <c r="BL737" s="184"/>
      <c r="BM737" s="184"/>
      <c r="BN737" s="184"/>
      <c r="BO737" s="184"/>
      <c r="BP737" s="184"/>
      <c r="BQ737" s="184"/>
      <c r="BR737" s="184"/>
      <c r="BS737" s="184"/>
      <c r="BT737" s="184"/>
      <c r="BU737" s="184"/>
      <c r="BV737" s="184"/>
      <c r="BW737" s="184"/>
      <c r="BX737" s="187"/>
      <c r="BY737" s="187"/>
      <c r="BZ737" s="187"/>
      <c r="CA737" s="187"/>
      <c r="CB737" s="187"/>
      <c r="CC737" s="187"/>
      <c r="CD737" s="187"/>
      <c r="CE737" s="187"/>
      <c r="CF737" s="187"/>
      <c r="CG737" s="187"/>
      <c r="CH737" s="187"/>
    </row>
    <row r="738" spans="1:86" s="186" customFormat="1" ht="12" customHeight="1">
      <c r="A738" s="184"/>
      <c r="B738" s="184"/>
      <c r="C738" s="184"/>
      <c r="D738" s="184"/>
      <c r="E738" s="184"/>
      <c r="F738" s="184"/>
      <c r="G738" s="185"/>
      <c r="H738" s="184"/>
      <c r="I738" s="184"/>
      <c r="J738" s="184"/>
      <c r="K738" s="184"/>
      <c r="L738" s="184"/>
      <c r="M738" s="184"/>
      <c r="N738" s="184"/>
      <c r="O738" s="184"/>
      <c r="P738" s="184"/>
      <c r="Q738" s="184"/>
      <c r="R738" s="184"/>
      <c r="S738" s="184"/>
      <c r="T738" s="184"/>
      <c r="U738" s="184"/>
      <c r="V738" s="184"/>
      <c r="W738" s="184"/>
      <c r="X738" s="184"/>
      <c r="Y738" s="184"/>
      <c r="Z738" s="184"/>
      <c r="AA738" s="184"/>
      <c r="AB738" s="184"/>
      <c r="AC738" s="184"/>
      <c r="AD738" s="184"/>
      <c r="AE738" s="184"/>
      <c r="AF738" s="184"/>
      <c r="AG738" s="184"/>
      <c r="AH738" s="184"/>
      <c r="AI738" s="184"/>
      <c r="AJ738" s="184"/>
      <c r="AK738" s="184"/>
      <c r="AL738" s="184"/>
      <c r="AM738" s="184"/>
      <c r="AN738" s="184"/>
      <c r="AO738" s="184"/>
      <c r="AP738" s="184"/>
      <c r="AQ738" s="184"/>
      <c r="AR738" s="184"/>
      <c r="AS738" s="184"/>
      <c r="AT738" s="184"/>
      <c r="AU738" s="184"/>
      <c r="AV738" s="184"/>
      <c r="AW738" s="184"/>
      <c r="AX738" s="184"/>
      <c r="AY738" s="184"/>
      <c r="AZ738" s="184"/>
      <c r="BA738" s="184"/>
      <c r="BB738" s="184"/>
      <c r="BC738" s="184"/>
      <c r="BD738" s="184"/>
      <c r="BE738" s="184"/>
      <c r="BF738" s="184"/>
      <c r="BG738" s="184"/>
      <c r="BH738" s="184"/>
      <c r="BI738" s="184"/>
      <c r="BJ738" s="184"/>
      <c r="BK738" s="184"/>
      <c r="BL738" s="184"/>
      <c r="BM738" s="184"/>
      <c r="BN738" s="184"/>
      <c r="BO738" s="184"/>
      <c r="BP738" s="184"/>
      <c r="BQ738" s="184"/>
      <c r="BR738" s="184"/>
      <c r="BS738" s="184"/>
      <c r="BT738" s="184"/>
      <c r="BU738" s="184"/>
      <c r="BV738" s="184"/>
      <c r="BW738" s="184"/>
      <c r="BX738" s="187"/>
      <c r="BY738" s="187"/>
      <c r="BZ738" s="187"/>
      <c r="CA738" s="187"/>
      <c r="CB738" s="187"/>
      <c r="CC738" s="187"/>
      <c r="CD738" s="187"/>
      <c r="CE738" s="187"/>
      <c r="CF738" s="187"/>
      <c r="CG738" s="187"/>
      <c r="CH738" s="187"/>
    </row>
    <row r="739" spans="1:86" s="186" customFormat="1" ht="12" customHeight="1">
      <c r="A739" s="184"/>
      <c r="B739" s="184"/>
      <c r="C739" s="184"/>
      <c r="D739" s="184"/>
      <c r="E739" s="184"/>
      <c r="F739" s="184"/>
      <c r="G739" s="185"/>
      <c r="H739" s="184"/>
      <c r="I739" s="184"/>
      <c r="J739" s="184"/>
      <c r="K739" s="184"/>
      <c r="L739" s="184"/>
      <c r="M739" s="184"/>
      <c r="N739" s="184"/>
      <c r="O739" s="184"/>
      <c r="P739" s="184"/>
      <c r="Q739" s="184"/>
      <c r="R739" s="184"/>
      <c r="S739" s="184"/>
      <c r="T739" s="184"/>
      <c r="U739" s="184"/>
      <c r="V739" s="184"/>
      <c r="W739" s="184"/>
      <c r="X739" s="184"/>
      <c r="Y739" s="184"/>
      <c r="Z739" s="184"/>
      <c r="AA739" s="184"/>
      <c r="AB739" s="184"/>
      <c r="AC739" s="184"/>
      <c r="AD739" s="184"/>
      <c r="AE739" s="184"/>
      <c r="AF739" s="184"/>
      <c r="AG739" s="184"/>
      <c r="AH739" s="184"/>
      <c r="AI739" s="184"/>
      <c r="AJ739" s="184"/>
      <c r="AK739" s="184"/>
      <c r="AL739" s="184"/>
      <c r="AM739" s="184"/>
      <c r="AN739" s="184"/>
      <c r="AO739" s="184"/>
      <c r="AP739" s="184"/>
      <c r="AQ739" s="184"/>
      <c r="AR739" s="184"/>
      <c r="AS739" s="184"/>
      <c r="AT739" s="184"/>
      <c r="AU739" s="184"/>
      <c r="AV739" s="184"/>
      <c r="AW739" s="184"/>
      <c r="AX739" s="184"/>
      <c r="AY739" s="184"/>
      <c r="AZ739" s="184"/>
      <c r="BA739" s="184"/>
      <c r="BB739" s="184"/>
      <c r="BC739" s="184"/>
      <c r="BD739" s="184"/>
      <c r="BE739" s="184"/>
      <c r="BF739" s="184"/>
      <c r="BG739" s="184"/>
      <c r="BH739" s="184"/>
      <c r="BI739" s="184"/>
      <c r="BJ739" s="184"/>
      <c r="BK739" s="184"/>
      <c r="BL739" s="184"/>
      <c r="BM739" s="184"/>
      <c r="BN739" s="184"/>
      <c r="BO739" s="184"/>
      <c r="BP739" s="184"/>
      <c r="BQ739" s="184"/>
      <c r="BR739" s="184"/>
      <c r="BS739" s="184"/>
      <c r="BT739" s="184"/>
      <c r="BU739" s="184"/>
      <c r="BV739" s="184"/>
      <c r="BW739" s="184"/>
      <c r="BX739" s="187"/>
      <c r="BY739" s="187"/>
      <c r="BZ739" s="187"/>
      <c r="CA739" s="187"/>
      <c r="CB739" s="187"/>
      <c r="CC739" s="187"/>
      <c r="CD739" s="187"/>
      <c r="CE739" s="187"/>
      <c r="CF739" s="187"/>
      <c r="CG739" s="187"/>
      <c r="CH739" s="187"/>
    </row>
    <row r="740" spans="1:86" s="186" customFormat="1" ht="12" customHeight="1">
      <c r="A740" s="184"/>
      <c r="B740" s="184"/>
      <c r="C740" s="184"/>
      <c r="D740" s="184"/>
      <c r="E740" s="184"/>
      <c r="F740" s="184"/>
      <c r="G740" s="185"/>
      <c r="H740" s="184"/>
      <c r="I740" s="184"/>
      <c r="J740" s="184"/>
      <c r="K740" s="184"/>
      <c r="L740" s="184"/>
      <c r="M740" s="184"/>
      <c r="N740" s="184"/>
      <c r="O740" s="184"/>
      <c r="P740" s="184"/>
      <c r="Q740" s="184"/>
      <c r="R740" s="184"/>
      <c r="S740" s="184"/>
      <c r="T740" s="184"/>
      <c r="U740" s="184"/>
      <c r="V740" s="184"/>
      <c r="W740" s="184"/>
      <c r="X740" s="184"/>
      <c r="Y740" s="184"/>
      <c r="Z740" s="184"/>
      <c r="AA740" s="184"/>
      <c r="AB740" s="184"/>
      <c r="AC740" s="184"/>
      <c r="AD740" s="184"/>
      <c r="AE740" s="184"/>
      <c r="AF740" s="184"/>
      <c r="AG740" s="184"/>
      <c r="AH740" s="184"/>
      <c r="AI740" s="184"/>
      <c r="AJ740" s="184"/>
      <c r="AK740" s="184"/>
      <c r="AL740" s="184"/>
      <c r="AM740" s="184"/>
      <c r="AN740" s="184"/>
      <c r="AO740" s="184"/>
      <c r="AP740" s="184"/>
      <c r="AQ740" s="184"/>
      <c r="AR740" s="184"/>
      <c r="AS740" s="184"/>
      <c r="AT740" s="184"/>
      <c r="AU740" s="184"/>
      <c r="AV740" s="184"/>
      <c r="AW740" s="184"/>
      <c r="AX740" s="184"/>
      <c r="AY740" s="184"/>
      <c r="AZ740" s="184"/>
      <c r="BA740" s="184"/>
      <c r="BB740" s="184"/>
      <c r="BC740" s="184"/>
      <c r="BD740" s="184"/>
      <c r="BE740" s="184"/>
      <c r="BF740" s="184"/>
      <c r="BG740" s="184"/>
      <c r="BH740" s="184"/>
      <c r="BI740" s="184"/>
      <c r="BJ740" s="184"/>
      <c r="BK740" s="184"/>
      <c r="BL740" s="184"/>
      <c r="BM740" s="184"/>
      <c r="BN740" s="184"/>
      <c r="BO740" s="184"/>
      <c r="BP740" s="184"/>
      <c r="BQ740" s="184"/>
      <c r="BR740" s="184"/>
      <c r="BS740" s="184"/>
      <c r="BT740" s="184"/>
      <c r="BU740" s="184"/>
      <c r="BV740" s="184"/>
      <c r="BW740" s="184"/>
      <c r="BX740" s="187"/>
      <c r="BY740" s="187"/>
      <c r="BZ740" s="187"/>
      <c r="CA740" s="187"/>
      <c r="CB740" s="187"/>
      <c r="CC740" s="187"/>
      <c r="CD740" s="187"/>
      <c r="CE740" s="187"/>
      <c r="CF740" s="187"/>
      <c r="CG740" s="187"/>
      <c r="CH740" s="187"/>
    </row>
    <row r="741" spans="1:86" s="186" customFormat="1" ht="12" customHeight="1">
      <c r="A741" s="184"/>
      <c r="B741" s="184"/>
      <c r="C741" s="184"/>
      <c r="D741" s="184"/>
      <c r="E741" s="184"/>
      <c r="F741" s="184"/>
      <c r="G741" s="185"/>
      <c r="H741" s="184"/>
      <c r="I741" s="184"/>
      <c r="J741" s="184"/>
      <c r="K741" s="184"/>
      <c r="L741" s="184"/>
      <c r="M741" s="184"/>
      <c r="N741" s="184"/>
      <c r="O741" s="184"/>
      <c r="P741" s="184"/>
      <c r="Q741" s="184"/>
      <c r="R741" s="184"/>
      <c r="S741" s="184"/>
      <c r="T741" s="184"/>
      <c r="U741" s="184"/>
      <c r="V741" s="184"/>
      <c r="W741" s="184"/>
      <c r="X741" s="184"/>
      <c r="Y741" s="184"/>
      <c r="Z741" s="184"/>
      <c r="AA741" s="184"/>
      <c r="AB741" s="184"/>
      <c r="AC741" s="184"/>
      <c r="AD741" s="184"/>
      <c r="AE741" s="184"/>
      <c r="AF741" s="184"/>
      <c r="AG741" s="184"/>
      <c r="AH741" s="184"/>
      <c r="AI741" s="184"/>
      <c r="AJ741" s="184"/>
      <c r="AK741" s="184"/>
      <c r="AL741" s="184"/>
      <c r="AM741" s="184"/>
      <c r="AN741" s="184"/>
      <c r="AO741" s="184"/>
      <c r="AP741" s="184"/>
      <c r="AQ741" s="184"/>
      <c r="AR741" s="184"/>
      <c r="AS741" s="184"/>
      <c r="AT741" s="184"/>
      <c r="AU741" s="184"/>
      <c r="AV741" s="184"/>
      <c r="AW741" s="184"/>
      <c r="AX741" s="184"/>
      <c r="AY741" s="184"/>
      <c r="AZ741" s="184"/>
      <c r="BA741" s="184"/>
      <c r="BB741" s="184"/>
      <c r="BC741" s="184"/>
      <c r="BD741" s="184"/>
      <c r="BE741" s="184"/>
      <c r="BF741" s="184"/>
      <c r="BG741" s="184"/>
      <c r="BH741" s="184"/>
      <c r="BI741" s="184"/>
      <c r="BJ741" s="184"/>
      <c r="BK741" s="184"/>
      <c r="BL741" s="184"/>
      <c r="BM741" s="184"/>
      <c r="BN741" s="184"/>
      <c r="BO741" s="184"/>
      <c r="BP741" s="184"/>
      <c r="BQ741" s="184"/>
      <c r="BR741" s="184"/>
      <c r="BS741" s="184"/>
      <c r="BT741" s="184"/>
      <c r="BU741" s="184"/>
      <c r="BV741" s="184"/>
      <c r="BW741" s="184"/>
      <c r="BX741" s="187"/>
      <c r="BY741" s="187"/>
      <c r="BZ741" s="187"/>
      <c r="CA741" s="187"/>
      <c r="CB741" s="187"/>
      <c r="CC741" s="187"/>
      <c r="CD741" s="187"/>
      <c r="CE741" s="187"/>
      <c r="CF741" s="187"/>
      <c r="CG741" s="187"/>
      <c r="CH741" s="187"/>
    </row>
    <row r="742" spans="1:86" s="186" customFormat="1" ht="12" customHeight="1">
      <c r="A742" s="184"/>
      <c r="B742" s="184"/>
      <c r="C742" s="184"/>
      <c r="D742" s="184"/>
      <c r="E742" s="184"/>
      <c r="F742" s="184"/>
      <c r="G742" s="185"/>
      <c r="H742" s="184"/>
      <c r="I742" s="184"/>
      <c r="J742" s="184"/>
      <c r="K742" s="184"/>
      <c r="L742" s="184"/>
      <c r="M742" s="184"/>
      <c r="N742" s="184"/>
      <c r="O742" s="184"/>
      <c r="P742" s="184"/>
      <c r="Q742" s="184"/>
      <c r="R742" s="184"/>
      <c r="S742" s="184"/>
      <c r="T742" s="184"/>
      <c r="U742" s="184"/>
      <c r="V742" s="184"/>
      <c r="W742" s="184"/>
      <c r="X742" s="184"/>
      <c r="Y742" s="184"/>
      <c r="Z742" s="184"/>
      <c r="AA742" s="184"/>
      <c r="AB742" s="184"/>
      <c r="AC742" s="184"/>
      <c r="AD742" s="184"/>
      <c r="AE742" s="184"/>
      <c r="AF742" s="184"/>
      <c r="AG742" s="184"/>
      <c r="AH742" s="184"/>
      <c r="AI742" s="184"/>
      <c r="AJ742" s="184"/>
      <c r="AK742" s="184"/>
      <c r="AL742" s="184"/>
      <c r="AM742" s="184"/>
      <c r="AN742" s="184"/>
      <c r="AO742" s="184"/>
      <c r="AP742" s="184"/>
      <c r="AQ742" s="184"/>
      <c r="AR742" s="184"/>
      <c r="AS742" s="184"/>
      <c r="AT742" s="184"/>
      <c r="AU742" s="184"/>
      <c r="AV742" s="184"/>
      <c r="AW742" s="184"/>
      <c r="AX742" s="184"/>
      <c r="AY742" s="184"/>
      <c r="AZ742" s="184"/>
      <c r="BA742" s="184"/>
      <c r="BB742" s="184"/>
      <c r="BC742" s="184"/>
      <c r="BD742" s="184"/>
      <c r="BE742" s="184"/>
      <c r="BF742" s="184"/>
      <c r="BG742" s="184"/>
      <c r="BH742" s="184"/>
      <c r="BI742" s="184"/>
      <c r="BJ742" s="184"/>
      <c r="BK742" s="184"/>
      <c r="BL742" s="184"/>
      <c r="BM742" s="184"/>
      <c r="BN742" s="184"/>
      <c r="BO742" s="184"/>
      <c r="BP742" s="184"/>
      <c r="BQ742" s="184"/>
      <c r="BR742" s="184"/>
      <c r="BS742" s="184"/>
      <c r="BT742" s="184"/>
      <c r="BU742" s="184"/>
      <c r="BV742" s="184"/>
      <c r="BW742" s="184"/>
      <c r="BX742" s="187"/>
      <c r="BY742" s="187"/>
      <c r="BZ742" s="187"/>
      <c r="CA742" s="187"/>
      <c r="CB742" s="187"/>
      <c r="CC742" s="187"/>
      <c r="CD742" s="187"/>
      <c r="CE742" s="187"/>
      <c r="CF742" s="187"/>
      <c r="CG742" s="187"/>
      <c r="CH742" s="187"/>
    </row>
    <row r="743" spans="1:86" s="186" customFormat="1" ht="12" customHeight="1">
      <c r="A743" s="184"/>
      <c r="B743" s="184"/>
      <c r="C743" s="184"/>
      <c r="D743" s="184"/>
      <c r="E743" s="184"/>
      <c r="F743" s="184"/>
      <c r="G743" s="185"/>
      <c r="H743" s="184"/>
      <c r="I743" s="184"/>
      <c r="J743" s="184"/>
      <c r="K743" s="184"/>
      <c r="L743" s="184"/>
      <c r="M743" s="184"/>
      <c r="N743" s="184"/>
      <c r="O743" s="184"/>
      <c r="P743" s="184"/>
      <c r="Q743" s="184"/>
      <c r="R743" s="184"/>
      <c r="S743" s="184"/>
      <c r="T743" s="184"/>
      <c r="U743" s="184"/>
      <c r="V743" s="184"/>
      <c r="W743" s="184"/>
      <c r="X743" s="184"/>
      <c r="Y743" s="184"/>
      <c r="Z743" s="184"/>
      <c r="AA743" s="184"/>
      <c r="AB743" s="184"/>
      <c r="AC743" s="184"/>
      <c r="AD743" s="184"/>
      <c r="AE743" s="184"/>
      <c r="AF743" s="184"/>
      <c r="AG743" s="184"/>
      <c r="AH743" s="184"/>
      <c r="AI743" s="184"/>
      <c r="AJ743" s="184"/>
      <c r="AK743" s="184"/>
      <c r="AL743" s="184"/>
      <c r="AM743" s="184"/>
      <c r="AN743" s="184"/>
      <c r="AO743" s="184"/>
      <c r="AP743" s="184"/>
      <c r="AQ743" s="184"/>
      <c r="AR743" s="184"/>
      <c r="AS743" s="184"/>
      <c r="AT743" s="184"/>
      <c r="AU743" s="184"/>
      <c r="AV743" s="184"/>
      <c r="AW743" s="184"/>
      <c r="AX743" s="184"/>
      <c r="AY743" s="184"/>
      <c r="AZ743" s="184"/>
      <c r="BA743" s="184"/>
      <c r="BB743" s="184"/>
      <c r="BC743" s="184"/>
      <c r="BD743" s="184"/>
      <c r="BE743" s="184"/>
      <c r="BF743" s="184"/>
      <c r="BG743" s="184"/>
      <c r="BH743" s="184"/>
      <c r="BI743" s="184"/>
      <c r="BJ743" s="184"/>
      <c r="BK743" s="184"/>
      <c r="BL743" s="184"/>
      <c r="BM743" s="184"/>
      <c r="BN743" s="184"/>
      <c r="BO743" s="184"/>
      <c r="BP743" s="184"/>
      <c r="BQ743" s="184"/>
      <c r="BR743" s="184"/>
      <c r="BS743" s="184"/>
      <c r="BT743" s="184"/>
      <c r="BU743" s="184"/>
      <c r="BV743" s="184"/>
      <c r="BW743" s="184"/>
      <c r="BX743" s="187"/>
      <c r="BY743" s="187"/>
      <c r="BZ743" s="187"/>
      <c r="CA743" s="187"/>
      <c r="CB743" s="187"/>
      <c r="CC743" s="187"/>
      <c r="CD743" s="187"/>
      <c r="CE743" s="187"/>
      <c r="CF743" s="187"/>
      <c r="CG743" s="187"/>
      <c r="CH743" s="187"/>
    </row>
    <row r="744" spans="1:86" s="186" customFormat="1" ht="12" customHeight="1">
      <c r="A744" s="184"/>
      <c r="B744" s="184"/>
      <c r="C744" s="184"/>
      <c r="D744" s="184"/>
      <c r="E744" s="184"/>
      <c r="F744" s="184"/>
      <c r="G744" s="185"/>
      <c r="H744" s="184"/>
      <c r="I744" s="184"/>
      <c r="J744" s="184"/>
      <c r="K744" s="184"/>
      <c r="L744" s="184"/>
      <c r="M744" s="184"/>
      <c r="N744" s="184"/>
      <c r="O744" s="184"/>
      <c r="P744" s="184"/>
      <c r="Q744" s="184"/>
      <c r="R744" s="184"/>
      <c r="S744" s="184"/>
      <c r="T744" s="184"/>
      <c r="U744" s="184"/>
      <c r="V744" s="184"/>
      <c r="W744" s="184"/>
      <c r="X744" s="184"/>
      <c r="Y744" s="184"/>
      <c r="Z744" s="184"/>
      <c r="AA744" s="184"/>
      <c r="AB744" s="184"/>
      <c r="AC744" s="184"/>
      <c r="AD744" s="184"/>
      <c r="AE744" s="184"/>
      <c r="AF744" s="184"/>
      <c r="AG744" s="184"/>
      <c r="AH744" s="184"/>
      <c r="AI744" s="184"/>
      <c r="AJ744" s="184"/>
      <c r="AK744" s="184"/>
      <c r="AL744" s="184"/>
      <c r="AM744" s="184"/>
      <c r="AN744" s="184"/>
      <c r="AO744" s="184"/>
      <c r="AP744" s="184"/>
      <c r="AQ744" s="184"/>
      <c r="AR744" s="184"/>
      <c r="AS744" s="184"/>
      <c r="AT744" s="184"/>
      <c r="AU744" s="184"/>
      <c r="AV744" s="184"/>
      <c r="AW744" s="184"/>
      <c r="AX744" s="184"/>
      <c r="AY744" s="184"/>
      <c r="AZ744" s="184"/>
      <c r="BA744" s="184"/>
      <c r="BB744" s="184"/>
      <c r="BC744" s="184"/>
      <c r="BD744" s="184"/>
      <c r="BE744" s="184"/>
      <c r="BF744" s="184"/>
      <c r="BG744" s="184"/>
      <c r="BH744" s="184"/>
      <c r="BI744" s="184"/>
      <c r="BJ744" s="184"/>
      <c r="BK744" s="184"/>
      <c r="BL744" s="184"/>
      <c r="BM744" s="184"/>
      <c r="BN744" s="184"/>
      <c r="BO744" s="184"/>
      <c r="BP744" s="184"/>
      <c r="BQ744" s="184"/>
      <c r="BR744" s="184"/>
      <c r="BS744" s="184"/>
      <c r="BT744" s="184"/>
      <c r="BU744" s="184"/>
      <c r="BV744" s="184"/>
      <c r="BW744" s="184"/>
      <c r="BX744" s="187"/>
      <c r="BY744" s="187"/>
      <c r="BZ744" s="187"/>
      <c r="CA744" s="187"/>
      <c r="CB744" s="187"/>
      <c r="CC744" s="187"/>
      <c r="CD744" s="187"/>
      <c r="CE744" s="187"/>
      <c r="CF744" s="187"/>
      <c r="CG744" s="187"/>
      <c r="CH744" s="187"/>
    </row>
    <row r="745" spans="1:86" s="186" customFormat="1" ht="12" customHeight="1">
      <c r="A745" s="184"/>
      <c r="B745" s="184"/>
      <c r="C745" s="184"/>
      <c r="D745" s="184"/>
      <c r="E745" s="184"/>
      <c r="F745" s="184"/>
      <c r="G745" s="185"/>
      <c r="H745" s="184"/>
      <c r="I745" s="184"/>
      <c r="J745" s="184"/>
      <c r="K745" s="184"/>
      <c r="L745" s="184"/>
      <c r="M745" s="184"/>
      <c r="N745" s="184"/>
      <c r="O745" s="184"/>
      <c r="P745" s="184"/>
      <c r="Q745" s="184"/>
      <c r="R745" s="184"/>
      <c r="S745" s="184"/>
      <c r="T745" s="184"/>
      <c r="U745" s="184"/>
      <c r="V745" s="184"/>
      <c r="W745" s="184"/>
      <c r="X745" s="184"/>
      <c r="Y745" s="184"/>
      <c r="Z745" s="184"/>
      <c r="AA745" s="184"/>
      <c r="AB745" s="184"/>
      <c r="AC745" s="184"/>
      <c r="AD745" s="184"/>
      <c r="AE745" s="184"/>
      <c r="AF745" s="184"/>
      <c r="AG745" s="184"/>
      <c r="AH745" s="184"/>
      <c r="AI745" s="184"/>
      <c r="AJ745" s="184"/>
      <c r="AK745" s="184"/>
      <c r="AL745" s="184"/>
      <c r="AM745" s="184"/>
      <c r="AN745" s="184"/>
      <c r="AO745" s="184"/>
      <c r="AP745" s="184"/>
      <c r="AQ745" s="184"/>
      <c r="AR745" s="184"/>
      <c r="AS745" s="184"/>
      <c r="AT745" s="184"/>
      <c r="AU745" s="184"/>
      <c r="AV745" s="184"/>
      <c r="AW745" s="184"/>
      <c r="AX745" s="184"/>
      <c r="AY745" s="184"/>
      <c r="AZ745" s="184"/>
      <c r="BA745" s="184"/>
      <c r="BB745" s="184"/>
      <c r="BC745" s="184"/>
      <c r="BD745" s="184"/>
      <c r="BE745" s="184"/>
      <c r="BF745" s="184"/>
      <c r="BG745" s="184"/>
      <c r="BH745" s="184"/>
      <c r="BI745" s="184"/>
      <c r="BJ745" s="184"/>
      <c r="BK745" s="184"/>
      <c r="BL745" s="184"/>
      <c r="BM745" s="184"/>
      <c r="BN745" s="184"/>
      <c r="BO745" s="184"/>
      <c r="BP745" s="184"/>
      <c r="BQ745" s="184"/>
      <c r="BR745" s="184"/>
      <c r="BS745" s="184"/>
      <c r="BT745" s="184"/>
      <c r="BU745" s="184"/>
      <c r="BV745" s="184"/>
      <c r="BW745" s="184"/>
      <c r="BX745" s="187"/>
      <c r="BY745" s="187"/>
      <c r="BZ745" s="187"/>
      <c r="CA745" s="187"/>
      <c r="CB745" s="187"/>
      <c r="CC745" s="187"/>
      <c r="CD745" s="187"/>
      <c r="CE745" s="187"/>
      <c r="CF745" s="187"/>
      <c r="CG745" s="187"/>
      <c r="CH745" s="187"/>
    </row>
    <row r="746" spans="1:86" s="186" customFormat="1" ht="12" customHeight="1">
      <c r="A746" s="184"/>
      <c r="B746" s="184"/>
      <c r="C746" s="184"/>
      <c r="D746" s="184"/>
      <c r="E746" s="184"/>
      <c r="F746" s="184"/>
      <c r="G746" s="185"/>
      <c r="H746" s="184"/>
      <c r="I746" s="184"/>
      <c r="J746" s="184"/>
      <c r="K746" s="184"/>
      <c r="L746" s="184"/>
      <c r="M746" s="184"/>
      <c r="N746" s="184"/>
      <c r="O746" s="184"/>
      <c r="P746" s="184"/>
      <c r="Q746" s="184"/>
      <c r="R746" s="184"/>
      <c r="S746" s="184"/>
      <c r="T746" s="184"/>
      <c r="U746" s="184"/>
      <c r="V746" s="184"/>
      <c r="W746" s="184"/>
      <c r="X746" s="184"/>
      <c r="Y746" s="184"/>
      <c r="Z746" s="184"/>
      <c r="AA746" s="184"/>
      <c r="AB746" s="184"/>
      <c r="AC746" s="184"/>
      <c r="AD746" s="184"/>
      <c r="AE746" s="184"/>
      <c r="AF746" s="184"/>
      <c r="AG746" s="184"/>
      <c r="AH746" s="184"/>
      <c r="AI746" s="184"/>
      <c r="AJ746" s="184"/>
      <c r="AK746" s="184"/>
      <c r="AL746" s="184"/>
      <c r="AM746" s="184"/>
      <c r="AN746" s="184"/>
      <c r="AO746" s="184"/>
      <c r="AP746" s="184"/>
      <c r="AQ746" s="184"/>
      <c r="AR746" s="184"/>
      <c r="AS746" s="184"/>
      <c r="AT746" s="184"/>
      <c r="AU746" s="184"/>
      <c r="AV746" s="184"/>
      <c r="AW746" s="184"/>
      <c r="AX746" s="184"/>
      <c r="AY746" s="184"/>
      <c r="AZ746" s="184"/>
      <c r="BA746" s="184"/>
      <c r="BB746" s="184"/>
      <c r="BC746" s="184"/>
      <c r="BD746" s="184"/>
      <c r="BE746" s="184"/>
      <c r="BF746" s="184"/>
      <c r="BG746" s="184"/>
      <c r="BH746" s="184"/>
      <c r="BI746" s="184"/>
      <c r="BJ746" s="184"/>
      <c r="BK746" s="184"/>
      <c r="BL746" s="184"/>
      <c r="BM746" s="184"/>
      <c r="BN746" s="184"/>
      <c r="BO746" s="184"/>
      <c r="BP746" s="184"/>
      <c r="BQ746" s="184"/>
      <c r="BR746" s="184"/>
      <c r="BS746" s="184"/>
      <c r="BT746" s="184"/>
      <c r="BU746" s="184"/>
      <c r="BV746" s="184"/>
      <c r="BW746" s="184"/>
      <c r="BX746" s="187"/>
      <c r="BY746" s="187"/>
      <c r="BZ746" s="187"/>
      <c r="CA746" s="187"/>
      <c r="CB746" s="187"/>
      <c r="CC746" s="187"/>
      <c r="CD746" s="187"/>
      <c r="CE746" s="187"/>
      <c r="CF746" s="187"/>
      <c r="CG746" s="187"/>
      <c r="CH746" s="187"/>
    </row>
    <row r="747" spans="1:86" s="186" customFormat="1" ht="12" customHeight="1">
      <c r="A747" s="184"/>
      <c r="B747" s="184"/>
      <c r="C747" s="184"/>
      <c r="D747" s="184"/>
      <c r="E747" s="184"/>
      <c r="F747" s="184"/>
      <c r="G747" s="185"/>
      <c r="H747" s="184"/>
      <c r="I747" s="184"/>
      <c r="J747" s="184"/>
      <c r="K747" s="184"/>
      <c r="L747" s="184"/>
      <c r="M747" s="184"/>
      <c r="N747" s="184"/>
      <c r="O747" s="184"/>
      <c r="P747" s="184"/>
      <c r="Q747" s="184"/>
      <c r="R747" s="184"/>
      <c r="S747" s="184"/>
      <c r="T747" s="184"/>
      <c r="U747" s="184"/>
      <c r="V747" s="184"/>
      <c r="W747" s="184"/>
      <c r="X747" s="184"/>
      <c r="Y747" s="184"/>
      <c r="Z747" s="184"/>
      <c r="AA747" s="184"/>
      <c r="AB747" s="184"/>
      <c r="AC747" s="184"/>
      <c r="AD747" s="184"/>
      <c r="AE747" s="184"/>
      <c r="AF747" s="184"/>
      <c r="AG747" s="184"/>
      <c r="AH747" s="184"/>
      <c r="AI747" s="184"/>
      <c r="AJ747" s="184"/>
      <c r="AK747" s="184"/>
      <c r="AL747" s="184"/>
      <c r="AM747" s="184"/>
      <c r="AN747" s="184"/>
      <c r="AO747" s="184"/>
      <c r="AP747" s="184"/>
      <c r="AQ747" s="184"/>
      <c r="AR747" s="184"/>
      <c r="AS747" s="184"/>
      <c r="AT747" s="184"/>
      <c r="AU747" s="184"/>
      <c r="AV747" s="184"/>
      <c r="AW747" s="184"/>
      <c r="AX747" s="184"/>
      <c r="AY747" s="184"/>
      <c r="AZ747" s="184"/>
      <c r="BA747" s="184"/>
      <c r="BB747" s="184"/>
      <c r="BC747" s="184"/>
      <c r="BD747" s="184"/>
      <c r="BE747" s="184"/>
      <c r="BF747" s="184"/>
      <c r="BG747" s="184"/>
      <c r="BH747" s="184"/>
      <c r="BI747" s="184"/>
      <c r="BJ747" s="184"/>
      <c r="BK747" s="184"/>
      <c r="BL747" s="184"/>
      <c r="BM747" s="184"/>
      <c r="BN747" s="184"/>
      <c r="BO747" s="184"/>
      <c r="BP747" s="184"/>
      <c r="BQ747" s="184"/>
      <c r="BR747" s="184"/>
      <c r="BS747" s="184"/>
      <c r="BT747" s="184"/>
      <c r="BU747" s="184"/>
      <c r="BV747" s="184"/>
      <c r="BW747" s="184"/>
      <c r="BX747" s="187"/>
      <c r="BY747" s="187"/>
      <c r="BZ747" s="187"/>
      <c r="CA747" s="187"/>
      <c r="CB747" s="187"/>
      <c r="CC747" s="187"/>
      <c r="CD747" s="187"/>
      <c r="CE747" s="187"/>
      <c r="CF747" s="187"/>
      <c r="CG747" s="187"/>
      <c r="CH747" s="187"/>
    </row>
    <row r="748" spans="1:86" s="186" customFormat="1" ht="12" customHeight="1">
      <c r="A748" s="184"/>
      <c r="B748" s="184"/>
      <c r="C748" s="184"/>
      <c r="D748" s="184"/>
      <c r="E748" s="184"/>
      <c r="F748" s="184"/>
      <c r="G748" s="185"/>
      <c r="H748" s="184"/>
      <c r="I748" s="184"/>
      <c r="J748" s="184"/>
      <c r="K748" s="184"/>
      <c r="L748" s="184"/>
      <c r="M748" s="184"/>
      <c r="N748" s="184"/>
      <c r="O748" s="184"/>
      <c r="P748" s="184"/>
      <c r="Q748" s="184"/>
      <c r="R748" s="184"/>
      <c r="S748" s="184"/>
      <c r="T748" s="184"/>
      <c r="U748" s="184"/>
      <c r="V748" s="184"/>
      <c r="W748" s="184"/>
      <c r="X748" s="184"/>
      <c r="Y748" s="184"/>
      <c r="Z748" s="184"/>
      <c r="AA748" s="184"/>
      <c r="AB748" s="184"/>
      <c r="AC748" s="184"/>
      <c r="AD748" s="184"/>
      <c r="AE748" s="184"/>
      <c r="AF748" s="184"/>
      <c r="AG748" s="184"/>
      <c r="AH748" s="184"/>
      <c r="AI748" s="184"/>
      <c r="AJ748" s="184"/>
      <c r="AK748" s="184"/>
      <c r="AL748" s="184"/>
      <c r="AM748" s="184"/>
      <c r="AN748" s="184"/>
      <c r="AO748" s="184"/>
      <c r="AP748" s="184"/>
      <c r="AQ748" s="184"/>
      <c r="AR748" s="184"/>
      <c r="AS748" s="184"/>
      <c r="AT748" s="184"/>
      <c r="AU748" s="184"/>
      <c r="AV748" s="184"/>
      <c r="AW748" s="184"/>
      <c r="AX748" s="184"/>
      <c r="AY748" s="184"/>
      <c r="AZ748" s="184"/>
      <c r="BA748" s="184"/>
      <c r="BB748" s="184"/>
      <c r="BC748" s="184"/>
      <c r="BD748" s="184"/>
      <c r="BE748" s="184"/>
      <c r="BF748" s="184"/>
      <c r="BG748" s="184"/>
      <c r="BH748" s="184"/>
      <c r="BI748" s="184"/>
      <c r="BJ748" s="184"/>
      <c r="BK748" s="184"/>
      <c r="BL748" s="184"/>
      <c r="BM748" s="184"/>
      <c r="BN748" s="184"/>
      <c r="BO748" s="184"/>
      <c r="BP748" s="184"/>
      <c r="BQ748" s="184"/>
      <c r="BR748" s="184"/>
      <c r="BS748" s="184"/>
      <c r="BT748" s="184"/>
      <c r="BU748" s="184"/>
      <c r="BV748" s="184"/>
      <c r="BW748" s="184"/>
      <c r="BX748" s="187"/>
      <c r="BY748" s="187"/>
      <c r="BZ748" s="187"/>
      <c r="CA748" s="187"/>
      <c r="CB748" s="187"/>
      <c r="CC748" s="187"/>
      <c r="CD748" s="187"/>
      <c r="CE748" s="187"/>
      <c r="CF748" s="187"/>
      <c r="CG748" s="187"/>
      <c r="CH748" s="187"/>
    </row>
    <row r="749" spans="1:86" s="186" customFormat="1" ht="12" customHeight="1">
      <c r="A749" s="184"/>
      <c r="B749" s="184"/>
      <c r="C749" s="184"/>
      <c r="D749" s="184"/>
      <c r="E749" s="184"/>
      <c r="F749" s="184"/>
      <c r="G749" s="185"/>
      <c r="H749" s="184"/>
      <c r="I749" s="184"/>
      <c r="J749" s="184"/>
      <c r="K749" s="184"/>
      <c r="L749" s="184"/>
      <c r="M749" s="184"/>
      <c r="N749" s="184"/>
      <c r="O749" s="184"/>
      <c r="P749" s="184"/>
      <c r="Q749" s="184"/>
      <c r="R749" s="184"/>
      <c r="S749" s="184"/>
      <c r="T749" s="184"/>
      <c r="U749" s="184"/>
      <c r="V749" s="184"/>
      <c r="W749" s="184"/>
      <c r="X749" s="184"/>
      <c r="Y749" s="184"/>
      <c r="Z749" s="184"/>
      <c r="AA749" s="184"/>
      <c r="AB749" s="184"/>
      <c r="AC749" s="184"/>
      <c r="AD749" s="184"/>
      <c r="AE749" s="184"/>
      <c r="AF749" s="184"/>
      <c r="AG749" s="184"/>
      <c r="AH749" s="184"/>
      <c r="AI749" s="184"/>
      <c r="AJ749" s="184"/>
      <c r="AK749" s="184"/>
      <c r="AL749" s="184"/>
      <c r="AM749" s="184"/>
      <c r="AN749" s="184"/>
      <c r="AO749" s="184"/>
      <c r="AP749" s="184"/>
      <c r="AQ749" s="184"/>
      <c r="AR749" s="184"/>
      <c r="AS749" s="184"/>
      <c r="AT749" s="184"/>
      <c r="AU749" s="184"/>
      <c r="AV749" s="184"/>
      <c r="AW749" s="184"/>
      <c r="AX749" s="184"/>
      <c r="AY749" s="184"/>
      <c r="AZ749" s="184"/>
      <c r="BA749" s="184"/>
      <c r="BB749" s="184"/>
      <c r="BC749" s="184"/>
      <c r="BD749" s="184"/>
      <c r="BE749" s="184"/>
      <c r="BF749" s="184"/>
      <c r="BG749" s="184"/>
      <c r="BH749" s="184"/>
      <c r="BI749" s="184"/>
      <c r="BJ749" s="184"/>
      <c r="BK749" s="184"/>
      <c r="BL749" s="184"/>
      <c r="BM749" s="184"/>
      <c r="BN749" s="184"/>
      <c r="BO749" s="184"/>
      <c r="BP749" s="184"/>
      <c r="BQ749" s="184"/>
      <c r="BR749" s="184"/>
      <c r="BS749" s="184"/>
      <c r="BT749" s="184"/>
      <c r="BU749" s="184"/>
      <c r="BV749" s="184"/>
      <c r="BW749" s="184"/>
      <c r="BX749" s="187"/>
      <c r="BY749" s="187"/>
      <c r="BZ749" s="187"/>
      <c r="CA749" s="187"/>
      <c r="CB749" s="187"/>
      <c r="CC749" s="187"/>
      <c r="CD749" s="187"/>
      <c r="CE749" s="187"/>
      <c r="CF749" s="187"/>
      <c r="CG749" s="187"/>
      <c r="CH749" s="187"/>
    </row>
    <row r="750" spans="1:86" s="186" customFormat="1" ht="12" customHeight="1">
      <c r="A750" s="184"/>
      <c r="B750" s="184"/>
      <c r="C750" s="184"/>
      <c r="D750" s="184"/>
      <c r="E750" s="184"/>
      <c r="F750" s="184"/>
      <c r="G750" s="185"/>
      <c r="H750" s="184"/>
      <c r="I750" s="184"/>
      <c r="J750" s="184"/>
      <c r="K750" s="184"/>
      <c r="L750" s="184"/>
      <c r="M750" s="184"/>
      <c r="N750" s="184"/>
      <c r="O750" s="184"/>
      <c r="P750" s="184"/>
      <c r="Q750" s="184"/>
      <c r="R750" s="184"/>
      <c r="S750" s="184"/>
      <c r="T750" s="184"/>
      <c r="U750" s="184"/>
      <c r="V750" s="184"/>
      <c r="W750" s="184"/>
      <c r="X750" s="184"/>
      <c r="Y750" s="184"/>
      <c r="Z750" s="184"/>
      <c r="AA750" s="184"/>
      <c r="AB750" s="184"/>
      <c r="AC750" s="184"/>
      <c r="AD750" s="184"/>
      <c r="AE750" s="184"/>
      <c r="AF750" s="184"/>
      <c r="AG750" s="184"/>
      <c r="AH750" s="184"/>
      <c r="AI750" s="184"/>
      <c r="AJ750" s="184"/>
      <c r="AK750" s="184"/>
      <c r="AL750" s="184"/>
      <c r="AM750" s="184"/>
      <c r="AN750" s="184"/>
      <c r="AO750" s="184"/>
      <c r="AP750" s="184"/>
      <c r="AQ750" s="184"/>
      <c r="AR750" s="184"/>
      <c r="AS750" s="184"/>
      <c r="AT750" s="184"/>
      <c r="AU750" s="184"/>
      <c r="AV750" s="184"/>
      <c r="AW750" s="184"/>
      <c r="AX750" s="184"/>
      <c r="AY750" s="184"/>
      <c r="AZ750" s="184"/>
      <c r="BA750" s="184"/>
      <c r="BB750" s="184"/>
      <c r="BC750" s="184"/>
      <c r="BD750" s="184"/>
      <c r="BE750" s="184"/>
      <c r="BF750" s="184"/>
      <c r="BG750" s="184"/>
      <c r="BH750" s="184"/>
      <c r="BI750" s="184"/>
      <c r="BJ750" s="184"/>
      <c r="BK750" s="184"/>
      <c r="BL750" s="184"/>
      <c r="BM750" s="184"/>
      <c r="BN750" s="184"/>
      <c r="BO750" s="184"/>
      <c r="BP750" s="184"/>
      <c r="BQ750" s="184"/>
      <c r="BR750" s="184"/>
      <c r="BS750" s="184"/>
      <c r="BT750" s="184"/>
      <c r="BU750" s="184"/>
      <c r="BV750" s="184"/>
      <c r="BW750" s="184"/>
      <c r="BX750" s="187"/>
      <c r="BY750" s="187"/>
      <c r="BZ750" s="187"/>
      <c r="CA750" s="187"/>
      <c r="CB750" s="187"/>
      <c r="CC750" s="187"/>
      <c r="CD750" s="187"/>
      <c r="CE750" s="187"/>
      <c r="CF750" s="187"/>
      <c r="CG750" s="187"/>
      <c r="CH750" s="187"/>
    </row>
    <row r="751" spans="1:86" s="186" customFormat="1" ht="12" customHeight="1">
      <c r="A751" s="184"/>
      <c r="B751" s="184"/>
      <c r="C751" s="184"/>
      <c r="D751" s="184"/>
      <c r="E751" s="184"/>
      <c r="F751" s="184"/>
      <c r="G751" s="185"/>
      <c r="H751" s="184"/>
      <c r="I751" s="184"/>
      <c r="J751" s="184"/>
      <c r="K751" s="184"/>
      <c r="L751" s="184"/>
      <c r="M751" s="184"/>
      <c r="N751" s="184"/>
      <c r="O751" s="184"/>
      <c r="P751" s="184"/>
      <c r="Q751" s="184"/>
      <c r="R751" s="184"/>
      <c r="S751" s="184"/>
      <c r="T751" s="184"/>
      <c r="U751" s="184"/>
      <c r="V751" s="184"/>
      <c r="W751" s="184"/>
      <c r="X751" s="184"/>
      <c r="Y751" s="184"/>
      <c r="Z751" s="184"/>
      <c r="AA751" s="184"/>
      <c r="AB751" s="184"/>
      <c r="AC751" s="184"/>
      <c r="AD751" s="184"/>
      <c r="AE751" s="184"/>
      <c r="AF751" s="184"/>
      <c r="AG751" s="184"/>
      <c r="AH751" s="184"/>
      <c r="AI751" s="184"/>
      <c r="AJ751" s="184"/>
      <c r="AK751" s="184"/>
      <c r="AL751" s="184"/>
      <c r="AM751" s="184"/>
      <c r="AN751" s="184"/>
      <c r="AO751" s="184"/>
      <c r="AP751" s="184"/>
      <c r="AQ751" s="184"/>
      <c r="AR751" s="184"/>
      <c r="AS751" s="184"/>
      <c r="AT751" s="184"/>
      <c r="AU751" s="184"/>
      <c r="AV751" s="184"/>
      <c r="AW751" s="184"/>
      <c r="AX751" s="184"/>
      <c r="AY751" s="184"/>
      <c r="AZ751" s="184"/>
      <c r="BA751" s="184"/>
      <c r="BB751" s="184"/>
      <c r="BC751" s="184"/>
      <c r="BD751" s="184"/>
      <c r="BE751" s="184"/>
      <c r="BF751" s="184"/>
      <c r="BG751" s="184"/>
      <c r="BH751" s="184"/>
      <c r="BI751" s="184"/>
      <c r="BJ751" s="184"/>
      <c r="BK751" s="184"/>
      <c r="BL751" s="184"/>
      <c r="BM751" s="184"/>
      <c r="BN751" s="184"/>
      <c r="BO751" s="184"/>
      <c r="BP751" s="184"/>
      <c r="BQ751" s="184"/>
      <c r="BR751" s="184"/>
      <c r="BS751" s="184"/>
      <c r="BT751" s="184"/>
      <c r="BU751" s="184"/>
      <c r="BV751" s="184"/>
      <c r="BW751" s="184"/>
      <c r="BX751" s="187"/>
      <c r="BY751" s="187"/>
      <c r="BZ751" s="187"/>
      <c r="CA751" s="187"/>
      <c r="CB751" s="187"/>
      <c r="CC751" s="187"/>
      <c r="CD751" s="187"/>
      <c r="CE751" s="187"/>
      <c r="CF751" s="187"/>
      <c r="CG751" s="187"/>
      <c r="CH751" s="187"/>
    </row>
    <row r="752" spans="1:86" s="186" customFormat="1" ht="12" customHeight="1">
      <c r="A752" s="184"/>
      <c r="B752" s="184"/>
      <c r="C752" s="184"/>
      <c r="D752" s="184"/>
      <c r="E752" s="184"/>
      <c r="F752" s="184"/>
      <c r="G752" s="185"/>
      <c r="H752" s="184"/>
      <c r="I752" s="184"/>
      <c r="J752" s="184"/>
      <c r="K752" s="184"/>
      <c r="L752" s="184"/>
      <c r="M752" s="184"/>
      <c r="N752" s="184"/>
      <c r="O752" s="184"/>
      <c r="P752" s="184"/>
      <c r="Q752" s="184"/>
      <c r="R752" s="184"/>
      <c r="S752" s="184"/>
      <c r="T752" s="184"/>
      <c r="U752" s="184"/>
      <c r="V752" s="184"/>
      <c r="W752" s="184"/>
      <c r="X752" s="184"/>
      <c r="Y752" s="184"/>
      <c r="Z752" s="184"/>
      <c r="AA752" s="184"/>
      <c r="AB752" s="184"/>
      <c r="AC752" s="184"/>
      <c r="AD752" s="184"/>
      <c r="AE752" s="184"/>
      <c r="AF752" s="184"/>
      <c r="AG752" s="184"/>
      <c r="AH752" s="184"/>
      <c r="AI752" s="184"/>
      <c r="AJ752" s="184"/>
      <c r="AK752" s="184"/>
      <c r="AL752" s="184"/>
      <c r="AM752" s="184"/>
      <c r="AN752" s="184"/>
      <c r="AO752" s="184"/>
      <c r="AP752" s="184"/>
      <c r="AQ752" s="184"/>
      <c r="AR752" s="184"/>
      <c r="AS752" s="184"/>
      <c r="AT752" s="184"/>
      <c r="AU752" s="184"/>
      <c r="AV752" s="184"/>
      <c r="AW752" s="184"/>
      <c r="AX752" s="184"/>
      <c r="AY752" s="184"/>
      <c r="AZ752" s="184"/>
      <c r="BA752" s="184"/>
      <c r="BB752" s="184"/>
      <c r="BC752" s="184"/>
      <c r="BD752" s="184"/>
      <c r="BE752" s="184"/>
      <c r="BF752" s="184"/>
      <c r="BG752" s="184"/>
      <c r="BH752" s="184"/>
      <c r="BI752" s="184"/>
      <c r="BJ752" s="184"/>
      <c r="BK752" s="184"/>
      <c r="BL752" s="184"/>
      <c r="BM752" s="184"/>
      <c r="BN752" s="184"/>
      <c r="BO752" s="184"/>
      <c r="BP752" s="184"/>
      <c r="BQ752" s="184"/>
      <c r="BR752" s="184"/>
      <c r="BS752" s="184"/>
      <c r="BT752" s="184"/>
      <c r="BU752" s="184"/>
      <c r="BV752" s="184"/>
      <c r="BW752" s="184"/>
      <c r="BX752" s="187"/>
      <c r="BY752" s="187"/>
      <c r="BZ752" s="187"/>
      <c r="CA752" s="187"/>
      <c r="CB752" s="187"/>
      <c r="CC752" s="187"/>
      <c r="CD752" s="187"/>
      <c r="CE752" s="187"/>
      <c r="CF752" s="187"/>
      <c r="CG752" s="187"/>
      <c r="CH752" s="187"/>
    </row>
    <row r="753" spans="1:86" s="186" customFormat="1" ht="12" customHeight="1">
      <c r="A753" s="184"/>
      <c r="B753" s="184"/>
      <c r="C753" s="184"/>
      <c r="D753" s="184"/>
      <c r="E753" s="184"/>
      <c r="F753" s="184"/>
      <c r="G753" s="185"/>
      <c r="H753" s="184"/>
      <c r="I753" s="184"/>
      <c r="J753" s="184"/>
      <c r="K753" s="184"/>
      <c r="L753" s="184"/>
      <c r="M753" s="184"/>
      <c r="N753" s="184"/>
      <c r="O753" s="184"/>
      <c r="P753" s="184"/>
      <c r="Q753" s="184"/>
      <c r="R753" s="184"/>
      <c r="S753" s="184"/>
      <c r="T753" s="184"/>
      <c r="U753" s="184"/>
      <c r="V753" s="184"/>
      <c r="W753" s="184"/>
      <c r="X753" s="184"/>
      <c r="Y753" s="184"/>
      <c r="Z753" s="184"/>
      <c r="AA753" s="184"/>
      <c r="AB753" s="184"/>
      <c r="AC753" s="184"/>
      <c r="AD753" s="184"/>
      <c r="AE753" s="184"/>
      <c r="AF753" s="184"/>
      <c r="AG753" s="184"/>
      <c r="AH753" s="184"/>
      <c r="AI753" s="184"/>
      <c r="AJ753" s="184"/>
      <c r="AK753" s="184"/>
      <c r="AL753" s="184"/>
      <c r="AM753" s="184"/>
      <c r="AN753" s="184"/>
      <c r="AO753" s="184"/>
      <c r="AP753" s="184"/>
      <c r="AQ753" s="184"/>
      <c r="AR753" s="184"/>
      <c r="AS753" s="184"/>
      <c r="AT753" s="184"/>
      <c r="AU753" s="184"/>
      <c r="AV753" s="184"/>
      <c r="AW753" s="184"/>
      <c r="AX753" s="184"/>
      <c r="AY753" s="184"/>
      <c r="AZ753" s="184"/>
      <c r="BA753" s="184"/>
      <c r="BB753" s="184"/>
      <c r="BC753" s="184"/>
      <c r="BD753" s="184"/>
      <c r="BE753" s="184"/>
      <c r="BF753" s="184"/>
      <c r="BG753" s="184"/>
      <c r="BH753" s="184"/>
      <c r="BI753" s="184"/>
      <c r="BJ753" s="184"/>
      <c r="BK753" s="184"/>
      <c r="BL753" s="184"/>
      <c r="BM753" s="184"/>
      <c r="BN753" s="184"/>
      <c r="BO753" s="184"/>
      <c r="BP753" s="184"/>
      <c r="BQ753" s="184"/>
      <c r="BR753" s="184"/>
      <c r="BS753" s="184"/>
      <c r="BT753" s="184"/>
      <c r="BU753" s="184"/>
      <c r="BV753" s="184"/>
      <c r="BW753" s="184"/>
      <c r="BX753" s="187"/>
      <c r="BY753" s="187"/>
      <c r="BZ753" s="187"/>
      <c r="CA753" s="187"/>
      <c r="CB753" s="187"/>
      <c r="CC753" s="187"/>
      <c r="CD753" s="187"/>
      <c r="CE753" s="187"/>
      <c r="CF753" s="187"/>
      <c r="CG753" s="187"/>
      <c r="CH753" s="187"/>
    </row>
    <row r="754" spans="1:86" s="186" customFormat="1" ht="12" customHeight="1">
      <c r="A754" s="184"/>
      <c r="B754" s="184"/>
      <c r="C754" s="184"/>
      <c r="D754" s="184"/>
      <c r="E754" s="184"/>
      <c r="F754" s="184"/>
      <c r="G754" s="185"/>
      <c r="H754" s="184"/>
      <c r="I754" s="184"/>
      <c r="J754" s="184"/>
      <c r="K754" s="184"/>
      <c r="L754" s="184"/>
      <c r="M754" s="184"/>
      <c r="N754" s="184"/>
      <c r="O754" s="184"/>
      <c r="P754" s="184"/>
      <c r="Q754" s="184"/>
      <c r="R754" s="184"/>
      <c r="S754" s="184"/>
      <c r="T754" s="184"/>
      <c r="U754" s="184"/>
      <c r="V754" s="184"/>
      <c r="W754" s="184"/>
      <c r="X754" s="184"/>
      <c r="Y754" s="184"/>
      <c r="Z754" s="184"/>
      <c r="AA754" s="184"/>
      <c r="AB754" s="184"/>
      <c r="AC754" s="184"/>
      <c r="AD754" s="184"/>
      <c r="AE754" s="184"/>
      <c r="AF754" s="184"/>
      <c r="AG754" s="184"/>
      <c r="AH754" s="184"/>
      <c r="AI754" s="184"/>
      <c r="AJ754" s="184"/>
      <c r="AK754" s="184"/>
      <c r="AL754" s="184"/>
      <c r="AM754" s="184"/>
      <c r="AN754" s="184"/>
      <c r="AO754" s="184"/>
      <c r="AP754" s="184"/>
      <c r="AQ754" s="184"/>
      <c r="AR754" s="184"/>
      <c r="AS754" s="184"/>
      <c r="AT754" s="184"/>
      <c r="AU754" s="184"/>
      <c r="AV754" s="184"/>
      <c r="AW754" s="184"/>
      <c r="AX754" s="184"/>
      <c r="AY754" s="184"/>
      <c r="AZ754" s="184"/>
      <c r="BA754" s="184"/>
      <c r="BB754" s="184"/>
      <c r="BC754" s="184"/>
      <c r="BD754" s="184"/>
      <c r="BE754" s="184"/>
      <c r="BF754" s="184"/>
      <c r="BG754" s="184"/>
      <c r="BH754" s="184"/>
      <c r="BI754" s="184"/>
      <c r="BJ754" s="184"/>
      <c r="BK754" s="184"/>
      <c r="BL754" s="184"/>
      <c r="BM754" s="184"/>
      <c r="BN754" s="184"/>
      <c r="BO754" s="184"/>
      <c r="BP754" s="184"/>
      <c r="BQ754" s="184"/>
      <c r="BR754" s="184"/>
      <c r="BS754" s="184"/>
      <c r="BT754" s="184"/>
      <c r="BU754" s="184"/>
      <c r="BV754" s="184"/>
      <c r="BW754" s="184"/>
      <c r="BX754" s="187"/>
      <c r="BY754" s="187"/>
      <c r="BZ754" s="187"/>
      <c r="CA754" s="187"/>
      <c r="CB754" s="187"/>
      <c r="CC754" s="187"/>
      <c r="CD754" s="187"/>
      <c r="CE754" s="187"/>
      <c r="CF754" s="187"/>
      <c r="CG754" s="187"/>
      <c r="CH754" s="187"/>
    </row>
    <row r="755" spans="1:86" s="186" customFormat="1" ht="12" customHeight="1">
      <c r="A755" s="184"/>
      <c r="B755" s="184"/>
      <c r="C755" s="184"/>
      <c r="D755" s="184"/>
      <c r="E755" s="184"/>
      <c r="F755" s="184"/>
      <c r="G755" s="185"/>
      <c r="H755" s="184"/>
      <c r="I755" s="184"/>
      <c r="J755" s="184"/>
      <c r="K755" s="184"/>
      <c r="L755" s="184"/>
      <c r="M755" s="184"/>
      <c r="N755" s="184"/>
      <c r="O755" s="184"/>
      <c r="P755" s="184"/>
      <c r="Q755" s="184"/>
      <c r="R755" s="184"/>
      <c r="S755" s="184"/>
      <c r="T755" s="184"/>
      <c r="U755" s="184"/>
      <c r="V755" s="184"/>
      <c r="W755" s="184"/>
      <c r="X755" s="184"/>
      <c r="Y755" s="184"/>
      <c r="Z755" s="184"/>
      <c r="AA755" s="184"/>
      <c r="AB755" s="184"/>
      <c r="AC755" s="184"/>
      <c r="AD755" s="184"/>
      <c r="AE755" s="184"/>
      <c r="AF755" s="184"/>
      <c r="AG755" s="184"/>
      <c r="AH755" s="184"/>
      <c r="AI755" s="184"/>
      <c r="AJ755" s="184"/>
      <c r="AK755" s="184"/>
      <c r="AL755" s="184"/>
      <c r="AM755" s="184"/>
      <c r="AN755" s="184"/>
      <c r="AO755" s="184"/>
      <c r="AP755" s="184"/>
      <c r="AQ755" s="184"/>
      <c r="AR755" s="184"/>
      <c r="AS755" s="184"/>
      <c r="AT755" s="184"/>
      <c r="AU755" s="184"/>
      <c r="AV755" s="184"/>
      <c r="AW755" s="184"/>
      <c r="AX755" s="184"/>
      <c r="AY755" s="184"/>
      <c r="AZ755" s="184"/>
      <c r="BA755" s="184"/>
      <c r="BB755" s="184"/>
      <c r="BC755" s="184"/>
      <c r="BD755" s="184"/>
      <c r="BE755" s="184"/>
      <c r="BF755" s="184"/>
      <c r="BG755" s="184"/>
      <c r="BH755" s="184"/>
      <c r="BI755" s="184"/>
      <c r="BJ755" s="184"/>
      <c r="BK755" s="184"/>
      <c r="BL755" s="184"/>
      <c r="BM755" s="184"/>
      <c r="BN755" s="184"/>
      <c r="BO755" s="184"/>
      <c r="BP755" s="184"/>
      <c r="BQ755" s="184"/>
      <c r="BR755" s="184"/>
      <c r="BS755" s="184"/>
      <c r="BT755" s="184"/>
      <c r="BU755" s="184"/>
      <c r="BV755" s="184"/>
      <c r="BW755" s="184"/>
      <c r="BX755" s="187"/>
      <c r="BY755" s="187"/>
      <c r="BZ755" s="187"/>
      <c r="CA755" s="187"/>
      <c r="CB755" s="187"/>
      <c r="CC755" s="187"/>
      <c r="CD755" s="187"/>
      <c r="CE755" s="187"/>
      <c r="CF755" s="187"/>
      <c r="CG755" s="187"/>
      <c r="CH755" s="187"/>
    </row>
    <row r="756" spans="1:86" s="186" customFormat="1" ht="12" customHeight="1">
      <c r="A756" s="184"/>
      <c r="B756" s="184"/>
      <c r="C756" s="184"/>
      <c r="D756" s="184"/>
      <c r="E756" s="184"/>
      <c r="F756" s="184"/>
      <c r="G756" s="185"/>
      <c r="H756" s="184"/>
      <c r="I756" s="184"/>
      <c r="J756" s="184"/>
      <c r="K756" s="184"/>
      <c r="L756" s="184"/>
      <c r="M756" s="184"/>
      <c r="N756" s="184"/>
      <c r="O756" s="184"/>
      <c r="P756" s="184"/>
      <c r="Q756" s="184"/>
      <c r="R756" s="184"/>
      <c r="S756" s="184"/>
      <c r="T756" s="184"/>
      <c r="U756" s="184"/>
      <c r="V756" s="184"/>
      <c r="W756" s="184"/>
      <c r="X756" s="184"/>
      <c r="Y756" s="184"/>
      <c r="Z756" s="184"/>
      <c r="AA756" s="184"/>
      <c r="AB756" s="184"/>
      <c r="AC756" s="184"/>
      <c r="AD756" s="184"/>
      <c r="AE756" s="184"/>
      <c r="AF756" s="184"/>
      <c r="AG756" s="184"/>
      <c r="AH756" s="184"/>
      <c r="AI756" s="184"/>
      <c r="AJ756" s="184"/>
      <c r="AK756" s="184"/>
      <c r="AL756" s="184"/>
      <c r="AM756" s="184"/>
      <c r="AN756" s="184"/>
      <c r="AO756" s="184"/>
      <c r="AP756" s="184"/>
      <c r="AQ756" s="184"/>
      <c r="AR756" s="184"/>
      <c r="AS756" s="184"/>
      <c r="AT756" s="184"/>
      <c r="AU756" s="184"/>
      <c r="AV756" s="184"/>
      <c r="AW756" s="184"/>
      <c r="AX756" s="184"/>
      <c r="AY756" s="184"/>
      <c r="AZ756" s="184"/>
      <c r="BA756" s="184"/>
      <c r="BB756" s="184"/>
      <c r="BC756" s="184"/>
      <c r="BD756" s="184"/>
      <c r="BE756" s="184"/>
      <c r="BF756" s="184"/>
      <c r="BG756" s="184"/>
      <c r="BH756" s="184"/>
      <c r="BI756" s="184"/>
      <c r="BJ756" s="184"/>
      <c r="BK756" s="184"/>
      <c r="BL756" s="184"/>
      <c r="BM756" s="184"/>
      <c r="BN756" s="184"/>
      <c r="BO756" s="184"/>
      <c r="BP756" s="184"/>
      <c r="BQ756" s="184"/>
      <c r="BR756" s="184"/>
      <c r="BS756" s="184"/>
      <c r="BT756" s="184"/>
      <c r="BU756" s="184"/>
      <c r="BV756" s="184"/>
      <c r="BW756" s="184"/>
      <c r="BX756" s="187"/>
      <c r="BY756" s="187"/>
      <c r="BZ756" s="187"/>
      <c r="CA756" s="187"/>
      <c r="CB756" s="187"/>
      <c r="CC756" s="187"/>
      <c r="CD756" s="187"/>
      <c r="CE756" s="187"/>
      <c r="CF756" s="187"/>
      <c r="CG756" s="187"/>
      <c r="CH756" s="187"/>
    </row>
    <row r="757" spans="1:86" s="186" customFormat="1" ht="12" customHeight="1">
      <c r="A757" s="184"/>
      <c r="B757" s="184"/>
      <c r="C757" s="184"/>
      <c r="D757" s="184"/>
      <c r="E757" s="184"/>
      <c r="F757" s="184"/>
      <c r="G757" s="185"/>
      <c r="H757" s="184"/>
      <c r="I757" s="184"/>
      <c r="J757" s="184"/>
      <c r="K757" s="184"/>
      <c r="L757" s="184"/>
      <c r="M757" s="184"/>
      <c r="N757" s="184"/>
      <c r="O757" s="184"/>
      <c r="P757" s="184"/>
      <c r="Q757" s="184"/>
      <c r="R757" s="184"/>
      <c r="S757" s="184"/>
      <c r="T757" s="184"/>
      <c r="U757" s="184"/>
      <c r="V757" s="184"/>
      <c r="W757" s="184"/>
      <c r="X757" s="184"/>
      <c r="Y757" s="184"/>
      <c r="Z757" s="184"/>
      <c r="AA757" s="184"/>
      <c r="AB757" s="184"/>
      <c r="AC757" s="184"/>
      <c r="AD757" s="184"/>
      <c r="AE757" s="184"/>
      <c r="AF757" s="184"/>
      <c r="AG757" s="184"/>
      <c r="AH757" s="184"/>
      <c r="AI757" s="184"/>
      <c r="AJ757" s="184"/>
      <c r="AK757" s="184"/>
      <c r="AL757" s="184"/>
      <c r="AM757" s="184"/>
      <c r="AN757" s="184"/>
      <c r="AO757" s="184"/>
      <c r="AP757" s="184"/>
      <c r="AQ757" s="184"/>
      <c r="AR757" s="184"/>
      <c r="AS757" s="184"/>
      <c r="AT757" s="184"/>
      <c r="AU757" s="184"/>
      <c r="AV757" s="184"/>
      <c r="AW757" s="184"/>
      <c r="AX757" s="184"/>
      <c r="AY757" s="184"/>
      <c r="AZ757" s="184"/>
      <c r="BA757" s="184"/>
      <c r="BB757" s="184"/>
      <c r="BC757" s="184"/>
      <c r="BD757" s="184"/>
      <c r="BE757" s="184"/>
      <c r="BF757" s="184"/>
      <c r="BG757" s="184"/>
      <c r="BH757" s="184"/>
      <c r="BI757" s="184"/>
      <c r="BJ757" s="184"/>
      <c r="BK757" s="184"/>
      <c r="BL757" s="184"/>
      <c r="BM757" s="184"/>
      <c r="BN757" s="184"/>
      <c r="BO757" s="184"/>
      <c r="BP757" s="184"/>
      <c r="BQ757" s="184"/>
      <c r="BR757" s="184"/>
      <c r="BS757" s="184"/>
      <c r="BT757" s="184"/>
      <c r="BU757" s="184"/>
      <c r="BV757" s="184"/>
      <c r="BW757" s="184"/>
      <c r="BX757" s="187"/>
      <c r="BY757" s="187"/>
      <c r="BZ757" s="187"/>
      <c r="CA757" s="187"/>
      <c r="CB757" s="187"/>
      <c r="CC757" s="187"/>
      <c r="CD757" s="187"/>
      <c r="CE757" s="187"/>
      <c r="CF757" s="187"/>
      <c r="CG757" s="187"/>
      <c r="CH757" s="187"/>
    </row>
    <row r="758" spans="1:86" s="186" customFormat="1" ht="12" customHeight="1">
      <c r="A758" s="184"/>
      <c r="B758" s="184"/>
      <c r="C758" s="184"/>
      <c r="D758" s="184"/>
      <c r="E758" s="184"/>
      <c r="F758" s="184"/>
      <c r="G758" s="185"/>
      <c r="H758" s="184"/>
      <c r="I758" s="184"/>
      <c r="J758" s="184"/>
      <c r="K758" s="184"/>
      <c r="L758" s="184"/>
      <c r="M758" s="184"/>
      <c r="N758" s="184"/>
      <c r="O758" s="184"/>
      <c r="P758" s="184"/>
      <c r="Q758" s="184"/>
      <c r="R758" s="184"/>
      <c r="S758" s="184"/>
      <c r="T758" s="184"/>
      <c r="U758" s="184"/>
      <c r="V758" s="184"/>
      <c r="W758" s="184"/>
      <c r="X758" s="184"/>
      <c r="Y758" s="184"/>
      <c r="Z758" s="184"/>
      <c r="AA758" s="184"/>
      <c r="AB758" s="184"/>
      <c r="AC758" s="184"/>
      <c r="AD758" s="184"/>
      <c r="AE758" s="184"/>
      <c r="AF758" s="184"/>
      <c r="AG758" s="184"/>
      <c r="AH758" s="184"/>
      <c r="AI758" s="184"/>
      <c r="AJ758" s="184"/>
      <c r="AK758" s="184"/>
      <c r="AL758" s="184"/>
      <c r="AM758" s="184"/>
      <c r="AN758" s="184"/>
      <c r="AO758" s="184"/>
      <c r="AP758" s="184"/>
      <c r="AQ758" s="184"/>
      <c r="AR758" s="184"/>
      <c r="AS758" s="184"/>
      <c r="AT758" s="184"/>
      <c r="AU758" s="184"/>
      <c r="AV758" s="184"/>
      <c r="AW758" s="184"/>
      <c r="AX758" s="184"/>
      <c r="AY758" s="184"/>
      <c r="AZ758" s="184"/>
      <c r="BA758" s="184"/>
      <c r="BB758" s="184"/>
      <c r="BC758" s="184"/>
      <c r="BD758" s="184"/>
      <c r="BE758" s="184"/>
      <c r="BF758" s="184"/>
      <c r="BG758" s="184"/>
      <c r="BH758" s="184"/>
      <c r="BI758" s="184"/>
      <c r="BJ758" s="184"/>
      <c r="BK758" s="184"/>
      <c r="BL758" s="184"/>
      <c r="BM758" s="184"/>
      <c r="BN758" s="184"/>
      <c r="BO758" s="184"/>
      <c r="BP758" s="184"/>
      <c r="BQ758" s="184"/>
      <c r="BR758" s="184"/>
      <c r="BS758" s="184"/>
      <c r="BT758" s="184"/>
      <c r="BU758" s="184"/>
      <c r="BV758" s="184"/>
      <c r="BW758" s="184"/>
      <c r="BX758" s="187"/>
      <c r="BY758" s="187"/>
      <c r="BZ758" s="187"/>
      <c r="CA758" s="187"/>
      <c r="CB758" s="187"/>
      <c r="CC758" s="187"/>
      <c r="CD758" s="187"/>
      <c r="CE758" s="187"/>
      <c r="CF758" s="187"/>
      <c r="CG758" s="187"/>
      <c r="CH758" s="187"/>
    </row>
    <row r="759" spans="1:86" s="186" customFormat="1" ht="12" customHeight="1">
      <c r="A759" s="184"/>
      <c r="B759" s="184"/>
      <c r="C759" s="184"/>
      <c r="D759" s="184"/>
      <c r="E759" s="184"/>
      <c r="F759" s="184"/>
      <c r="G759" s="185"/>
      <c r="H759" s="184"/>
      <c r="I759" s="184"/>
      <c r="J759" s="184"/>
      <c r="K759" s="184"/>
      <c r="L759" s="184"/>
      <c r="M759" s="184"/>
      <c r="N759" s="184"/>
      <c r="O759" s="184"/>
      <c r="P759" s="184"/>
      <c r="Q759" s="184"/>
      <c r="R759" s="184"/>
      <c r="S759" s="184"/>
      <c r="T759" s="184"/>
      <c r="U759" s="184"/>
      <c r="V759" s="184"/>
      <c r="W759" s="184"/>
      <c r="X759" s="184"/>
      <c r="Y759" s="184"/>
      <c r="Z759" s="184"/>
      <c r="AA759" s="184"/>
      <c r="AB759" s="184"/>
      <c r="AC759" s="184"/>
      <c r="AD759" s="184"/>
      <c r="AE759" s="184"/>
      <c r="AF759" s="184"/>
      <c r="AG759" s="184"/>
      <c r="AH759" s="184"/>
      <c r="AI759" s="184"/>
      <c r="AJ759" s="184"/>
      <c r="AK759" s="184"/>
      <c r="AL759" s="184"/>
      <c r="AM759" s="184"/>
      <c r="AN759" s="184"/>
      <c r="AO759" s="184"/>
      <c r="AP759" s="184"/>
      <c r="AQ759" s="184"/>
      <c r="AR759" s="184"/>
      <c r="AS759" s="184"/>
      <c r="AT759" s="184"/>
      <c r="AU759" s="184"/>
      <c r="AV759" s="184"/>
      <c r="AW759" s="184"/>
      <c r="AX759" s="184"/>
      <c r="AY759" s="184"/>
      <c r="AZ759" s="184"/>
      <c r="BA759" s="184"/>
      <c r="BB759" s="184"/>
      <c r="BC759" s="184"/>
      <c r="BD759" s="184"/>
      <c r="BE759" s="184"/>
      <c r="BF759" s="184"/>
      <c r="BG759" s="184"/>
      <c r="BH759" s="184"/>
      <c r="BI759" s="184"/>
      <c r="BJ759" s="184"/>
      <c r="BK759" s="184"/>
      <c r="BL759" s="184"/>
      <c r="BM759" s="184"/>
      <c r="BN759" s="184"/>
      <c r="BO759" s="184"/>
      <c r="BP759" s="184"/>
      <c r="BQ759" s="184"/>
      <c r="BR759" s="184"/>
      <c r="BS759" s="184"/>
      <c r="BT759" s="184"/>
      <c r="BU759" s="184"/>
      <c r="BV759" s="184"/>
      <c r="BW759" s="184"/>
      <c r="BX759" s="187"/>
      <c r="BY759" s="187"/>
      <c r="BZ759" s="187"/>
      <c r="CA759" s="187"/>
      <c r="CB759" s="187"/>
      <c r="CC759" s="187"/>
      <c r="CD759" s="187"/>
      <c r="CE759" s="187"/>
      <c r="CF759" s="187"/>
      <c r="CG759" s="187"/>
      <c r="CH759" s="187"/>
    </row>
    <row r="760" spans="1:86" s="186" customFormat="1" ht="12" customHeight="1">
      <c r="A760" s="184"/>
      <c r="B760" s="184"/>
      <c r="C760" s="184"/>
      <c r="D760" s="184"/>
      <c r="E760" s="184"/>
      <c r="F760" s="184"/>
      <c r="G760" s="185"/>
      <c r="H760" s="184"/>
      <c r="I760" s="184"/>
      <c r="J760" s="184"/>
      <c r="K760" s="184"/>
      <c r="L760" s="184"/>
      <c r="M760" s="184"/>
      <c r="N760" s="184"/>
      <c r="O760" s="184"/>
      <c r="P760" s="184"/>
      <c r="Q760" s="184"/>
      <c r="R760" s="184"/>
      <c r="S760" s="184"/>
      <c r="T760" s="184"/>
      <c r="U760" s="184"/>
      <c r="V760" s="184"/>
      <c r="W760" s="184"/>
      <c r="X760" s="184"/>
      <c r="Y760" s="184"/>
      <c r="Z760" s="184"/>
      <c r="AA760" s="184"/>
      <c r="AB760" s="184"/>
      <c r="AC760" s="184"/>
      <c r="AD760" s="184"/>
      <c r="AE760" s="184"/>
      <c r="AF760" s="184"/>
      <c r="AG760" s="184"/>
      <c r="AH760" s="184"/>
      <c r="AI760" s="184"/>
      <c r="AJ760" s="184"/>
      <c r="AK760" s="184"/>
      <c r="AL760" s="184"/>
      <c r="AM760" s="184"/>
      <c r="AN760" s="184"/>
      <c r="AO760" s="184"/>
      <c r="AP760" s="184"/>
      <c r="AQ760" s="184"/>
      <c r="AR760" s="184"/>
      <c r="AS760" s="184"/>
      <c r="AT760" s="184"/>
      <c r="AU760" s="184"/>
      <c r="AV760" s="184"/>
      <c r="AW760" s="184"/>
      <c r="AX760" s="184"/>
      <c r="AY760" s="184"/>
      <c r="AZ760" s="184"/>
      <c r="BA760" s="184"/>
      <c r="BB760" s="184"/>
      <c r="BC760" s="184"/>
      <c r="BD760" s="184"/>
      <c r="BE760" s="184"/>
      <c r="BF760" s="184"/>
      <c r="BG760" s="184"/>
      <c r="BH760" s="184"/>
      <c r="BI760" s="184"/>
      <c r="BJ760" s="184"/>
      <c r="BK760" s="184"/>
      <c r="BL760" s="184"/>
      <c r="BM760" s="184"/>
      <c r="BN760" s="184"/>
      <c r="BO760" s="184"/>
      <c r="BP760" s="184"/>
      <c r="BQ760" s="184"/>
      <c r="BR760" s="184"/>
      <c r="BS760" s="184"/>
      <c r="BT760" s="184"/>
      <c r="BU760" s="184"/>
      <c r="BV760" s="184"/>
      <c r="BW760" s="184"/>
      <c r="BX760" s="187"/>
      <c r="BY760" s="187"/>
      <c r="BZ760" s="187"/>
      <c r="CA760" s="187"/>
      <c r="CB760" s="187"/>
      <c r="CC760" s="187"/>
      <c r="CD760" s="187"/>
      <c r="CE760" s="187"/>
      <c r="CF760" s="187"/>
      <c r="CG760" s="187"/>
      <c r="CH760" s="187"/>
    </row>
    <row r="761" spans="1:86" s="186" customFormat="1" ht="12" customHeight="1">
      <c r="A761" s="184"/>
      <c r="B761" s="184"/>
      <c r="C761" s="184"/>
      <c r="D761" s="184"/>
      <c r="E761" s="184"/>
      <c r="F761" s="184"/>
      <c r="G761" s="185"/>
      <c r="H761" s="184"/>
      <c r="I761" s="184"/>
      <c r="J761" s="184"/>
      <c r="K761" s="184"/>
      <c r="L761" s="184"/>
      <c r="M761" s="184"/>
      <c r="N761" s="184"/>
      <c r="O761" s="184"/>
      <c r="P761" s="184"/>
      <c r="Q761" s="184"/>
      <c r="R761" s="184"/>
      <c r="S761" s="184"/>
      <c r="T761" s="184"/>
      <c r="U761" s="184"/>
      <c r="V761" s="184"/>
      <c r="W761" s="184"/>
      <c r="X761" s="184"/>
      <c r="Y761" s="184"/>
      <c r="Z761" s="184"/>
      <c r="AA761" s="184"/>
      <c r="AB761" s="184"/>
      <c r="AC761" s="184"/>
      <c r="AD761" s="184"/>
      <c r="AE761" s="184"/>
      <c r="AF761" s="184"/>
      <c r="AG761" s="184"/>
      <c r="AH761" s="184"/>
      <c r="AI761" s="184"/>
      <c r="AJ761" s="184"/>
      <c r="AK761" s="184"/>
      <c r="AL761" s="184"/>
      <c r="AM761" s="184"/>
      <c r="AN761" s="184"/>
      <c r="AO761" s="184"/>
      <c r="AP761" s="184"/>
      <c r="AQ761" s="184"/>
      <c r="AR761" s="184"/>
      <c r="AS761" s="184"/>
      <c r="AT761" s="184"/>
      <c r="AU761" s="184"/>
      <c r="AV761" s="184"/>
      <c r="AW761" s="184"/>
      <c r="AX761" s="184"/>
      <c r="AY761" s="184"/>
      <c r="AZ761" s="184"/>
      <c r="BA761" s="184"/>
      <c r="BB761" s="184"/>
      <c r="BC761" s="184"/>
      <c r="BD761" s="184"/>
      <c r="BE761" s="184"/>
      <c r="BF761" s="184"/>
      <c r="BG761" s="184"/>
      <c r="BH761" s="184"/>
      <c r="BI761" s="184"/>
      <c r="BJ761" s="184"/>
      <c r="BK761" s="184"/>
      <c r="BL761" s="184"/>
      <c r="BM761" s="184"/>
      <c r="BN761" s="184"/>
      <c r="BO761" s="184"/>
      <c r="BP761" s="184"/>
      <c r="BQ761" s="184"/>
      <c r="BR761" s="184"/>
      <c r="BS761" s="184"/>
      <c r="BT761" s="184"/>
      <c r="BU761" s="184"/>
      <c r="BV761" s="184"/>
      <c r="BW761" s="184"/>
      <c r="BX761" s="187"/>
      <c r="BY761" s="187"/>
      <c r="BZ761" s="187"/>
      <c r="CA761" s="187"/>
      <c r="CB761" s="187"/>
      <c r="CC761" s="187"/>
      <c r="CD761" s="187"/>
      <c r="CE761" s="187"/>
      <c r="CF761" s="187"/>
      <c r="CG761" s="187"/>
      <c r="CH761" s="187"/>
    </row>
    <row r="762" spans="1:86" s="186" customFormat="1" ht="12" customHeight="1">
      <c r="A762" s="184"/>
      <c r="B762" s="184"/>
      <c r="C762" s="184"/>
      <c r="D762" s="184"/>
      <c r="E762" s="184"/>
      <c r="F762" s="184"/>
      <c r="G762" s="185"/>
      <c r="H762" s="184"/>
      <c r="I762" s="184"/>
      <c r="J762" s="184"/>
      <c r="K762" s="184"/>
      <c r="L762" s="184"/>
      <c r="M762" s="184"/>
      <c r="N762" s="184"/>
      <c r="O762" s="184"/>
      <c r="P762" s="184"/>
      <c r="Q762" s="184"/>
      <c r="R762" s="184"/>
      <c r="S762" s="184"/>
      <c r="T762" s="184"/>
      <c r="U762" s="184"/>
      <c r="V762" s="184"/>
      <c r="W762" s="184"/>
      <c r="X762" s="184"/>
      <c r="Y762" s="184"/>
      <c r="Z762" s="184"/>
      <c r="AA762" s="184"/>
      <c r="AB762" s="184"/>
      <c r="AC762" s="184"/>
      <c r="AD762" s="184"/>
      <c r="AE762" s="184"/>
      <c r="AF762" s="184"/>
      <c r="AG762" s="184"/>
      <c r="AH762" s="184"/>
      <c r="AI762" s="184"/>
      <c r="AJ762" s="184"/>
      <c r="AK762" s="184"/>
      <c r="AL762" s="184"/>
      <c r="AM762" s="184"/>
      <c r="AN762" s="184"/>
      <c r="AO762" s="184"/>
      <c r="AP762" s="184"/>
      <c r="AQ762" s="184"/>
      <c r="AR762" s="184"/>
      <c r="AS762" s="184"/>
      <c r="AT762" s="184"/>
      <c r="AU762" s="184"/>
      <c r="AV762" s="184"/>
      <c r="AW762" s="184"/>
      <c r="AX762" s="184"/>
      <c r="AY762" s="184"/>
      <c r="AZ762" s="184"/>
      <c r="BA762" s="184"/>
      <c r="BB762" s="184"/>
      <c r="BC762" s="184"/>
      <c r="BD762" s="184"/>
      <c r="BE762" s="184"/>
      <c r="BF762" s="184"/>
      <c r="BG762" s="184"/>
      <c r="BH762" s="184"/>
      <c r="BI762" s="184"/>
      <c r="BJ762" s="184"/>
      <c r="BK762" s="184"/>
      <c r="BL762" s="184"/>
      <c r="BM762" s="184"/>
      <c r="BN762" s="184"/>
      <c r="BO762" s="184"/>
      <c r="BP762" s="184"/>
      <c r="BQ762" s="184"/>
      <c r="BR762" s="184"/>
      <c r="BS762" s="184"/>
      <c r="BT762" s="184"/>
      <c r="BU762" s="184"/>
      <c r="BV762" s="184"/>
      <c r="BW762" s="184"/>
      <c r="BX762" s="187"/>
      <c r="BY762" s="187"/>
      <c r="BZ762" s="187"/>
      <c r="CA762" s="187"/>
      <c r="CB762" s="187"/>
      <c r="CC762" s="187"/>
      <c r="CD762" s="187"/>
      <c r="CE762" s="187"/>
      <c r="CF762" s="187"/>
      <c r="CG762" s="187"/>
      <c r="CH762" s="187"/>
    </row>
    <row r="763" spans="1:86" s="186" customFormat="1" ht="12" customHeight="1">
      <c r="A763" s="184"/>
      <c r="B763" s="184"/>
      <c r="C763" s="184"/>
      <c r="D763" s="184"/>
      <c r="E763" s="184"/>
      <c r="F763" s="184"/>
      <c r="G763" s="185"/>
      <c r="H763" s="184"/>
      <c r="I763" s="184"/>
      <c r="J763" s="184"/>
      <c r="K763" s="184"/>
      <c r="L763" s="184"/>
      <c r="M763" s="184"/>
      <c r="N763" s="184"/>
      <c r="O763" s="184"/>
      <c r="P763" s="184"/>
      <c r="Q763" s="184"/>
      <c r="R763" s="184"/>
      <c r="S763" s="184"/>
      <c r="T763" s="184"/>
      <c r="U763" s="184"/>
      <c r="V763" s="184"/>
      <c r="W763" s="184"/>
      <c r="X763" s="184"/>
      <c r="Y763" s="184"/>
      <c r="Z763" s="184"/>
      <c r="AA763" s="184"/>
      <c r="AB763" s="184"/>
      <c r="AC763" s="184"/>
      <c r="AD763" s="184"/>
      <c r="AE763" s="184"/>
      <c r="AF763" s="184"/>
      <c r="AG763" s="184"/>
      <c r="AH763" s="184"/>
      <c r="AI763" s="184"/>
      <c r="AJ763" s="184"/>
      <c r="AK763" s="184"/>
      <c r="AL763" s="184"/>
      <c r="AM763" s="184"/>
      <c r="AN763" s="184"/>
      <c r="AO763" s="184"/>
      <c r="AP763" s="184"/>
      <c r="AQ763" s="184"/>
      <c r="AR763" s="184"/>
      <c r="AS763" s="184"/>
      <c r="AT763" s="184"/>
      <c r="AU763" s="184"/>
      <c r="AV763" s="184"/>
      <c r="AW763" s="184"/>
      <c r="AX763" s="184"/>
      <c r="AY763" s="184"/>
      <c r="AZ763" s="184"/>
      <c r="BA763" s="184"/>
      <c r="BB763" s="184"/>
      <c r="BC763" s="184"/>
      <c r="BD763" s="184"/>
      <c r="BE763" s="184"/>
      <c r="BF763" s="184"/>
      <c r="BG763" s="184"/>
      <c r="BH763" s="184"/>
      <c r="BI763" s="184"/>
      <c r="BJ763" s="184"/>
      <c r="BK763" s="184"/>
      <c r="BL763" s="184"/>
      <c r="BM763" s="184"/>
      <c r="BN763" s="184"/>
      <c r="BO763" s="184"/>
      <c r="BP763" s="184"/>
      <c r="BQ763" s="184"/>
      <c r="BR763" s="184"/>
      <c r="BS763" s="184"/>
      <c r="BT763" s="184"/>
      <c r="BU763" s="184"/>
      <c r="BV763" s="184"/>
      <c r="BW763" s="184"/>
      <c r="BX763" s="187"/>
      <c r="BY763" s="187"/>
      <c r="BZ763" s="187"/>
      <c r="CA763" s="187"/>
      <c r="CB763" s="187"/>
      <c r="CC763" s="187"/>
      <c r="CD763" s="187"/>
      <c r="CE763" s="187"/>
      <c r="CF763" s="187"/>
      <c r="CG763" s="187"/>
      <c r="CH763" s="187"/>
    </row>
    <row r="764" spans="1:86" s="186" customFormat="1" ht="12" customHeight="1">
      <c r="A764" s="184"/>
      <c r="B764" s="184"/>
      <c r="C764" s="184"/>
      <c r="D764" s="184"/>
      <c r="E764" s="184"/>
      <c r="F764" s="184"/>
      <c r="G764" s="185"/>
      <c r="H764" s="184"/>
      <c r="I764" s="184"/>
      <c r="J764" s="184"/>
      <c r="K764" s="184"/>
      <c r="L764" s="184"/>
      <c r="M764" s="184"/>
      <c r="N764" s="184"/>
      <c r="O764" s="184"/>
      <c r="P764" s="184"/>
      <c r="Q764" s="184"/>
      <c r="R764" s="184"/>
      <c r="S764" s="184"/>
      <c r="T764" s="184"/>
      <c r="U764" s="184"/>
      <c r="V764" s="184"/>
      <c r="W764" s="184"/>
      <c r="X764" s="184"/>
      <c r="Y764" s="184"/>
      <c r="Z764" s="184"/>
      <c r="AA764" s="184"/>
      <c r="AB764" s="184"/>
      <c r="AC764" s="184"/>
      <c r="AD764" s="184"/>
      <c r="AE764" s="184"/>
      <c r="AF764" s="184"/>
      <c r="AG764" s="184"/>
      <c r="AH764" s="184"/>
      <c r="AI764" s="184"/>
      <c r="AJ764" s="184"/>
      <c r="AK764" s="184"/>
      <c r="AL764" s="184"/>
      <c r="AM764" s="184"/>
      <c r="AN764" s="184"/>
      <c r="AO764" s="184"/>
      <c r="AP764" s="184"/>
      <c r="AQ764" s="184"/>
      <c r="AR764" s="184"/>
      <c r="AS764" s="184"/>
      <c r="AT764" s="184"/>
      <c r="AU764" s="184"/>
      <c r="AV764" s="184"/>
      <c r="AW764" s="184"/>
      <c r="AX764" s="184"/>
      <c r="AY764" s="184"/>
      <c r="AZ764" s="184"/>
      <c r="BA764" s="184"/>
      <c r="BB764" s="184"/>
      <c r="BC764" s="184"/>
      <c r="BD764" s="184"/>
      <c r="BE764" s="184"/>
      <c r="BF764" s="184"/>
      <c r="BG764" s="184"/>
      <c r="BH764" s="184"/>
      <c r="BI764" s="184"/>
      <c r="BJ764" s="184"/>
      <c r="BK764" s="184"/>
      <c r="BL764" s="184"/>
      <c r="BM764" s="184"/>
      <c r="BN764" s="184"/>
      <c r="BO764" s="184"/>
      <c r="BP764" s="184"/>
      <c r="BQ764" s="184"/>
      <c r="BR764" s="184"/>
      <c r="BS764" s="184"/>
      <c r="BT764" s="184"/>
      <c r="BU764" s="184"/>
      <c r="BV764" s="184"/>
      <c r="BW764" s="184"/>
      <c r="BX764" s="187"/>
      <c r="BY764" s="187"/>
      <c r="BZ764" s="187"/>
      <c r="CA764" s="187"/>
      <c r="CB764" s="187"/>
      <c r="CC764" s="187"/>
      <c r="CD764" s="187"/>
      <c r="CE764" s="187"/>
      <c r="CF764" s="187"/>
      <c r="CG764" s="187"/>
      <c r="CH764" s="187"/>
    </row>
    <row r="765" spans="1:86" s="186" customFormat="1" ht="12" customHeight="1">
      <c r="A765" s="184"/>
      <c r="B765" s="184"/>
      <c r="C765" s="184"/>
      <c r="D765" s="184"/>
      <c r="E765" s="184"/>
      <c r="F765" s="184"/>
      <c r="G765" s="185"/>
      <c r="H765" s="184"/>
      <c r="I765" s="184"/>
      <c r="J765" s="184"/>
      <c r="K765" s="184"/>
      <c r="L765" s="184"/>
      <c r="M765" s="184"/>
      <c r="N765" s="184"/>
      <c r="O765" s="184"/>
      <c r="P765" s="184"/>
      <c r="Q765" s="184"/>
      <c r="R765" s="184"/>
      <c r="S765" s="184"/>
      <c r="T765" s="184"/>
      <c r="U765" s="184"/>
      <c r="V765" s="184"/>
      <c r="W765" s="184"/>
      <c r="X765" s="184"/>
      <c r="Y765" s="184"/>
      <c r="Z765" s="184"/>
      <c r="AA765" s="184"/>
      <c r="AB765" s="184"/>
      <c r="AC765" s="184"/>
      <c r="AD765" s="184"/>
      <c r="AE765" s="184"/>
      <c r="AF765" s="184"/>
      <c r="AG765" s="184"/>
      <c r="AH765" s="184"/>
      <c r="AI765" s="184"/>
      <c r="AJ765" s="184"/>
      <c r="AK765" s="184"/>
      <c r="AL765" s="184"/>
      <c r="AM765" s="184"/>
      <c r="AN765" s="184"/>
      <c r="AO765" s="184"/>
      <c r="AP765" s="184"/>
      <c r="AQ765" s="184"/>
      <c r="AR765" s="184"/>
      <c r="AS765" s="184"/>
      <c r="AT765" s="184"/>
      <c r="AU765" s="184"/>
      <c r="AV765" s="184"/>
      <c r="AW765" s="184"/>
      <c r="AX765" s="184"/>
      <c r="AY765" s="184"/>
      <c r="AZ765" s="184"/>
      <c r="BA765" s="184"/>
      <c r="BB765" s="184"/>
      <c r="BC765" s="184"/>
      <c r="BD765" s="184"/>
      <c r="BE765" s="184"/>
      <c r="BF765" s="184"/>
      <c r="BG765" s="184"/>
      <c r="BH765" s="184"/>
      <c r="BI765" s="184"/>
      <c r="BJ765" s="184"/>
      <c r="BK765" s="184"/>
      <c r="BL765" s="184"/>
      <c r="BM765" s="184"/>
      <c r="BN765" s="184"/>
      <c r="BO765" s="184"/>
      <c r="BP765" s="184"/>
      <c r="BQ765" s="184"/>
      <c r="BR765" s="184"/>
      <c r="BS765" s="184"/>
      <c r="BT765" s="184"/>
      <c r="BU765" s="184"/>
      <c r="BV765" s="184"/>
      <c r="BW765" s="184"/>
      <c r="BX765" s="187"/>
      <c r="BY765" s="187"/>
      <c r="BZ765" s="187"/>
      <c r="CA765" s="187"/>
      <c r="CB765" s="187"/>
      <c r="CC765" s="187"/>
      <c r="CD765" s="187"/>
      <c r="CE765" s="187"/>
      <c r="CF765" s="187"/>
      <c r="CG765" s="187"/>
      <c r="CH765" s="187"/>
    </row>
    <row r="766" spans="1:86" s="186" customFormat="1" ht="12" customHeight="1">
      <c r="A766" s="184"/>
      <c r="B766" s="184"/>
      <c r="C766" s="184"/>
      <c r="D766" s="184"/>
      <c r="E766" s="184"/>
      <c r="F766" s="184"/>
      <c r="G766" s="185"/>
      <c r="H766" s="184"/>
      <c r="I766" s="184"/>
      <c r="J766" s="184"/>
      <c r="K766" s="184"/>
      <c r="L766" s="184"/>
      <c r="M766" s="184"/>
      <c r="N766" s="184"/>
      <c r="O766" s="184"/>
      <c r="P766" s="184"/>
      <c r="Q766" s="184"/>
      <c r="R766" s="184"/>
      <c r="S766" s="184"/>
      <c r="T766" s="184"/>
      <c r="U766" s="184"/>
      <c r="V766" s="184"/>
      <c r="W766" s="184"/>
      <c r="X766" s="184"/>
      <c r="Y766" s="184"/>
      <c r="Z766" s="184"/>
      <c r="AA766" s="184"/>
      <c r="AB766" s="184"/>
      <c r="AC766" s="184"/>
      <c r="AD766" s="184"/>
      <c r="AE766" s="184"/>
      <c r="AF766" s="184"/>
      <c r="AG766" s="184"/>
      <c r="AH766" s="184"/>
      <c r="AI766" s="184"/>
      <c r="AJ766" s="184"/>
      <c r="AK766" s="184"/>
      <c r="AL766" s="184"/>
      <c r="AM766" s="184"/>
      <c r="AN766" s="184"/>
      <c r="AO766" s="184"/>
      <c r="AP766" s="184"/>
      <c r="AQ766" s="184"/>
      <c r="AR766" s="184"/>
      <c r="AS766" s="184"/>
      <c r="AT766" s="184"/>
      <c r="AU766" s="184"/>
      <c r="AV766" s="184"/>
      <c r="AW766" s="184"/>
      <c r="AX766" s="184"/>
      <c r="AY766" s="184"/>
      <c r="AZ766" s="184"/>
      <c r="BA766" s="184"/>
      <c r="BB766" s="184"/>
      <c r="BC766" s="184"/>
      <c r="BD766" s="184"/>
      <c r="BE766" s="184"/>
      <c r="BF766" s="184"/>
      <c r="BG766" s="184"/>
      <c r="BH766" s="184"/>
      <c r="BI766" s="184"/>
      <c r="BJ766" s="184"/>
      <c r="BK766" s="184"/>
      <c r="BL766" s="184"/>
      <c r="BM766" s="184"/>
      <c r="BN766" s="184"/>
      <c r="BO766" s="184"/>
      <c r="BP766" s="184"/>
      <c r="BQ766" s="184"/>
      <c r="BR766" s="184"/>
      <c r="BS766" s="184"/>
      <c r="BT766" s="184"/>
      <c r="BU766" s="184"/>
      <c r="BV766" s="184"/>
      <c r="BW766" s="184"/>
      <c r="BX766" s="187"/>
      <c r="BY766" s="187"/>
      <c r="BZ766" s="187"/>
      <c r="CA766" s="187"/>
      <c r="CB766" s="187"/>
      <c r="CC766" s="187"/>
      <c r="CD766" s="187"/>
      <c r="CE766" s="187"/>
      <c r="CF766" s="187"/>
      <c r="CG766" s="187"/>
      <c r="CH766" s="187"/>
    </row>
    <row r="767" spans="1:86" s="186" customFormat="1" ht="12" customHeight="1">
      <c r="A767" s="184"/>
      <c r="B767" s="184"/>
      <c r="C767" s="184"/>
      <c r="D767" s="184"/>
      <c r="E767" s="184"/>
      <c r="F767" s="184"/>
      <c r="G767" s="185"/>
      <c r="H767" s="184"/>
      <c r="I767" s="184"/>
      <c r="J767" s="184"/>
      <c r="K767" s="184"/>
      <c r="L767" s="184"/>
      <c r="M767" s="184"/>
      <c r="N767" s="184"/>
      <c r="O767" s="184"/>
      <c r="P767" s="184"/>
      <c r="Q767" s="184"/>
      <c r="R767" s="184"/>
      <c r="S767" s="184"/>
      <c r="T767" s="184"/>
      <c r="U767" s="184"/>
      <c r="V767" s="184"/>
      <c r="W767" s="184"/>
      <c r="X767" s="184"/>
      <c r="Y767" s="184"/>
      <c r="Z767" s="184"/>
      <c r="AA767" s="184"/>
      <c r="AB767" s="184"/>
      <c r="AC767" s="184"/>
      <c r="AD767" s="184"/>
      <c r="AE767" s="184"/>
      <c r="AF767" s="184"/>
      <c r="AG767" s="184"/>
      <c r="AH767" s="184"/>
      <c r="AI767" s="184"/>
      <c r="AJ767" s="184"/>
      <c r="AK767" s="184"/>
      <c r="AL767" s="184"/>
      <c r="AM767" s="184"/>
      <c r="AN767" s="184"/>
      <c r="AO767" s="184"/>
      <c r="AP767" s="184"/>
      <c r="AQ767" s="184"/>
      <c r="AR767" s="184"/>
      <c r="AS767" s="184"/>
      <c r="AT767" s="184"/>
      <c r="AU767" s="184"/>
      <c r="AV767" s="184"/>
      <c r="AW767" s="184"/>
      <c r="AX767" s="184"/>
      <c r="AY767" s="184"/>
      <c r="AZ767" s="184"/>
      <c r="BA767" s="184"/>
      <c r="BB767" s="184"/>
      <c r="BC767" s="184"/>
      <c r="BD767" s="184"/>
      <c r="BE767" s="184"/>
      <c r="BF767" s="184"/>
      <c r="BG767" s="184"/>
      <c r="BH767" s="184"/>
      <c r="BI767" s="184"/>
      <c r="BJ767" s="184"/>
      <c r="BK767" s="184"/>
      <c r="BL767" s="184"/>
      <c r="BM767" s="184"/>
      <c r="BN767" s="184"/>
      <c r="BO767" s="184"/>
      <c r="BP767" s="184"/>
      <c r="BQ767" s="184"/>
      <c r="BR767" s="184"/>
      <c r="BS767" s="184"/>
      <c r="BT767" s="184"/>
      <c r="BU767" s="184"/>
      <c r="BV767" s="184"/>
      <c r="BW767" s="184"/>
      <c r="BX767" s="187"/>
      <c r="BY767" s="187"/>
      <c r="BZ767" s="187"/>
      <c r="CA767" s="187"/>
      <c r="CB767" s="187"/>
      <c r="CC767" s="187"/>
      <c r="CD767" s="187"/>
      <c r="CE767" s="187"/>
      <c r="CF767" s="187"/>
      <c r="CG767" s="187"/>
      <c r="CH767" s="187"/>
    </row>
    <row r="768" spans="1:86" s="186" customFormat="1" ht="12" customHeight="1">
      <c r="A768" s="184"/>
      <c r="B768" s="184"/>
      <c r="C768" s="184"/>
      <c r="D768" s="184"/>
      <c r="E768" s="184"/>
      <c r="F768" s="184"/>
      <c r="G768" s="185"/>
      <c r="H768" s="184"/>
      <c r="I768" s="184"/>
      <c r="J768" s="184"/>
      <c r="K768" s="184"/>
      <c r="L768" s="184"/>
      <c r="M768" s="184"/>
      <c r="N768" s="184"/>
      <c r="O768" s="184"/>
      <c r="P768" s="184"/>
      <c r="Q768" s="184"/>
      <c r="R768" s="184"/>
      <c r="S768" s="184"/>
      <c r="T768" s="184"/>
      <c r="U768" s="184"/>
      <c r="V768" s="184"/>
      <c r="W768" s="184"/>
      <c r="X768" s="184"/>
      <c r="Y768" s="184"/>
      <c r="Z768" s="184"/>
      <c r="AA768" s="184"/>
      <c r="AB768" s="184"/>
      <c r="AC768" s="184"/>
      <c r="AD768" s="184"/>
      <c r="AE768" s="184"/>
      <c r="AF768" s="184"/>
      <c r="AG768" s="184"/>
      <c r="AH768" s="184"/>
      <c r="AI768" s="184"/>
      <c r="AJ768" s="184"/>
      <c r="AK768" s="184"/>
      <c r="AL768" s="184"/>
      <c r="AM768" s="184"/>
      <c r="AN768" s="184"/>
      <c r="AO768" s="184"/>
      <c r="AP768" s="184"/>
      <c r="AQ768" s="184"/>
      <c r="AR768" s="184"/>
      <c r="AS768" s="184"/>
      <c r="AT768" s="184"/>
      <c r="AU768" s="184"/>
      <c r="AV768" s="184"/>
      <c r="AW768" s="184"/>
      <c r="AX768" s="184"/>
      <c r="AY768" s="184"/>
      <c r="AZ768" s="184"/>
      <c r="BA768" s="184"/>
      <c r="BB768" s="184"/>
      <c r="BC768" s="184"/>
      <c r="BD768" s="184"/>
      <c r="BE768" s="184"/>
      <c r="BF768" s="184"/>
      <c r="BG768" s="184"/>
      <c r="BH768" s="184"/>
      <c r="BI768" s="184"/>
      <c r="BJ768" s="184"/>
      <c r="BK768" s="184"/>
      <c r="BL768" s="184"/>
      <c r="BM768" s="184"/>
      <c r="BN768" s="184"/>
      <c r="BO768" s="184"/>
      <c r="BP768" s="184"/>
      <c r="BQ768" s="184"/>
      <c r="BR768" s="184"/>
      <c r="BS768" s="184"/>
      <c r="BT768" s="184"/>
      <c r="BU768" s="184"/>
      <c r="BV768" s="184"/>
      <c r="BW768" s="184"/>
      <c r="BX768" s="187"/>
      <c r="BY768" s="187"/>
      <c r="BZ768" s="187"/>
      <c r="CA768" s="187"/>
      <c r="CB768" s="187"/>
      <c r="CC768" s="187"/>
      <c r="CD768" s="187"/>
      <c r="CE768" s="187"/>
      <c r="CF768" s="187"/>
      <c r="CG768" s="187"/>
      <c r="CH768" s="187"/>
    </row>
    <row r="769" spans="1:86" s="186" customFormat="1" ht="12" customHeight="1">
      <c r="A769" s="184"/>
      <c r="B769" s="184"/>
      <c r="C769" s="184"/>
      <c r="D769" s="184"/>
      <c r="E769" s="184"/>
      <c r="F769" s="184"/>
      <c r="G769" s="185"/>
      <c r="H769" s="184"/>
      <c r="I769" s="184"/>
      <c r="J769" s="184"/>
      <c r="K769" s="184"/>
      <c r="L769" s="184"/>
      <c r="M769" s="184"/>
      <c r="N769" s="184"/>
      <c r="O769" s="184"/>
      <c r="P769" s="184"/>
      <c r="Q769" s="184"/>
      <c r="R769" s="184"/>
      <c r="S769" s="184"/>
      <c r="T769" s="184"/>
      <c r="U769" s="184"/>
      <c r="V769" s="184"/>
      <c r="W769" s="184"/>
      <c r="X769" s="184"/>
      <c r="Y769" s="184"/>
      <c r="Z769" s="184"/>
      <c r="AA769" s="184"/>
      <c r="AB769" s="184"/>
      <c r="AC769" s="184"/>
      <c r="AD769" s="184"/>
      <c r="AE769" s="184"/>
      <c r="AF769" s="184"/>
      <c r="AG769" s="184"/>
      <c r="AH769" s="184"/>
      <c r="AI769" s="184"/>
      <c r="AJ769" s="184"/>
      <c r="AK769" s="184"/>
      <c r="AL769" s="184"/>
      <c r="AM769" s="184"/>
      <c r="AN769" s="184"/>
      <c r="AO769" s="184"/>
      <c r="AP769" s="184"/>
      <c r="AQ769" s="184"/>
      <c r="AR769" s="184"/>
      <c r="AS769" s="184"/>
      <c r="AT769" s="184"/>
      <c r="AU769" s="184"/>
      <c r="AV769" s="184"/>
      <c r="AW769" s="184"/>
      <c r="AX769" s="184"/>
      <c r="AY769" s="184"/>
      <c r="AZ769" s="184"/>
      <c r="BA769" s="184"/>
      <c r="BB769" s="184"/>
      <c r="BC769" s="184"/>
      <c r="BD769" s="184"/>
      <c r="BE769" s="184"/>
      <c r="BF769" s="184"/>
      <c r="BG769" s="184"/>
      <c r="BH769" s="184"/>
      <c r="BI769" s="184"/>
      <c r="BJ769" s="184"/>
      <c r="BK769" s="184"/>
      <c r="BL769" s="184"/>
      <c r="BM769" s="184"/>
      <c r="BN769" s="184"/>
      <c r="BO769" s="184"/>
      <c r="BP769" s="184"/>
      <c r="BQ769" s="184"/>
      <c r="BR769" s="184"/>
      <c r="BS769" s="184"/>
      <c r="BT769" s="184"/>
      <c r="BU769" s="184"/>
      <c r="BV769" s="184"/>
      <c r="BW769" s="184"/>
      <c r="BX769" s="187"/>
      <c r="BY769" s="187"/>
      <c r="BZ769" s="187"/>
      <c r="CA769" s="187"/>
      <c r="CB769" s="187"/>
      <c r="CC769" s="187"/>
      <c r="CD769" s="187"/>
      <c r="CE769" s="187"/>
      <c r="CF769" s="187"/>
      <c r="CG769" s="187"/>
      <c r="CH769" s="187"/>
    </row>
    <row r="770" spans="1:86" s="186" customFormat="1" ht="12" customHeight="1">
      <c r="A770" s="184"/>
      <c r="B770" s="184"/>
      <c r="C770" s="184"/>
      <c r="D770" s="184"/>
      <c r="E770" s="184"/>
      <c r="F770" s="184"/>
      <c r="G770" s="185"/>
      <c r="H770" s="184"/>
      <c r="I770" s="184"/>
      <c r="J770" s="184"/>
      <c r="K770" s="184"/>
      <c r="L770" s="184"/>
      <c r="M770" s="184"/>
      <c r="N770" s="184"/>
      <c r="O770" s="184"/>
      <c r="P770" s="184"/>
      <c r="Q770" s="184"/>
      <c r="R770" s="184"/>
      <c r="S770" s="184"/>
      <c r="T770" s="184"/>
      <c r="U770" s="184"/>
      <c r="V770" s="184"/>
      <c r="W770" s="184"/>
      <c r="X770" s="184"/>
      <c r="Y770" s="184"/>
      <c r="Z770" s="184"/>
      <c r="AA770" s="184"/>
      <c r="AB770" s="184"/>
      <c r="AC770" s="184"/>
      <c r="AD770" s="184"/>
      <c r="AE770" s="184"/>
      <c r="AF770" s="184"/>
      <c r="AG770" s="184"/>
      <c r="AH770" s="184"/>
      <c r="AI770" s="184"/>
      <c r="AJ770" s="184"/>
      <c r="AK770" s="184"/>
      <c r="AL770" s="184"/>
      <c r="AM770" s="184"/>
      <c r="AN770" s="184"/>
      <c r="AO770" s="184"/>
      <c r="AP770" s="184"/>
      <c r="AQ770" s="184"/>
      <c r="AR770" s="184"/>
      <c r="AS770" s="184"/>
      <c r="AT770" s="184"/>
      <c r="AU770" s="184"/>
      <c r="AV770" s="184"/>
      <c r="AW770" s="184"/>
      <c r="AX770" s="184"/>
      <c r="AY770" s="184"/>
      <c r="AZ770" s="184"/>
      <c r="BA770" s="184"/>
      <c r="BB770" s="184"/>
      <c r="BC770" s="184"/>
      <c r="BD770" s="184"/>
      <c r="BE770" s="184"/>
      <c r="BF770" s="184"/>
      <c r="BG770" s="184"/>
      <c r="BH770" s="184"/>
      <c r="BI770" s="184"/>
      <c r="BJ770" s="184"/>
      <c r="BK770" s="184"/>
      <c r="BL770" s="184"/>
      <c r="BM770" s="184"/>
      <c r="BN770" s="184"/>
      <c r="BO770" s="184"/>
      <c r="BP770" s="184"/>
      <c r="BQ770" s="184"/>
      <c r="BR770" s="184"/>
      <c r="BS770" s="184"/>
      <c r="BT770" s="184"/>
      <c r="BU770" s="184"/>
      <c r="BV770" s="184"/>
      <c r="BW770" s="184"/>
      <c r="BX770" s="187"/>
      <c r="BY770" s="187"/>
      <c r="BZ770" s="187"/>
      <c r="CA770" s="187"/>
      <c r="CB770" s="187"/>
      <c r="CC770" s="187"/>
      <c r="CD770" s="187"/>
      <c r="CE770" s="187"/>
      <c r="CF770" s="187"/>
      <c r="CG770" s="187"/>
      <c r="CH770" s="187"/>
    </row>
    <row r="771" spans="1:86" s="186" customFormat="1" ht="12" customHeight="1">
      <c r="A771" s="184"/>
      <c r="B771" s="184"/>
      <c r="C771" s="184"/>
      <c r="D771" s="184"/>
      <c r="E771" s="184"/>
      <c r="F771" s="184"/>
      <c r="G771" s="185"/>
      <c r="H771" s="184"/>
      <c r="I771" s="184"/>
      <c r="J771" s="184"/>
      <c r="K771" s="184"/>
      <c r="L771" s="184"/>
      <c r="M771" s="184"/>
      <c r="N771" s="184"/>
      <c r="O771" s="184"/>
      <c r="P771" s="184"/>
      <c r="Q771" s="184"/>
      <c r="R771" s="184"/>
      <c r="S771" s="184"/>
      <c r="T771" s="184"/>
      <c r="U771" s="184"/>
      <c r="V771" s="184"/>
      <c r="W771" s="184"/>
      <c r="X771" s="184"/>
      <c r="Y771" s="184"/>
      <c r="Z771" s="184"/>
      <c r="AA771" s="184"/>
      <c r="AB771" s="184"/>
      <c r="AC771" s="184"/>
      <c r="AD771" s="184"/>
      <c r="AE771" s="184"/>
      <c r="AF771" s="184"/>
      <c r="AG771" s="184"/>
      <c r="AH771" s="184"/>
      <c r="AI771" s="184"/>
      <c r="AJ771" s="184"/>
      <c r="AK771" s="184"/>
      <c r="AL771" s="184"/>
      <c r="AM771" s="184"/>
      <c r="AN771" s="184"/>
      <c r="AO771" s="184"/>
      <c r="AP771" s="184"/>
      <c r="AQ771" s="184"/>
      <c r="AR771" s="184"/>
      <c r="AS771" s="184"/>
      <c r="AT771" s="184"/>
      <c r="AU771" s="184"/>
      <c r="AV771" s="184"/>
      <c r="AW771" s="184"/>
      <c r="AX771" s="184"/>
      <c r="AY771" s="184"/>
      <c r="AZ771" s="184"/>
      <c r="BA771" s="184"/>
      <c r="BB771" s="184"/>
      <c r="BC771" s="184"/>
      <c r="BD771" s="184"/>
      <c r="BE771" s="184"/>
      <c r="BF771" s="184"/>
      <c r="BG771" s="184"/>
      <c r="BH771" s="184"/>
      <c r="BI771" s="184"/>
      <c r="BJ771" s="184"/>
      <c r="BK771" s="184"/>
      <c r="BL771" s="184"/>
      <c r="BM771" s="184"/>
      <c r="BN771" s="184"/>
      <c r="BO771" s="184"/>
      <c r="BP771" s="184"/>
      <c r="BQ771" s="184"/>
      <c r="BR771" s="184"/>
      <c r="BS771" s="184"/>
      <c r="BT771" s="184"/>
      <c r="BU771" s="184"/>
      <c r="BV771" s="184"/>
      <c r="BW771" s="184"/>
      <c r="BX771" s="187"/>
      <c r="BY771" s="187"/>
      <c r="BZ771" s="187"/>
      <c r="CA771" s="187"/>
      <c r="CB771" s="187"/>
      <c r="CC771" s="187"/>
      <c r="CD771" s="187"/>
      <c r="CE771" s="187"/>
      <c r="CF771" s="187"/>
      <c r="CG771" s="187"/>
      <c r="CH771" s="187"/>
    </row>
    <row r="772" spans="1:86" s="186" customFormat="1" ht="12" customHeight="1">
      <c r="A772" s="184"/>
      <c r="B772" s="184"/>
      <c r="C772" s="184"/>
      <c r="D772" s="184"/>
      <c r="E772" s="184"/>
      <c r="F772" s="184"/>
      <c r="G772" s="185"/>
      <c r="H772" s="184"/>
      <c r="I772" s="184"/>
      <c r="J772" s="184"/>
      <c r="K772" s="184"/>
      <c r="L772" s="184"/>
      <c r="M772" s="184"/>
      <c r="N772" s="184"/>
      <c r="O772" s="184"/>
      <c r="P772" s="184"/>
      <c r="Q772" s="184"/>
      <c r="R772" s="184"/>
      <c r="S772" s="184"/>
      <c r="T772" s="184"/>
      <c r="U772" s="184"/>
      <c r="V772" s="184"/>
      <c r="W772" s="184"/>
      <c r="X772" s="184"/>
      <c r="Y772" s="184"/>
      <c r="Z772" s="184"/>
      <c r="AA772" s="184"/>
      <c r="AB772" s="184"/>
      <c r="AC772" s="184"/>
      <c r="AD772" s="184"/>
      <c r="AE772" s="184"/>
      <c r="AF772" s="184"/>
      <c r="AG772" s="184"/>
      <c r="AH772" s="184"/>
      <c r="AI772" s="184"/>
      <c r="AJ772" s="184"/>
      <c r="AK772" s="184"/>
      <c r="AL772" s="184"/>
      <c r="AM772" s="184"/>
      <c r="AN772" s="184"/>
      <c r="AO772" s="184"/>
      <c r="AP772" s="184"/>
      <c r="AQ772" s="184"/>
      <c r="AR772" s="184"/>
      <c r="AS772" s="184"/>
      <c r="AT772" s="184"/>
      <c r="AU772" s="184"/>
      <c r="AV772" s="184"/>
      <c r="AW772" s="184"/>
      <c r="AX772" s="184"/>
      <c r="AY772" s="184"/>
      <c r="AZ772" s="184"/>
      <c r="BA772" s="184"/>
      <c r="BB772" s="184"/>
      <c r="BC772" s="184"/>
      <c r="BD772" s="184"/>
      <c r="BE772" s="184"/>
      <c r="BF772" s="184"/>
      <c r="BG772" s="184"/>
      <c r="BH772" s="184"/>
      <c r="BI772" s="184"/>
      <c r="BJ772" s="184"/>
      <c r="BK772" s="184"/>
      <c r="BL772" s="184"/>
      <c r="BM772" s="184"/>
      <c r="BN772" s="184"/>
      <c r="BO772" s="184"/>
      <c r="BP772" s="184"/>
      <c r="BQ772" s="184"/>
      <c r="BR772" s="184"/>
      <c r="BS772" s="184"/>
      <c r="BT772" s="184"/>
      <c r="BU772" s="184"/>
      <c r="BV772" s="184"/>
      <c r="BW772" s="184"/>
      <c r="BX772" s="187"/>
      <c r="BY772" s="187"/>
      <c r="BZ772" s="187"/>
      <c r="CA772" s="187"/>
      <c r="CB772" s="187"/>
      <c r="CC772" s="187"/>
      <c r="CD772" s="187"/>
      <c r="CE772" s="187"/>
      <c r="CF772" s="187"/>
      <c r="CG772" s="187"/>
      <c r="CH772" s="187"/>
    </row>
    <row r="773" spans="1:86" s="186" customFormat="1" ht="12" customHeight="1">
      <c r="A773" s="184"/>
      <c r="B773" s="184"/>
      <c r="C773" s="184"/>
      <c r="D773" s="184"/>
      <c r="E773" s="184"/>
      <c r="F773" s="184"/>
      <c r="G773" s="185"/>
      <c r="H773" s="184"/>
      <c r="I773" s="184"/>
      <c r="J773" s="184"/>
      <c r="K773" s="184"/>
      <c r="L773" s="184"/>
      <c r="M773" s="184"/>
      <c r="N773" s="184"/>
      <c r="O773" s="184"/>
      <c r="P773" s="184"/>
      <c r="Q773" s="184"/>
      <c r="R773" s="184"/>
      <c r="S773" s="184"/>
      <c r="T773" s="184"/>
      <c r="U773" s="184"/>
      <c r="V773" s="184"/>
      <c r="W773" s="184"/>
      <c r="X773" s="184"/>
      <c r="Y773" s="184"/>
      <c r="Z773" s="184"/>
      <c r="AA773" s="184"/>
      <c r="AB773" s="184"/>
      <c r="AC773" s="184"/>
      <c r="AD773" s="184"/>
      <c r="AE773" s="184"/>
      <c r="AF773" s="184"/>
      <c r="AG773" s="184"/>
      <c r="AH773" s="184"/>
      <c r="AI773" s="184"/>
      <c r="AJ773" s="184"/>
      <c r="AK773" s="184"/>
      <c r="AL773" s="184"/>
      <c r="AM773" s="184"/>
      <c r="AN773" s="184"/>
      <c r="AO773" s="184"/>
      <c r="AP773" s="184"/>
      <c r="AQ773" s="184"/>
      <c r="AR773" s="184"/>
      <c r="AS773" s="184"/>
      <c r="AT773" s="184"/>
      <c r="AU773" s="184"/>
      <c r="AV773" s="184"/>
      <c r="AW773" s="184"/>
      <c r="AX773" s="184"/>
      <c r="AY773" s="184"/>
      <c r="AZ773" s="184"/>
      <c r="BA773" s="184"/>
      <c r="BB773" s="184"/>
      <c r="BC773" s="184"/>
      <c r="BD773" s="184"/>
      <c r="BE773" s="184"/>
      <c r="BF773" s="184"/>
      <c r="BG773" s="184"/>
      <c r="BH773" s="184"/>
      <c r="BI773" s="184"/>
      <c r="BJ773" s="184"/>
      <c r="BK773" s="184"/>
      <c r="BL773" s="184"/>
      <c r="BM773" s="184"/>
      <c r="BN773" s="184"/>
      <c r="BO773" s="184"/>
      <c r="BP773" s="184"/>
      <c r="BQ773" s="184"/>
      <c r="BR773" s="184"/>
      <c r="BS773" s="184"/>
      <c r="BT773" s="184"/>
      <c r="BU773" s="184"/>
      <c r="BV773" s="184"/>
      <c r="BW773" s="184"/>
      <c r="BX773" s="187"/>
      <c r="BY773" s="187"/>
      <c r="BZ773" s="187"/>
      <c r="CA773" s="187"/>
      <c r="CB773" s="187"/>
      <c r="CC773" s="187"/>
      <c r="CD773" s="187"/>
      <c r="CE773" s="187"/>
      <c r="CF773" s="187"/>
      <c r="CG773" s="187"/>
      <c r="CH773" s="187"/>
    </row>
    <row r="774" spans="1:86" s="186" customFormat="1" ht="12" customHeight="1">
      <c r="A774" s="184"/>
      <c r="B774" s="184"/>
      <c r="C774" s="184"/>
      <c r="D774" s="184"/>
      <c r="E774" s="184"/>
      <c r="F774" s="184"/>
      <c r="G774" s="185"/>
      <c r="H774" s="184"/>
      <c r="I774" s="184"/>
      <c r="J774" s="184"/>
      <c r="K774" s="184"/>
      <c r="L774" s="184"/>
      <c r="M774" s="184"/>
      <c r="N774" s="184"/>
      <c r="O774" s="184"/>
      <c r="P774" s="184"/>
      <c r="Q774" s="184"/>
      <c r="R774" s="184"/>
      <c r="S774" s="184"/>
      <c r="T774" s="184"/>
      <c r="U774" s="184"/>
      <c r="V774" s="184"/>
      <c r="W774" s="184"/>
      <c r="X774" s="184"/>
      <c r="Y774" s="184"/>
      <c r="Z774" s="184"/>
      <c r="AA774" s="184"/>
      <c r="AB774" s="184"/>
      <c r="AC774" s="184"/>
      <c r="AD774" s="184"/>
      <c r="AE774" s="184"/>
      <c r="AF774" s="184"/>
      <c r="AG774" s="184"/>
      <c r="AH774" s="184"/>
      <c r="AI774" s="184"/>
      <c r="AJ774" s="184"/>
      <c r="AK774" s="184"/>
      <c r="AL774" s="184"/>
      <c r="AM774" s="184"/>
      <c r="AN774" s="184"/>
      <c r="AO774" s="184"/>
      <c r="AP774" s="184"/>
      <c r="AQ774" s="184"/>
      <c r="AR774" s="184"/>
      <c r="AS774" s="184"/>
      <c r="AT774" s="184"/>
      <c r="AU774" s="184"/>
      <c r="AV774" s="184"/>
      <c r="AW774" s="184"/>
      <c r="AX774" s="184"/>
      <c r="AY774" s="184"/>
      <c r="AZ774" s="184"/>
      <c r="BA774" s="184"/>
      <c r="BB774" s="184"/>
      <c r="BC774" s="184"/>
      <c r="BD774" s="184"/>
      <c r="BE774" s="184"/>
      <c r="BF774" s="184"/>
      <c r="BG774" s="184"/>
      <c r="BH774" s="184"/>
      <c r="BI774" s="184"/>
      <c r="BJ774" s="184"/>
      <c r="BK774" s="184"/>
      <c r="BL774" s="184"/>
      <c r="BM774" s="184"/>
      <c r="BN774" s="184"/>
      <c r="BO774" s="184"/>
      <c r="BP774" s="184"/>
      <c r="BQ774" s="184"/>
      <c r="BR774" s="184"/>
      <c r="BS774" s="184"/>
      <c r="BT774" s="184"/>
      <c r="BU774" s="184"/>
      <c r="BV774" s="184"/>
      <c r="BW774" s="184"/>
      <c r="BX774" s="187"/>
      <c r="BY774" s="187"/>
      <c r="BZ774" s="187"/>
      <c r="CA774" s="187"/>
      <c r="CB774" s="187"/>
      <c r="CC774" s="187"/>
      <c r="CD774" s="187"/>
      <c r="CE774" s="187"/>
      <c r="CF774" s="187"/>
      <c r="CG774" s="187"/>
      <c r="CH774" s="187"/>
    </row>
    <row r="775" spans="1:86" s="186" customFormat="1" ht="12" customHeight="1">
      <c r="A775" s="184"/>
      <c r="B775" s="184"/>
      <c r="C775" s="184"/>
      <c r="D775" s="184"/>
      <c r="E775" s="184"/>
      <c r="F775" s="184"/>
      <c r="G775" s="185"/>
      <c r="H775" s="184"/>
      <c r="I775" s="184"/>
      <c r="J775" s="184"/>
      <c r="K775" s="184"/>
      <c r="L775" s="184"/>
      <c r="M775" s="184"/>
      <c r="N775" s="184"/>
      <c r="O775" s="184"/>
      <c r="P775" s="184"/>
      <c r="Q775" s="184"/>
      <c r="R775" s="184"/>
      <c r="S775" s="184"/>
      <c r="T775" s="184"/>
      <c r="U775" s="184"/>
      <c r="V775" s="184"/>
      <c r="W775" s="184"/>
      <c r="X775" s="184"/>
      <c r="Y775" s="184"/>
      <c r="Z775" s="184"/>
      <c r="AA775" s="184"/>
      <c r="AB775" s="184"/>
      <c r="AC775" s="184"/>
      <c r="AD775" s="184"/>
      <c r="AE775" s="184"/>
      <c r="AF775" s="184"/>
      <c r="AG775" s="184"/>
      <c r="AH775" s="184"/>
      <c r="AI775" s="184"/>
      <c r="AJ775" s="184"/>
      <c r="AK775" s="184"/>
      <c r="AL775" s="184"/>
      <c r="AM775" s="184"/>
      <c r="AN775" s="184"/>
      <c r="AO775" s="184"/>
      <c r="AP775" s="184"/>
      <c r="AQ775" s="184"/>
      <c r="AR775" s="184"/>
      <c r="AS775" s="184"/>
      <c r="AT775" s="184"/>
      <c r="AU775" s="184"/>
      <c r="AV775" s="184"/>
      <c r="AW775" s="184"/>
      <c r="AX775" s="184"/>
      <c r="AY775" s="184"/>
      <c r="AZ775" s="184"/>
      <c r="BA775" s="184"/>
      <c r="BB775" s="184"/>
      <c r="BC775" s="184"/>
      <c r="BD775" s="184"/>
      <c r="BE775" s="184"/>
      <c r="BF775" s="184"/>
      <c r="BG775" s="184"/>
      <c r="BH775" s="184"/>
      <c r="BI775" s="184"/>
      <c r="BJ775" s="184"/>
      <c r="BK775" s="184"/>
      <c r="BL775" s="184"/>
      <c r="BM775" s="184"/>
      <c r="BN775" s="184"/>
      <c r="BO775" s="184"/>
      <c r="BP775" s="184"/>
      <c r="BQ775" s="184"/>
      <c r="BR775" s="184"/>
      <c r="BS775" s="184"/>
      <c r="BT775" s="184"/>
      <c r="BU775" s="184"/>
      <c r="BV775" s="184"/>
      <c r="BW775" s="184"/>
      <c r="BX775" s="187"/>
      <c r="BY775" s="187"/>
      <c r="BZ775" s="187"/>
      <c r="CA775" s="187"/>
      <c r="CB775" s="187"/>
      <c r="CC775" s="187"/>
      <c r="CD775" s="187"/>
      <c r="CE775" s="187"/>
      <c r="CF775" s="187"/>
      <c r="CG775" s="187"/>
      <c r="CH775" s="187"/>
    </row>
    <row r="776" spans="1:86" s="186" customFormat="1" ht="12" customHeight="1">
      <c r="A776" s="184"/>
      <c r="B776" s="184"/>
      <c r="C776" s="184"/>
      <c r="D776" s="184"/>
      <c r="E776" s="184"/>
      <c r="F776" s="184"/>
      <c r="G776" s="185"/>
      <c r="H776" s="184"/>
      <c r="I776" s="184"/>
      <c r="J776" s="184"/>
      <c r="K776" s="184"/>
      <c r="L776" s="184"/>
      <c r="M776" s="184"/>
      <c r="N776" s="184"/>
      <c r="O776" s="184"/>
      <c r="P776" s="184"/>
      <c r="Q776" s="184"/>
      <c r="R776" s="184"/>
      <c r="S776" s="184"/>
      <c r="T776" s="184"/>
      <c r="U776" s="184"/>
      <c r="V776" s="184"/>
      <c r="W776" s="184"/>
      <c r="X776" s="184"/>
      <c r="Y776" s="184"/>
      <c r="Z776" s="184"/>
      <c r="AA776" s="184"/>
      <c r="AB776" s="184"/>
      <c r="AC776" s="184"/>
      <c r="AD776" s="184"/>
      <c r="AE776" s="184"/>
      <c r="AF776" s="184"/>
      <c r="AG776" s="184"/>
      <c r="AH776" s="184"/>
      <c r="AI776" s="184"/>
      <c r="AJ776" s="184"/>
      <c r="AK776" s="184"/>
      <c r="AL776" s="184"/>
      <c r="AM776" s="184"/>
      <c r="AN776" s="184"/>
      <c r="AO776" s="184"/>
      <c r="AP776" s="184"/>
      <c r="AQ776" s="184"/>
      <c r="AR776" s="184"/>
      <c r="AS776" s="184"/>
      <c r="AT776" s="184"/>
      <c r="AU776" s="184"/>
      <c r="AV776" s="184"/>
      <c r="AW776" s="184"/>
      <c r="AX776" s="184"/>
      <c r="AY776" s="184"/>
      <c r="AZ776" s="184"/>
      <c r="BA776" s="184"/>
      <c r="BB776" s="184"/>
      <c r="BC776" s="184"/>
      <c r="BD776" s="184"/>
      <c r="BE776" s="184"/>
      <c r="BF776" s="184"/>
      <c r="BG776" s="184"/>
      <c r="BH776" s="184"/>
      <c r="BI776" s="184"/>
      <c r="BJ776" s="184"/>
      <c r="BK776" s="184"/>
      <c r="BL776" s="184"/>
      <c r="BM776" s="184"/>
      <c r="BN776" s="184"/>
      <c r="BO776" s="184"/>
      <c r="BP776" s="184"/>
      <c r="BQ776" s="184"/>
      <c r="BR776" s="184"/>
      <c r="BS776" s="184"/>
      <c r="BT776" s="184"/>
      <c r="BU776" s="184"/>
      <c r="BV776" s="184"/>
      <c r="BW776" s="184"/>
      <c r="BX776" s="187"/>
      <c r="BY776" s="187"/>
      <c r="BZ776" s="187"/>
      <c r="CA776" s="187"/>
      <c r="CB776" s="187"/>
      <c r="CC776" s="187"/>
      <c r="CD776" s="187"/>
      <c r="CE776" s="187"/>
      <c r="CF776" s="187"/>
      <c r="CG776" s="187"/>
      <c r="CH776" s="187"/>
    </row>
    <row r="777" spans="1:86" s="186" customFormat="1" ht="12" customHeight="1">
      <c r="A777" s="184"/>
      <c r="B777" s="184"/>
      <c r="C777" s="184"/>
      <c r="D777" s="184"/>
      <c r="E777" s="184"/>
      <c r="F777" s="184"/>
      <c r="G777" s="185"/>
      <c r="H777" s="184"/>
      <c r="I777" s="184"/>
      <c r="J777" s="184"/>
      <c r="K777" s="184"/>
      <c r="L777" s="184"/>
      <c r="M777" s="184"/>
      <c r="N777" s="184"/>
      <c r="O777" s="184"/>
      <c r="P777" s="184"/>
      <c r="Q777" s="184"/>
      <c r="R777" s="184"/>
      <c r="S777" s="184"/>
      <c r="T777" s="184"/>
      <c r="U777" s="184"/>
      <c r="V777" s="184"/>
      <c r="W777" s="184"/>
      <c r="X777" s="184"/>
      <c r="Y777" s="184"/>
      <c r="Z777" s="184"/>
      <c r="AA777" s="184"/>
      <c r="AB777" s="184"/>
      <c r="AC777" s="184"/>
      <c r="AD777" s="184"/>
      <c r="AE777" s="184"/>
      <c r="AF777" s="184"/>
      <c r="AG777" s="184"/>
      <c r="AH777" s="184"/>
      <c r="AI777" s="184"/>
      <c r="AJ777" s="184"/>
      <c r="AK777" s="184"/>
      <c r="AL777" s="184"/>
      <c r="AM777" s="184"/>
      <c r="AN777" s="184"/>
      <c r="AO777" s="184"/>
      <c r="AP777" s="184"/>
      <c r="AQ777" s="184"/>
      <c r="AR777" s="184"/>
      <c r="AS777" s="184"/>
      <c r="AT777" s="184"/>
      <c r="AU777" s="184"/>
      <c r="AV777" s="184"/>
      <c r="AW777" s="184"/>
      <c r="AX777" s="184"/>
      <c r="AY777" s="184"/>
      <c r="AZ777" s="184"/>
      <c r="BA777" s="184"/>
      <c r="BB777" s="184"/>
      <c r="BC777" s="184"/>
      <c r="BD777" s="184"/>
      <c r="BE777" s="184"/>
      <c r="BF777" s="184"/>
      <c r="BG777" s="184"/>
      <c r="BH777" s="184"/>
      <c r="BI777" s="184"/>
      <c r="BJ777" s="184"/>
      <c r="BK777" s="184"/>
      <c r="BL777" s="184"/>
      <c r="BM777" s="184"/>
      <c r="BN777" s="184"/>
      <c r="BO777" s="184"/>
      <c r="BP777" s="184"/>
      <c r="BQ777" s="184"/>
      <c r="BR777" s="184"/>
      <c r="BS777" s="184"/>
      <c r="BT777" s="184"/>
      <c r="BU777" s="184"/>
      <c r="BV777" s="184"/>
      <c r="BW777" s="184"/>
      <c r="BX777" s="187"/>
      <c r="BY777" s="187"/>
      <c r="BZ777" s="187"/>
      <c r="CA777" s="187"/>
      <c r="CB777" s="187"/>
      <c r="CC777" s="187"/>
      <c r="CD777" s="187"/>
      <c r="CE777" s="187"/>
      <c r="CF777" s="187"/>
      <c r="CG777" s="187"/>
      <c r="CH777" s="187"/>
    </row>
    <row r="778" spans="1:86" s="186" customFormat="1" ht="12" customHeight="1">
      <c r="A778" s="184"/>
      <c r="B778" s="184"/>
      <c r="C778" s="184"/>
      <c r="D778" s="184"/>
      <c r="E778" s="184"/>
      <c r="F778" s="184"/>
      <c r="G778" s="185"/>
      <c r="H778" s="184"/>
      <c r="I778" s="184"/>
      <c r="J778" s="184"/>
      <c r="K778" s="184"/>
      <c r="L778" s="184"/>
      <c r="M778" s="184"/>
      <c r="N778" s="184"/>
      <c r="O778" s="184"/>
      <c r="P778" s="184"/>
      <c r="Q778" s="184"/>
      <c r="R778" s="184"/>
      <c r="S778" s="184"/>
      <c r="T778" s="184"/>
      <c r="U778" s="184"/>
      <c r="V778" s="184"/>
      <c r="W778" s="184"/>
      <c r="X778" s="184"/>
      <c r="Y778" s="184"/>
      <c r="Z778" s="184"/>
      <c r="AA778" s="184"/>
      <c r="AB778" s="184"/>
      <c r="AC778" s="184"/>
      <c r="AD778" s="184"/>
      <c r="AE778" s="184"/>
      <c r="AF778" s="184"/>
      <c r="AG778" s="184"/>
      <c r="AH778" s="184"/>
      <c r="AI778" s="184"/>
      <c r="AJ778" s="184"/>
      <c r="AK778" s="184"/>
      <c r="AL778" s="184"/>
      <c r="AM778" s="184"/>
      <c r="AN778" s="184"/>
      <c r="AO778" s="184"/>
      <c r="AP778" s="184"/>
      <c r="AQ778" s="184"/>
      <c r="AR778" s="184"/>
      <c r="AS778" s="184"/>
      <c r="AT778" s="184"/>
      <c r="AU778" s="184"/>
      <c r="AV778" s="184"/>
      <c r="AW778" s="184"/>
      <c r="AX778" s="184"/>
      <c r="AY778" s="184"/>
      <c r="AZ778" s="184"/>
      <c r="BA778" s="184"/>
      <c r="BB778" s="184"/>
      <c r="BC778" s="184"/>
      <c r="BD778" s="184"/>
      <c r="BE778" s="184"/>
      <c r="BF778" s="184"/>
      <c r="BG778" s="184"/>
      <c r="BH778" s="184"/>
      <c r="BI778" s="184"/>
      <c r="BJ778" s="184"/>
      <c r="BK778" s="184"/>
      <c r="BL778" s="184"/>
      <c r="BM778" s="184"/>
      <c r="BN778" s="184"/>
      <c r="BO778" s="184"/>
      <c r="BP778" s="184"/>
      <c r="BQ778" s="184"/>
      <c r="BR778" s="184"/>
      <c r="BS778" s="184"/>
      <c r="BT778" s="184"/>
      <c r="BU778" s="184"/>
      <c r="BV778" s="184"/>
      <c r="BW778" s="184"/>
      <c r="BX778" s="187"/>
      <c r="BY778" s="187"/>
      <c r="BZ778" s="187"/>
      <c r="CA778" s="187"/>
      <c r="CB778" s="187"/>
      <c r="CC778" s="187"/>
      <c r="CD778" s="187"/>
      <c r="CE778" s="187"/>
      <c r="CF778" s="187"/>
      <c r="CG778" s="187"/>
      <c r="CH778" s="187"/>
    </row>
    <row r="779" spans="1:86" s="186" customFormat="1" ht="12" customHeight="1">
      <c r="A779" s="184"/>
      <c r="B779" s="184"/>
      <c r="C779" s="184"/>
      <c r="D779" s="184"/>
      <c r="E779" s="184"/>
      <c r="F779" s="184"/>
      <c r="G779" s="185"/>
      <c r="H779" s="184"/>
      <c r="I779" s="184"/>
      <c r="J779" s="184"/>
      <c r="K779" s="184"/>
      <c r="L779" s="184"/>
      <c r="M779" s="184"/>
      <c r="N779" s="184"/>
      <c r="O779" s="184"/>
      <c r="P779" s="184"/>
      <c r="Q779" s="184"/>
      <c r="R779" s="184"/>
      <c r="S779" s="184"/>
      <c r="T779" s="184"/>
      <c r="U779" s="184"/>
      <c r="V779" s="184"/>
      <c r="W779" s="184"/>
      <c r="X779" s="184"/>
      <c r="Y779" s="184"/>
      <c r="Z779" s="184"/>
      <c r="AA779" s="184"/>
      <c r="AB779" s="184"/>
      <c r="AC779" s="184"/>
      <c r="AD779" s="184"/>
      <c r="AE779" s="184"/>
      <c r="AF779" s="184"/>
      <c r="AG779" s="184"/>
      <c r="AH779" s="184"/>
      <c r="AI779" s="184"/>
      <c r="AJ779" s="184"/>
      <c r="AK779" s="184"/>
      <c r="AL779" s="184"/>
      <c r="AM779" s="184"/>
      <c r="AN779" s="184"/>
      <c r="AO779" s="184"/>
      <c r="AP779" s="184"/>
      <c r="AQ779" s="184"/>
      <c r="AR779" s="184"/>
      <c r="AS779" s="184"/>
      <c r="AT779" s="184"/>
      <c r="AU779" s="184"/>
      <c r="AV779" s="184"/>
      <c r="AW779" s="184"/>
      <c r="AX779" s="184"/>
      <c r="AY779" s="184"/>
      <c r="AZ779" s="184"/>
      <c r="BA779" s="184"/>
      <c r="BB779" s="184"/>
      <c r="BC779" s="184"/>
      <c r="BD779" s="184"/>
      <c r="BE779" s="184"/>
      <c r="BF779" s="184"/>
      <c r="BG779" s="184"/>
      <c r="BH779" s="184"/>
      <c r="BI779" s="184"/>
      <c r="BJ779" s="184"/>
      <c r="BK779" s="184"/>
      <c r="BL779" s="184"/>
      <c r="BM779" s="184"/>
      <c r="BN779" s="184"/>
      <c r="BO779" s="184"/>
      <c r="BP779" s="184"/>
      <c r="BQ779" s="184"/>
      <c r="BR779" s="184"/>
      <c r="BS779" s="184"/>
      <c r="BT779" s="184"/>
      <c r="BU779" s="184"/>
      <c r="BV779" s="184"/>
      <c r="BW779" s="184"/>
      <c r="BX779" s="187"/>
      <c r="BY779" s="187"/>
      <c r="BZ779" s="187"/>
      <c r="CA779" s="187"/>
      <c r="CB779" s="187"/>
      <c r="CC779" s="187"/>
      <c r="CD779" s="187"/>
      <c r="CE779" s="187"/>
      <c r="CF779" s="187"/>
      <c r="CG779" s="187"/>
      <c r="CH779" s="187"/>
    </row>
    <row r="780" spans="1:86" s="186" customFormat="1" ht="12" customHeight="1">
      <c r="A780" s="184"/>
      <c r="B780" s="184"/>
      <c r="C780" s="184"/>
      <c r="D780" s="184"/>
      <c r="E780" s="184"/>
      <c r="F780" s="184"/>
      <c r="G780" s="185"/>
      <c r="H780" s="184"/>
      <c r="I780" s="184"/>
      <c r="J780" s="184"/>
      <c r="K780" s="184"/>
      <c r="L780" s="184"/>
      <c r="M780" s="184"/>
      <c r="N780" s="184"/>
      <c r="O780" s="184"/>
      <c r="P780" s="184"/>
      <c r="Q780" s="184"/>
      <c r="R780" s="184"/>
      <c r="S780" s="184"/>
      <c r="T780" s="184"/>
      <c r="U780" s="184"/>
      <c r="V780" s="184"/>
      <c r="W780" s="184"/>
      <c r="X780" s="184"/>
      <c r="Y780" s="184"/>
      <c r="Z780" s="184"/>
      <c r="AA780" s="184"/>
      <c r="AB780" s="184"/>
      <c r="AC780" s="184"/>
      <c r="AD780" s="184"/>
      <c r="AE780" s="184"/>
      <c r="AF780" s="184"/>
      <c r="AG780" s="184"/>
      <c r="AH780" s="184"/>
      <c r="AI780" s="184"/>
      <c r="AJ780" s="184"/>
      <c r="AK780" s="184"/>
      <c r="AL780" s="184"/>
      <c r="AM780" s="184"/>
      <c r="AN780" s="184"/>
      <c r="AO780" s="184"/>
      <c r="AP780" s="184"/>
      <c r="AQ780" s="184"/>
      <c r="AR780" s="184"/>
      <c r="AS780" s="184"/>
      <c r="AT780" s="184"/>
      <c r="AU780" s="184"/>
      <c r="AV780" s="184"/>
      <c r="AW780" s="184"/>
      <c r="AX780" s="184"/>
      <c r="AY780" s="184"/>
      <c r="AZ780" s="184"/>
      <c r="BA780" s="184"/>
      <c r="BB780" s="184"/>
      <c r="BC780" s="184"/>
      <c r="BD780" s="184"/>
      <c r="BE780" s="184"/>
      <c r="BF780" s="184"/>
      <c r="BG780" s="184"/>
      <c r="BH780" s="184"/>
      <c r="BI780" s="184"/>
      <c r="BJ780" s="184"/>
      <c r="BK780" s="184"/>
      <c r="BL780" s="184"/>
      <c r="BM780" s="184"/>
      <c r="BN780" s="184"/>
      <c r="BO780" s="184"/>
      <c r="BP780" s="184"/>
      <c r="BQ780" s="184"/>
      <c r="BR780" s="184"/>
      <c r="BS780" s="184"/>
      <c r="BT780" s="184"/>
      <c r="BU780" s="184"/>
      <c r="BV780" s="184"/>
      <c r="BW780" s="184"/>
      <c r="BX780" s="187"/>
      <c r="BY780" s="187"/>
      <c r="BZ780" s="187"/>
      <c r="CA780" s="187"/>
      <c r="CB780" s="187"/>
      <c r="CC780" s="187"/>
      <c r="CD780" s="187"/>
      <c r="CE780" s="187"/>
      <c r="CF780" s="187"/>
      <c r="CG780" s="187"/>
      <c r="CH780" s="187"/>
    </row>
    <row r="781" spans="1:86" s="186" customFormat="1" ht="12" customHeight="1">
      <c r="A781" s="184"/>
      <c r="B781" s="184"/>
      <c r="C781" s="184"/>
      <c r="D781" s="184"/>
      <c r="E781" s="184"/>
      <c r="F781" s="184"/>
      <c r="G781" s="185"/>
      <c r="H781" s="184"/>
      <c r="I781" s="184"/>
      <c r="J781" s="184"/>
      <c r="K781" s="184"/>
      <c r="L781" s="184"/>
      <c r="M781" s="184"/>
      <c r="N781" s="184"/>
      <c r="O781" s="184"/>
      <c r="P781" s="184"/>
      <c r="Q781" s="184"/>
      <c r="R781" s="184"/>
      <c r="S781" s="184"/>
      <c r="T781" s="184"/>
      <c r="U781" s="184"/>
      <c r="V781" s="184"/>
      <c r="W781" s="184"/>
      <c r="X781" s="184"/>
      <c r="Y781" s="184"/>
      <c r="Z781" s="184"/>
      <c r="AA781" s="184"/>
      <c r="AB781" s="184"/>
      <c r="AC781" s="184"/>
      <c r="AD781" s="184"/>
      <c r="AE781" s="184"/>
      <c r="AF781" s="184"/>
      <c r="AG781" s="184"/>
      <c r="AH781" s="184"/>
      <c r="AI781" s="184"/>
      <c r="AJ781" s="184"/>
      <c r="AK781" s="184"/>
      <c r="AL781" s="184"/>
      <c r="AM781" s="184"/>
      <c r="AN781" s="184"/>
      <c r="AO781" s="184"/>
      <c r="AP781" s="184"/>
      <c r="AQ781" s="184"/>
      <c r="AR781" s="184"/>
      <c r="AS781" s="184"/>
      <c r="AT781" s="184"/>
      <c r="AU781" s="184"/>
      <c r="AV781" s="184"/>
      <c r="AW781" s="184"/>
      <c r="AX781" s="184"/>
      <c r="AY781" s="184"/>
      <c r="AZ781" s="184"/>
      <c r="BA781" s="184"/>
      <c r="BB781" s="184"/>
      <c r="BC781" s="184"/>
      <c r="BD781" s="184"/>
      <c r="BE781" s="184"/>
      <c r="BF781" s="184"/>
      <c r="BG781" s="184"/>
      <c r="BH781" s="184"/>
      <c r="BI781" s="184"/>
      <c r="BJ781" s="184"/>
      <c r="BK781" s="184"/>
      <c r="BL781" s="184"/>
      <c r="BM781" s="184"/>
      <c r="BN781" s="184"/>
      <c r="BO781" s="184"/>
      <c r="BP781" s="184"/>
      <c r="BQ781" s="184"/>
      <c r="BR781" s="184"/>
      <c r="BS781" s="184"/>
      <c r="BT781" s="184"/>
      <c r="BU781" s="184"/>
      <c r="BV781" s="184"/>
      <c r="BW781" s="184"/>
      <c r="BX781" s="187"/>
      <c r="BY781" s="187"/>
      <c r="BZ781" s="187"/>
      <c r="CA781" s="187"/>
      <c r="CB781" s="187"/>
      <c r="CC781" s="187"/>
      <c r="CD781" s="187"/>
      <c r="CE781" s="187"/>
      <c r="CF781" s="187"/>
      <c r="CG781" s="187"/>
      <c r="CH781" s="187"/>
    </row>
    <row r="782" spans="1:86" s="186" customFormat="1" ht="12" customHeight="1">
      <c r="A782" s="184"/>
      <c r="B782" s="184"/>
      <c r="C782" s="184"/>
      <c r="D782" s="184"/>
      <c r="E782" s="184"/>
      <c r="F782" s="184"/>
      <c r="G782" s="185"/>
      <c r="H782" s="184"/>
      <c r="I782" s="184"/>
      <c r="J782" s="184"/>
      <c r="K782" s="184"/>
      <c r="L782" s="184"/>
      <c r="M782" s="184"/>
      <c r="N782" s="184"/>
      <c r="O782" s="184"/>
      <c r="P782" s="184"/>
      <c r="Q782" s="184"/>
      <c r="R782" s="184"/>
      <c r="S782" s="184"/>
      <c r="T782" s="184"/>
      <c r="U782" s="184"/>
      <c r="V782" s="184"/>
      <c r="W782" s="184"/>
      <c r="X782" s="184"/>
      <c r="Y782" s="184"/>
      <c r="Z782" s="184"/>
      <c r="AA782" s="184"/>
      <c r="AB782" s="184"/>
      <c r="AC782" s="184"/>
      <c r="AD782" s="184"/>
      <c r="AE782" s="184"/>
      <c r="AF782" s="184"/>
      <c r="AG782" s="184"/>
      <c r="AH782" s="184"/>
      <c r="AI782" s="184"/>
      <c r="AJ782" s="184"/>
      <c r="AK782" s="184"/>
      <c r="AL782" s="184"/>
      <c r="AM782" s="184"/>
      <c r="AN782" s="184"/>
      <c r="AO782" s="184"/>
      <c r="AP782" s="184"/>
      <c r="AQ782" s="184"/>
      <c r="AR782" s="184"/>
      <c r="AS782" s="184"/>
      <c r="AT782" s="184"/>
      <c r="AU782" s="184"/>
      <c r="AV782" s="184"/>
      <c r="AW782" s="184"/>
      <c r="AX782" s="184"/>
      <c r="AY782" s="184"/>
      <c r="AZ782" s="184"/>
      <c r="BA782" s="184"/>
      <c r="BB782" s="184"/>
      <c r="BC782" s="184"/>
      <c r="BD782" s="184"/>
      <c r="BE782" s="184"/>
      <c r="BF782" s="184"/>
      <c r="BG782" s="184"/>
      <c r="BH782" s="184"/>
      <c r="BI782" s="184"/>
      <c r="BJ782" s="184"/>
      <c r="BK782" s="184"/>
      <c r="BL782" s="184"/>
      <c r="BM782" s="184"/>
      <c r="BN782" s="184"/>
      <c r="BO782" s="184"/>
      <c r="BP782" s="184"/>
      <c r="BQ782" s="184"/>
      <c r="BR782" s="184"/>
      <c r="BS782" s="184"/>
      <c r="BT782" s="184"/>
      <c r="BU782" s="184"/>
      <c r="BV782" s="184"/>
      <c r="BW782" s="184"/>
      <c r="BX782" s="187"/>
      <c r="BY782" s="187"/>
      <c r="BZ782" s="187"/>
      <c r="CA782" s="187"/>
      <c r="CB782" s="187"/>
      <c r="CC782" s="187"/>
      <c r="CD782" s="187"/>
      <c r="CE782" s="187"/>
      <c r="CF782" s="187"/>
      <c r="CG782" s="187"/>
      <c r="CH782" s="187"/>
    </row>
    <row r="783" spans="1:86" s="186" customFormat="1" ht="12" customHeight="1">
      <c r="A783" s="184"/>
      <c r="B783" s="184"/>
      <c r="C783" s="184"/>
      <c r="D783" s="184"/>
      <c r="E783" s="184"/>
      <c r="F783" s="184"/>
      <c r="G783" s="185"/>
      <c r="H783" s="184"/>
      <c r="I783" s="184"/>
      <c r="J783" s="184"/>
      <c r="K783" s="184"/>
      <c r="L783" s="184"/>
      <c r="M783" s="184"/>
      <c r="N783" s="184"/>
      <c r="O783" s="184"/>
      <c r="P783" s="184"/>
      <c r="Q783" s="184"/>
      <c r="R783" s="184"/>
      <c r="S783" s="184"/>
      <c r="T783" s="184"/>
      <c r="U783" s="184"/>
      <c r="V783" s="184"/>
      <c r="W783" s="184"/>
      <c r="X783" s="184"/>
      <c r="Y783" s="184"/>
      <c r="Z783" s="184"/>
      <c r="AA783" s="184"/>
      <c r="AB783" s="184"/>
      <c r="AC783" s="184"/>
      <c r="AD783" s="184"/>
      <c r="AE783" s="184"/>
      <c r="AF783" s="184"/>
      <c r="AG783" s="184"/>
      <c r="AH783" s="184"/>
      <c r="AI783" s="184"/>
      <c r="AJ783" s="184"/>
      <c r="AK783" s="184"/>
      <c r="AL783" s="184"/>
      <c r="AM783" s="184"/>
      <c r="AN783" s="184"/>
      <c r="AO783" s="184"/>
      <c r="AP783" s="184"/>
      <c r="AQ783" s="184"/>
      <c r="AR783" s="184"/>
      <c r="AS783" s="184"/>
      <c r="AT783" s="184"/>
      <c r="AU783" s="184"/>
      <c r="AV783" s="184"/>
      <c r="AW783" s="184"/>
      <c r="AX783" s="184"/>
      <c r="AY783" s="184"/>
      <c r="AZ783" s="184"/>
      <c r="BA783" s="184"/>
      <c r="BB783" s="184"/>
      <c r="BC783" s="184"/>
      <c r="BD783" s="184"/>
      <c r="BE783" s="184"/>
      <c r="BF783" s="184"/>
      <c r="BG783" s="184"/>
      <c r="BH783" s="184"/>
      <c r="BI783" s="184"/>
      <c r="BJ783" s="184"/>
      <c r="BK783" s="184"/>
      <c r="BL783" s="184"/>
      <c r="BM783" s="184"/>
      <c r="BN783" s="184"/>
      <c r="BO783" s="184"/>
      <c r="BP783" s="184"/>
      <c r="BQ783" s="184"/>
      <c r="BR783" s="184"/>
      <c r="BS783" s="184"/>
      <c r="BT783" s="184"/>
      <c r="BU783" s="184"/>
      <c r="BV783" s="184"/>
      <c r="BW783" s="184"/>
      <c r="BX783" s="187"/>
      <c r="BY783" s="187"/>
      <c r="BZ783" s="187"/>
      <c r="CA783" s="187"/>
      <c r="CB783" s="187"/>
      <c r="CC783" s="187"/>
      <c r="CD783" s="187"/>
      <c r="CE783" s="187"/>
      <c r="CF783" s="187"/>
      <c r="CG783" s="187"/>
      <c r="CH783" s="187"/>
    </row>
    <row r="784" spans="1:86" s="186" customFormat="1" ht="12" customHeight="1">
      <c r="A784" s="184"/>
      <c r="B784" s="184"/>
      <c r="C784" s="184"/>
      <c r="D784" s="184"/>
      <c r="E784" s="184"/>
      <c r="F784" s="184"/>
      <c r="G784" s="185"/>
      <c r="H784" s="184"/>
      <c r="I784" s="184"/>
      <c r="J784" s="184"/>
      <c r="K784" s="184"/>
      <c r="L784" s="184"/>
      <c r="M784" s="184"/>
      <c r="N784" s="184"/>
      <c r="O784" s="184"/>
      <c r="P784" s="184"/>
      <c r="Q784" s="184"/>
      <c r="R784" s="184"/>
      <c r="S784" s="184"/>
      <c r="T784" s="184"/>
      <c r="U784" s="184"/>
      <c r="V784" s="184"/>
      <c r="W784" s="184"/>
      <c r="X784" s="184"/>
      <c r="Y784" s="184"/>
      <c r="Z784" s="184"/>
      <c r="AA784" s="184"/>
      <c r="AB784" s="184"/>
      <c r="AC784" s="184"/>
      <c r="AD784" s="184"/>
      <c r="AE784" s="184"/>
      <c r="AF784" s="184"/>
      <c r="AG784" s="184"/>
      <c r="AH784" s="184"/>
      <c r="AI784" s="184"/>
      <c r="AJ784" s="184"/>
      <c r="AK784" s="184"/>
      <c r="AL784" s="184"/>
      <c r="AM784" s="184"/>
      <c r="AN784" s="184"/>
      <c r="AO784" s="184"/>
      <c r="AP784" s="184"/>
      <c r="AQ784" s="184"/>
      <c r="AR784" s="184"/>
      <c r="AS784" s="184"/>
      <c r="AT784" s="184"/>
      <c r="AU784" s="184"/>
      <c r="AV784" s="184"/>
      <c r="AW784" s="184"/>
      <c r="AX784" s="184"/>
      <c r="AY784" s="184"/>
      <c r="AZ784" s="184"/>
      <c r="BA784" s="184"/>
      <c r="BB784" s="184"/>
      <c r="BC784" s="184"/>
      <c r="BD784" s="184"/>
      <c r="BE784" s="184"/>
      <c r="BF784" s="184"/>
      <c r="BG784" s="184"/>
      <c r="BH784" s="184"/>
      <c r="BI784" s="184"/>
      <c r="BJ784" s="184"/>
      <c r="BK784" s="184"/>
      <c r="BL784" s="184"/>
      <c r="BM784" s="184"/>
      <c r="BN784" s="184"/>
      <c r="BO784" s="184"/>
      <c r="BP784" s="184"/>
      <c r="BQ784" s="184"/>
      <c r="BR784" s="184"/>
      <c r="BS784" s="184"/>
      <c r="BT784" s="184"/>
      <c r="BU784" s="184"/>
      <c r="BV784" s="184"/>
      <c r="BW784" s="184"/>
      <c r="BX784" s="187"/>
      <c r="BY784" s="187"/>
      <c r="BZ784" s="187"/>
      <c r="CA784" s="187"/>
      <c r="CB784" s="187"/>
      <c r="CC784" s="187"/>
      <c r="CD784" s="187"/>
      <c r="CE784" s="187"/>
      <c r="CF784" s="187"/>
      <c r="CG784" s="187"/>
      <c r="CH784" s="187"/>
    </row>
    <row r="785" spans="1:86" s="186" customFormat="1" ht="12" customHeight="1">
      <c r="A785" s="184"/>
      <c r="B785" s="184"/>
      <c r="C785" s="184"/>
      <c r="D785" s="184"/>
      <c r="E785" s="184"/>
      <c r="F785" s="184"/>
      <c r="G785" s="185"/>
      <c r="H785" s="184"/>
      <c r="I785" s="184"/>
      <c r="J785" s="184"/>
      <c r="K785" s="184"/>
      <c r="L785" s="184"/>
      <c r="M785" s="184"/>
      <c r="N785" s="184"/>
      <c r="O785" s="184"/>
      <c r="P785" s="184"/>
      <c r="Q785" s="184"/>
      <c r="R785" s="184"/>
      <c r="S785" s="184"/>
      <c r="T785" s="184"/>
      <c r="U785" s="184"/>
      <c r="V785" s="184"/>
      <c r="W785" s="184"/>
      <c r="X785" s="184"/>
      <c r="Y785" s="184"/>
      <c r="Z785" s="184"/>
      <c r="AA785" s="184"/>
      <c r="AB785" s="184"/>
      <c r="AC785" s="184"/>
      <c r="AD785" s="184"/>
      <c r="AE785" s="184"/>
      <c r="AF785" s="184"/>
      <c r="AG785" s="184"/>
      <c r="AH785" s="184"/>
      <c r="AI785" s="184"/>
      <c r="AJ785" s="184"/>
      <c r="AK785" s="184"/>
      <c r="AL785" s="184"/>
      <c r="AM785" s="184"/>
      <c r="AN785" s="184"/>
      <c r="AO785" s="184"/>
      <c r="AP785" s="184"/>
      <c r="AQ785" s="184"/>
      <c r="AR785" s="184"/>
      <c r="AS785" s="184"/>
      <c r="AT785" s="184"/>
      <c r="AU785" s="184"/>
      <c r="AV785" s="184"/>
      <c r="AW785" s="184"/>
      <c r="AX785" s="184"/>
      <c r="AY785" s="184"/>
      <c r="AZ785" s="184"/>
      <c r="BA785" s="184"/>
      <c r="BB785" s="184"/>
      <c r="BC785" s="184"/>
      <c r="BD785" s="184"/>
      <c r="BE785" s="184"/>
      <c r="BF785" s="184"/>
      <c r="BG785" s="184"/>
      <c r="BH785" s="184"/>
      <c r="BI785" s="184"/>
      <c r="BJ785" s="184"/>
      <c r="BK785" s="184"/>
      <c r="BL785" s="184"/>
      <c r="BM785" s="184"/>
      <c r="BN785" s="184"/>
      <c r="BO785" s="184"/>
      <c r="BP785" s="184"/>
      <c r="BQ785" s="184"/>
      <c r="BR785" s="184"/>
      <c r="BS785" s="184"/>
      <c r="BT785" s="184"/>
      <c r="BU785" s="184"/>
      <c r="BV785" s="184"/>
      <c r="BW785" s="184"/>
      <c r="BX785" s="187"/>
      <c r="BY785" s="187"/>
      <c r="BZ785" s="187"/>
      <c r="CA785" s="187"/>
      <c r="CB785" s="187"/>
      <c r="CC785" s="187"/>
      <c r="CD785" s="187"/>
      <c r="CE785" s="187"/>
      <c r="CF785" s="187"/>
      <c r="CG785" s="187"/>
      <c r="CH785" s="187"/>
    </row>
    <row r="786" spans="1:86" s="186" customFormat="1" ht="12" customHeight="1">
      <c r="A786" s="184"/>
      <c r="B786" s="184"/>
      <c r="C786" s="184"/>
      <c r="D786" s="184"/>
      <c r="E786" s="184"/>
      <c r="F786" s="184"/>
      <c r="G786" s="185"/>
      <c r="H786" s="184"/>
      <c r="I786" s="184"/>
      <c r="J786" s="184"/>
      <c r="K786" s="184"/>
      <c r="L786" s="184"/>
      <c r="M786" s="184"/>
      <c r="N786" s="184"/>
      <c r="O786" s="184"/>
      <c r="P786" s="184"/>
      <c r="Q786" s="184"/>
      <c r="R786" s="184"/>
      <c r="S786" s="184"/>
      <c r="T786" s="184"/>
      <c r="U786" s="184"/>
      <c r="V786" s="184"/>
      <c r="W786" s="184"/>
      <c r="X786" s="184"/>
      <c r="Y786" s="184"/>
      <c r="Z786" s="184"/>
      <c r="AA786" s="184"/>
      <c r="AB786" s="184"/>
      <c r="AC786" s="184"/>
      <c r="AD786" s="184"/>
      <c r="AE786" s="184"/>
      <c r="AF786" s="184"/>
      <c r="AG786" s="184"/>
      <c r="AH786" s="184"/>
      <c r="AI786" s="184"/>
      <c r="AJ786" s="184"/>
      <c r="AK786" s="184"/>
      <c r="AL786" s="184"/>
      <c r="AM786" s="184"/>
      <c r="AN786" s="184"/>
      <c r="AO786" s="184"/>
      <c r="AP786" s="184"/>
      <c r="AQ786" s="184"/>
      <c r="AR786" s="184"/>
      <c r="AS786" s="184"/>
      <c r="AT786" s="184"/>
      <c r="AU786" s="184"/>
      <c r="AV786" s="184"/>
      <c r="AW786" s="184"/>
      <c r="AX786" s="184"/>
      <c r="AY786" s="184"/>
      <c r="AZ786" s="184"/>
      <c r="BA786" s="184"/>
      <c r="BB786" s="184"/>
      <c r="BC786" s="184"/>
      <c r="BD786" s="184"/>
      <c r="BE786" s="184"/>
      <c r="BF786" s="184"/>
      <c r="BG786" s="184"/>
      <c r="BH786" s="184"/>
      <c r="BI786" s="184"/>
      <c r="BJ786" s="184"/>
      <c r="BK786" s="184"/>
      <c r="BL786" s="184"/>
      <c r="BM786" s="184"/>
      <c r="BN786" s="184"/>
      <c r="BO786" s="184"/>
      <c r="BP786" s="184"/>
      <c r="BQ786" s="184"/>
      <c r="BR786" s="184"/>
      <c r="BS786" s="184"/>
      <c r="BT786" s="184"/>
      <c r="BU786" s="184"/>
      <c r="BV786" s="184"/>
      <c r="BW786" s="184"/>
      <c r="BX786" s="187"/>
      <c r="BY786" s="187"/>
      <c r="BZ786" s="187"/>
      <c r="CA786" s="187"/>
      <c r="CB786" s="187"/>
      <c r="CC786" s="187"/>
      <c r="CD786" s="187"/>
      <c r="CE786" s="187"/>
      <c r="CF786" s="187"/>
      <c r="CG786" s="187"/>
      <c r="CH786" s="187"/>
    </row>
    <row r="787" spans="1:86" s="186" customFormat="1" ht="12" customHeight="1">
      <c r="A787" s="184"/>
      <c r="B787" s="184"/>
      <c r="C787" s="184"/>
      <c r="D787" s="184"/>
      <c r="E787" s="184"/>
      <c r="F787" s="184"/>
      <c r="G787" s="185"/>
      <c r="H787" s="184"/>
      <c r="I787" s="184"/>
      <c r="J787" s="184"/>
      <c r="K787" s="184"/>
      <c r="L787" s="184"/>
      <c r="M787" s="184"/>
      <c r="N787" s="184"/>
      <c r="O787" s="184"/>
      <c r="P787" s="184"/>
      <c r="Q787" s="184"/>
      <c r="R787" s="184"/>
      <c r="S787" s="184"/>
      <c r="T787" s="184"/>
      <c r="U787" s="184"/>
      <c r="V787" s="184"/>
      <c r="W787" s="184"/>
      <c r="X787" s="184"/>
      <c r="Y787" s="184"/>
      <c r="Z787" s="184"/>
      <c r="AA787" s="184"/>
      <c r="AB787" s="184"/>
      <c r="AC787" s="184"/>
      <c r="AD787" s="184"/>
      <c r="AE787" s="184"/>
      <c r="AF787" s="184"/>
      <c r="AG787" s="184"/>
      <c r="AH787" s="184"/>
      <c r="AI787" s="184"/>
      <c r="AJ787" s="184"/>
      <c r="AK787" s="184"/>
      <c r="AL787" s="184"/>
      <c r="AM787" s="184"/>
      <c r="AN787" s="184"/>
      <c r="AO787" s="184"/>
      <c r="AP787" s="184"/>
      <c r="AQ787" s="184"/>
      <c r="AR787" s="184"/>
      <c r="AS787" s="184"/>
      <c r="AT787" s="184"/>
      <c r="AU787" s="184"/>
      <c r="AV787" s="184"/>
      <c r="AW787" s="184"/>
      <c r="AX787" s="184"/>
      <c r="AY787" s="184"/>
      <c r="AZ787" s="184"/>
      <c r="BA787" s="184"/>
      <c r="BB787" s="184"/>
      <c r="BC787" s="184"/>
      <c r="BD787" s="184"/>
      <c r="BE787" s="184"/>
      <c r="BF787" s="184"/>
      <c r="BG787" s="184"/>
      <c r="BH787" s="184"/>
      <c r="BI787" s="184"/>
      <c r="BJ787" s="184"/>
      <c r="BK787" s="184"/>
      <c r="BL787" s="184"/>
      <c r="BM787" s="184"/>
      <c r="BN787" s="184"/>
      <c r="BO787" s="184"/>
      <c r="BP787" s="184"/>
      <c r="BQ787" s="184"/>
      <c r="BR787" s="184"/>
      <c r="BS787" s="184"/>
      <c r="BT787" s="184"/>
      <c r="BU787" s="184"/>
      <c r="BV787" s="184"/>
      <c r="BW787" s="184"/>
      <c r="BX787" s="187"/>
      <c r="BY787" s="187"/>
      <c r="BZ787" s="187"/>
      <c r="CA787" s="187"/>
      <c r="CB787" s="187"/>
      <c r="CC787" s="187"/>
      <c r="CD787" s="187"/>
      <c r="CE787" s="187"/>
      <c r="CF787" s="187"/>
      <c r="CG787" s="187"/>
      <c r="CH787" s="187"/>
    </row>
    <row r="788" spans="1:86" s="186" customFormat="1" ht="12" customHeight="1">
      <c r="A788" s="184"/>
      <c r="B788" s="184"/>
      <c r="C788" s="184"/>
      <c r="D788" s="184"/>
      <c r="E788" s="184"/>
      <c r="F788" s="184"/>
      <c r="G788" s="185"/>
      <c r="H788" s="184"/>
      <c r="I788" s="184"/>
      <c r="J788" s="184"/>
      <c r="K788" s="184"/>
      <c r="L788" s="184"/>
      <c r="M788" s="184"/>
      <c r="N788" s="184"/>
      <c r="O788" s="184"/>
      <c r="P788" s="184"/>
      <c r="Q788" s="184"/>
      <c r="R788" s="184"/>
      <c r="S788" s="184"/>
      <c r="T788" s="184"/>
      <c r="U788" s="184"/>
      <c r="V788" s="184"/>
      <c r="W788" s="184"/>
      <c r="X788" s="184"/>
      <c r="Y788" s="184"/>
      <c r="Z788" s="184"/>
      <c r="AA788" s="184"/>
      <c r="AB788" s="184"/>
      <c r="AC788" s="184"/>
      <c r="AD788" s="184"/>
      <c r="AE788" s="184"/>
      <c r="AF788" s="184"/>
      <c r="AG788" s="184"/>
      <c r="AH788" s="184"/>
      <c r="AI788" s="184"/>
      <c r="AJ788" s="184"/>
      <c r="AK788" s="184"/>
      <c r="AL788" s="184"/>
      <c r="AM788" s="184"/>
      <c r="AN788" s="184"/>
      <c r="AO788" s="184"/>
      <c r="AP788" s="184"/>
      <c r="AQ788" s="184"/>
      <c r="AR788" s="184"/>
      <c r="AS788" s="184"/>
      <c r="AT788" s="184"/>
      <c r="AU788" s="184"/>
      <c r="AV788" s="184"/>
      <c r="AW788" s="184"/>
      <c r="AX788" s="184"/>
      <c r="AY788" s="184"/>
      <c r="AZ788" s="184"/>
      <c r="BA788" s="184"/>
      <c r="BB788" s="184"/>
      <c r="BC788" s="184"/>
      <c r="BD788" s="184"/>
      <c r="BE788" s="184"/>
      <c r="BF788" s="184"/>
      <c r="BG788" s="184"/>
      <c r="BH788" s="184"/>
      <c r="BI788" s="184"/>
      <c r="BJ788" s="184"/>
      <c r="BK788" s="184"/>
      <c r="BL788" s="184"/>
      <c r="BM788" s="184"/>
      <c r="BN788" s="184"/>
      <c r="BO788" s="184"/>
      <c r="BP788" s="184"/>
      <c r="BQ788" s="184"/>
      <c r="BR788" s="184"/>
      <c r="BS788" s="184"/>
      <c r="BT788" s="184"/>
      <c r="BU788" s="184"/>
      <c r="BV788" s="184"/>
      <c r="BW788" s="184"/>
      <c r="BX788" s="187"/>
      <c r="BY788" s="187"/>
      <c r="BZ788" s="187"/>
      <c r="CA788" s="187"/>
      <c r="CB788" s="187"/>
      <c r="CC788" s="187"/>
      <c r="CD788" s="187"/>
      <c r="CE788" s="187"/>
      <c r="CF788" s="187"/>
      <c r="CG788" s="187"/>
      <c r="CH788" s="187"/>
    </row>
    <row r="789" spans="1:86" s="186" customFormat="1" ht="12" customHeight="1">
      <c r="A789" s="184"/>
      <c r="B789" s="184"/>
      <c r="C789" s="184"/>
      <c r="D789" s="184"/>
      <c r="E789" s="184"/>
      <c r="F789" s="184"/>
      <c r="G789" s="185"/>
      <c r="H789" s="184"/>
      <c r="I789" s="184"/>
      <c r="J789" s="184"/>
      <c r="K789" s="184"/>
      <c r="L789" s="184"/>
      <c r="M789" s="184"/>
      <c r="N789" s="184"/>
      <c r="O789" s="184"/>
      <c r="P789" s="184"/>
      <c r="Q789" s="184"/>
      <c r="R789" s="184"/>
      <c r="S789" s="184"/>
      <c r="T789" s="184"/>
      <c r="U789" s="184"/>
      <c r="V789" s="184"/>
      <c r="W789" s="184"/>
      <c r="X789" s="184"/>
      <c r="Y789" s="184"/>
      <c r="Z789" s="184"/>
      <c r="AA789" s="184"/>
      <c r="AB789" s="184"/>
      <c r="AC789" s="184"/>
      <c r="AD789" s="184"/>
      <c r="AE789" s="184"/>
      <c r="AF789" s="184"/>
      <c r="AG789" s="184"/>
      <c r="AH789" s="184"/>
      <c r="AI789" s="184"/>
      <c r="AJ789" s="184"/>
      <c r="AK789" s="184"/>
      <c r="AL789" s="184"/>
      <c r="AM789" s="184"/>
      <c r="AN789" s="184"/>
      <c r="AO789" s="184"/>
      <c r="AP789" s="184"/>
      <c r="AQ789" s="184"/>
      <c r="AR789" s="184"/>
      <c r="AS789" s="184"/>
      <c r="AT789" s="184"/>
      <c r="AU789" s="184"/>
      <c r="AV789" s="184"/>
      <c r="AW789" s="184"/>
      <c r="AX789" s="184"/>
      <c r="AY789" s="184"/>
      <c r="AZ789" s="184"/>
      <c r="BA789" s="184"/>
      <c r="BB789" s="184"/>
      <c r="BC789" s="184"/>
      <c r="BD789" s="184"/>
      <c r="BE789" s="184"/>
      <c r="BF789" s="184"/>
      <c r="BG789" s="184"/>
      <c r="BH789" s="184"/>
      <c r="BI789" s="184"/>
      <c r="BJ789" s="184"/>
      <c r="BK789" s="184"/>
      <c r="BL789" s="184"/>
      <c r="BM789" s="184"/>
      <c r="BN789" s="184"/>
      <c r="BO789" s="184"/>
      <c r="BP789" s="184"/>
      <c r="BQ789" s="184"/>
      <c r="BR789" s="184"/>
      <c r="BS789" s="184"/>
      <c r="BT789" s="184"/>
      <c r="BU789" s="184"/>
      <c r="BV789" s="184"/>
      <c r="BW789" s="184"/>
      <c r="BX789" s="187"/>
      <c r="BY789" s="187"/>
      <c r="BZ789" s="187"/>
      <c r="CA789" s="187"/>
      <c r="CB789" s="187"/>
      <c r="CC789" s="187"/>
      <c r="CD789" s="187"/>
      <c r="CE789" s="187"/>
      <c r="CF789" s="187"/>
      <c r="CG789" s="187"/>
      <c r="CH789" s="187"/>
    </row>
    <row r="790" spans="1:86" s="186" customFormat="1" ht="12" customHeight="1">
      <c r="A790" s="184"/>
      <c r="B790" s="184"/>
      <c r="C790" s="184"/>
      <c r="D790" s="184"/>
      <c r="E790" s="184"/>
      <c r="F790" s="184"/>
      <c r="G790" s="185"/>
      <c r="H790" s="184"/>
      <c r="I790" s="184"/>
      <c r="J790" s="184"/>
      <c r="K790" s="184"/>
      <c r="L790" s="184"/>
      <c r="M790" s="184"/>
      <c r="N790" s="184"/>
      <c r="O790" s="184"/>
      <c r="P790" s="184"/>
      <c r="Q790" s="184"/>
      <c r="R790" s="184"/>
      <c r="S790" s="184"/>
      <c r="T790" s="184"/>
      <c r="U790" s="184"/>
      <c r="V790" s="184"/>
      <c r="W790" s="184"/>
      <c r="X790" s="184"/>
      <c r="Y790" s="184"/>
      <c r="Z790" s="184"/>
      <c r="AA790" s="184"/>
      <c r="AB790" s="184"/>
      <c r="AC790" s="184"/>
      <c r="AD790" s="184"/>
      <c r="AE790" s="184"/>
      <c r="AF790" s="184"/>
      <c r="AG790" s="184"/>
      <c r="AH790" s="184"/>
      <c r="AI790" s="184"/>
      <c r="AJ790" s="184"/>
      <c r="AK790" s="184"/>
      <c r="AL790" s="184"/>
      <c r="AM790" s="184"/>
      <c r="AN790" s="184"/>
      <c r="AO790" s="184"/>
      <c r="AP790" s="184"/>
      <c r="AQ790" s="184"/>
      <c r="AR790" s="184"/>
      <c r="AS790" s="184"/>
      <c r="AT790" s="184"/>
      <c r="AU790" s="184"/>
      <c r="AV790" s="184"/>
      <c r="AW790" s="184"/>
      <c r="AX790" s="184"/>
      <c r="AY790" s="184"/>
      <c r="AZ790" s="184"/>
      <c r="BA790" s="184"/>
      <c r="BB790" s="184"/>
      <c r="BC790" s="184"/>
      <c r="BD790" s="184"/>
      <c r="BE790" s="184"/>
      <c r="BF790" s="184"/>
      <c r="BG790" s="184"/>
      <c r="BH790" s="184"/>
      <c r="BI790" s="184"/>
      <c r="BJ790" s="184"/>
      <c r="BK790" s="184"/>
      <c r="BL790" s="184"/>
      <c r="BM790" s="184"/>
      <c r="BN790" s="184"/>
      <c r="BO790" s="184"/>
      <c r="BP790" s="184"/>
      <c r="BQ790" s="184"/>
      <c r="BR790" s="184"/>
      <c r="BS790" s="184"/>
      <c r="BT790" s="184"/>
      <c r="BU790" s="184"/>
      <c r="BV790" s="184"/>
      <c r="BW790" s="184"/>
      <c r="BX790" s="187"/>
      <c r="BY790" s="187"/>
      <c r="BZ790" s="187"/>
      <c r="CA790" s="187"/>
      <c r="CB790" s="187"/>
      <c r="CC790" s="187"/>
      <c r="CD790" s="187"/>
      <c r="CE790" s="187"/>
      <c r="CF790" s="187"/>
      <c r="CG790" s="187"/>
      <c r="CH790" s="187"/>
    </row>
    <row r="791" spans="1:86" s="186" customFormat="1" ht="12" customHeight="1">
      <c r="A791" s="184"/>
      <c r="B791" s="184"/>
      <c r="C791" s="184"/>
      <c r="D791" s="184"/>
      <c r="E791" s="184"/>
      <c r="F791" s="184"/>
      <c r="G791" s="185"/>
      <c r="H791" s="184"/>
      <c r="I791" s="184"/>
      <c r="J791" s="184"/>
      <c r="K791" s="184"/>
      <c r="L791" s="184"/>
      <c r="M791" s="184"/>
      <c r="N791" s="184"/>
      <c r="O791" s="184"/>
      <c r="P791" s="184"/>
      <c r="Q791" s="184"/>
      <c r="R791" s="184"/>
      <c r="S791" s="184"/>
      <c r="T791" s="184"/>
      <c r="U791" s="184"/>
      <c r="V791" s="184"/>
      <c r="W791" s="184"/>
      <c r="X791" s="184"/>
      <c r="Y791" s="184"/>
      <c r="Z791" s="184"/>
      <c r="AA791" s="184"/>
      <c r="AB791" s="184"/>
      <c r="AC791" s="184"/>
      <c r="AD791" s="184"/>
      <c r="AE791" s="184"/>
      <c r="AF791" s="184"/>
      <c r="AG791" s="184"/>
      <c r="AH791" s="184"/>
      <c r="AI791" s="184"/>
      <c r="AJ791" s="184"/>
      <c r="AK791" s="184"/>
      <c r="AL791" s="184"/>
      <c r="AM791" s="184"/>
      <c r="AN791" s="184"/>
      <c r="AO791" s="184"/>
      <c r="AP791" s="184"/>
      <c r="AQ791" s="184"/>
      <c r="AR791" s="184"/>
      <c r="AS791" s="184"/>
      <c r="AT791" s="184"/>
      <c r="AU791" s="184"/>
      <c r="AV791" s="184"/>
      <c r="AW791" s="184"/>
      <c r="AX791" s="184"/>
      <c r="AY791" s="184"/>
      <c r="AZ791" s="184"/>
      <c r="BA791" s="184"/>
      <c r="BB791" s="184"/>
      <c r="BC791" s="184"/>
      <c r="BD791" s="184"/>
      <c r="BE791" s="184"/>
      <c r="BF791" s="184"/>
      <c r="BG791" s="184"/>
      <c r="BH791" s="184"/>
      <c r="BI791" s="184"/>
      <c r="BJ791" s="184"/>
      <c r="BK791" s="184"/>
      <c r="BL791" s="184"/>
      <c r="BM791" s="184"/>
      <c r="BN791" s="184"/>
      <c r="BO791" s="184"/>
      <c r="BP791" s="184"/>
      <c r="BQ791" s="184"/>
      <c r="BR791" s="184"/>
      <c r="BS791" s="184"/>
      <c r="BT791" s="184"/>
      <c r="BU791" s="184"/>
      <c r="BV791" s="184"/>
      <c r="BW791" s="184"/>
      <c r="BX791" s="187"/>
      <c r="BY791" s="187"/>
      <c r="BZ791" s="187"/>
      <c r="CA791" s="187"/>
      <c r="CB791" s="187"/>
      <c r="CC791" s="187"/>
      <c r="CD791" s="187"/>
      <c r="CE791" s="187"/>
      <c r="CF791" s="187"/>
      <c r="CG791" s="187"/>
      <c r="CH791" s="187"/>
    </row>
    <row r="792" spans="1:86" s="186" customFormat="1" ht="12" customHeight="1">
      <c r="A792" s="184"/>
      <c r="B792" s="184"/>
      <c r="C792" s="184"/>
      <c r="D792" s="184"/>
      <c r="E792" s="184"/>
      <c r="F792" s="184"/>
      <c r="G792" s="185"/>
      <c r="H792" s="184"/>
      <c r="I792" s="184"/>
      <c r="J792" s="184"/>
      <c r="K792" s="184"/>
      <c r="L792" s="184"/>
      <c r="M792" s="184"/>
      <c r="N792" s="184"/>
      <c r="O792" s="184"/>
      <c r="P792" s="184"/>
      <c r="Q792" s="184"/>
      <c r="R792" s="184"/>
      <c r="S792" s="184"/>
      <c r="T792" s="184"/>
      <c r="U792" s="184"/>
      <c r="V792" s="184"/>
      <c r="W792" s="184"/>
      <c r="X792" s="184"/>
      <c r="Y792" s="184"/>
      <c r="Z792" s="184"/>
      <c r="AA792" s="184"/>
      <c r="AB792" s="184"/>
      <c r="AC792" s="184"/>
      <c r="AD792" s="184"/>
      <c r="AE792" s="184"/>
      <c r="AF792" s="184"/>
      <c r="AG792" s="184"/>
      <c r="AH792" s="184"/>
      <c r="AI792" s="184"/>
      <c r="AJ792" s="184"/>
      <c r="AK792" s="184"/>
      <c r="AL792" s="184"/>
      <c r="AM792" s="184"/>
      <c r="AN792" s="184"/>
      <c r="AO792" s="184"/>
      <c r="AP792" s="184"/>
      <c r="AQ792" s="184"/>
      <c r="AR792" s="184"/>
      <c r="AS792" s="184"/>
      <c r="AT792" s="184"/>
      <c r="AU792" s="184"/>
      <c r="AV792" s="184"/>
      <c r="AW792" s="184"/>
      <c r="AX792" s="184"/>
      <c r="AY792" s="184"/>
      <c r="AZ792" s="184"/>
      <c r="BA792" s="184"/>
      <c r="BB792" s="184"/>
      <c r="BC792" s="184"/>
      <c r="BD792" s="184"/>
      <c r="BE792" s="184"/>
      <c r="BF792" s="184"/>
      <c r="BG792" s="184"/>
      <c r="BH792" s="184"/>
      <c r="BI792" s="184"/>
      <c r="BJ792" s="184"/>
      <c r="BK792" s="184"/>
      <c r="BL792" s="184"/>
      <c r="BM792" s="184"/>
      <c r="BN792" s="184"/>
      <c r="BO792" s="184"/>
      <c r="BP792" s="184"/>
      <c r="BQ792" s="184"/>
      <c r="BR792" s="184"/>
      <c r="BS792" s="184"/>
      <c r="BT792" s="184"/>
      <c r="BU792" s="184"/>
      <c r="BV792" s="184"/>
      <c r="BW792" s="184"/>
      <c r="BX792" s="187"/>
      <c r="BY792" s="187"/>
      <c r="BZ792" s="187"/>
      <c r="CA792" s="187"/>
      <c r="CB792" s="187"/>
      <c r="CC792" s="187"/>
      <c r="CD792" s="187"/>
      <c r="CE792" s="187"/>
      <c r="CF792" s="187"/>
      <c r="CG792" s="187"/>
      <c r="CH792" s="187"/>
    </row>
    <row r="793" spans="1:86" s="186" customFormat="1" ht="12" customHeight="1">
      <c r="A793" s="184"/>
      <c r="B793" s="184"/>
      <c r="C793" s="184"/>
      <c r="D793" s="184"/>
      <c r="E793" s="184"/>
      <c r="F793" s="184"/>
      <c r="G793" s="185"/>
      <c r="H793" s="184"/>
      <c r="I793" s="184"/>
      <c r="J793" s="184"/>
      <c r="K793" s="184"/>
      <c r="L793" s="184"/>
      <c r="M793" s="184"/>
      <c r="N793" s="184"/>
      <c r="O793" s="184"/>
      <c r="P793" s="184"/>
      <c r="Q793" s="184"/>
      <c r="R793" s="184"/>
      <c r="S793" s="184"/>
      <c r="T793" s="184"/>
      <c r="U793" s="184"/>
      <c r="V793" s="184"/>
      <c r="W793" s="184"/>
      <c r="X793" s="184"/>
      <c r="Y793" s="184"/>
      <c r="Z793" s="184"/>
      <c r="AA793" s="184"/>
      <c r="AB793" s="184"/>
      <c r="AC793" s="184"/>
      <c r="AD793" s="184"/>
      <c r="AE793" s="184"/>
      <c r="AF793" s="184"/>
      <c r="AG793" s="184"/>
      <c r="AH793" s="184"/>
      <c r="AI793" s="184"/>
      <c r="AJ793" s="184"/>
      <c r="AK793" s="184"/>
      <c r="AL793" s="184"/>
      <c r="AM793" s="184"/>
      <c r="AN793" s="184"/>
      <c r="AO793" s="184"/>
      <c r="AP793" s="184"/>
      <c r="AQ793" s="184"/>
      <c r="AR793" s="184"/>
      <c r="AS793" s="184"/>
      <c r="AT793" s="184"/>
      <c r="AU793" s="184"/>
      <c r="AV793" s="184"/>
      <c r="AW793" s="184"/>
      <c r="AX793" s="184"/>
      <c r="AY793" s="184"/>
      <c r="AZ793" s="184"/>
      <c r="BA793" s="184"/>
      <c r="BB793" s="184"/>
      <c r="BC793" s="184"/>
      <c r="BD793" s="184"/>
      <c r="BE793" s="184"/>
      <c r="BF793" s="184"/>
      <c r="BG793" s="184"/>
      <c r="BH793" s="184"/>
      <c r="BI793" s="184"/>
      <c r="BJ793" s="184"/>
      <c r="BK793" s="184"/>
      <c r="BL793" s="184"/>
      <c r="BM793" s="184"/>
      <c r="BN793" s="184"/>
      <c r="BO793" s="184"/>
      <c r="BP793" s="184"/>
      <c r="BQ793" s="184"/>
      <c r="BR793" s="184"/>
      <c r="BS793" s="184"/>
      <c r="BT793" s="184"/>
      <c r="BU793" s="184"/>
      <c r="BV793" s="184"/>
      <c r="BW793" s="184"/>
      <c r="BX793" s="187"/>
      <c r="BY793" s="187"/>
      <c r="BZ793" s="187"/>
      <c r="CA793" s="187"/>
      <c r="CB793" s="187"/>
      <c r="CC793" s="187"/>
      <c r="CD793" s="187"/>
      <c r="CE793" s="187"/>
      <c r="CF793" s="187"/>
      <c r="CG793" s="187"/>
      <c r="CH793" s="187"/>
    </row>
    <row r="794" spans="1:86" s="186" customFormat="1" ht="12" customHeight="1">
      <c r="A794" s="184"/>
      <c r="B794" s="184"/>
      <c r="C794" s="184"/>
      <c r="D794" s="184"/>
      <c r="E794" s="184"/>
      <c r="F794" s="184"/>
      <c r="G794" s="185"/>
      <c r="H794" s="184"/>
      <c r="I794" s="184"/>
      <c r="J794" s="184"/>
      <c r="K794" s="184"/>
      <c r="L794" s="184"/>
      <c r="M794" s="184"/>
      <c r="N794" s="184"/>
      <c r="O794" s="184"/>
      <c r="P794" s="184"/>
      <c r="Q794" s="184"/>
      <c r="R794" s="184"/>
      <c r="S794" s="184"/>
      <c r="T794" s="184"/>
      <c r="U794" s="184"/>
      <c r="V794" s="184"/>
      <c r="W794" s="184"/>
      <c r="X794" s="184"/>
      <c r="Y794" s="184"/>
      <c r="Z794" s="184"/>
      <c r="AA794" s="184"/>
      <c r="AB794" s="184"/>
      <c r="AC794" s="184"/>
      <c r="AD794" s="184"/>
      <c r="AE794" s="184"/>
      <c r="AF794" s="184"/>
      <c r="AG794" s="184"/>
      <c r="AH794" s="184"/>
      <c r="AI794" s="184"/>
      <c r="AJ794" s="184"/>
      <c r="AK794" s="184"/>
      <c r="AL794" s="184"/>
      <c r="AM794" s="184"/>
      <c r="AN794" s="184"/>
      <c r="AO794" s="184"/>
      <c r="AP794" s="184"/>
      <c r="AQ794" s="184"/>
      <c r="AR794" s="184"/>
      <c r="AS794" s="184"/>
      <c r="AT794" s="184"/>
      <c r="AU794" s="184"/>
      <c r="AV794" s="184"/>
      <c r="AW794" s="184"/>
      <c r="AX794" s="184"/>
      <c r="AY794" s="184"/>
      <c r="AZ794" s="184"/>
      <c r="BA794" s="184"/>
      <c r="BB794" s="184"/>
      <c r="BC794" s="184"/>
      <c r="BD794" s="184"/>
      <c r="BE794" s="184"/>
      <c r="BF794" s="184"/>
      <c r="BG794" s="184"/>
      <c r="BH794" s="184"/>
      <c r="BI794" s="184"/>
      <c r="BJ794" s="184"/>
      <c r="BK794" s="184"/>
      <c r="BL794" s="184"/>
      <c r="BM794" s="184"/>
      <c r="BN794" s="184"/>
      <c r="BO794" s="184"/>
      <c r="BP794" s="184"/>
      <c r="BQ794" s="184"/>
      <c r="BR794" s="184"/>
      <c r="BS794" s="184"/>
      <c r="BT794" s="184"/>
      <c r="BU794" s="184"/>
      <c r="BV794" s="184"/>
      <c r="BW794" s="184"/>
      <c r="BX794" s="187"/>
      <c r="BY794" s="187"/>
      <c r="BZ794" s="187"/>
      <c r="CA794" s="187"/>
      <c r="CB794" s="187"/>
      <c r="CC794" s="187"/>
      <c r="CD794" s="187"/>
      <c r="CE794" s="187"/>
      <c r="CF794" s="187"/>
      <c r="CG794" s="187"/>
      <c r="CH794" s="187"/>
    </row>
    <row r="795" spans="1:86" s="186" customFormat="1" ht="12" customHeight="1">
      <c r="A795" s="184"/>
      <c r="B795" s="184"/>
      <c r="C795" s="184"/>
      <c r="D795" s="184"/>
      <c r="E795" s="184"/>
      <c r="F795" s="184"/>
      <c r="G795" s="185"/>
      <c r="H795" s="184"/>
      <c r="I795" s="184"/>
      <c r="J795" s="184"/>
      <c r="K795" s="184"/>
      <c r="L795" s="184"/>
      <c r="M795" s="184"/>
      <c r="N795" s="184"/>
      <c r="O795" s="184"/>
      <c r="P795" s="184"/>
      <c r="Q795" s="184"/>
      <c r="R795" s="184"/>
      <c r="S795" s="184"/>
      <c r="T795" s="184"/>
      <c r="U795" s="184"/>
      <c r="V795" s="184"/>
      <c r="W795" s="184"/>
      <c r="X795" s="184"/>
      <c r="Y795" s="184"/>
      <c r="Z795" s="184"/>
      <c r="AA795" s="184"/>
      <c r="AB795" s="184"/>
      <c r="AC795" s="184"/>
      <c r="AD795" s="184"/>
      <c r="AE795" s="184"/>
      <c r="AF795" s="184"/>
      <c r="AG795" s="184"/>
      <c r="AH795" s="184"/>
      <c r="AI795" s="184"/>
      <c r="AJ795" s="184"/>
      <c r="AK795" s="184"/>
      <c r="AL795" s="184"/>
      <c r="AM795" s="184"/>
      <c r="AN795" s="184"/>
      <c r="AO795" s="184"/>
      <c r="AP795" s="184"/>
      <c r="AQ795" s="184"/>
      <c r="AR795" s="184"/>
      <c r="AS795" s="184"/>
      <c r="AT795" s="184"/>
      <c r="AU795" s="184"/>
      <c r="AV795" s="184"/>
      <c r="AW795" s="184"/>
      <c r="AX795" s="184"/>
      <c r="AY795" s="184"/>
      <c r="AZ795" s="184"/>
      <c r="BA795" s="184"/>
      <c r="BB795" s="184"/>
      <c r="BC795" s="184"/>
      <c r="BD795" s="184"/>
      <c r="BE795" s="184"/>
      <c r="BF795" s="184"/>
      <c r="BG795" s="184"/>
      <c r="BH795" s="184"/>
      <c r="BI795" s="184"/>
      <c r="BJ795" s="184"/>
      <c r="BK795" s="184"/>
      <c r="BL795" s="184"/>
      <c r="BM795" s="184"/>
      <c r="BN795" s="184"/>
      <c r="BO795" s="184"/>
      <c r="BP795" s="184"/>
      <c r="BQ795" s="184"/>
      <c r="BR795" s="184"/>
      <c r="BS795" s="184"/>
      <c r="BT795" s="184"/>
      <c r="BU795" s="184"/>
      <c r="BV795" s="184"/>
      <c r="BW795" s="184"/>
      <c r="BX795" s="187"/>
      <c r="BY795" s="187"/>
      <c r="BZ795" s="187"/>
      <c r="CA795" s="187"/>
      <c r="CB795" s="187"/>
      <c r="CC795" s="187"/>
      <c r="CD795" s="187"/>
      <c r="CE795" s="187"/>
      <c r="CF795" s="187"/>
      <c r="CG795" s="187"/>
      <c r="CH795" s="187"/>
    </row>
    <row r="796" spans="1:86" s="186" customFormat="1" ht="12" customHeight="1">
      <c r="A796" s="184"/>
      <c r="B796" s="184"/>
      <c r="C796" s="184"/>
      <c r="D796" s="184"/>
      <c r="E796" s="184"/>
      <c r="F796" s="184"/>
      <c r="G796" s="185"/>
      <c r="H796" s="184"/>
      <c r="I796" s="184"/>
      <c r="J796" s="184"/>
      <c r="K796" s="184"/>
      <c r="L796" s="184"/>
      <c r="M796" s="184"/>
      <c r="N796" s="184"/>
      <c r="O796" s="184"/>
      <c r="P796" s="184"/>
      <c r="Q796" s="184"/>
      <c r="R796" s="184"/>
      <c r="S796" s="184"/>
      <c r="T796" s="184"/>
      <c r="U796" s="184"/>
      <c r="V796" s="184"/>
      <c r="W796" s="184"/>
      <c r="X796" s="184"/>
      <c r="Y796" s="184"/>
      <c r="Z796" s="184"/>
      <c r="AA796" s="184"/>
      <c r="AB796" s="184"/>
      <c r="AC796" s="184"/>
      <c r="AD796" s="184"/>
      <c r="AE796" s="184"/>
      <c r="AF796" s="184"/>
      <c r="AG796" s="184"/>
      <c r="AH796" s="184"/>
      <c r="AI796" s="184"/>
      <c r="AJ796" s="184"/>
      <c r="AK796" s="184"/>
      <c r="AL796" s="184"/>
      <c r="AM796" s="184"/>
      <c r="AN796" s="184"/>
      <c r="AO796" s="184"/>
      <c r="AP796" s="184"/>
      <c r="AQ796" s="184"/>
      <c r="AR796" s="184"/>
      <c r="AS796" s="184"/>
      <c r="AT796" s="184"/>
      <c r="AU796" s="184"/>
      <c r="AV796" s="184"/>
      <c r="AW796" s="184"/>
      <c r="AX796" s="184"/>
      <c r="AY796" s="184"/>
      <c r="AZ796" s="184"/>
      <c r="BA796" s="184"/>
      <c r="BB796" s="184"/>
      <c r="BC796" s="184"/>
      <c r="BD796" s="184"/>
      <c r="BE796" s="184"/>
      <c r="BF796" s="184"/>
      <c r="BG796" s="184"/>
      <c r="BH796" s="184"/>
      <c r="BI796" s="184"/>
      <c r="BJ796" s="184"/>
      <c r="BK796" s="184"/>
      <c r="BL796" s="184"/>
      <c r="BM796" s="184"/>
      <c r="BN796" s="184"/>
      <c r="BO796" s="184"/>
      <c r="BP796" s="184"/>
      <c r="BQ796" s="184"/>
      <c r="BR796" s="184"/>
      <c r="BS796" s="184"/>
      <c r="BT796" s="184"/>
      <c r="BU796" s="184"/>
      <c r="BV796" s="184"/>
      <c r="BW796" s="184"/>
      <c r="BX796" s="187"/>
      <c r="BY796" s="187"/>
      <c r="BZ796" s="187"/>
      <c r="CA796" s="187"/>
      <c r="CB796" s="187"/>
      <c r="CC796" s="187"/>
      <c r="CD796" s="187"/>
      <c r="CE796" s="187"/>
      <c r="CF796" s="187"/>
      <c r="CG796" s="187"/>
      <c r="CH796" s="187"/>
    </row>
    <row r="797" spans="1:86" s="186" customFormat="1" ht="12" customHeight="1">
      <c r="A797" s="184"/>
      <c r="B797" s="184"/>
      <c r="C797" s="184"/>
      <c r="D797" s="184"/>
      <c r="E797" s="184"/>
      <c r="F797" s="184"/>
      <c r="G797" s="185"/>
      <c r="H797" s="184"/>
      <c r="I797" s="184"/>
      <c r="J797" s="184"/>
      <c r="K797" s="184"/>
      <c r="L797" s="184"/>
      <c r="M797" s="184"/>
      <c r="N797" s="184"/>
      <c r="O797" s="184"/>
      <c r="P797" s="184"/>
      <c r="Q797" s="184"/>
      <c r="R797" s="184"/>
      <c r="S797" s="184"/>
      <c r="T797" s="184"/>
      <c r="U797" s="184"/>
      <c r="V797" s="184"/>
      <c r="W797" s="184"/>
      <c r="X797" s="184"/>
      <c r="Y797" s="184"/>
      <c r="Z797" s="184"/>
      <c r="AA797" s="184"/>
      <c r="AB797" s="184"/>
      <c r="AC797" s="184"/>
      <c r="AD797" s="184"/>
      <c r="AE797" s="184"/>
      <c r="AF797" s="184"/>
      <c r="AG797" s="184"/>
      <c r="AH797" s="184"/>
      <c r="AI797" s="184"/>
      <c r="AJ797" s="184"/>
      <c r="AK797" s="184"/>
      <c r="AL797" s="184"/>
      <c r="AM797" s="184"/>
      <c r="AN797" s="184"/>
      <c r="AO797" s="184"/>
      <c r="AP797" s="184"/>
      <c r="AQ797" s="184"/>
      <c r="AR797" s="184"/>
      <c r="AS797" s="184"/>
      <c r="AT797" s="184"/>
      <c r="AU797" s="184"/>
      <c r="AV797" s="184"/>
      <c r="AW797" s="184"/>
      <c r="AX797" s="184"/>
      <c r="AY797" s="184"/>
      <c r="AZ797" s="184"/>
      <c r="BA797" s="184"/>
      <c r="BB797" s="184"/>
      <c r="BC797" s="184"/>
      <c r="BD797" s="184"/>
      <c r="BE797" s="184"/>
      <c r="BF797" s="184"/>
      <c r="BG797" s="184"/>
      <c r="BH797" s="184"/>
      <c r="BI797" s="184"/>
      <c r="BJ797" s="184"/>
      <c r="BK797" s="184"/>
      <c r="BL797" s="184"/>
      <c r="BM797" s="184"/>
      <c r="BN797" s="184"/>
      <c r="BO797" s="184"/>
      <c r="BP797" s="184"/>
      <c r="BQ797" s="184"/>
      <c r="BR797" s="184"/>
      <c r="BS797" s="184"/>
      <c r="BT797" s="184"/>
      <c r="BU797" s="184"/>
      <c r="BV797" s="184"/>
      <c r="BW797" s="184"/>
      <c r="BX797" s="187"/>
      <c r="BY797" s="187"/>
      <c r="BZ797" s="187"/>
      <c r="CA797" s="187"/>
      <c r="CB797" s="187"/>
      <c r="CC797" s="187"/>
      <c r="CD797" s="187"/>
      <c r="CE797" s="187"/>
      <c r="CF797" s="187"/>
      <c r="CG797" s="187"/>
      <c r="CH797" s="187"/>
    </row>
    <row r="798" spans="1:86" s="186" customFormat="1" ht="12" customHeight="1">
      <c r="A798" s="184"/>
      <c r="B798" s="184"/>
      <c r="C798" s="184"/>
      <c r="D798" s="184"/>
      <c r="E798" s="184"/>
      <c r="F798" s="184"/>
      <c r="G798" s="185"/>
      <c r="H798" s="184"/>
      <c r="I798" s="184"/>
      <c r="J798" s="184"/>
      <c r="K798" s="184"/>
      <c r="L798" s="184"/>
      <c r="M798" s="184"/>
      <c r="N798" s="184"/>
      <c r="O798" s="184"/>
      <c r="P798" s="184"/>
      <c r="Q798" s="184"/>
      <c r="R798" s="184"/>
      <c r="S798" s="184"/>
      <c r="T798" s="184"/>
      <c r="U798" s="184"/>
      <c r="V798" s="184"/>
      <c r="W798" s="184"/>
      <c r="X798" s="184"/>
      <c r="Y798" s="184"/>
      <c r="Z798" s="184"/>
      <c r="AA798" s="184"/>
      <c r="AB798" s="184"/>
      <c r="AC798" s="184"/>
      <c r="AD798" s="184"/>
      <c r="AE798" s="184"/>
      <c r="AF798" s="184"/>
      <c r="AG798" s="184"/>
      <c r="AH798" s="184"/>
      <c r="AI798" s="184"/>
      <c r="AJ798" s="184"/>
      <c r="AK798" s="184"/>
      <c r="AL798" s="184"/>
      <c r="AM798" s="184"/>
      <c r="AN798" s="184"/>
      <c r="AO798" s="184"/>
      <c r="AP798" s="184"/>
      <c r="AQ798" s="184"/>
      <c r="AR798" s="184"/>
      <c r="AS798" s="184"/>
      <c r="AT798" s="184"/>
      <c r="AU798" s="184"/>
      <c r="AV798" s="184"/>
      <c r="AW798" s="184"/>
      <c r="AX798" s="184"/>
      <c r="AY798" s="184"/>
      <c r="AZ798" s="184"/>
      <c r="BA798" s="184"/>
      <c r="BB798" s="184"/>
      <c r="BC798" s="184"/>
      <c r="BD798" s="184"/>
      <c r="BE798" s="184"/>
      <c r="BF798" s="184"/>
      <c r="BG798" s="184"/>
      <c r="BH798" s="184"/>
      <c r="BI798" s="184"/>
      <c r="BJ798" s="184"/>
      <c r="BK798" s="184"/>
      <c r="BL798" s="184"/>
      <c r="BM798" s="184"/>
      <c r="BN798" s="184"/>
      <c r="BO798" s="184"/>
      <c r="BP798" s="184"/>
      <c r="BQ798" s="184"/>
      <c r="BR798" s="184"/>
      <c r="BS798" s="184"/>
      <c r="BT798" s="184"/>
      <c r="BU798" s="184"/>
      <c r="BV798" s="184"/>
      <c r="BW798" s="184"/>
      <c r="BX798" s="187"/>
      <c r="BY798" s="187"/>
      <c r="BZ798" s="187"/>
      <c r="CA798" s="187"/>
      <c r="CB798" s="187"/>
      <c r="CC798" s="187"/>
      <c r="CD798" s="187"/>
      <c r="CE798" s="187"/>
      <c r="CF798" s="187"/>
      <c r="CG798" s="187"/>
      <c r="CH798" s="187"/>
    </row>
    <row r="799" spans="1:86" s="186" customFormat="1" ht="12" customHeight="1">
      <c r="A799" s="184"/>
      <c r="B799" s="184"/>
      <c r="C799" s="184"/>
      <c r="D799" s="184"/>
      <c r="E799" s="184"/>
      <c r="F799" s="184"/>
      <c r="G799" s="185"/>
      <c r="H799" s="184"/>
      <c r="I799" s="184"/>
      <c r="J799" s="184"/>
      <c r="K799" s="184"/>
      <c r="L799" s="184"/>
      <c r="M799" s="184"/>
      <c r="N799" s="184"/>
      <c r="O799" s="184"/>
      <c r="P799" s="184"/>
      <c r="Q799" s="184"/>
      <c r="R799" s="184"/>
      <c r="S799" s="184"/>
      <c r="T799" s="184"/>
      <c r="U799" s="184"/>
      <c r="V799" s="184"/>
      <c r="W799" s="184"/>
      <c r="X799" s="184"/>
      <c r="Y799" s="184"/>
      <c r="Z799" s="184"/>
      <c r="AA799" s="184"/>
      <c r="AB799" s="184"/>
      <c r="AC799" s="184"/>
      <c r="AD799" s="184"/>
      <c r="AE799" s="184"/>
      <c r="AF799" s="184"/>
      <c r="AG799" s="184"/>
      <c r="AH799" s="184"/>
      <c r="AI799" s="184"/>
      <c r="AJ799" s="184"/>
      <c r="AK799" s="184"/>
      <c r="AL799" s="184"/>
      <c r="AM799" s="184"/>
      <c r="AN799" s="184"/>
      <c r="AO799" s="184"/>
      <c r="AP799" s="184"/>
      <c r="AQ799" s="184"/>
      <c r="AR799" s="184"/>
      <c r="AS799" s="184"/>
      <c r="AT799" s="184"/>
      <c r="AU799" s="184"/>
      <c r="AV799" s="184"/>
      <c r="AW799" s="184"/>
      <c r="AX799" s="184"/>
      <c r="AY799" s="184"/>
      <c r="AZ799" s="184"/>
      <c r="BA799" s="184"/>
      <c r="BB799" s="184"/>
      <c r="BC799" s="184"/>
      <c r="BD799" s="184"/>
      <c r="BE799" s="184"/>
      <c r="BF799" s="184"/>
      <c r="BG799" s="184"/>
      <c r="BH799" s="184"/>
      <c r="BI799" s="184"/>
      <c r="BJ799" s="184"/>
      <c r="BK799" s="184"/>
      <c r="BL799" s="184"/>
      <c r="BM799" s="184"/>
      <c r="BN799" s="184"/>
      <c r="BO799" s="184"/>
      <c r="BP799" s="184"/>
      <c r="BQ799" s="184"/>
      <c r="BR799" s="184"/>
      <c r="BS799" s="184"/>
      <c r="BT799" s="184"/>
      <c r="BU799" s="184"/>
      <c r="BV799" s="184"/>
      <c r="BW799" s="184"/>
      <c r="BX799" s="187"/>
      <c r="BY799" s="187"/>
      <c r="BZ799" s="187"/>
      <c r="CA799" s="187"/>
      <c r="CB799" s="187"/>
      <c r="CC799" s="187"/>
      <c r="CD799" s="187"/>
      <c r="CE799" s="187"/>
      <c r="CF799" s="187"/>
      <c r="CG799" s="187"/>
      <c r="CH799" s="187"/>
    </row>
    <row r="800" spans="1:86" s="186" customFormat="1" ht="12" customHeight="1">
      <c r="A800" s="184"/>
      <c r="B800" s="184"/>
      <c r="C800" s="184"/>
      <c r="D800" s="184"/>
      <c r="E800" s="184"/>
      <c r="F800" s="184"/>
      <c r="G800" s="185"/>
      <c r="H800" s="184"/>
      <c r="I800" s="184"/>
      <c r="J800" s="184"/>
      <c r="K800" s="184"/>
      <c r="L800" s="184"/>
      <c r="M800" s="184"/>
      <c r="N800" s="184"/>
      <c r="O800" s="184"/>
      <c r="P800" s="184"/>
      <c r="Q800" s="184"/>
      <c r="R800" s="184"/>
      <c r="S800" s="184"/>
      <c r="T800" s="184"/>
      <c r="U800" s="184"/>
      <c r="V800" s="184"/>
      <c r="W800" s="184"/>
      <c r="X800" s="184"/>
      <c r="Y800" s="184"/>
      <c r="Z800" s="184"/>
      <c r="AA800" s="184"/>
      <c r="AB800" s="184"/>
      <c r="AC800" s="184"/>
      <c r="AD800" s="184"/>
      <c r="AE800" s="184"/>
      <c r="AF800" s="184"/>
      <c r="AG800" s="184"/>
      <c r="AH800" s="184"/>
      <c r="AI800" s="184"/>
      <c r="AJ800" s="184"/>
      <c r="AK800" s="184"/>
      <c r="AL800" s="184"/>
      <c r="AM800" s="184"/>
      <c r="AN800" s="184"/>
      <c r="AO800" s="184"/>
      <c r="AP800" s="184"/>
      <c r="AQ800" s="184"/>
      <c r="AR800" s="184"/>
      <c r="AS800" s="184"/>
      <c r="AT800" s="184"/>
      <c r="AU800" s="184"/>
      <c r="AV800" s="184"/>
      <c r="AW800" s="184"/>
      <c r="AX800" s="184"/>
      <c r="AY800" s="184"/>
      <c r="AZ800" s="184"/>
      <c r="BA800" s="184"/>
      <c r="BB800" s="184"/>
      <c r="BC800" s="184"/>
      <c r="BD800" s="184"/>
      <c r="BE800" s="184"/>
      <c r="BF800" s="184"/>
      <c r="BG800" s="184"/>
      <c r="BH800" s="184"/>
      <c r="BI800" s="184"/>
      <c r="BJ800" s="184"/>
      <c r="BK800" s="184"/>
      <c r="BL800" s="184"/>
      <c r="BM800" s="184"/>
      <c r="BN800" s="184"/>
      <c r="BO800" s="184"/>
      <c r="BP800" s="184"/>
      <c r="BQ800" s="184"/>
      <c r="BR800" s="184"/>
      <c r="BS800" s="184"/>
      <c r="BT800" s="184"/>
      <c r="BU800" s="184"/>
      <c r="BV800" s="184"/>
      <c r="BW800" s="184"/>
      <c r="BX800" s="187"/>
      <c r="BY800" s="187"/>
      <c r="BZ800" s="187"/>
      <c r="CA800" s="187"/>
      <c r="CB800" s="187"/>
      <c r="CC800" s="187"/>
      <c r="CD800" s="187"/>
      <c r="CE800" s="187"/>
      <c r="CF800" s="187"/>
      <c r="CG800" s="187"/>
      <c r="CH800" s="187"/>
    </row>
    <row r="801" spans="1:86" s="186" customFormat="1" ht="12" customHeight="1">
      <c r="A801" s="184"/>
      <c r="B801" s="184"/>
      <c r="C801" s="184"/>
      <c r="D801" s="184"/>
      <c r="E801" s="184"/>
      <c r="F801" s="184"/>
      <c r="G801" s="185"/>
      <c r="H801" s="184"/>
      <c r="I801" s="184"/>
      <c r="J801" s="184"/>
      <c r="K801" s="184"/>
      <c r="L801" s="184"/>
      <c r="M801" s="184"/>
      <c r="N801" s="184"/>
      <c r="O801" s="184"/>
      <c r="P801" s="184"/>
      <c r="Q801" s="184"/>
      <c r="R801" s="184"/>
      <c r="S801" s="184"/>
      <c r="T801" s="184"/>
      <c r="U801" s="184"/>
      <c r="V801" s="184"/>
      <c r="W801" s="184"/>
      <c r="X801" s="184"/>
      <c r="Y801" s="184"/>
      <c r="Z801" s="184"/>
      <c r="AA801" s="184"/>
      <c r="AB801" s="184"/>
      <c r="AC801" s="184"/>
      <c r="AD801" s="184"/>
      <c r="AE801" s="184"/>
      <c r="AF801" s="184"/>
      <c r="AG801" s="184"/>
      <c r="AH801" s="184"/>
      <c r="AI801" s="184"/>
      <c r="AJ801" s="184"/>
      <c r="AK801" s="184"/>
      <c r="AL801" s="184"/>
      <c r="AM801" s="184"/>
      <c r="AN801" s="184"/>
      <c r="AO801" s="184"/>
      <c r="AP801" s="184"/>
      <c r="AQ801" s="184"/>
      <c r="AR801" s="184"/>
      <c r="AS801" s="184"/>
      <c r="AT801" s="184"/>
      <c r="AU801" s="184"/>
      <c r="AV801" s="184"/>
      <c r="AW801" s="184"/>
      <c r="AX801" s="184"/>
      <c r="AY801" s="184"/>
      <c r="AZ801" s="184"/>
      <c r="BA801" s="184"/>
      <c r="BB801" s="184"/>
      <c r="BC801" s="184"/>
      <c r="BD801" s="184"/>
      <c r="BE801" s="184"/>
      <c r="BF801" s="184"/>
      <c r="BG801" s="184"/>
      <c r="BH801" s="184"/>
      <c r="BI801" s="184"/>
      <c r="BJ801" s="184"/>
      <c r="BK801" s="184"/>
      <c r="BL801" s="184"/>
      <c r="BM801" s="184"/>
      <c r="BN801" s="184"/>
      <c r="BO801" s="184"/>
      <c r="BP801" s="184"/>
      <c r="BQ801" s="184"/>
      <c r="BR801" s="184"/>
      <c r="BS801" s="184"/>
      <c r="BT801" s="184"/>
      <c r="BU801" s="184"/>
      <c r="BV801" s="184"/>
      <c r="BW801" s="184"/>
      <c r="BX801" s="187"/>
      <c r="BY801" s="187"/>
      <c r="BZ801" s="187"/>
      <c r="CA801" s="187"/>
      <c r="CB801" s="187"/>
      <c r="CC801" s="187"/>
      <c r="CD801" s="187"/>
      <c r="CE801" s="187"/>
      <c r="CF801" s="187"/>
      <c r="CG801" s="187"/>
      <c r="CH801" s="187"/>
    </row>
    <row r="802" spans="1:86" s="186" customFormat="1" ht="12" customHeight="1">
      <c r="A802" s="184"/>
      <c r="B802" s="184"/>
      <c r="C802" s="184"/>
      <c r="D802" s="184"/>
      <c r="E802" s="184"/>
      <c r="F802" s="184"/>
      <c r="G802" s="185"/>
      <c r="H802" s="184"/>
      <c r="I802" s="184"/>
      <c r="J802" s="184"/>
      <c r="K802" s="184"/>
      <c r="L802" s="184"/>
      <c r="M802" s="184"/>
      <c r="N802" s="184"/>
      <c r="O802" s="184"/>
      <c r="P802" s="184"/>
      <c r="Q802" s="184"/>
      <c r="R802" s="184"/>
      <c r="S802" s="184"/>
      <c r="T802" s="184"/>
      <c r="U802" s="184"/>
      <c r="V802" s="184"/>
      <c r="W802" s="184"/>
      <c r="X802" s="184"/>
      <c r="Y802" s="184"/>
      <c r="Z802" s="184"/>
      <c r="AA802" s="184"/>
      <c r="AB802" s="184"/>
      <c r="AC802" s="184"/>
      <c r="AD802" s="184"/>
      <c r="AE802" s="184"/>
      <c r="AF802" s="184"/>
      <c r="AG802" s="184"/>
      <c r="AH802" s="184"/>
      <c r="AI802" s="184"/>
      <c r="AJ802" s="184"/>
      <c r="AK802" s="184"/>
      <c r="AL802" s="184"/>
      <c r="AM802" s="184"/>
      <c r="AN802" s="184"/>
      <c r="AO802" s="184"/>
      <c r="AP802" s="184"/>
      <c r="AQ802" s="184"/>
      <c r="AR802" s="184"/>
      <c r="AS802" s="184"/>
      <c r="AT802" s="184"/>
      <c r="AU802" s="184"/>
      <c r="AV802" s="184"/>
      <c r="AW802" s="184"/>
      <c r="AX802" s="184"/>
      <c r="AY802" s="184"/>
      <c r="AZ802" s="184"/>
      <c r="BA802" s="184"/>
      <c r="BB802" s="184"/>
      <c r="BC802" s="184"/>
      <c r="BD802" s="184"/>
      <c r="BE802" s="184"/>
      <c r="BF802" s="184"/>
      <c r="BG802" s="184"/>
      <c r="BH802" s="184"/>
      <c r="BI802" s="184"/>
      <c r="BJ802" s="184"/>
      <c r="BK802" s="184"/>
      <c r="BL802" s="184"/>
      <c r="BM802" s="184"/>
      <c r="BN802" s="184"/>
      <c r="BO802" s="184"/>
      <c r="BP802" s="184"/>
      <c r="BQ802" s="184"/>
      <c r="BR802" s="184"/>
      <c r="BS802" s="184"/>
      <c r="BT802" s="184"/>
      <c r="BU802" s="184"/>
      <c r="BV802" s="184"/>
      <c r="BW802" s="184"/>
      <c r="BX802" s="187"/>
      <c r="BY802" s="187"/>
      <c r="BZ802" s="187"/>
      <c r="CA802" s="187"/>
      <c r="CB802" s="187"/>
      <c r="CC802" s="187"/>
      <c r="CD802" s="187"/>
      <c r="CE802" s="187"/>
      <c r="CF802" s="187"/>
      <c r="CG802" s="187"/>
      <c r="CH802" s="187"/>
    </row>
    <row r="803" spans="1:86" s="186" customFormat="1" ht="12" customHeight="1">
      <c r="A803" s="184"/>
      <c r="B803" s="184"/>
      <c r="C803" s="184"/>
      <c r="D803" s="184"/>
      <c r="E803" s="184"/>
      <c r="F803" s="184"/>
      <c r="G803" s="185"/>
      <c r="H803" s="184"/>
      <c r="I803" s="184"/>
      <c r="J803" s="184"/>
      <c r="K803" s="184"/>
      <c r="L803" s="184"/>
      <c r="M803" s="184"/>
      <c r="N803" s="184"/>
      <c r="O803" s="184"/>
      <c r="P803" s="184"/>
      <c r="Q803" s="184"/>
      <c r="R803" s="184"/>
      <c r="S803" s="184"/>
      <c r="T803" s="184"/>
      <c r="U803" s="184"/>
      <c r="V803" s="184"/>
      <c r="W803" s="184"/>
      <c r="X803" s="184"/>
      <c r="Y803" s="184"/>
      <c r="Z803" s="184"/>
      <c r="AA803" s="184"/>
      <c r="AB803" s="184"/>
      <c r="AC803" s="184"/>
      <c r="AD803" s="184"/>
      <c r="AE803" s="184"/>
      <c r="AF803" s="184"/>
      <c r="AG803" s="184"/>
      <c r="AH803" s="184"/>
      <c r="AI803" s="184"/>
      <c r="AJ803" s="184"/>
      <c r="AK803" s="184"/>
      <c r="AL803" s="184"/>
      <c r="AM803" s="184"/>
      <c r="AN803" s="184"/>
      <c r="AO803" s="184"/>
      <c r="AP803" s="184"/>
      <c r="AQ803" s="184"/>
      <c r="AR803" s="184"/>
      <c r="AS803" s="184"/>
      <c r="AT803" s="184"/>
      <c r="AU803" s="184"/>
      <c r="AV803" s="184"/>
      <c r="AW803" s="184"/>
      <c r="AX803" s="184"/>
      <c r="AY803" s="184"/>
      <c r="AZ803" s="184"/>
      <c r="BA803" s="184"/>
      <c r="BB803" s="184"/>
      <c r="BC803" s="184"/>
      <c r="BD803" s="184"/>
      <c r="BE803" s="184"/>
      <c r="BF803" s="184"/>
      <c r="BG803" s="184"/>
      <c r="BH803" s="184"/>
      <c r="BI803" s="184"/>
      <c r="BJ803" s="184"/>
      <c r="BK803" s="184"/>
      <c r="BL803" s="184"/>
      <c r="BM803" s="184"/>
      <c r="BN803" s="184"/>
      <c r="BO803" s="184"/>
      <c r="BP803" s="184"/>
      <c r="BQ803" s="184"/>
      <c r="BR803" s="184"/>
      <c r="BS803" s="184"/>
      <c r="BT803" s="184"/>
      <c r="BU803" s="184"/>
      <c r="BV803" s="184"/>
      <c r="BW803" s="184"/>
      <c r="BX803" s="187"/>
      <c r="BY803" s="187"/>
      <c r="BZ803" s="187"/>
      <c r="CA803" s="187"/>
      <c r="CB803" s="187"/>
      <c r="CC803" s="187"/>
      <c r="CD803" s="187"/>
      <c r="CE803" s="187"/>
      <c r="CF803" s="187"/>
      <c r="CG803" s="187"/>
      <c r="CH803" s="187"/>
    </row>
    <row r="804" spans="1:86" s="186" customFormat="1" ht="12" customHeight="1">
      <c r="A804" s="184"/>
      <c r="B804" s="184"/>
      <c r="C804" s="184"/>
      <c r="D804" s="184"/>
      <c r="E804" s="184"/>
      <c r="F804" s="184"/>
      <c r="G804" s="185"/>
      <c r="H804" s="184"/>
      <c r="I804" s="184"/>
      <c r="J804" s="184"/>
      <c r="K804" s="184"/>
      <c r="L804" s="184"/>
      <c r="M804" s="184"/>
      <c r="N804" s="184"/>
      <c r="O804" s="184"/>
      <c r="P804" s="184"/>
      <c r="Q804" s="184"/>
      <c r="R804" s="184"/>
      <c r="S804" s="184"/>
      <c r="T804" s="184"/>
      <c r="U804" s="184"/>
      <c r="V804" s="184"/>
      <c r="W804" s="184"/>
      <c r="X804" s="184"/>
      <c r="Y804" s="184"/>
      <c r="Z804" s="184"/>
      <c r="AA804" s="184"/>
      <c r="AB804" s="184"/>
      <c r="AC804" s="184"/>
      <c r="AD804" s="184"/>
      <c r="AE804" s="184"/>
      <c r="AF804" s="184"/>
      <c r="AG804" s="184"/>
      <c r="AH804" s="184"/>
      <c r="AI804" s="184"/>
      <c r="AJ804" s="184"/>
      <c r="AK804" s="184"/>
      <c r="AL804" s="184"/>
      <c r="AM804" s="184"/>
      <c r="AN804" s="184"/>
      <c r="AO804" s="184"/>
      <c r="AP804" s="184"/>
      <c r="AQ804" s="184"/>
      <c r="AR804" s="184"/>
      <c r="AS804" s="184"/>
      <c r="AT804" s="184"/>
      <c r="AU804" s="184"/>
      <c r="AV804" s="184"/>
      <c r="AW804" s="184"/>
      <c r="AX804" s="184"/>
      <c r="AY804" s="184"/>
      <c r="AZ804" s="184"/>
      <c r="BA804" s="184"/>
      <c r="BB804" s="184"/>
      <c r="BC804" s="184"/>
      <c r="BD804" s="184"/>
      <c r="BE804" s="184"/>
      <c r="BF804" s="184"/>
      <c r="BG804" s="184"/>
      <c r="BH804" s="184"/>
      <c r="BI804" s="184"/>
      <c r="BJ804" s="184"/>
      <c r="BK804" s="184"/>
      <c r="BL804" s="184"/>
      <c r="BM804" s="184"/>
      <c r="BN804" s="184"/>
      <c r="BO804" s="184"/>
      <c r="BP804" s="184"/>
      <c r="BQ804" s="184"/>
      <c r="BR804" s="184"/>
      <c r="BS804" s="184"/>
      <c r="BT804" s="184"/>
      <c r="BU804" s="184"/>
      <c r="BV804" s="184"/>
      <c r="BW804" s="184"/>
      <c r="BX804" s="187"/>
      <c r="BY804" s="187"/>
      <c r="BZ804" s="187"/>
      <c r="CA804" s="187"/>
      <c r="CB804" s="187"/>
      <c r="CC804" s="187"/>
      <c r="CD804" s="187"/>
      <c r="CE804" s="187"/>
      <c r="CF804" s="187"/>
      <c r="CG804" s="187"/>
      <c r="CH804" s="187"/>
    </row>
    <row r="805" spans="1:86" s="186" customFormat="1" ht="12" customHeight="1">
      <c r="A805" s="184"/>
      <c r="B805" s="184"/>
      <c r="C805" s="184"/>
      <c r="D805" s="184"/>
      <c r="E805" s="184"/>
      <c r="F805" s="184"/>
      <c r="G805" s="185"/>
      <c r="H805" s="184"/>
      <c r="I805" s="184"/>
      <c r="J805" s="184"/>
      <c r="K805" s="184"/>
      <c r="L805" s="184"/>
      <c r="M805" s="184"/>
      <c r="N805" s="184"/>
      <c r="O805" s="184"/>
      <c r="P805" s="184"/>
      <c r="Q805" s="184"/>
      <c r="R805" s="184"/>
      <c r="S805" s="184"/>
      <c r="T805" s="184"/>
      <c r="U805" s="184"/>
      <c r="V805" s="184"/>
      <c r="W805" s="184"/>
      <c r="X805" s="184"/>
      <c r="Y805" s="184"/>
      <c r="Z805" s="184"/>
      <c r="AA805" s="184"/>
      <c r="AB805" s="184"/>
      <c r="AC805" s="184"/>
      <c r="AD805" s="184"/>
      <c r="AE805" s="184"/>
      <c r="AF805" s="184"/>
      <c r="AG805" s="184"/>
      <c r="AH805" s="184"/>
      <c r="AI805" s="184"/>
      <c r="AJ805" s="184"/>
      <c r="AK805" s="184"/>
      <c r="AL805" s="184"/>
      <c r="AM805" s="184"/>
      <c r="AN805" s="184"/>
      <c r="AO805" s="184"/>
      <c r="AP805" s="184"/>
      <c r="AQ805" s="184"/>
      <c r="AR805" s="184"/>
      <c r="AS805" s="184"/>
      <c r="AT805" s="184"/>
      <c r="AU805" s="184"/>
      <c r="AV805" s="184"/>
      <c r="AW805" s="184"/>
      <c r="AX805" s="184"/>
      <c r="AY805" s="184"/>
      <c r="AZ805" s="184"/>
      <c r="BA805" s="184"/>
      <c r="BB805" s="184"/>
      <c r="BC805" s="184"/>
      <c r="BD805" s="184"/>
      <c r="BE805" s="184"/>
      <c r="BF805" s="184"/>
      <c r="BG805" s="184"/>
      <c r="BH805" s="184"/>
      <c r="BI805" s="184"/>
      <c r="BJ805" s="184"/>
      <c r="BK805" s="184"/>
      <c r="BL805" s="184"/>
      <c r="BM805" s="184"/>
      <c r="BN805" s="184"/>
      <c r="BO805" s="184"/>
      <c r="BP805" s="184"/>
      <c r="BQ805" s="184"/>
      <c r="BR805" s="184"/>
      <c r="BS805" s="184"/>
      <c r="BT805" s="184"/>
      <c r="BU805" s="184"/>
      <c r="BV805" s="184"/>
      <c r="BW805" s="184"/>
      <c r="BX805" s="187"/>
      <c r="BY805" s="187"/>
      <c r="BZ805" s="187"/>
      <c r="CA805" s="187"/>
      <c r="CB805" s="187"/>
      <c r="CC805" s="187"/>
      <c r="CD805" s="187"/>
      <c r="CE805" s="187"/>
      <c r="CF805" s="187"/>
      <c r="CG805" s="187"/>
      <c r="CH805" s="187"/>
    </row>
    <row r="806" spans="1:86" s="186" customFormat="1" ht="12" customHeight="1">
      <c r="A806" s="184"/>
      <c r="B806" s="184"/>
      <c r="C806" s="184"/>
      <c r="D806" s="184"/>
      <c r="E806" s="184"/>
      <c r="F806" s="184"/>
      <c r="G806" s="185"/>
      <c r="H806" s="184"/>
      <c r="I806" s="184"/>
      <c r="J806" s="184"/>
      <c r="K806" s="184"/>
      <c r="L806" s="184"/>
      <c r="M806" s="184"/>
      <c r="N806" s="184"/>
      <c r="O806" s="184"/>
      <c r="P806" s="184"/>
      <c r="Q806" s="184"/>
      <c r="R806" s="184"/>
      <c r="S806" s="184"/>
      <c r="T806" s="184"/>
      <c r="U806" s="184"/>
      <c r="V806" s="184"/>
      <c r="W806" s="184"/>
      <c r="X806" s="184"/>
      <c r="Y806" s="184"/>
      <c r="Z806" s="184"/>
      <c r="AA806" s="184"/>
      <c r="AB806" s="184"/>
      <c r="AC806" s="184"/>
      <c r="AD806" s="184"/>
      <c r="AE806" s="184"/>
      <c r="AF806" s="184"/>
      <c r="AG806" s="184"/>
      <c r="AH806" s="184"/>
      <c r="AI806" s="184"/>
      <c r="AJ806" s="184"/>
      <c r="AK806" s="184"/>
      <c r="AL806" s="184"/>
      <c r="AM806" s="184"/>
      <c r="AN806" s="184"/>
      <c r="AO806" s="184"/>
      <c r="AP806" s="184"/>
      <c r="AQ806" s="184"/>
      <c r="AR806" s="184"/>
      <c r="AS806" s="184"/>
      <c r="AT806" s="184"/>
      <c r="AU806" s="184"/>
      <c r="AV806" s="184"/>
      <c r="AW806" s="184"/>
      <c r="AX806" s="184"/>
      <c r="AY806" s="184"/>
      <c r="AZ806" s="184"/>
      <c r="BA806" s="184"/>
      <c r="BB806" s="184"/>
      <c r="BC806" s="184"/>
      <c r="BD806" s="184"/>
      <c r="BE806" s="184"/>
      <c r="BF806" s="184"/>
      <c r="BG806" s="184"/>
      <c r="BH806" s="184"/>
      <c r="BI806" s="184"/>
      <c r="BJ806" s="184"/>
      <c r="BK806" s="184"/>
      <c r="BL806" s="184"/>
      <c r="BM806" s="184"/>
      <c r="BN806" s="184"/>
      <c r="BO806" s="184"/>
      <c r="BP806" s="184"/>
      <c r="BQ806" s="184"/>
      <c r="BR806" s="184"/>
      <c r="BS806" s="184"/>
      <c r="BT806" s="184"/>
      <c r="BU806" s="184"/>
      <c r="BV806" s="184"/>
      <c r="BW806" s="184"/>
      <c r="BX806" s="187"/>
      <c r="BY806" s="187"/>
      <c r="BZ806" s="187"/>
      <c r="CA806" s="187"/>
      <c r="CB806" s="187"/>
      <c r="CC806" s="187"/>
      <c r="CD806" s="187"/>
      <c r="CE806" s="187"/>
      <c r="CF806" s="187"/>
      <c r="CG806" s="187"/>
      <c r="CH806" s="187"/>
    </row>
    <row r="807" spans="1:86" s="186" customFormat="1" ht="12" customHeight="1">
      <c r="A807" s="184"/>
      <c r="B807" s="184"/>
      <c r="C807" s="184"/>
      <c r="D807" s="184"/>
      <c r="E807" s="184"/>
      <c r="F807" s="184"/>
      <c r="G807" s="185"/>
      <c r="H807" s="184"/>
      <c r="I807" s="184"/>
      <c r="J807" s="184"/>
      <c r="K807" s="184"/>
      <c r="L807" s="184"/>
      <c r="M807" s="184"/>
      <c r="N807" s="184"/>
      <c r="O807" s="184"/>
      <c r="P807" s="184"/>
      <c r="Q807" s="184"/>
      <c r="R807" s="184"/>
      <c r="S807" s="184"/>
      <c r="T807" s="184"/>
      <c r="U807" s="184"/>
      <c r="V807" s="184"/>
      <c r="W807" s="184"/>
      <c r="X807" s="184"/>
      <c r="Y807" s="184"/>
      <c r="Z807" s="184"/>
      <c r="AA807" s="184"/>
      <c r="AB807" s="184"/>
      <c r="AC807" s="184"/>
      <c r="AD807" s="184"/>
      <c r="AE807" s="184"/>
      <c r="AF807" s="184"/>
      <c r="AG807" s="184"/>
      <c r="AH807" s="184"/>
      <c r="AI807" s="184"/>
      <c r="AJ807" s="184"/>
      <c r="AK807" s="184"/>
      <c r="AL807" s="184"/>
      <c r="AM807" s="184"/>
      <c r="AN807" s="184"/>
      <c r="AO807" s="184"/>
      <c r="AP807" s="184"/>
      <c r="AQ807" s="184"/>
      <c r="AR807" s="184"/>
      <c r="AS807" s="184"/>
      <c r="AT807" s="184"/>
      <c r="AU807" s="184"/>
      <c r="AV807" s="184"/>
      <c r="AW807" s="184"/>
      <c r="AX807" s="184"/>
      <c r="AY807" s="184"/>
      <c r="AZ807" s="184"/>
      <c r="BA807" s="184"/>
      <c r="BB807" s="184"/>
      <c r="BC807" s="184"/>
      <c r="BD807" s="184"/>
      <c r="BE807" s="184"/>
      <c r="BF807" s="184"/>
      <c r="BG807" s="184"/>
      <c r="BH807" s="184"/>
      <c r="BI807" s="184"/>
      <c r="BJ807" s="184"/>
      <c r="BK807" s="184"/>
      <c r="BL807" s="184"/>
      <c r="BM807" s="184"/>
      <c r="BN807" s="184"/>
      <c r="BO807" s="184"/>
      <c r="BP807" s="184"/>
      <c r="BQ807" s="184"/>
      <c r="BR807" s="184"/>
      <c r="BS807" s="184"/>
      <c r="BT807" s="184"/>
      <c r="BU807" s="184"/>
      <c r="BV807" s="184"/>
      <c r="BW807" s="184"/>
      <c r="BX807" s="187"/>
      <c r="BY807" s="187"/>
      <c r="BZ807" s="187"/>
      <c r="CA807" s="187"/>
      <c r="CB807" s="187"/>
      <c r="CC807" s="187"/>
      <c r="CD807" s="187"/>
      <c r="CE807" s="187"/>
      <c r="CF807" s="187"/>
      <c r="CG807" s="187"/>
      <c r="CH807" s="187"/>
    </row>
    <row r="808" spans="1:86" s="186" customFormat="1" ht="12" customHeight="1">
      <c r="A808" s="184"/>
      <c r="B808" s="184"/>
      <c r="C808" s="184"/>
      <c r="D808" s="184"/>
      <c r="E808" s="184"/>
      <c r="F808" s="184"/>
      <c r="G808" s="185"/>
      <c r="H808" s="184"/>
      <c r="I808" s="184"/>
      <c r="J808" s="184"/>
      <c r="K808" s="184"/>
      <c r="L808" s="184"/>
      <c r="M808" s="184"/>
      <c r="N808" s="184"/>
      <c r="O808" s="184"/>
      <c r="P808" s="184"/>
      <c r="Q808" s="184"/>
      <c r="R808" s="184"/>
      <c r="S808" s="184"/>
      <c r="T808" s="184"/>
      <c r="U808" s="184"/>
      <c r="V808" s="184"/>
      <c r="W808" s="184"/>
      <c r="X808" s="184"/>
      <c r="Y808" s="184"/>
      <c r="Z808" s="184"/>
      <c r="AA808" s="184"/>
      <c r="AB808" s="184"/>
      <c r="AC808" s="184"/>
      <c r="AD808" s="184"/>
      <c r="AE808" s="184"/>
      <c r="AF808" s="184"/>
      <c r="AG808" s="184"/>
      <c r="AH808" s="184"/>
      <c r="AI808" s="184"/>
      <c r="AJ808" s="184"/>
      <c r="AK808" s="184"/>
      <c r="AL808" s="184"/>
      <c r="AM808" s="184"/>
      <c r="AN808" s="184"/>
      <c r="AO808" s="184"/>
      <c r="AP808" s="184"/>
      <c r="AQ808" s="184"/>
      <c r="AR808" s="184"/>
      <c r="AS808" s="184"/>
      <c r="AT808" s="184"/>
      <c r="AU808" s="184"/>
      <c r="AV808" s="184"/>
      <c r="AW808" s="184"/>
      <c r="AX808" s="184"/>
      <c r="AY808" s="184"/>
      <c r="AZ808" s="184"/>
      <c r="BA808" s="184"/>
      <c r="BB808" s="184"/>
      <c r="BC808" s="184"/>
      <c r="BD808" s="184"/>
      <c r="BE808" s="184"/>
      <c r="BF808" s="184"/>
      <c r="BG808" s="184"/>
      <c r="BH808" s="184"/>
      <c r="BI808" s="184"/>
      <c r="BJ808" s="184"/>
      <c r="BK808" s="184"/>
      <c r="BL808" s="184"/>
      <c r="BM808" s="184"/>
      <c r="BN808" s="184"/>
      <c r="BO808" s="184"/>
      <c r="BP808" s="184"/>
      <c r="BQ808" s="184"/>
      <c r="BR808" s="184"/>
      <c r="BS808" s="184"/>
      <c r="BT808" s="184"/>
      <c r="BU808" s="184"/>
      <c r="BV808" s="184"/>
      <c r="BW808" s="184"/>
      <c r="BX808" s="187"/>
      <c r="BY808" s="187"/>
      <c r="BZ808" s="187"/>
      <c r="CA808" s="187"/>
      <c r="CB808" s="187"/>
      <c r="CC808" s="187"/>
      <c r="CD808" s="187"/>
      <c r="CE808" s="187"/>
      <c r="CF808" s="187"/>
      <c r="CG808" s="187"/>
      <c r="CH808" s="187"/>
    </row>
    <row r="809" spans="1:86" s="186" customFormat="1" ht="12" customHeight="1">
      <c r="A809" s="184"/>
      <c r="B809" s="184"/>
      <c r="C809" s="184"/>
      <c r="D809" s="184"/>
      <c r="E809" s="184"/>
      <c r="F809" s="184"/>
      <c r="G809" s="185"/>
      <c r="H809" s="184"/>
      <c r="I809" s="184"/>
      <c r="J809" s="184"/>
      <c r="K809" s="184"/>
      <c r="L809" s="184"/>
      <c r="M809" s="184"/>
      <c r="N809" s="184"/>
      <c r="O809" s="184"/>
      <c r="P809" s="184"/>
      <c r="Q809" s="184"/>
      <c r="R809" s="184"/>
      <c r="S809" s="184"/>
      <c r="T809" s="184"/>
      <c r="U809" s="184"/>
      <c r="V809" s="184"/>
      <c r="W809" s="184"/>
      <c r="X809" s="184"/>
      <c r="Y809" s="184"/>
      <c r="Z809" s="184"/>
      <c r="AA809" s="184"/>
      <c r="AB809" s="184"/>
      <c r="AC809" s="184"/>
      <c r="AD809" s="184"/>
      <c r="AE809" s="184"/>
      <c r="AF809" s="184"/>
      <c r="AG809" s="184"/>
      <c r="AH809" s="184"/>
      <c r="AI809" s="184"/>
      <c r="AJ809" s="184"/>
      <c r="AK809" s="184"/>
      <c r="AL809" s="184"/>
      <c r="AM809" s="184"/>
      <c r="AN809" s="184"/>
      <c r="AO809" s="184"/>
      <c r="AP809" s="184"/>
      <c r="AQ809" s="184"/>
      <c r="AR809" s="184"/>
      <c r="AS809" s="184"/>
      <c r="AT809" s="184"/>
      <c r="AU809" s="184"/>
      <c r="AV809" s="184"/>
      <c r="AW809" s="184"/>
      <c r="AX809" s="184"/>
      <c r="AY809" s="184"/>
      <c r="AZ809" s="184"/>
      <c r="BA809" s="184"/>
      <c r="BB809" s="184"/>
      <c r="BC809" s="184"/>
      <c r="BD809" s="184"/>
      <c r="BE809" s="184"/>
      <c r="BF809" s="184"/>
      <c r="BG809" s="184"/>
      <c r="BH809" s="184"/>
      <c r="BI809" s="184"/>
      <c r="BJ809" s="184"/>
      <c r="BK809" s="184"/>
      <c r="BL809" s="184"/>
      <c r="BM809" s="184"/>
      <c r="BN809" s="184"/>
      <c r="BO809" s="184"/>
      <c r="BP809" s="184"/>
      <c r="BQ809" s="184"/>
      <c r="BR809" s="184"/>
      <c r="BS809" s="184"/>
      <c r="BT809" s="184"/>
      <c r="BU809" s="184"/>
      <c r="BV809" s="184"/>
      <c r="BW809" s="184"/>
      <c r="BX809" s="187"/>
      <c r="BY809" s="187"/>
      <c r="BZ809" s="187"/>
      <c r="CA809" s="187"/>
      <c r="CB809" s="187"/>
      <c r="CC809" s="187"/>
      <c r="CD809" s="187"/>
      <c r="CE809" s="187"/>
      <c r="CF809" s="187"/>
      <c r="CG809" s="187"/>
      <c r="CH809" s="187"/>
    </row>
    <row r="810" spans="1:86" s="186" customFormat="1" ht="12" customHeight="1">
      <c r="A810" s="184"/>
      <c r="B810" s="184"/>
      <c r="C810" s="184"/>
      <c r="D810" s="184"/>
      <c r="E810" s="184"/>
      <c r="F810" s="184"/>
      <c r="G810" s="185"/>
      <c r="H810" s="184"/>
      <c r="I810" s="184"/>
      <c r="J810" s="184"/>
      <c r="K810" s="184"/>
      <c r="L810" s="184"/>
      <c r="M810" s="184"/>
      <c r="N810" s="184"/>
      <c r="O810" s="184"/>
      <c r="P810" s="184"/>
      <c r="Q810" s="184"/>
      <c r="R810" s="184"/>
      <c r="S810" s="184"/>
      <c r="T810" s="184"/>
      <c r="U810" s="184"/>
      <c r="V810" s="184"/>
      <c r="W810" s="184"/>
      <c r="X810" s="184"/>
      <c r="Y810" s="184"/>
      <c r="Z810" s="184"/>
      <c r="AA810" s="184"/>
      <c r="AB810" s="184"/>
      <c r="AC810" s="184"/>
      <c r="AD810" s="184"/>
      <c r="AE810" s="184"/>
      <c r="AF810" s="184"/>
      <c r="AG810" s="184"/>
      <c r="AH810" s="184"/>
      <c r="AI810" s="184"/>
      <c r="AJ810" s="184"/>
      <c r="AK810" s="184"/>
      <c r="AL810" s="184"/>
      <c r="AM810" s="184"/>
      <c r="AN810" s="184"/>
      <c r="AO810" s="184"/>
      <c r="AP810" s="184"/>
      <c r="AQ810" s="184"/>
      <c r="AR810" s="184"/>
      <c r="AS810" s="184"/>
      <c r="AT810" s="184"/>
      <c r="AU810" s="184"/>
      <c r="AV810" s="184"/>
      <c r="AW810" s="184"/>
      <c r="AX810" s="184"/>
      <c r="AY810" s="184"/>
      <c r="AZ810" s="184"/>
      <c r="BA810" s="184"/>
      <c r="BB810" s="184"/>
      <c r="BC810" s="184"/>
      <c r="BD810" s="184"/>
      <c r="BE810" s="184"/>
      <c r="BF810" s="184"/>
      <c r="BG810" s="184"/>
      <c r="BH810" s="184"/>
      <c r="BI810" s="184"/>
      <c r="BJ810" s="184"/>
      <c r="BK810" s="184"/>
      <c r="BL810" s="184"/>
      <c r="BM810" s="184"/>
      <c r="BN810" s="184"/>
      <c r="BO810" s="184"/>
      <c r="BP810" s="184"/>
      <c r="BQ810" s="184"/>
      <c r="BR810" s="184"/>
      <c r="BS810" s="184"/>
      <c r="BT810" s="184"/>
      <c r="BU810" s="184"/>
      <c r="BV810" s="184"/>
      <c r="BW810" s="184"/>
      <c r="BX810" s="187"/>
      <c r="BY810" s="187"/>
      <c r="BZ810" s="187"/>
      <c r="CA810" s="187"/>
      <c r="CB810" s="187"/>
      <c r="CC810" s="187"/>
      <c r="CD810" s="187"/>
      <c r="CE810" s="187"/>
      <c r="CF810" s="187"/>
      <c r="CG810" s="187"/>
      <c r="CH810" s="187"/>
    </row>
    <row r="811" spans="1:86" s="186" customFormat="1" ht="12" customHeight="1">
      <c r="A811" s="184"/>
      <c r="B811" s="184"/>
      <c r="C811" s="184"/>
      <c r="D811" s="184"/>
      <c r="E811" s="184"/>
      <c r="F811" s="184"/>
      <c r="G811" s="185"/>
      <c r="H811" s="184"/>
      <c r="I811" s="184"/>
      <c r="J811" s="184"/>
      <c r="K811" s="184"/>
      <c r="L811" s="184"/>
      <c r="M811" s="184"/>
      <c r="N811" s="184"/>
      <c r="O811" s="184"/>
      <c r="P811" s="184"/>
      <c r="Q811" s="184"/>
      <c r="R811" s="184"/>
      <c r="S811" s="184"/>
      <c r="T811" s="184"/>
      <c r="U811" s="184"/>
      <c r="V811" s="184"/>
      <c r="W811" s="184"/>
      <c r="X811" s="184"/>
      <c r="Y811" s="184"/>
      <c r="Z811" s="184"/>
      <c r="AA811" s="184"/>
      <c r="AB811" s="184"/>
      <c r="AC811" s="184"/>
      <c r="AD811" s="184"/>
      <c r="AE811" s="184"/>
      <c r="AF811" s="184"/>
      <c r="AG811" s="184"/>
      <c r="AH811" s="184"/>
      <c r="AI811" s="184"/>
      <c r="AJ811" s="184"/>
      <c r="AK811" s="184"/>
      <c r="AL811" s="184"/>
      <c r="AM811" s="184"/>
      <c r="AN811" s="184"/>
      <c r="AO811" s="184"/>
      <c r="AP811" s="184"/>
      <c r="AQ811" s="184"/>
      <c r="AR811" s="184"/>
      <c r="AS811" s="184"/>
      <c r="AT811" s="184"/>
      <c r="AU811" s="184"/>
      <c r="AV811" s="184"/>
      <c r="AW811" s="184"/>
      <c r="AX811" s="184"/>
      <c r="AY811" s="184"/>
      <c r="AZ811" s="184"/>
      <c r="BA811" s="184"/>
      <c r="BB811" s="184"/>
      <c r="BC811" s="184"/>
      <c r="BD811" s="184"/>
      <c r="BE811" s="184"/>
      <c r="BF811" s="184"/>
      <c r="BG811" s="184"/>
      <c r="BH811" s="184"/>
      <c r="BI811" s="184"/>
      <c r="BJ811" s="184"/>
      <c r="BK811" s="184"/>
      <c r="BL811" s="184"/>
      <c r="BM811" s="184"/>
      <c r="BN811" s="184"/>
      <c r="BO811" s="184"/>
      <c r="BP811" s="184"/>
      <c r="BQ811" s="184"/>
      <c r="BR811" s="184"/>
      <c r="BS811" s="184"/>
      <c r="BT811" s="184"/>
      <c r="BU811" s="184"/>
      <c r="BV811" s="184"/>
      <c r="BW811" s="184"/>
      <c r="BX811" s="187"/>
      <c r="BY811" s="187"/>
      <c r="BZ811" s="187"/>
      <c r="CA811" s="187"/>
      <c r="CB811" s="187"/>
      <c r="CC811" s="187"/>
      <c r="CD811" s="187"/>
      <c r="CE811" s="187"/>
      <c r="CF811" s="187"/>
      <c r="CG811" s="187"/>
      <c r="CH811" s="187"/>
    </row>
    <row r="812" spans="1:86" s="186" customFormat="1" ht="12" customHeight="1">
      <c r="A812" s="184"/>
      <c r="B812" s="184"/>
      <c r="C812" s="184"/>
      <c r="D812" s="184"/>
      <c r="E812" s="184"/>
      <c r="F812" s="184"/>
      <c r="G812" s="185"/>
      <c r="H812" s="184"/>
      <c r="I812" s="184"/>
      <c r="J812" s="184"/>
      <c r="K812" s="184"/>
      <c r="L812" s="184"/>
      <c r="M812" s="184"/>
      <c r="N812" s="184"/>
      <c r="O812" s="184"/>
      <c r="P812" s="184"/>
      <c r="Q812" s="184"/>
      <c r="R812" s="184"/>
      <c r="S812" s="184"/>
      <c r="T812" s="184"/>
      <c r="U812" s="184"/>
      <c r="V812" s="184"/>
      <c r="W812" s="184"/>
      <c r="X812" s="184"/>
      <c r="Y812" s="184"/>
      <c r="Z812" s="184"/>
      <c r="AA812" s="184"/>
      <c r="AB812" s="184"/>
      <c r="AC812" s="184"/>
      <c r="AD812" s="184"/>
      <c r="AE812" s="184"/>
      <c r="AF812" s="184"/>
      <c r="AG812" s="184"/>
      <c r="AH812" s="184"/>
      <c r="AI812" s="184"/>
      <c r="AJ812" s="184"/>
      <c r="AK812" s="184"/>
      <c r="AL812" s="184"/>
      <c r="AM812" s="184"/>
      <c r="AN812" s="184"/>
      <c r="AO812" s="184"/>
      <c r="AP812" s="184"/>
      <c r="AQ812" s="184"/>
      <c r="AR812" s="184"/>
      <c r="AS812" s="184"/>
      <c r="AT812" s="184"/>
      <c r="AU812" s="184"/>
      <c r="AV812" s="184"/>
      <c r="AW812" s="184"/>
      <c r="AX812" s="184"/>
      <c r="AY812" s="184"/>
      <c r="AZ812" s="184"/>
      <c r="BA812" s="184"/>
      <c r="BB812" s="184"/>
      <c r="BC812" s="184"/>
      <c r="BD812" s="184"/>
      <c r="BE812" s="184"/>
      <c r="BF812" s="184"/>
      <c r="BG812" s="184"/>
      <c r="BH812" s="184"/>
      <c r="BI812" s="184"/>
      <c r="BJ812" s="184"/>
      <c r="BK812" s="184"/>
      <c r="BL812" s="184"/>
      <c r="BM812" s="184"/>
      <c r="BN812" s="184"/>
      <c r="BO812" s="184"/>
      <c r="BP812" s="184"/>
      <c r="BQ812" s="184"/>
      <c r="BR812" s="184"/>
      <c r="BS812" s="184"/>
      <c r="BT812" s="184"/>
      <c r="BU812" s="184"/>
      <c r="BV812" s="184"/>
      <c r="BW812" s="184"/>
      <c r="BX812" s="187"/>
      <c r="BY812" s="187"/>
      <c r="BZ812" s="187"/>
      <c r="CA812" s="187"/>
      <c r="CB812" s="187"/>
      <c r="CC812" s="187"/>
      <c r="CD812" s="187"/>
      <c r="CE812" s="187"/>
      <c r="CF812" s="187"/>
      <c r="CG812" s="187"/>
      <c r="CH812" s="187"/>
    </row>
    <row r="813" spans="1:86" s="186" customFormat="1" ht="12" customHeight="1">
      <c r="A813" s="184"/>
      <c r="B813" s="184"/>
      <c r="C813" s="184"/>
      <c r="D813" s="184"/>
      <c r="E813" s="184"/>
      <c r="F813" s="184"/>
      <c r="G813" s="185"/>
      <c r="H813" s="184"/>
      <c r="I813" s="184"/>
      <c r="J813" s="184"/>
      <c r="K813" s="184"/>
      <c r="L813" s="184"/>
      <c r="M813" s="184"/>
      <c r="N813" s="184"/>
      <c r="O813" s="184"/>
      <c r="P813" s="184"/>
      <c r="Q813" s="184"/>
      <c r="R813" s="184"/>
      <c r="S813" s="184"/>
      <c r="T813" s="184"/>
      <c r="U813" s="184"/>
      <c r="V813" s="184"/>
      <c r="W813" s="184"/>
      <c r="X813" s="184"/>
      <c r="Y813" s="184"/>
      <c r="Z813" s="184"/>
      <c r="AA813" s="184"/>
      <c r="AB813" s="184"/>
      <c r="AC813" s="184"/>
      <c r="AD813" s="184"/>
      <c r="AE813" s="184"/>
      <c r="AF813" s="184"/>
      <c r="AG813" s="184"/>
      <c r="AH813" s="184"/>
      <c r="AI813" s="184"/>
      <c r="AJ813" s="184"/>
      <c r="AK813" s="184"/>
      <c r="AL813" s="184"/>
      <c r="AM813" s="184"/>
      <c r="AN813" s="184"/>
      <c r="AO813" s="184"/>
      <c r="AP813" s="184"/>
      <c r="AQ813" s="184"/>
      <c r="AR813" s="184"/>
      <c r="AS813" s="184"/>
      <c r="AT813" s="184"/>
      <c r="AU813" s="184"/>
      <c r="AV813" s="184"/>
      <c r="AW813" s="184"/>
      <c r="AX813" s="184"/>
      <c r="AY813" s="184"/>
      <c r="AZ813" s="184"/>
      <c r="BA813" s="184"/>
      <c r="BB813" s="184"/>
      <c r="BC813" s="184"/>
      <c r="BD813" s="184"/>
      <c r="BE813" s="184"/>
      <c r="BF813" s="184"/>
      <c r="BG813" s="184"/>
      <c r="BH813" s="184"/>
      <c r="BI813" s="184"/>
      <c r="BJ813" s="184"/>
      <c r="BK813" s="184"/>
      <c r="BL813" s="184"/>
      <c r="BM813" s="184"/>
      <c r="BN813" s="184"/>
      <c r="BO813" s="184"/>
      <c r="BP813" s="184"/>
      <c r="BQ813" s="184"/>
      <c r="BR813" s="184"/>
      <c r="BS813" s="184"/>
      <c r="BT813" s="184"/>
      <c r="BU813" s="184"/>
      <c r="BV813" s="184"/>
      <c r="BW813" s="184"/>
      <c r="BX813" s="187"/>
      <c r="BY813" s="187"/>
      <c r="BZ813" s="187"/>
      <c r="CA813" s="187"/>
      <c r="CB813" s="187"/>
      <c r="CC813" s="187"/>
      <c r="CD813" s="187"/>
      <c r="CE813" s="187"/>
      <c r="CF813" s="187"/>
      <c r="CG813" s="187"/>
      <c r="CH813" s="187"/>
    </row>
    <row r="814" spans="1:86" s="186" customFormat="1" ht="12" customHeight="1">
      <c r="A814" s="184"/>
      <c r="B814" s="184"/>
      <c r="C814" s="184"/>
      <c r="D814" s="184"/>
      <c r="E814" s="184"/>
      <c r="F814" s="184"/>
      <c r="G814" s="185"/>
      <c r="H814" s="184"/>
      <c r="I814" s="184"/>
      <c r="J814" s="184"/>
      <c r="K814" s="184"/>
      <c r="L814" s="184"/>
      <c r="M814" s="184"/>
      <c r="N814" s="184"/>
      <c r="O814" s="184"/>
      <c r="P814" s="184"/>
      <c r="Q814" s="184"/>
      <c r="R814" s="184"/>
      <c r="S814" s="184"/>
      <c r="T814" s="184"/>
      <c r="U814" s="184"/>
      <c r="V814" s="184"/>
      <c r="W814" s="184"/>
      <c r="X814" s="184"/>
      <c r="Y814" s="184"/>
      <c r="Z814" s="184"/>
      <c r="AA814" s="184"/>
      <c r="AB814" s="184"/>
      <c r="AC814" s="184"/>
      <c r="AD814" s="184"/>
      <c r="AE814" s="184"/>
      <c r="AF814" s="184"/>
      <c r="AG814" s="184"/>
      <c r="AH814" s="184"/>
      <c r="AI814" s="184"/>
      <c r="AJ814" s="184"/>
      <c r="AK814" s="184"/>
      <c r="AL814" s="184"/>
      <c r="AM814" s="184"/>
      <c r="AN814" s="184"/>
      <c r="AO814" s="184"/>
      <c r="AP814" s="184"/>
      <c r="AQ814" s="184"/>
      <c r="AR814" s="184"/>
      <c r="AS814" s="184"/>
      <c r="AT814" s="184"/>
      <c r="AU814" s="184"/>
      <c r="AV814" s="184"/>
      <c r="AW814" s="184"/>
      <c r="AX814" s="184"/>
      <c r="AY814" s="184"/>
      <c r="AZ814" s="184"/>
      <c r="BA814" s="184"/>
      <c r="BB814" s="184"/>
      <c r="BC814" s="184"/>
      <c r="BD814" s="184"/>
      <c r="BE814" s="184"/>
      <c r="BF814" s="184"/>
      <c r="BG814" s="184"/>
      <c r="BH814" s="184"/>
      <c r="BI814" s="184"/>
      <c r="BJ814" s="184"/>
      <c r="BK814" s="184"/>
      <c r="BL814" s="184"/>
      <c r="BM814" s="184"/>
      <c r="BN814" s="184"/>
      <c r="BO814" s="184"/>
      <c r="BP814" s="184"/>
      <c r="BQ814" s="184"/>
      <c r="BR814" s="184"/>
      <c r="BS814" s="184"/>
      <c r="BT814" s="184"/>
      <c r="BU814" s="184"/>
      <c r="BV814" s="184"/>
      <c r="BW814" s="184"/>
      <c r="BX814" s="187"/>
      <c r="BY814" s="187"/>
      <c r="BZ814" s="187"/>
      <c r="CA814" s="187"/>
      <c r="CB814" s="187"/>
      <c r="CC814" s="187"/>
      <c r="CD814" s="187"/>
      <c r="CE814" s="187"/>
      <c r="CF814" s="187"/>
      <c r="CG814" s="187"/>
      <c r="CH814" s="187"/>
    </row>
    <row r="815" spans="1:86" s="186" customFormat="1" ht="12" customHeight="1">
      <c r="A815" s="184"/>
      <c r="B815" s="184"/>
      <c r="C815" s="184"/>
      <c r="D815" s="184"/>
      <c r="E815" s="184"/>
      <c r="F815" s="184"/>
      <c r="G815" s="185"/>
      <c r="H815" s="184"/>
      <c r="I815" s="184"/>
      <c r="J815" s="184"/>
      <c r="K815" s="184"/>
      <c r="L815" s="184"/>
      <c r="M815" s="184"/>
      <c r="N815" s="184"/>
      <c r="O815" s="184"/>
      <c r="P815" s="184"/>
      <c r="Q815" s="184"/>
      <c r="R815" s="184"/>
      <c r="S815" s="184"/>
      <c r="T815" s="184"/>
      <c r="U815" s="184"/>
      <c r="V815" s="184"/>
      <c r="W815" s="184"/>
      <c r="X815" s="184"/>
      <c r="Y815" s="184"/>
      <c r="Z815" s="184"/>
      <c r="AA815" s="184"/>
      <c r="AB815" s="184"/>
      <c r="AC815" s="184"/>
      <c r="AD815" s="184"/>
      <c r="AE815" s="184"/>
      <c r="AF815" s="184"/>
      <c r="AG815" s="184"/>
      <c r="AH815" s="184"/>
      <c r="AI815" s="184"/>
      <c r="AJ815" s="184"/>
      <c r="AK815" s="184"/>
      <c r="AL815" s="184"/>
      <c r="AM815" s="184"/>
      <c r="AN815" s="184"/>
      <c r="AO815" s="184"/>
      <c r="AP815" s="184"/>
      <c r="AQ815" s="184"/>
      <c r="AR815" s="184"/>
      <c r="AS815" s="184"/>
      <c r="AT815" s="184"/>
      <c r="AU815" s="184"/>
      <c r="AV815" s="184"/>
      <c r="AW815" s="184"/>
      <c r="AX815" s="184"/>
      <c r="AY815" s="184"/>
      <c r="AZ815" s="184"/>
      <c r="BA815" s="184"/>
      <c r="BB815" s="184"/>
      <c r="BC815" s="184"/>
      <c r="BD815" s="184"/>
      <c r="BE815" s="184"/>
      <c r="BF815" s="184"/>
      <c r="BG815" s="184"/>
      <c r="BH815" s="184"/>
      <c r="BI815" s="184"/>
      <c r="BJ815" s="184"/>
      <c r="BK815" s="184"/>
      <c r="BL815" s="184"/>
      <c r="BM815" s="184"/>
      <c r="BN815" s="184"/>
      <c r="BO815" s="184"/>
      <c r="BP815" s="184"/>
      <c r="BQ815" s="184"/>
      <c r="BR815" s="184"/>
      <c r="BS815" s="184"/>
      <c r="BT815" s="184"/>
      <c r="BU815" s="184"/>
      <c r="BV815" s="184"/>
      <c r="BW815" s="184"/>
      <c r="BX815" s="187"/>
      <c r="BY815" s="187"/>
      <c r="BZ815" s="187"/>
      <c r="CA815" s="187"/>
      <c r="CB815" s="187"/>
      <c r="CC815" s="187"/>
      <c r="CD815" s="187"/>
      <c r="CE815" s="187"/>
      <c r="CF815" s="187"/>
      <c r="CG815" s="187"/>
      <c r="CH815" s="187"/>
    </row>
    <row r="816" spans="1:86" s="186" customFormat="1" ht="12" customHeight="1">
      <c r="A816" s="184"/>
      <c r="B816" s="184"/>
      <c r="C816" s="184"/>
      <c r="D816" s="184"/>
      <c r="E816" s="184"/>
      <c r="F816" s="184"/>
      <c r="G816" s="185"/>
      <c r="H816" s="184"/>
      <c r="I816" s="184"/>
      <c r="J816" s="184"/>
      <c r="K816" s="184"/>
      <c r="L816" s="184"/>
      <c r="M816" s="184"/>
      <c r="N816" s="184"/>
      <c r="O816" s="184"/>
      <c r="P816" s="184"/>
      <c r="Q816" s="184"/>
      <c r="R816" s="184"/>
      <c r="S816" s="184"/>
      <c r="T816" s="184"/>
      <c r="U816" s="184"/>
      <c r="V816" s="184"/>
      <c r="W816" s="184"/>
      <c r="X816" s="184"/>
      <c r="Y816" s="184"/>
      <c r="Z816" s="184"/>
      <c r="AA816" s="184"/>
      <c r="AB816" s="184"/>
      <c r="AC816" s="184"/>
      <c r="AD816" s="184"/>
      <c r="AE816" s="184"/>
      <c r="AF816" s="184"/>
      <c r="AG816" s="184"/>
      <c r="AH816" s="184"/>
      <c r="AI816" s="184"/>
      <c r="AJ816" s="184"/>
      <c r="AK816" s="184"/>
      <c r="AL816" s="184"/>
      <c r="AM816" s="184"/>
      <c r="AN816" s="184"/>
      <c r="AO816" s="184"/>
      <c r="AP816" s="184"/>
      <c r="AQ816" s="184"/>
      <c r="AR816" s="184"/>
      <c r="AS816" s="184"/>
      <c r="AT816" s="184"/>
      <c r="AU816" s="184"/>
      <c r="AV816" s="184"/>
      <c r="AW816" s="184"/>
      <c r="AX816" s="184"/>
      <c r="AY816" s="184"/>
      <c r="AZ816" s="184"/>
      <c r="BA816" s="184"/>
      <c r="BB816" s="184"/>
      <c r="BC816" s="184"/>
      <c r="BD816" s="184"/>
      <c r="BE816" s="184"/>
      <c r="BF816" s="184"/>
      <c r="BG816" s="184"/>
      <c r="BH816" s="184"/>
      <c r="BI816" s="184"/>
      <c r="BJ816" s="184"/>
      <c r="BK816" s="184"/>
      <c r="BL816" s="184"/>
      <c r="BM816" s="184"/>
      <c r="BN816" s="184"/>
      <c r="BO816" s="184"/>
      <c r="BP816" s="184"/>
      <c r="BQ816" s="184"/>
      <c r="BR816" s="184"/>
      <c r="BS816" s="184"/>
      <c r="BT816" s="184"/>
      <c r="BU816" s="184"/>
      <c r="BV816" s="184"/>
      <c r="BW816" s="184"/>
      <c r="BX816" s="187"/>
      <c r="BY816" s="187"/>
      <c r="BZ816" s="187"/>
      <c r="CA816" s="187"/>
      <c r="CB816" s="187"/>
      <c r="CC816" s="187"/>
      <c r="CD816" s="187"/>
      <c r="CE816" s="187"/>
      <c r="CF816" s="187"/>
      <c r="CG816" s="187"/>
      <c r="CH816" s="187"/>
    </row>
    <row r="817" spans="1:86" s="186" customFormat="1" ht="12" customHeight="1">
      <c r="A817" s="184"/>
      <c r="B817" s="184"/>
      <c r="C817" s="184"/>
      <c r="D817" s="184"/>
      <c r="E817" s="184"/>
      <c r="F817" s="184"/>
      <c r="G817" s="185"/>
      <c r="H817" s="184"/>
      <c r="I817" s="184"/>
      <c r="J817" s="184"/>
      <c r="K817" s="184"/>
      <c r="L817" s="184"/>
      <c r="M817" s="184"/>
      <c r="N817" s="184"/>
      <c r="O817" s="184"/>
      <c r="P817" s="184"/>
      <c r="Q817" s="184"/>
      <c r="R817" s="184"/>
      <c r="S817" s="184"/>
      <c r="T817" s="184"/>
      <c r="U817" s="184"/>
      <c r="V817" s="184"/>
      <c r="W817" s="184"/>
      <c r="X817" s="184"/>
      <c r="Y817" s="184"/>
      <c r="Z817" s="184"/>
      <c r="AA817" s="184"/>
      <c r="AB817" s="184"/>
      <c r="AC817" s="184"/>
      <c r="AD817" s="184"/>
      <c r="AE817" s="184"/>
      <c r="AF817" s="184"/>
      <c r="AG817" s="184"/>
      <c r="AH817" s="184"/>
      <c r="AI817" s="184"/>
      <c r="AJ817" s="184"/>
      <c r="AK817" s="184"/>
      <c r="AL817" s="184"/>
      <c r="AM817" s="184"/>
      <c r="AN817" s="184"/>
      <c r="AO817" s="184"/>
      <c r="AP817" s="184"/>
      <c r="AQ817" s="184"/>
      <c r="AR817" s="184"/>
      <c r="AS817" s="184"/>
      <c r="AT817" s="184"/>
      <c r="AU817" s="184"/>
      <c r="AV817" s="184"/>
      <c r="AW817" s="184"/>
      <c r="AX817" s="184"/>
      <c r="AY817" s="184"/>
      <c r="AZ817" s="184"/>
      <c r="BA817" s="184"/>
      <c r="BB817" s="184"/>
      <c r="BC817" s="184"/>
      <c r="BD817" s="184"/>
      <c r="BE817" s="184"/>
      <c r="BF817" s="184"/>
      <c r="BG817" s="184"/>
      <c r="BH817" s="184"/>
      <c r="BI817" s="184"/>
      <c r="BJ817" s="184"/>
      <c r="BK817" s="184"/>
      <c r="BL817" s="184"/>
      <c r="BM817" s="184"/>
      <c r="BN817" s="184"/>
      <c r="BO817" s="184"/>
      <c r="BP817" s="184"/>
      <c r="BQ817" s="184"/>
      <c r="BR817" s="184"/>
      <c r="BS817" s="184"/>
      <c r="BT817" s="184"/>
      <c r="BU817" s="184"/>
      <c r="BV817" s="184"/>
      <c r="BW817" s="184"/>
      <c r="BX817" s="187"/>
      <c r="BY817" s="187"/>
      <c r="BZ817" s="187"/>
      <c r="CA817" s="187"/>
      <c r="CB817" s="187"/>
      <c r="CC817" s="187"/>
      <c r="CD817" s="187"/>
      <c r="CE817" s="187"/>
      <c r="CF817" s="187"/>
      <c r="CG817" s="187"/>
      <c r="CH817" s="187"/>
    </row>
    <row r="818" spans="1:86" s="186" customFormat="1" ht="12" customHeight="1">
      <c r="A818" s="184"/>
      <c r="B818" s="184"/>
      <c r="C818" s="184"/>
      <c r="D818" s="184"/>
      <c r="E818" s="184"/>
      <c r="F818" s="184"/>
      <c r="G818" s="185"/>
      <c r="H818" s="184"/>
      <c r="I818" s="184"/>
      <c r="J818" s="184"/>
      <c r="K818" s="184"/>
      <c r="L818" s="184"/>
      <c r="M818" s="184"/>
      <c r="N818" s="184"/>
      <c r="O818" s="184"/>
      <c r="P818" s="184"/>
      <c r="Q818" s="184"/>
      <c r="R818" s="184"/>
      <c r="S818" s="184"/>
      <c r="T818" s="184"/>
      <c r="U818" s="184"/>
      <c r="V818" s="184"/>
      <c r="W818" s="184"/>
      <c r="X818" s="184"/>
      <c r="Y818" s="184"/>
      <c r="Z818" s="184"/>
      <c r="AA818" s="184"/>
      <c r="AB818" s="184"/>
      <c r="AC818" s="184"/>
      <c r="AD818" s="184"/>
      <c r="AE818" s="184"/>
      <c r="AF818" s="184"/>
      <c r="AG818" s="184"/>
      <c r="AH818" s="184"/>
      <c r="AI818" s="184"/>
      <c r="AJ818" s="184"/>
      <c r="AK818" s="184"/>
      <c r="AL818" s="184"/>
      <c r="AM818" s="184"/>
      <c r="AN818" s="184"/>
      <c r="AO818" s="184"/>
      <c r="AP818" s="184"/>
      <c r="AQ818" s="184"/>
      <c r="AR818" s="184"/>
      <c r="AS818" s="184"/>
      <c r="AT818" s="184"/>
      <c r="AU818" s="184"/>
      <c r="AV818" s="184"/>
      <c r="AW818" s="184"/>
      <c r="AX818" s="184"/>
      <c r="AY818" s="184"/>
      <c r="AZ818" s="184"/>
      <c r="BA818" s="184"/>
      <c r="BB818" s="184"/>
      <c r="BC818" s="184"/>
      <c r="BD818" s="184"/>
      <c r="BE818" s="184"/>
      <c r="BF818" s="184"/>
      <c r="BG818" s="184"/>
      <c r="BH818" s="184"/>
      <c r="BI818" s="184"/>
      <c r="BJ818" s="184"/>
      <c r="BK818" s="184"/>
      <c r="BL818" s="184"/>
      <c r="BM818" s="184"/>
      <c r="BN818" s="184"/>
      <c r="BO818" s="184"/>
      <c r="BP818" s="184"/>
      <c r="BQ818" s="184"/>
      <c r="BR818" s="184"/>
      <c r="BS818" s="184"/>
      <c r="BT818" s="184"/>
      <c r="BU818" s="184"/>
      <c r="BV818" s="184"/>
      <c r="BW818" s="184"/>
      <c r="BX818" s="187"/>
      <c r="BY818" s="187"/>
      <c r="BZ818" s="187"/>
      <c r="CA818" s="187"/>
      <c r="CB818" s="187"/>
      <c r="CC818" s="187"/>
      <c r="CD818" s="187"/>
      <c r="CE818" s="187"/>
      <c r="CF818" s="187"/>
      <c r="CG818" s="187"/>
      <c r="CH818" s="187"/>
    </row>
    <row r="819" spans="1:86" s="186" customFormat="1" ht="12" customHeight="1">
      <c r="A819" s="184"/>
      <c r="B819" s="184"/>
      <c r="C819" s="184"/>
      <c r="D819" s="184"/>
      <c r="E819" s="184"/>
      <c r="F819" s="184"/>
      <c r="G819" s="185"/>
      <c r="H819" s="184"/>
      <c r="I819" s="184"/>
      <c r="J819" s="184"/>
      <c r="K819" s="184"/>
      <c r="L819" s="184"/>
      <c r="M819" s="184"/>
      <c r="N819" s="184"/>
      <c r="O819" s="184"/>
      <c r="P819" s="184"/>
      <c r="Q819" s="184"/>
      <c r="R819" s="184"/>
      <c r="S819" s="184"/>
      <c r="T819" s="184"/>
      <c r="U819" s="184"/>
      <c r="V819" s="184"/>
      <c r="W819" s="184"/>
      <c r="X819" s="184"/>
      <c r="Y819" s="184"/>
      <c r="Z819" s="184"/>
      <c r="AA819" s="184"/>
      <c r="AB819" s="184"/>
      <c r="AC819" s="184"/>
      <c r="AD819" s="184"/>
      <c r="AE819" s="184"/>
      <c r="AF819" s="184"/>
      <c r="AG819" s="184"/>
      <c r="AH819" s="184"/>
      <c r="AI819" s="184"/>
      <c r="AJ819" s="184"/>
      <c r="AK819" s="184"/>
      <c r="AL819" s="184"/>
      <c r="AM819" s="184"/>
      <c r="AN819" s="184"/>
      <c r="AO819" s="184"/>
      <c r="AP819" s="184"/>
      <c r="AQ819" s="184"/>
      <c r="AR819" s="184"/>
      <c r="AS819" s="184"/>
      <c r="AT819" s="184"/>
      <c r="AU819" s="184"/>
      <c r="AV819" s="184"/>
      <c r="AW819" s="184"/>
      <c r="AX819" s="184"/>
      <c r="AY819" s="184"/>
      <c r="AZ819" s="184"/>
      <c r="BA819" s="184"/>
      <c r="BB819" s="184"/>
      <c r="BC819" s="184"/>
      <c r="BD819" s="184"/>
      <c r="BE819" s="184"/>
      <c r="BF819" s="184"/>
      <c r="BG819" s="184"/>
      <c r="BH819" s="184"/>
      <c r="BI819" s="184"/>
      <c r="BJ819" s="184"/>
      <c r="BK819" s="184"/>
      <c r="BL819" s="184"/>
      <c r="BM819" s="184"/>
      <c r="BN819" s="184"/>
      <c r="BO819" s="184"/>
      <c r="BP819" s="184"/>
      <c r="BQ819" s="184"/>
      <c r="BR819" s="184"/>
      <c r="BS819" s="184"/>
      <c r="BT819" s="184"/>
      <c r="BU819" s="184"/>
      <c r="BV819" s="184"/>
      <c r="BW819" s="184"/>
      <c r="BX819" s="187"/>
      <c r="BY819" s="187"/>
      <c r="BZ819" s="187"/>
      <c r="CA819" s="187"/>
      <c r="CB819" s="187"/>
      <c r="CC819" s="187"/>
      <c r="CD819" s="187"/>
      <c r="CE819" s="187"/>
      <c r="CF819" s="187"/>
      <c r="CG819" s="187"/>
      <c r="CH819" s="187"/>
    </row>
    <row r="820" spans="1:86" s="186" customFormat="1" ht="12" customHeight="1">
      <c r="A820" s="184"/>
      <c r="B820" s="184"/>
      <c r="C820" s="184"/>
      <c r="D820" s="184"/>
      <c r="E820" s="184"/>
      <c r="F820" s="184"/>
      <c r="G820" s="185"/>
      <c r="H820" s="184"/>
      <c r="I820" s="184"/>
      <c r="J820" s="184"/>
      <c r="K820" s="184"/>
      <c r="L820" s="184"/>
      <c r="M820" s="184"/>
      <c r="N820" s="184"/>
      <c r="O820" s="184"/>
      <c r="P820" s="184"/>
      <c r="Q820" s="184"/>
      <c r="R820" s="184"/>
      <c r="S820" s="184"/>
      <c r="T820" s="184"/>
      <c r="U820" s="184"/>
      <c r="V820" s="184"/>
      <c r="W820" s="184"/>
      <c r="X820" s="184"/>
      <c r="Y820" s="184"/>
      <c r="Z820" s="184"/>
      <c r="AA820" s="184"/>
      <c r="AB820" s="184"/>
      <c r="AC820" s="184"/>
      <c r="AD820" s="184"/>
      <c r="AE820" s="184"/>
      <c r="AF820" s="184"/>
      <c r="AG820" s="184"/>
      <c r="AH820" s="184"/>
      <c r="AI820" s="184"/>
      <c r="AJ820" s="184"/>
      <c r="AK820" s="184"/>
      <c r="AL820" s="184"/>
      <c r="AM820" s="184"/>
      <c r="AN820" s="184"/>
      <c r="AO820" s="184"/>
      <c r="AP820" s="184"/>
      <c r="AQ820" s="184"/>
      <c r="AR820" s="184"/>
      <c r="AS820" s="184"/>
      <c r="AT820" s="184"/>
      <c r="AU820" s="184"/>
      <c r="AV820" s="184"/>
      <c r="AW820" s="184"/>
      <c r="AX820" s="184"/>
      <c r="AY820" s="184"/>
      <c r="AZ820" s="184"/>
      <c r="BA820" s="184"/>
      <c r="BB820" s="184"/>
      <c r="BC820" s="184"/>
      <c r="BD820" s="184"/>
      <c r="BE820" s="184"/>
      <c r="BF820" s="184"/>
      <c r="BG820" s="184"/>
      <c r="BH820" s="184"/>
      <c r="BI820" s="184"/>
      <c r="BJ820" s="184"/>
      <c r="BK820" s="184"/>
      <c r="BL820" s="184"/>
      <c r="BM820" s="184"/>
      <c r="BN820" s="184"/>
      <c r="BO820" s="184"/>
      <c r="BP820" s="184"/>
      <c r="BQ820" s="184"/>
      <c r="BR820" s="184"/>
      <c r="BS820" s="184"/>
      <c r="BT820" s="184"/>
      <c r="BU820" s="184"/>
      <c r="BV820" s="184"/>
      <c r="BW820" s="184"/>
      <c r="BX820" s="187"/>
      <c r="BY820" s="187"/>
      <c r="BZ820" s="187"/>
      <c r="CA820" s="187"/>
      <c r="CB820" s="187"/>
      <c r="CC820" s="187"/>
      <c r="CD820" s="187"/>
      <c r="CE820" s="187"/>
      <c r="CF820" s="187"/>
      <c r="CG820" s="187"/>
      <c r="CH820" s="187"/>
    </row>
    <row r="821" spans="1:86" s="186" customFormat="1" ht="12" customHeight="1">
      <c r="A821" s="184"/>
      <c r="B821" s="184"/>
      <c r="C821" s="184"/>
      <c r="D821" s="184"/>
      <c r="E821" s="184"/>
      <c r="F821" s="184"/>
      <c r="G821" s="185"/>
      <c r="H821" s="184"/>
      <c r="I821" s="184"/>
      <c r="J821" s="184"/>
      <c r="K821" s="184"/>
      <c r="L821" s="184"/>
      <c r="M821" s="184"/>
      <c r="N821" s="184"/>
      <c r="O821" s="184"/>
      <c r="P821" s="184"/>
      <c r="Q821" s="184"/>
      <c r="R821" s="184"/>
      <c r="S821" s="184"/>
      <c r="T821" s="184"/>
      <c r="U821" s="184"/>
      <c r="V821" s="184"/>
      <c r="W821" s="184"/>
      <c r="X821" s="184"/>
      <c r="Y821" s="184"/>
      <c r="Z821" s="184"/>
      <c r="AA821" s="184"/>
      <c r="AB821" s="184"/>
      <c r="AC821" s="184"/>
      <c r="AD821" s="184"/>
      <c r="AE821" s="184"/>
      <c r="AF821" s="184"/>
      <c r="AG821" s="184"/>
      <c r="AH821" s="184"/>
      <c r="AI821" s="184"/>
      <c r="AJ821" s="184"/>
      <c r="AK821" s="184"/>
      <c r="AL821" s="184"/>
      <c r="AM821" s="184"/>
      <c r="AN821" s="184"/>
      <c r="AO821" s="184"/>
      <c r="AP821" s="184"/>
      <c r="AQ821" s="184"/>
      <c r="AR821" s="184"/>
      <c r="AS821" s="184"/>
      <c r="AT821" s="184"/>
      <c r="AU821" s="184"/>
      <c r="AV821" s="184"/>
      <c r="AW821" s="184"/>
      <c r="AX821" s="184"/>
      <c r="AY821" s="184"/>
      <c r="AZ821" s="184"/>
      <c r="BA821" s="184"/>
      <c r="BB821" s="184"/>
      <c r="BC821" s="184"/>
      <c r="BD821" s="184"/>
      <c r="BE821" s="184"/>
      <c r="BF821" s="184"/>
      <c r="BG821" s="184"/>
      <c r="BH821" s="184"/>
      <c r="BI821" s="184"/>
      <c r="BJ821" s="184"/>
      <c r="BK821" s="184"/>
      <c r="BL821" s="184"/>
      <c r="BM821" s="184"/>
      <c r="BN821" s="184"/>
      <c r="BO821" s="184"/>
      <c r="BP821" s="184"/>
      <c r="BQ821" s="184"/>
      <c r="BR821" s="184"/>
      <c r="BS821" s="184"/>
      <c r="BT821" s="184"/>
      <c r="BU821" s="184"/>
      <c r="BV821" s="184"/>
      <c r="BW821" s="184"/>
      <c r="BX821" s="187"/>
      <c r="BY821" s="187"/>
      <c r="BZ821" s="187"/>
      <c r="CA821" s="187"/>
      <c r="CB821" s="187"/>
      <c r="CC821" s="187"/>
      <c r="CD821" s="187"/>
      <c r="CE821" s="187"/>
      <c r="CF821" s="187"/>
      <c r="CG821" s="187"/>
      <c r="CH821" s="187"/>
    </row>
    <row r="822" spans="1:86" s="186" customFormat="1" ht="12" customHeight="1">
      <c r="A822" s="184"/>
      <c r="B822" s="184"/>
      <c r="C822" s="184"/>
      <c r="D822" s="184"/>
      <c r="E822" s="184"/>
      <c r="F822" s="184"/>
      <c r="G822" s="185"/>
      <c r="H822" s="184"/>
      <c r="I822" s="184"/>
      <c r="J822" s="184"/>
      <c r="K822" s="184"/>
      <c r="L822" s="184"/>
      <c r="M822" s="184"/>
      <c r="N822" s="184"/>
      <c r="O822" s="184"/>
      <c r="P822" s="184"/>
      <c r="Q822" s="184"/>
      <c r="R822" s="184"/>
      <c r="S822" s="184"/>
      <c r="T822" s="184"/>
      <c r="U822" s="184"/>
      <c r="V822" s="184"/>
      <c r="W822" s="184"/>
      <c r="X822" s="184"/>
      <c r="Y822" s="184"/>
      <c r="Z822" s="184"/>
      <c r="AA822" s="184"/>
      <c r="AB822" s="184"/>
      <c r="AC822" s="184"/>
      <c r="AD822" s="184"/>
      <c r="AE822" s="184"/>
      <c r="AF822" s="184"/>
      <c r="AG822" s="184"/>
      <c r="AH822" s="184"/>
      <c r="AI822" s="184"/>
      <c r="AJ822" s="184"/>
      <c r="AK822" s="184"/>
      <c r="AL822" s="184"/>
      <c r="AM822" s="184"/>
      <c r="AN822" s="184"/>
      <c r="AO822" s="184"/>
      <c r="AP822" s="184"/>
      <c r="AQ822" s="184"/>
      <c r="AR822" s="184"/>
      <c r="AS822" s="184"/>
      <c r="AT822" s="184"/>
      <c r="AU822" s="184"/>
      <c r="AV822" s="184"/>
      <c r="AW822" s="184"/>
      <c r="AX822" s="184"/>
      <c r="AY822" s="184"/>
      <c r="AZ822" s="184"/>
      <c r="BA822" s="184"/>
      <c r="BB822" s="184"/>
      <c r="BC822" s="184"/>
      <c r="BD822" s="184"/>
      <c r="BE822" s="184"/>
      <c r="BF822" s="184"/>
      <c r="BG822" s="184"/>
      <c r="BH822" s="184"/>
      <c r="BI822" s="184"/>
      <c r="BJ822" s="184"/>
      <c r="BK822" s="184"/>
      <c r="BL822" s="184"/>
      <c r="BM822" s="184"/>
      <c r="BN822" s="184"/>
      <c r="BO822" s="184"/>
      <c r="BP822" s="184"/>
      <c r="BQ822" s="184"/>
      <c r="BR822" s="184"/>
      <c r="BS822" s="184"/>
      <c r="BT822" s="184"/>
      <c r="BU822" s="184"/>
      <c r="BV822" s="184"/>
      <c r="BW822" s="184"/>
      <c r="BX822" s="187"/>
      <c r="BY822" s="187"/>
      <c r="BZ822" s="187"/>
      <c r="CA822" s="187"/>
      <c r="CB822" s="187"/>
      <c r="CC822" s="187"/>
      <c r="CD822" s="187"/>
      <c r="CE822" s="187"/>
      <c r="CF822" s="187"/>
      <c r="CG822" s="187"/>
      <c r="CH822" s="187"/>
    </row>
    <row r="823" spans="1:86" s="186" customFormat="1" ht="12" customHeight="1">
      <c r="A823" s="184"/>
      <c r="B823" s="184"/>
      <c r="C823" s="184"/>
      <c r="D823" s="184"/>
      <c r="E823" s="184"/>
      <c r="F823" s="184"/>
      <c r="G823" s="185"/>
      <c r="H823" s="184"/>
      <c r="I823" s="184"/>
      <c r="J823" s="184"/>
      <c r="K823" s="184"/>
      <c r="L823" s="184"/>
      <c r="M823" s="184"/>
      <c r="N823" s="184"/>
      <c r="O823" s="184"/>
      <c r="P823" s="184"/>
      <c r="Q823" s="184"/>
      <c r="R823" s="184"/>
      <c r="S823" s="184"/>
      <c r="T823" s="184"/>
      <c r="U823" s="184"/>
      <c r="V823" s="184"/>
      <c r="W823" s="184"/>
      <c r="X823" s="184"/>
      <c r="Y823" s="184"/>
      <c r="Z823" s="184"/>
      <c r="AA823" s="184"/>
      <c r="AB823" s="184"/>
      <c r="AC823" s="184"/>
      <c r="AD823" s="184"/>
      <c r="AE823" s="184"/>
      <c r="AF823" s="184"/>
      <c r="AG823" s="184"/>
      <c r="AH823" s="184"/>
      <c r="AI823" s="184"/>
      <c r="AJ823" s="184"/>
      <c r="AK823" s="184"/>
      <c r="AL823" s="184"/>
      <c r="AM823" s="184"/>
      <c r="AN823" s="184"/>
      <c r="AO823" s="184"/>
      <c r="AP823" s="184"/>
      <c r="AQ823" s="184"/>
      <c r="AR823" s="184"/>
      <c r="AS823" s="184"/>
      <c r="AT823" s="184"/>
      <c r="AU823" s="184"/>
      <c r="AV823" s="184"/>
      <c r="AW823" s="184"/>
      <c r="AX823" s="184"/>
      <c r="AY823" s="184"/>
      <c r="AZ823" s="184"/>
      <c r="BA823" s="184"/>
      <c r="BB823" s="184"/>
      <c r="BC823" s="184"/>
      <c r="BD823" s="184"/>
      <c r="BE823" s="184"/>
      <c r="BF823" s="184"/>
      <c r="BG823" s="184"/>
      <c r="BH823" s="184"/>
      <c r="BI823" s="184"/>
      <c r="BJ823" s="184"/>
      <c r="BK823" s="184"/>
      <c r="BL823" s="184"/>
      <c r="BM823" s="184"/>
      <c r="BN823" s="184"/>
      <c r="BO823" s="184"/>
      <c r="BP823" s="184"/>
      <c r="BQ823" s="184"/>
      <c r="BR823" s="184"/>
      <c r="BS823" s="184"/>
      <c r="BT823" s="184"/>
      <c r="BU823" s="184"/>
      <c r="BV823" s="184"/>
      <c r="BW823" s="184"/>
      <c r="BX823" s="187"/>
      <c r="BY823" s="187"/>
      <c r="BZ823" s="187"/>
      <c r="CA823" s="187"/>
      <c r="CB823" s="187"/>
      <c r="CC823" s="187"/>
      <c r="CD823" s="187"/>
      <c r="CE823" s="187"/>
      <c r="CF823" s="187"/>
      <c r="CG823" s="187"/>
      <c r="CH823" s="187"/>
    </row>
    <row r="824" spans="1:86" s="186" customFormat="1" ht="12" customHeight="1">
      <c r="A824" s="184"/>
      <c r="B824" s="184"/>
      <c r="C824" s="184"/>
      <c r="D824" s="184"/>
      <c r="E824" s="184"/>
      <c r="F824" s="184"/>
      <c r="G824" s="185"/>
      <c r="H824" s="184"/>
      <c r="I824" s="184"/>
      <c r="J824" s="184"/>
      <c r="K824" s="184"/>
      <c r="L824" s="184"/>
      <c r="M824" s="184"/>
      <c r="N824" s="184"/>
      <c r="O824" s="184"/>
      <c r="P824" s="184"/>
      <c r="Q824" s="184"/>
      <c r="R824" s="184"/>
      <c r="S824" s="184"/>
      <c r="T824" s="184"/>
      <c r="U824" s="184"/>
      <c r="V824" s="184"/>
      <c r="W824" s="184"/>
      <c r="X824" s="184"/>
      <c r="Y824" s="184"/>
      <c r="Z824" s="184"/>
      <c r="AA824" s="184"/>
      <c r="AB824" s="184"/>
      <c r="AC824" s="184"/>
      <c r="AD824" s="184"/>
      <c r="AE824" s="184"/>
      <c r="AF824" s="184"/>
      <c r="AG824" s="184"/>
      <c r="AH824" s="184"/>
      <c r="AI824" s="184"/>
      <c r="AJ824" s="184"/>
      <c r="AK824" s="184"/>
      <c r="AL824" s="184"/>
      <c r="AM824" s="184"/>
      <c r="AN824" s="184"/>
      <c r="AO824" s="184"/>
      <c r="AP824" s="184"/>
      <c r="AQ824" s="184"/>
      <c r="AR824" s="184"/>
      <c r="AS824" s="184"/>
      <c r="AT824" s="184"/>
      <c r="AU824" s="184"/>
      <c r="AV824" s="184"/>
      <c r="AW824" s="184"/>
      <c r="AX824" s="184"/>
      <c r="AY824" s="184"/>
      <c r="AZ824" s="184"/>
      <c r="BA824" s="184"/>
      <c r="BB824" s="184"/>
      <c r="BC824" s="184"/>
      <c r="BD824" s="184"/>
      <c r="BE824" s="184"/>
      <c r="BF824" s="184"/>
      <c r="BG824" s="184"/>
      <c r="BH824" s="184"/>
      <c r="BI824" s="184"/>
      <c r="BJ824" s="184"/>
      <c r="BK824" s="184"/>
      <c r="BL824" s="184"/>
      <c r="BM824" s="184"/>
      <c r="BN824" s="184"/>
      <c r="BO824" s="184"/>
      <c r="BP824" s="184"/>
      <c r="BQ824" s="184"/>
      <c r="BR824" s="184"/>
      <c r="BS824" s="184"/>
      <c r="BT824" s="184"/>
      <c r="BU824" s="184"/>
      <c r="BV824" s="184"/>
      <c r="BW824" s="184"/>
      <c r="BX824" s="187"/>
      <c r="BY824" s="187"/>
      <c r="BZ824" s="187"/>
      <c r="CA824" s="187"/>
      <c r="CB824" s="187"/>
      <c r="CC824" s="187"/>
      <c r="CD824" s="187"/>
      <c r="CE824" s="187"/>
      <c r="CF824" s="187"/>
      <c r="CG824" s="187"/>
      <c r="CH824" s="187"/>
    </row>
    <row r="825" spans="1:86" s="186" customFormat="1" ht="12" customHeight="1">
      <c r="A825" s="184"/>
      <c r="B825" s="184"/>
      <c r="C825" s="184"/>
      <c r="D825" s="184"/>
      <c r="E825" s="184"/>
      <c r="F825" s="184"/>
      <c r="G825" s="185"/>
      <c r="H825" s="184"/>
      <c r="I825" s="184"/>
      <c r="J825" s="184"/>
      <c r="K825" s="184"/>
      <c r="L825" s="184"/>
      <c r="M825" s="184"/>
      <c r="N825" s="184"/>
      <c r="O825" s="184"/>
      <c r="P825" s="184"/>
      <c r="Q825" s="184"/>
      <c r="R825" s="184"/>
      <c r="S825" s="184"/>
      <c r="T825" s="184"/>
      <c r="U825" s="184"/>
      <c r="V825" s="184"/>
      <c r="W825" s="184"/>
      <c r="X825" s="184"/>
      <c r="Y825" s="184"/>
      <c r="Z825" s="184"/>
      <c r="AA825" s="184"/>
      <c r="AB825" s="184"/>
      <c r="AC825" s="184"/>
      <c r="AD825" s="184"/>
      <c r="AE825" s="184"/>
      <c r="AF825" s="184"/>
      <c r="AG825" s="184"/>
      <c r="AH825" s="184"/>
      <c r="AI825" s="184"/>
      <c r="AJ825" s="184"/>
      <c r="AK825" s="184"/>
      <c r="AL825" s="184"/>
      <c r="AM825" s="184"/>
      <c r="AN825" s="184"/>
      <c r="AO825" s="184"/>
      <c r="AP825" s="184"/>
      <c r="AQ825" s="184"/>
      <c r="AR825" s="184"/>
      <c r="AS825" s="184"/>
      <c r="AT825" s="184"/>
      <c r="AU825" s="184"/>
      <c r="AV825" s="184"/>
      <c r="AW825" s="184"/>
      <c r="AX825" s="184"/>
      <c r="AY825" s="184"/>
      <c r="AZ825" s="184"/>
      <c r="BA825" s="184"/>
      <c r="BB825" s="184"/>
      <c r="BC825" s="184"/>
      <c r="BD825" s="184"/>
      <c r="BE825" s="184"/>
      <c r="BF825" s="184"/>
      <c r="BG825" s="184"/>
      <c r="BH825" s="184"/>
      <c r="BI825" s="184"/>
      <c r="BJ825" s="184"/>
      <c r="BK825" s="184"/>
      <c r="BL825" s="184"/>
      <c r="BM825" s="184"/>
      <c r="BN825" s="184"/>
      <c r="BO825" s="184"/>
      <c r="BP825" s="184"/>
      <c r="BQ825" s="184"/>
      <c r="BR825" s="184"/>
      <c r="BS825" s="184"/>
      <c r="BT825" s="184"/>
      <c r="BU825" s="184"/>
      <c r="BV825" s="184"/>
      <c r="BW825" s="184"/>
      <c r="BX825" s="187"/>
      <c r="BY825" s="187"/>
      <c r="BZ825" s="187"/>
      <c r="CA825" s="187"/>
      <c r="CB825" s="187"/>
      <c r="CC825" s="187"/>
      <c r="CD825" s="187"/>
      <c r="CE825" s="187"/>
      <c r="CF825" s="187"/>
      <c r="CG825" s="187"/>
      <c r="CH825" s="187"/>
    </row>
    <row r="826" spans="1:86" s="186" customFormat="1" ht="12" customHeight="1">
      <c r="A826" s="184"/>
      <c r="B826" s="184"/>
      <c r="C826" s="184"/>
      <c r="D826" s="184"/>
      <c r="E826" s="184"/>
      <c r="F826" s="184"/>
      <c r="G826" s="185"/>
      <c r="H826" s="184"/>
      <c r="I826" s="184"/>
      <c r="J826" s="184"/>
      <c r="K826" s="184"/>
      <c r="L826" s="184"/>
      <c r="M826" s="184"/>
      <c r="N826" s="184"/>
      <c r="O826" s="184"/>
      <c r="P826" s="184"/>
      <c r="Q826" s="184"/>
      <c r="R826" s="184"/>
      <c r="S826" s="184"/>
      <c r="T826" s="184"/>
      <c r="U826" s="184"/>
      <c r="V826" s="184"/>
      <c r="W826" s="184"/>
      <c r="X826" s="184"/>
      <c r="Y826" s="184"/>
      <c r="Z826" s="184"/>
      <c r="AA826" s="184"/>
      <c r="AB826" s="184"/>
      <c r="AC826" s="184"/>
      <c r="AD826" s="184"/>
      <c r="AE826" s="184"/>
      <c r="AF826" s="184"/>
      <c r="AG826" s="184"/>
      <c r="AH826" s="184"/>
      <c r="AI826" s="184"/>
      <c r="AJ826" s="184"/>
      <c r="AK826" s="184"/>
      <c r="AL826" s="184"/>
      <c r="AM826" s="184"/>
      <c r="AN826" s="184"/>
      <c r="AO826" s="184"/>
      <c r="AP826" s="184"/>
      <c r="AQ826" s="184"/>
      <c r="AR826" s="184"/>
      <c r="AS826" s="184"/>
      <c r="AT826" s="184"/>
      <c r="AU826" s="184"/>
      <c r="AV826" s="184"/>
      <c r="AW826" s="184"/>
      <c r="AX826" s="184"/>
      <c r="AY826" s="184"/>
      <c r="AZ826" s="184"/>
      <c r="BA826" s="184"/>
      <c r="BB826" s="184"/>
      <c r="BC826" s="184"/>
      <c r="BD826" s="184"/>
      <c r="BE826" s="184"/>
      <c r="BF826" s="184"/>
      <c r="BG826" s="184"/>
      <c r="BH826" s="184"/>
      <c r="BI826" s="184"/>
      <c r="BJ826" s="184"/>
      <c r="BK826" s="184"/>
      <c r="BL826" s="184"/>
      <c r="BM826" s="184"/>
      <c r="BN826" s="184"/>
      <c r="BO826" s="184"/>
      <c r="BP826" s="184"/>
      <c r="BQ826" s="184"/>
      <c r="BR826" s="184"/>
      <c r="BS826" s="184"/>
      <c r="BT826" s="184"/>
      <c r="BU826" s="184"/>
      <c r="BV826" s="184"/>
      <c r="BW826" s="184"/>
      <c r="BX826" s="187"/>
      <c r="BY826" s="187"/>
      <c r="BZ826" s="187"/>
      <c r="CA826" s="187"/>
      <c r="CB826" s="187"/>
      <c r="CC826" s="187"/>
      <c r="CD826" s="187"/>
      <c r="CE826" s="187"/>
      <c r="CF826" s="187"/>
      <c r="CG826" s="187"/>
      <c r="CH826" s="187"/>
    </row>
    <row r="827" spans="1:86" s="186" customFormat="1" ht="12" customHeight="1">
      <c r="A827" s="184"/>
      <c r="B827" s="184"/>
      <c r="C827" s="184"/>
      <c r="D827" s="184"/>
      <c r="E827" s="184"/>
      <c r="F827" s="184"/>
      <c r="G827" s="185"/>
      <c r="H827" s="184"/>
      <c r="I827" s="184"/>
      <c r="J827" s="184"/>
      <c r="K827" s="184"/>
      <c r="L827" s="184"/>
      <c r="M827" s="184"/>
      <c r="N827" s="184"/>
      <c r="O827" s="184"/>
      <c r="P827" s="184"/>
      <c r="Q827" s="184"/>
      <c r="R827" s="184"/>
      <c r="S827" s="184"/>
      <c r="T827" s="184"/>
      <c r="U827" s="184"/>
      <c r="V827" s="184"/>
      <c r="W827" s="184"/>
      <c r="X827" s="184"/>
      <c r="Y827" s="184"/>
      <c r="Z827" s="184"/>
      <c r="AA827" s="184"/>
      <c r="AB827" s="184"/>
      <c r="AC827" s="184"/>
      <c r="AD827" s="184"/>
      <c r="AE827" s="184"/>
      <c r="AF827" s="184"/>
      <c r="AG827" s="184"/>
      <c r="AH827" s="184"/>
      <c r="AI827" s="184"/>
      <c r="AJ827" s="184"/>
      <c r="AK827" s="184"/>
      <c r="AL827" s="184"/>
      <c r="AM827" s="184"/>
      <c r="AN827" s="184"/>
      <c r="AO827" s="184"/>
      <c r="AP827" s="184"/>
      <c r="AQ827" s="184"/>
      <c r="AR827" s="184"/>
      <c r="AS827" s="184"/>
      <c r="AT827" s="184"/>
      <c r="AU827" s="184"/>
      <c r="AV827" s="184"/>
      <c r="AW827" s="184"/>
      <c r="AX827" s="184"/>
      <c r="AY827" s="184"/>
      <c r="AZ827" s="184"/>
      <c r="BA827" s="184"/>
      <c r="BB827" s="184"/>
      <c r="BC827" s="184"/>
      <c r="BD827" s="184"/>
      <c r="BE827" s="184"/>
      <c r="BF827" s="184"/>
      <c r="BG827" s="184"/>
      <c r="BH827" s="184"/>
      <c r="BI827" s="184"/>
      <c r="BJ827" s="184"/>
      <c r="BK827" s="184"/>
      <c r="BL827" s="184"/>
      <c r="BM827" s="184"/>
      <c r="BN827" s="184"/>
      <c r="BO827" s="184"/>
      <c r="BP827" s="184"/>
      <c r="BQ827" s="184"/>
      <c r="BR827" s="184"/>
      <c r="BS827" s="184"/>
      <c r="BT827" s="184"/>
      <c r="BU827" s="184"/>
      <c r="BV827" s="184"/>
      <c r="BW827" s="184"/>
      <c r="BX827" s="187"/>
      <c r="BY827" s="187"/>
      <c r="BZ827" s="187"/>
      <c r="CA827" s="187"/>
      <c r="CB827" s="187"/>
      <c r="CC827" s="187"/>
      <c r="CD827" s="187"/>
      <c r="CE827" s="187"/>
      <c r="CF827" s="187"/>
      <c r="CG827" s="187"/>
      <c r="CH827" s="187"/>
    </row>
    <row r="828" spans="1:86" s="186" customFormat="1" ht="12" customHeight="1">
      <c r="A828" s="184"/>
      <c r="B828" s="184"/>
      <c r="C828" s="184"/>
      <c r="D828" s="184"/>
      <c r="E828" s="184"/>
      <c r="F828" s="184"/>
      <c r="G828" s="185"/>
      <c r="H828" s="184"/>
      <c r="I828" s="184"/>
      <c r="J828" s="184"/>
      <c r="K828" s="184"/>
      <c r="L828" s="184"/>
      <c r="M828" s="184"/>
      <c r="N828" s="184"/>
      <c r="O828" s="184"/>
      <c r="P828" s="184"/>
      <c r="Q828" s="184"/>
      <c r="R828" s="184"/>
      <c r="S828" s="184"/>
      <c r="T828" s="184"/>
      <c r="U828" s="184"/>
      <c r="V828" s="184"/>
      <c r="W828" s="184"/>
      <c r="X828" s="184"/>
      <c r="Y828" s="184"/>
      <c r="Z828" s="184"/>
      <c r="AA828" s="184"/>
      <c r="AB828" s="184"/>
      <c r="AC828" s="184"/>
      <c r="AD828" s="184"/>
      <c r="AE828" s="184"/>
      <c r="AF828" s="184"/>
      <c r="AG828" s="184"/>
      <c r="AH828" s="184"/>
      <c r="AI828" s="184"/>
      <c r="AJ828" s="184"/>
      <c r="AK828" s="184"/>
      <c r="AL828" s="184"/>
      <c r="AM828" s="184"/>
      <c r="AN828" s="184"/>
      <c r="AO828" s="184"/>
      <c r="AP828" s="184"/>
      <c r="AQ828" s="184"/>
      <c r="AR828" s="184"/>
      <c r="AS828" s="184"/>
      <c r="AT828" s="184"/>
      <c r="AU828" s="184"/>
      <c r="AV828" s="184"/>
      <c r="AW828" s="184"/>
      <c r="AX828" s="184"/>
      <c r="AY828" s="184"/>
      <c r="AZ828" s="184"/>
      <c r="BA828" s="184"/>
      <c r="BB828" s="184"/>
      <c r="BC828" s="184"/>
      <c r="BD828" s="184"/>
      <c r="BE828" s="184"/>
      <c r="BF828" s="184"/>
      <c r="BG828" s="184"/>
      <c r="BH828" s="184"/>
      <c r="BI828" s="184"/>
      <c r="BJ828" s="184"/>
      <c r="BK828" s="184"/>
      <c r="BL828" s="184"/>
      <c r="BM828" s="184"/>
      <c r="BN828" s="184"/>
      <c r="BO828" s="184"/>
      <c r="BP828" s="184"/>
      <c r="BQ828" s="184"/>
      <c r="BR828" s="184"/>
      <c r="BS828" s="184"/>
      <c r="BT828" s="184"/>
      <c r="BU828" s="184"/>
      <c r="BV828" s="184"/>
      <c r="BW828" s="184"/>
      <c r="BX828" s="187"/>
      <c r="BY828" s="187"/>
      <c r="BZ828" s="187"/>
      <c r="CA828" s="187"/>
      <c r="CB828" s="187"/>
      <c r="CC828" s="187"/>
      <c r="CD828" s="187"/>
      <c r="CE828" s="187"/>
      <c r="CF828" s="187"/>
      <c r="CG828" s="187"/>
      <c r="CH828" s="187"/>
    </row>
    <row r="829" spans="1:86" s="186" customFormat="1" ht="12" customHeight="1">
      <c r="A829" s="184"/>
      <c r="B829" s="184"/>
      <c r="C829" s="184"/>
      <c r="D829" s="184"/>
      <c r="E829" s="184"/>
      <c r="F829" s="184"/>
      <c r="G829" s="185"/>
      <c r="H829" s="184"/>
      <c r="I829" s="184"/>
      <c r="J829" s="184"/>
      <c r="K829" s="184"/>
      <c r="L829" s="184"/>
      <c r="M829" s="184"/>
      <c r="N829" s="184"/>
      <c r="O829" s="184"/>
      <c r="P829" s="184"/>
      <c r="Q829" s="184"/>
      <c r="R829" s="184"/>
      <c r="S829" s="184"/>
      <c r="T829" s="184"/>
      <c r="U829" s="184"/>
      <c r="V829" s="184"/>
      <c r="W829" s="184"/>
      <c r="X829" s="184"/>
      <c r="Y829" s="184"/>
      <c r="Z829" s="184"/>
      <c r="AA829" s="184"/>
      <c r="AB829" s="184"/>
      <c r="AC829" s="184"/>
      <c r="AD829" s="184"/>
      <c r="AE829" s="184"/>
      <c r="AF829" s="184"/>
      <c r="AG829" s="184"/>
      <c r="AH829" s="184"/>
      <c r="AI829" s="184"/>
      <c r="AJ829" s="184"/>
      <c r="AK829" s="184"/>
      <c r="AL829" s="184"/>
      <c r="AM829" s="184"/>
      <c r="AN829" s="184"/>
      <c r="AO829" s="184"/>
      <c r="AP829" s="184"/>
      <c r="AQ829" s="184"/>
      <c r="AR829" s="184"/>
      <c r="AS829" s="184"/>
      <c r="AT829" s="184"/>
      <c r="AU829" s="184"/>
      <c r="AV829" s="184"/>
      <c r="AW829" s="184"/>
      <c r="AX829" s="184"/>
      <c r="AY829" s="184"/>
      <c r="AZ829" s="184"/>
      <c r="BA829" s="184"/>
      <c r="BB829" s="184"/>
      <c r="BC829" s="184"/>
      <c r="BD829" s="184"/>
      <c r="BE829" s="184"/>
      <c r="BF829" s="184"/>
      <c r="BG829" s="184"/>
      <c r="BH829" s="184"/>
      <c r="BI829" s="184"/>
      <c r="BJ829" s="184"/>
      <c r="BK829" s="184"/>
      <c r="BL829" s="184"/>
      <c r="BM829" s="184"/>
      <c r="BN829" s="184"/>
      <c r="BO829" s="184"/>
      <c r="BP829" s="184"/>
      <c r="BQ829" s="184"/>
      <c r="BR829" s="184"/>
      <c r="BS829" s="184"/>
      <c r="BT829" s="184"/>
      <c r="BU829" s="184"/>
      <c r="BV829" s="184"/>
      <c r="BW829" s="184"/>
      <c r="BX829" s="187"/>
      <c r="BY829" s="187"/>
      <c r="BZ829" s="187"/>
      <c r="CA829" s="187"/>
      <c r="CB829" s="187"/>
      <c r="CC829" s="187"/>
      <c r="CD829" s="187"/>
      <c r="CE829" s="187"/>
      <c r="CF829" s="187"/>
      <c r="CG829" s="187"/>
      <c r="CH829" s="187"/>
    </row>
    <row r="830" spans="1:86" s="186" customFormat="1" ht="12" customHeight="1">
      <c r="A830" s="184"/>
      <c r="B830" s="184"/>
      <c r="C830" s="184"/>
      <c r="D830" s="184"/>
      <c r="E830" s="184"/>
      <c r="F830" s="184"/>
      <c r="G830" s="185"/>
      <c r="H830" s="184"/>
      <c r="I830" s="184"/>
      <c r="J830" s="184"/>
      <c r="K830" s="184"/>
      <c r="L830" s="184"/>
      <c r="M830" s="184"/>
      <c r="N830" s="184"/>
      <c r="O830" s="184"/>
      <c r="P830" s="184"/>
      <c r="Q830" s="184"/>
      <c r="R830" s="184"/>
      <c r="S830" s="184"/>
      <c r="T830" s="184"/>
      <c r="U830" s="184"/>
      <c r="V830" s="184"/>
      <c r="W830" s="184"/>
      <c r="X830" s="184"/>
      <c r="Y830" s="184"/>
      <c r="Z830" s="184"/>
      <c r="AA830" s="184"/>
      <c r="AB830" s="184"/>
      <c r="AC830" s="184"/>
      <c r="AD830" s="184"/>
      <c r="AE830" s="184"/>
      <c r="AF830" s="184"/>
      <c r="AG830" s="184"/>
      <c r="AH830" s="184"/>
      <c r="AI830" s="184"/>
      <c r="AJ830" s="184"/>
      <c r="AK830" s="184"/>
      <c r="AL830" s="184"/>
      <c r="AM830" s="184"/>
      <c r="AN830" s="184"/>
      <c r="AO830" s="184"/>
      <c r="AP830" s="184"/>
      <c r="AQ830" s="184"/>
      <c r="AR830" s="184"/>
      <c r="AS830" s="184"/>
      <c r="AT830" s="184"/>
      <c r="AU830" s="184"/>
      <c r="AV830" s="184"/>
      <c r="AW830" s="184"/>
      <c r="AX830" s="184"/>
      <c r="AY830" s="184"/>
      <c r="AZ830" s="184"/>
      <c r="BA830" s="184"/>
      <c r="BB830" s="184"/>
      <c r="BC830" s="184"/>
      <c r="BD830" s="184"/>
      <c r="BE830" s="184"/>
      <c r="BF830" s="184"/>
      <c r="BG830" s="184"/>
      <c r="BH830" s="184"/>
      <c r="BI830" s="184"/>
      <c r="BJ830" s="184"/>
      <c r="BK830" s="184"/>
      <c r="BL830" s="184"/>
      <c r="BM830" s="184"/>
      <c r="BN830" s="184"/>
      <c r="BO830" s="184"/>
      <c r="BP830" s="184"/>
      <c r="BQ830" s="184"/>
      <c r="BR830" s="184"/>
      <c r="BS830" s="184"/>
      <c r="BT830" s="184"/>
      <c r="BU830" s="184"/>
      <c r="BV830" s="184"/>
      <c r="BW830" s="184"/>
      <c r="BX830" s="187"/>
      <c r="BY830" s="187"/>
      <c r="BZ830" s="187"/>
      <c r="CA830" s="187"/>
      <c r="CB830" s="187"/>
      <c r="CC830" s="187"/>
      <c r="CD830" s="187"/>
      <c r="CE830" s="187"/>
      <c r="CF830" s="187"/>
      <c r="CG830" s="187"/>
      <c r="CH830" s="187"/>
    </row>
    <row r="831" spans="1:86" s="186" customFormat="1" ht="12" customHeight="1">
      <c r="A831" s="184"/>
      <c r="B831" s="184"/>
      <c r="C831" s="184"/>
      <c r="D831" s="184"/>
      <c r="E831" s="184"/>
      <c r="F831" s="184"/>
      <c r="G831" s="185"/>
      <c r="H831" s="184"/>
      <c r="I831" s="184"/>
      <c r="J831" s="184"/>
      <c r="K831" s="184"/>
      <c r="L831" s="184"/>
      <c r="M831" s="184"/>
      <c r="N831" s="184"/>
      <c r="O831" s="184"/>
      <c r="P831" s="184"/>
      <c r="Q831" s="184"/>
      <c r="R831" s="184"/>
      <c r="S831" s="184"/>
      <c r="T831" s="184"/>
      <c r="U831" s="184"/>
      <c r="V831" s="184"/>
      <c r="W831" s="184"/>
      <c r="X831" s="184"/>
      <c r="Y831" s="184"/>
      <c r="Z831" s="184"/>
      <c r="AA831" s="184"/>
      <c r="AB831" s="184"/>
      <c r="AC831" s="184"/>
      <c r="AD831" s="184"/>
      <c r="AE831" s="184"/>
      <c r="AF831" s="184"/>
      <c r="AG831" s="184"/>
      <c r="AH831" s="184"/>
      <c r="AI831" s="184"/>
      <c r="AJ831" s="184"/>
      <c r="AK831" s="184"/>
      <c r="AL831" s="184"/>
      <c r="AM831" s="184"/>
      <c r="AN831" s="184"/>
      <c r="AO831" s="184"/>
      <c r="AP831" s="184"/>
      <c r="AQ831" s="184"/>
      <c r="AR831" s="184"/>
      <c r="AS831" s="184"/>
      <c r="AT831" s="184"/>
      <c r="AU831" s="184"/>
      <c r="AV831" s="184"/>
      <c r="AW831" s="184"/>
      <c r="AX831" s="184"/>
      <c r="AY831" s="184"/>
      <c r="AZ831" s="184"/>
      <c r="BA831" s="184"/>
      <c r="BB831" s="184"/>
      <c r="BC831" s="184"/>
      <c r="BD831" s="184"/>
      <c r="BE831" s="184"/>
      <c r="BF831" s="184"/>
      <c r="BG831" s="184"/>
      <c r="BH831" s="184"/>
      <c r="BI831" s="184"/>
      <c r="BJ831" s="184"/>
      <c r="BK831" s="184"/>
      <c r="BL831" s="184"/>
      <c r="BM831" s="184"/>
      <c r="BN831" s="184"/>
      <c r="BO831" s="184"/>
      <c r="BP831" s="184"/>
      <c r="BQ831" s="184"/>
      <c r="BR831" s="184"/>
      <c r="BS831" s="184"/>
      <c r="BT831" s="184"/>
      <c r="BU831" s="184"/>
      <c r="BV831" s="184"/>
      <c r="BW831" s="184"/>
      <c r="BX831" s="187"/>
      <c r="BY831" s="187"/>
      <c r="BZ831" s="187"/>
      <c r="CA831" s="187"/>
      <c r="CB831" s="187"/>
      <c r="CC831" s="187"/>
      <c r="CD831" s="187"/>
      <c r="CE831" s="187"/>
      <c r="CF831" s="187"/>
      <c r="CG831" s="187"/>
      <c r="CH831" s="187"/>
    </row>
    <row r="832" spans="1:86" s="186" customFormat="1" ht="12" customHeight="1">
      <c r="A832" s="184"/>
      <c r="B832" s="184"/>
      <c r="C832" s="184"/>
      <c r="D832" s="184"/>
      <c r="E832" s="184"/>
      <c r="F832" s="184"/>
      <c r="G832" s="185"/>
      <c r="H832" s="184"/>
      <c r="I832" s="184"/>
      <c r="J832" s="184"/>
      <c r="K832" s="184"/>
      <c r="L832" s="184"/>
      <c r="M832" s="184"/>
      <c r="N832" s="184"/>
      <c r="O832" s="184"/>
      <c r="P832" s="184"/>
      <c r="Q832" s="184"/>
      <c r="R832" s="184"/>
      <c r="S832" s="184"/>
      <c r="T832" s="184"/>
      <c r="U832" s="184"/>
      <c r="V832" s="184"/>
      <c r="W832" s="184"/>
      <c r="X832" s="184"/>
      <c r="Y832" s="184"/>
      <c r="Z832" s="184"/>
      <c r="AA832" s="184"/>
      <c r="AB832" s="184"/>
      <c r="AC832" s="184"/>
      <c r="AD832" s="184"/>
      <c r="AE832" s="184"/>
      <c r="AF832" s="184"/>
      <c r="AG832" s="184"/>
      <c r="AH832" s="184"/>
      <c r="AI832" s="184"/>
      <c r="AJ832" s="184"/>
      <c r="AK832" s="184"/>
      <c r="AL832" s="184"/>
      <c r="AM832" s="184"/>
      <c r="AN832" s="184"/>
      <c r="AO832" s="184"/>
      <c r="AP832" s="184"/>
      <c r="AQ832" s="184"/>
      <c r="AR832" s="184"/>
      <c r="AS832" s="184"/>
      <c r="AT832" s="184"/>
      <c r="AU832" s="184"/>
      <c r="AV832" s="184"/>
      <c r="AW832" s="184"/>
      <c r="AX832" s="184"/>
      <c r="AY832" s="184"/>
      <c r="AZ832" s="184"/>
      <c r="BA832" s="184"/>
      <c r="BB832" s="184"/>
      <c r="BC832" s="184"/>
      <c r="BD832" s="184"/>
      <c r="BE832" s="184"/>
      <c r="BF832" s="184"/>
      <c r="BG832" s="184"/>
      <c r="BH832" s="184"/>
      <c r="BI832" s="184"/>
      <c r="BJ832" s="184"/>
      <c r="BK832" s="184"/>
      <c r="BL832" s="184"/>
      <c r="BM832" s="184"/>
      <c r="BN832" s="184"/>
      <c r="BO832" s="184"/>
      <c r="BP832" s="184"/>
      <c r="BQ832" s="184"/>
      <c r="BR832" s="184"/>
      <c r="BS832" s="184"/>
      <c r="BT832" s="184"/>
      <c r="BU832" s="184"/>
      <c r="BV832" s="184"/>
      <c r="BW832" s="184"/>
      <c r="BX832" s="187"/>
      <c r="BY832" s="187"/>
      <c r="BZ832" s="187"/>
      <c r="CA832" s="187"/>
      <c r="CB832" s="187"/>
      <c r="CC832" s="187"/>
      <c r="CD832" s="187"/>
      <c r="CE832" s="187"/>
      <c r="CF832" s="187"/>
      <c r="CG832" s="187"/>
      <c r="CH832" s="187"/>
    </row>
    <row r="833" spans="1:86" s="186" customFormat="1" ht="12" customHeight="1">
      <c r="A833" s="184"/>
      <c r="B833" s="184"/>
      <c r="C833" s="184"/>
      <c r="D833" s="184"/>
      <c r="E833" s="184"/>
      <c r="F833" s="184"/>
      <c r="G833" s="185"/>
      <c r="H833" s="184"/>
      <c r="I833" s="184"/>
      <c r="J833" s="184"/>
      <c r="K833" s="184"/>
      <c r="L833" s="184"/>
      <c r="M833" s="184"/>
      <c r="N833" s="184"/>
      <c r="O833" s="184"/>
      <c r="P833" s="184"/>
      <c r="Q833" s="184"/>
      <c r="R833" s="184"/>
      <c r="S833" s="184"/>
      <c r="T833" s="184"/>
      <c r="U833" s="184"/>
      <c r="V833" s="184"/>
      <c r="W833" s="184"/>
      <c r="X833" s="184"/>
      <c r="Y833" s="184"/>
      <c r="Z833" s="184"/>
      <c r="AA833" s="184"/>
      <c r="AB833" s="184"/>
      <c r="AC833" s="184"/>
      <c r="AD833" s="184"/>
      <c r="AE833" s="184"/>
      <c r="AF833" s="184"/>
      <c r="AG833" s="184"/>
      <c r="AH833" s="184"/>
      <c r="AI833" s="184"/>
      <c r="AJ833" s="184"/>
      <c r="AK833" s="184"/>
      <c r="AL833" s="184"/>
      <c r="AM833" s="184"/>
      <c r="AN833" s="184"/>
      <c r="AO833" s="184"/>
      <c r="AP833" s="184"/>
      <c r="AQ833" s="184"/>
      <c r="AR833" s="184"/>
      <c r="AS833" s="184"/>
      <c r="AT833" s="184"/>
      <c r="AU833" s="184"/>
      <c r="AV833" s="184"/>
      <c r="AW833" s="184"/>
      <c r="AX833" s="184"/>
      <c r="AY833" s="184"/>
      <c r="AZ833" s="184"/>
      <c r="BA833" s="184"/>
      <c r="BB833" s="184"/>
      <c r="BC833" s="184"/>
      <c r="BD833" s="184"/>
      <c r="BE833" s="184"/>
      <c r="BF833" s="184"/>
      <c r="BG833" s="184"/>
      <c r="BH833" s="184"/>
      <c r="BI833" s="184"/>
      <c r="BJ833" s="184"/>
      <c r="BK833" s="184"/>
      <c r="BL833" s="184"/>
      <c r="BM833" s="184"/>
      <c r="BN833" s="184"/>
      <c r="BO833" s="184"/>
      <c r="BP833" s="184"/>
      <c r="BQ833" s="184"/>
      <c r="BR833" s="184"/>
      <c r="BS833" s="184"/>
      <c r="BT833" s="184"/>
      <c r="BU833" s="184"/>
      <c r="BV833" s="184"/>
      <c r="BW833" s="184"/>
      <c r="BX833" s="187"/>
      <c r="BY833" s="187"/>
      <c r="BZ833" s="187"/>
      <c r="CA833" s="187"/>
      <c r="CB833" s="187"/>
      <c r="CC833" s="187"/>
      <c r="CD833" s="187"/>
      <c r="CE833" s="187"/>
      <c r="CF833" s="187"/>
      <c r="CG833" s="187"/>
      <c r="CH833" s="187"/>
    </row>
    <row r="834" spans="1:86" s="186" customFormat="1" ht="12" customHeight="1">
      <c r="A834" s="184"/>
      <c r="B834" s="184"/>
      <c r="C834" s="184"/>
      <c r="D834" s="184"/>
      <c r="E834" s="184"/>
      <c r="F834" s="184"/>
      <c r="G834" s="185"/>
      <c r="H834" s="184"/>
      <c r="I834" s="184"/>
      <c r="J834" s="184"/>
      <c r="K834" s="184"/>
      <c r="L834" s="184"/>
      <c r="M834" s="184"/>
      <c r="N834" s="184"/>
      <c r="O834" s="184"/>
      <c r="P834" s="184"/>
      <c r="Q834" s="184"/>
      <c r="R834" s="184"/>
      <c r="S834" s="184"/>
      <c r="T834" s="184"/>
      <c r="U834" s="184"/>
      <c r="V834" s="184"/>
      <c r="W834" s="184"/>
      <c r="X834" s="184"/>
      <c r="Y834" s="184"/>
      <c r="Z834" s="184"/>
      <c r="AA834" s="184"/>
      <c r="AB834" s="184"/>
      <c r="AC834" s="184"/>
      <c r="AD834" s="184"/>
      <c r="AE834" s="184"/>
      <c r="AF834" s="184"/>
      <c r="AG834" s="184"/>
      <c r="AH834" s="184"/>
      <c r="AI834" s="184"/>
      <c r="AJ834" s="184"/>
      <c r="AK834" s="184"/>
      <c r="AL834" s="184"/>
      <c r="AM834" s="184"/>
      <c r="AN834" s="184"/>
      <c r="AO834" s="184"/>
      <c r="AP834" s="184"/>
      <c r="AQ834" s="184"/>
      <c r="AR834" s="184"/>
      <c r="AS834" s="184"/>
      <c r="AT834" s="184"/>
      <c r="AU834" s="184"/>
      <c r="AV834" s="184"/>
      <c r="AW834" s="184"/>
      <c r="AX834" s="184"/>
      <c r="AY834" s="184"/>
      <c r="AZ834" s="184"/>
      <c r="BA834" s="184"/>
      <c r="BB834" s="184"/>
      <c r="BC834" s="184"/>
      <c r="BD834" s="184"/>
      <c r="BE834" s="184"/>
      <c r="BF834" s="184"/>
      <c r="BG834" s="184"/>
      <c r="BH834" s="184"/>
      <c r="BI834" s="184"/>
      <c r="BJ834" s="184"/>
      <c r="BK834" s="184"/>
      <c r="BL834" s="184"/>
      <c r="BM834" s="184"/>
      <c r="BN834" s="184"/>
      <c r="BO834" s="184"/>
      <c r="BP834" s="184"/>
      <c r="BQ834" s="184"/>
      <c r="BR834" s="184"/>
      <c r="BS834" s="184"/>
      <c r="BT834" s="184"/>
      <c r="BU834" s="184"/>
      <c r="BV834" s="184"/>
      <c r="BW834" s="184"/>
      <c r="BX834" s="187"/>
      <c r="BY834" s="187"/>
      <c r="BZ834" s="187"/>
      <c r="CA834" s="187"/>
      <c r="CB834" s="187"/>
      <c r="CC834" s="187"/>
      <c r="CD834" s="187"/>
      <c r="CE834" s="187"/>
      <c r="CF834" s="187"/>
      <c r="CG834" s="187"/>
      <c r="CH834" s="187"/>
    </row>
    <row r="835" spans="1:86" s="186" customFormat="1" ht="12" customHeight="1">
      <c r="A835" s="184"/>
      <c r="B835" s="184"/>
      <c r="C835" s="184"/>
      <c r="D835" s="184"/>
      <c r="E835" s="184"/>
      <c r="F835" s="184"/>
      <c r="G835" s="185"/>
      <c r="H835" s="184"/>
      <c r="I835" s="184"/>
      <c r="J835" s="184"/>
      <c r="K835" s="184"/>
      <c r="L835" s="184"/>
      <c r="M835" s="184"/>
      <c r="N835" s="184"/>
      <c r="O835" s="184"/>
      <c r="P835" s="184"/>
      <c r="Q835" s="184"/>
      <c r="R835" s="184"/>
      <c r="S835" s="184"/>
      <c r="T835" s="184"/>
      <c r="U835" s="184"/>
      <c r="V835" s="184"/>
      <c r="W835" s="184"/>
      <c r="X835" s="184"/>
      <c r="Y835" s="184"/>
      <c r="Z835" s="184"/>
      <c r="AA835" s="184"/>
      <c r="AB835" s="184"/>
      <c r="AC835" s="184"/>
      <c r="AD835" s="184"/>
      <c r="AE835" s="184"/>
      <c r="AF835" s="184"/>
      <c r="AG835" s="184"/>
      <c r="AH835" s="184"/>
      <c r="AI835" s="184"/>
      <c r="AJ835" s="184"/>
      <c r="AK835" s="184"/>
      <c r="AL835" s="184"/>
      <c r="AM835" s="184"/>
      <c r="AN835" s="184"/>
      <c r="AO835" s="184"/>
      <c r="AP835" s="184"/>
      <c r="AQ835" s="184"/>
      <c r="AR835" s="184"/>
      <c r="AS835" s="184"/>
      <c r="AT835" s="184"/>
      <c r="AU835" s="184"/>
      <c r="AV835" s="184"/>
      <c r="AW835" s="184"/>
      <c r="AX835" s="184"/>
      <c r="AY835" s="184"/>
      <c r="AZ835" s="184"/>
      <c r="BA835" s="184"/>
      <c r="BB835" s="184"/>
      <c r="BC835" s="184"/>
      <c r="BD835" s="184"/>
      <c r="BE835" s="184"/>
      <c r="BF835" s="184"/>
      <c r="BG835" s="184"/>
      <c r="BH835" s="184"/>
      <c r="BI835" s="184"/>
      <c r="BJ835" s="184"/>
      <c r="BK835" s="184"/>
      <c r="BL835" s="184"/>
      <c r="BM835" s="184"/>
      <c r="BN835" s="184"/>
      <c r="BO835" s="184"/>
      <c r="BP835" s="184"/>
      <c r="BQ835" s="184"/>
      <c r="BR835" s="184"/>
      <c r="BS835" s="184"/>
      <c r="BT835" s="184"/>
      <c r="BU835" s="184"/>
      <c r="BV835" s="184"/>
      <c r="BW835" s="184"/>
      <c r="BX835" s="187"/>
      <c r="BY835" s="187"/>
      <c r="BZ835" s="187"/>
      <c r="CA835" s="187"/>
      <c r="CB835" s="187"/>
      <c r="CC835" s="187"/>
      <c r="CD835" s="187"/>
      <c r="CE835" s="187"/>
      <c r="CF835" s="187"/>
      <c r="CG835" s="187"/>
      <c r="CH835" s="187"/>
    </row>
    <row r="836" spans="1:86" s="186" customFormat="1" ht="12" customHeight="1">
      <c r="A836" s="184"/>
      <c r="B836" s="184"/>
      <c r="C836" s="184"/>
      <c r="D836" s="184"/>
      <c r="E836" s="184"/>
      <c r="F836" s="184"/>
      <c r="G836" s="185"/>
      <c r="H836" s="184"/>
      <c r="I836" s="184"/>
      <c r="J836" s="184"/>
      <c r="K836" s="184"/>
      <c r="L836" s="184"/>
      <c r="M836" s="184"/>
      <c r="N836" s="184"/>
      <c r="O836" s="184"/>
      <c r="P836" s="184"/>
      <c r="Q836" s="184"/>
      <c r="R836" s="184"/>
      <c r="S836" s="184"/>
      <c r="T836" s="184"/>
      <c r="U836" s="184"/>
      <c r="V836" s="184"/>
      <c r="W836" s="184"/>
      <c r="X836" s="184"/>
      <c r="Y836" s="184"/>
      <c r="Z836" s="184"/>
      <c r="AA836" s="184"/>
      <c r="AB836" s="184"/>
      <c r="AC836" s="184"/>
      <c r="AD836" s="184"/>
      <c r="AE836" s="184"/>
      <c r="AF836" s="184"/>
      <c r="AG836" s="184"/>
      <c r="AH836" s="184"/>
      <c r="AI836" s="184"/>
      <c r="AJ836" s="184"/>
      <c r="AK836" s="184"/>
      <c r="AL836" s="184"/>
      <c r="AM836" s="184"/>
      <c r="AN836" s="184"/>
      <c r="AO836" s="184"/>
      <c r="AP836" s="184"/>
      <c r="AQ836" s="184"/>
      <c r="AR836" s="184"/>
      <c r="AS836" s="184"/>
      <c r="AT836" s="184"/>
      <c r="AU836" s="184"/>
      <c r="AV836" s="184"/>
      <c r="AW836" s="184"/>
      <c r="AX836" s="184"/>
      <c r="AY836" s="184"/>
      <c r="AZ836" s="184"/>
      <c r="BA836" s="184"/>
      <c r="BB836" s="184"/>
      <c r="BC836" s="184"/>
      <c r="BD836" s="184"/>
      <c r="BE836" s="184"/>
      <c r="BF836" s="184"/>
      <c r="BG836" s="184"/>
      <c r="BH836" s="184"/>
      <c r="BI836" s="184"/>
      <c r="BJ836" s="184"/>
      <c r="BK836" s="184"/>
      <c r="BL836" s="184"/>
      <c r="BM836" s="184"/>
      <c r="BN836" s="184"/>
      <c r="BO836" s="184"/>
      <c r="BP836" s="184"/>
      <c r="BQ836" s="184"/>
      <c r="BR836" s="184"/>
      <c r="BS836" s="184"/>
      <c r="BT836" s="184"/>
      <c r="BU836" s="184"/>
      <c r="BV836" s="184"/>
      <c r="BW836" s="184"/>
      <c r="BX836" s="187"/>
      <c r="BY836" s="187"/>
      <c r="BZ836" s="187"/>
      <c r="CA836" s="187"/>
      <c r="CB836" s="187"/>
      <c r="CC836" s="187"/>
      <c r="CD836" s="187"/>
      <c r="CE836" s="187"/>
      <c r="CF836" s="187"/>
      <c r="CG836" s="187"/>
      <c r="CH836" s="187"/>
    </row>
    <row r="837" spans="1:86" s="186" customFormat="1" ht="12" customHeight="1">
      <c r="A837" s="184"/>
      <c r="B837" s="184"/>
      <c r="C837" s="184"/>
      <c r="D837" s="184"/>
      <c r="E837" s="184"/>
      <c r="F837" s="184"/>
      <c r="G837" s="185"/>
      <c r="H837" s="184"/>
      <c r="I837" s="184"/>
      <c r="J837" s="184"/>
      <c r="K837" s="184"/>
      <c r="L837" s="184"/>
      <c r="M837" s="184"/>
      <c r="N837" s="184"/>
      <c r="O837" s="184"/>
      <c r="P837" s="184"/>
      <c r="Q837" s="184"/>
      <c r="R837" s="184"/>
      <c r="S837" s="184"/>
      <c r="T837" s="184"/>
      <c r="U837" s="184"/>
      <c r="V837" s="184"/>
      <c r="W837" s="184"/>
      <c r="X837" s="184"/>
      <c r="Y837" s="184"/>
      <c r="Z837" s="184"/>
      <c r="AA837" s="184"/>
      <c r="AB837" s="184"/>
      <c r="AC837" s="184"/>
      <c r="AD837" s="184"/>
      <c r="AE837" s="184"/>
      <c r="AF837" s="184"/>
      <c r="AG837" s="184"/>
      <c r="AH837" s="184"/>
      <c r="AI837" s="184"/>
      <c r="AJ837" s="184"/>
      <c r="AK837" s="184"/>
      <c r="AL837" s="184"/>
      <c r="AM837" s="184"/>
      <c r="AN837" s="184"/>
      <c r="AO837" s="184"/>
      <c r="AP837" s="184"/>
      <c r="AQ837" s="184"/>
      <c r="AR837" s="184"/>
      <c r="AS837" s="184"/>
      <c r="AT837" s="184"/>
      <c r="AU837" s="184"/>
      <c r="AV837" s="184"/>
      <c r="AW837" s="184"/>
      <c r="AX837" s="184"/>
      <c r="AY837" s="184"/>
      <c r="AZ837" s="184"/>
      <c r="BA837" s="184"/>
      <c r="BB837" s="184"/>
      <c r="BC837" s="184"/>
      <c r="BD837" s="184"/>
      <c r="BE837" s="184"/>
      <c r="BF837" s="184"/>
      <c r="BG837" s="184"/>
      <c r="BH837" s="184"/>
      <c r="BI837" s="184"/>
      <c r="BJ837" s="184"/>
      <c r="BK837" s="184"/>
      <c r="BL837" s="184"/>
      <c r="BM837" s="184"/>
      <c r="BN837" s="184"/>
      <c r="BO837" s="184"/>
      <c r="BP837" s="184"/>
      <c r="BQ837" s="184"/>
      <c r="BR837" s="184"/>
      <c r="BS837" s="184"/>
      <c r="BT837" s="184"/>
      <c r="BU837" s="184"/>
      <c r="BV837" s="184"/>
      <c r="BW837" s="184"/>
      <c r="BX837" s="187"/>
      <c r="BY837" s="187"/>
      <c r="BZ837" s="187"/>
      <c r="CA837" s="187"/>
      <c r="CB837" s="187"/>
      <c r="CC837" s="187"/>
      <c r="CD837" s="187"/>
      <c r="CE837" s="187"/>
      <c r="CF837" s="187"/>
      <c r="CG837" s="187"/>
      <c r="CH837" s="187"/>
    </row>
    <row r="838" spans="1:86" s="186" customFormat="1" ht="12" customHeight="1">
      <c r="A838" s="184"/>
      <c r="B838" s="184"/>
      <c r="C838" s="184"/>
      <c r="D838" s="184"/>
      <c r="E838" s="184"/>
      <c r="F838" s="184"/>
      <c r="G838" s="185"/>
      <c r="H838" s="184"/>
      <c r="I838" s="184"/>
      <c r="J838" s="184"/>
      <c r="K838" s="184"/>
      <c r="L838" s="184"/>
      <c r="M838" s="184"/>
      <c r="N838" s="184"/>
      <c r="O838" s="184"/>
      <c r="P838" s="184"/>
      <c r="Q838" s="184"/>
      <c r="R838" s="184"/>
      <c r="S838" s="184"/>
      <c r="T838" s="184"/>
      <c r="U838" s="184"/>
      <c r="V838" s="184"/>
      <c r="W838" s="184"/>
      <c r="X838" s="184"/>
      <c r="Y838" s="184"/>
      <c r="Z838" s="184"/>
      <c r="AA838" s="184"/>
      <c r="AB838" s="184"/>
      <c r="AC838" s="184"/>
      <c r="AD838" s="184"/>
      <c r="AE838" s="184"/>
      <c r="AF838" s="184"/>
      <c r="AG838" s="184"/>
      <c r="AH838" s="184"/>
      <c r="AI838" s="184"/>
      <c r="AJ838" s="184"/>
      <c r="AK838" s="184"/>
      <c r="AL838" s="184"/>
      <c r="AM838" s="184"/>
      <c r="AN838" s="184"/>
      <c r="AO838" s="184"/>
      <c r="AP838" s="184"/>
      <c r="AQ838" s="184"/>
      <c r="AR838" s="184"/>
      <c r="AS838" s="184"/>
      <c r="AT838" s="184"/>
      <c r="AU838" s="184"/>
      <c r="AV838" s="184"/>
      <c r="AW838" s="184"/>
      <c r="AX838" s="184"/>
      <c r="AY838" s="184"/>
      <c r="AZ838" s="184"/>
      <c r="BA838" s="184"/>
      <c r="BB838" s="184"/>
      <c r="BC838" s="184"/>
      <c r="BD838" s="184"/>
      <c r="BE838" s="184"/>
      <c r="BF838" s="184"/>
      <c r="BG838" s="184"/>
      <c r="BH838" s="184"/>
      <c r="BI838" s="184"/>
      <c r="BJ838" s="184"/>
      <c r="BK838" s="184"/>
      <c r="BL838" s="184"/>
      <c r="BM838" s="184"/>
      <c r="BN838" s="184"/>
      <c r="BO838" s="184"/>
      <c r="BP838" s="184"/>
      <c r="BQ838" s="184"/>
      <c r="BR838" s="184"/>
      <c r="BS838" s="184"/>
      <c r="BT838" s="184"/>
      <c r="BU838" s="184"/>
      <c r="BV838" s="184"/>
      <c r="BW838" s="184"/>
      <c r="BX838" s="187"/>
      <c r="BY838" s="187"/>
      <c r="BZ838" s="187"/>
      <c r="CA838" s="187"/>
      <c r="CB838" s="187"/>
      <c r="CC838" s="187"/>
      <c r="CD838" s="187"/>
      <c r="CE838" s="187"/>
      <c r="CF838" s="187"/>
      <c r="CG838" s="187"/>
      <c r="CH838" s="187"/>
    </row>
    <row r="839" spans="1:86" s="186" customFormat="1" ht="12" customHeight="1">
      <c r="A839" s="184"/>
      <c r="B839" s="184"/>
      <c r="C839" s="184"/>
      <c r="D839" s="184"/>
      <c r="E839" s="184"/>
      <c r="F839" s="184"/>
      <c r="G839" s="185"/>
      <c r="H839" s="184"/>
      <c r="I839" s="184"/>
      <c r="J839" s="184"/>
      <c r="K839" s="184"/>
      <c r="L839" s="184"/>
      <c r="M839" s="184"/>
      <c r="N839" s="184"/>
      <c r="O839" s="184"/>
      <c r="P839" s="184"/>
      <c r="Q839" s="184"/>
      <c r="R839" s="184"/>
      <c r="S839" s="184"/>
      <c r="T839" s="184"/>
      <c r="U839" s="184"/>
      <c r="V839" s="184"/>
      <c r="W839" s="184"/>
      <c r="X839" s="184"/>
      <c r="Y839" s="184"/>
      <c r="Z839" s="184"/>
      <c r="AA839" s="184"/>
      <c r="AB839" s="184"/>
      <c r="AC839" s="184"/>
      <c r="AD839" s="184"/>
      <c r="AE839" s="184"/>
      <c r="AF839" s="184"/>
      <c r="AG839" s="184"/>
      <c r="AH839" s="184"/>
      <c r="AI839" s="184"/>
      <c r="AJ839" s="184"/>
      <c r="AK839" s="184"/>
      <c r="AL839" s="184"/>
      <c r="AM839" s="184"/>
      <c r="AN839" s="184"/>
      <c r="AO839" s="184"/>
      <c r="AP839" s="184"/>
      <c r="AQ839" s="184"/>
      <c r="AR839" s="184"/>
      <c r="AS839" s="184"/>
      <c r="AT839" s="184"/>
      <c r="AU839" s="184"/>
      <c r="AV839" s="184"/>
      <c r="AW839" s="184"/>
      <c r="AX839" s="184"/>
      <c r="AY839" s="184"/>
      <c r="AZ839" s="184"/>
      <c r="BA839" s="184"/>
      <c r="BB839" s="184"/>
      <c r="BC839" s="184"/>
      <c r="BD839" s="184"/>
      <c r="BE839" s="184"/>
      <c r="BF839" s="184"/>
      <c r="BG839" s="184"/>
      <c r="BH839" s="184"/>
      <c r="BI839" s="184"/>
      <c r="BJ839" s="184"/>
      <c r="BK839" s="184"/>
      <c r="BL839" s="184"/>
      <c r="BM839" s="184"/>
      <c r="BN839" s="184"/>
      <c r="BO839" s="184"/>
      <c r="BP839" s="184"/>
      <c r="BQ839" s="184"/>
      <c r="BR839" s="184"/>
      <c r="BS839" s="184"/>
      <c r="BT839" s="184"/>
      <c r="BU839" s="184"/>
      <c r="BV839" s="184"/>
      <c r="BW839" s="184"/>
      <c r="BX839" s="187"/>
      <c r="BY839" s="187"/>
      <c r="BZ839" s="187"/>
      <c r="CA839" s="187"/>
      <c r="CB839" s="187"/>
      <c r="CC839" s="187"/>
      <c r="CD839" s="187"/>
      <c r="CE839" s="187"/>
      <c r="CF839" s="187"/>
      <c r="CG839" s="187"/>
      <c r="CH839" s="187"/>
    </row>
    <row r="840" spans="1:86" s="186" customFormat="1" ht="12" customHeight="1">
      <c r="A840" s="184"/>
      <c r="B840" s="184"/>
      <c r="C840" s="184"/>
      <c r="D840" s="184"/>
      <c r="E840" s="184"/>
      <c r="F840" s="184"/>
      <c r="G840" s="185"/>
      <c r="H840" s="184"/>
      <c r="I840" s="184"/>
      <c r="J840" s="184"/>
      <c r="K840" s="184"/>
      <c r="L840" s="184"/>
      <c r="M840" s="184"/>
      <c r="N840" s="184"/>
      <c r="O840" s="184"/>
      <c r="P840" s="184"/>
      <c r="Q840" s="184"/>
      <c r="R840" s="184"/>
      <c r="S840" s="184"/>
      <c r="T840" s="184"/>
      <c r="U840" s="184"/>
      <c r="V840" s="184"/>
      <c r="W840" s="184"/>
      <c r="X840" s="184"/>
      <c r="Y840" s="184"/>
      <c r="Z840" s="184"/>
      <c r="AA840" s="184"/>
      <c r="AB840" s="184"/>
      <c r="AC840" s="184"/>
      <c r="AD840" s="184"/>
      <c r="AE840" s="184"/>
      <c r="AF840" s="184"/>
      <c r="AG840" s="184"/>
      <c r="AH840" s="184"/>
      <c r="AI840" s="184"/>
      <c r="AJ840" s="184"/>
      <c r="AK840" s="184"/>
      <c r="AL840" s="184"/>
      <c r="AM840" s="184"/>
      <c r="AN840" s="184"/>
      <c r="AO840" s="184"/>
      <c r="AP840" s="184"/>
      <c r="AQ840" s="184"/>
      <c r="AR840" s="184"/>
      <c r="AS840" s="184"/>
      <c r="AT840" s="184"/>
      <c r="AU840" s="184"/>
      <c r="AV840" s="184"/>
      <c r="AW840" s="184"/>
      <c r="AX840" s="184"/>
      <c r="AY840" s="184"/>
      <c r="AZ840" s="184"/>
      <c r="BA840" s="184"/>
      <c r="BB840" s="184"/>
      <c r="BC840" s="184"/>
      <c r="BD840" s="184"/>
      <c r="BE840" s="184"/>
      <c r="BF840" s="184"/>
      <c r="BG840" s="184"/>
      <c r="BH840" s="184"/>
      <c r="BI840" s="184"/>
      <c r="BJ840" s="184"/>
      <c r="BK840" s="184"/>
      <c r="BL840" s="184"/>
      <c r="BM840" s="184"/>
      <c r="BN840" s="184"/>
      <c r="BO840" s="184"/>
      <c r="BP840" s="184"/>
      <c r="BQ840" s="184"/>
      <c r="BR840" s="184"/>
      <c r="BS840" s="184"/>
      <c r="BT840" s="184"/>
      <c r="BU840" s="184"/>
      <c r="BV840" s="184"/>
      <c r="BW840" s="184"/>
      <c r="BX840" s="187"/>
      <c r="BY840" s="187"/>
      <c r="BZ840" s="187"/>
      <c r="CA840" s="187"/>
      <c r="CB840" s="187"/>
      <c r="CC840" s="187"/>
      <c r="CD840" s="187"/>
      <c r="CE840" s="187"/>
      <c r="CF840" s="187"/>
      <c r="CG840" s="187"/>
      <c r="CH840" s="187"/>
    </row>
    <row r="841" spans="1:86" s="186" customFormat="1" ht="12" customHeight="1">
      <c r="A841" s="184"/>
      <c r="B841" s="184"/>
      <c r="C841" s="184"/>
      <c r="D841" s="184"/>
      <c r="E841" s="184"/>
      <c r="F841" s="184"/>
      <c r="G841" s="185"/>
      <c r="H841" s="184"/>
      <c r="I841" s="184"/>
      <c r="J841" s="184"/>
      <c r="K841" s="184"/>
      <c r="L841" s="184"/>
      <c r="M841" s="184"/>
      <c r="N841" s="184"/>
      <c r="O841" s="184"/>
      <c r="P841" s="184"/>
      <c r="Q841" s="184"/>
      <c r="R841" s="184"/>
      <c r="S841" s="184"/>
      <c r="T841" s="184"/>
      <c r="U841" s="184"/>
      <c r="V841" s="184"/>
      <c r="W841" s="184"/>
      <c r="X841" s="184"/>
      <c r="Y841" s="184"/>
      <c r="Z841" s="184"/>
      <c r="AA841" s="184"/>
      <c r="AB841" s="184"/>
      <c r="AC841" s="184"/>
      <c r="AD841" s="184"/>
      <c r="AE841" s="184"/>
      <c r="AF841" s="184"/>
      <c r="AG841" s="184"/>
      <c r="AH841" s="184"/>
      <c r="AI841" s="184"/>
      <c r="AJ841" s="184"/>
      <c r="AK841" s="184"/>
      <c r="AL841" s="184"/>
      <c r="AM841" s="184"/>
      <c r="AN841" s="184"/>
      <c r="AO841" s="184"/>
      <c r="AP841" s="184"/>
      <c r="AQ841" s="184"/>
      <c r="AR841" s="184"/>
      <c r="AS841" s="184"/>
      <c r="AT841" s="184"/>
      <c r="AU841" s="184"/>
      <c r="AV841" s="184"/>
      <c r="AW841" s="184"/>
      <c r="AX841" s="184"/>
      <c r="AY841" s="184"/>
      <c r="AZ841" s="184"/>
      <c r="BA841" s="184"/>
      <c r="BB841" s="184"/>
      <c r="BC841" s="184"/>
      <c r="BD841" s="184"/>
      <c r="BE841" s="184"/>
      <c r="BF841" s="184"/>
      <c r="BG841" s="184"/>
      <c r="BH841" s="184"/>
      <c r="BI841" s="184"/>
      <c r="BJ841" s="184"/>
      <c r="BK841" s="184"/>
      <c r="BL841" s="184"/>
      <c r="BM841" s="184"/>
      <c r="BN841" s="184"/>
      <c r="BO841" s="184"/>
      <c r="BP841" s="184"/>
      <c r="BQ841" s="184"/>
      <c r="BR841" s="184"/>
      <c r="BS841" s="184"/>
      <c r="BT841" s="184"/>
      <c r="BU841" s="184"/>
      <c r="BV841" s="184"/>
      <c r="BW841" s="184"/>
      <c r="BX841" s="187"/>
      <c r="BY841" s="187"/>
      <c r="BZ841" s="187"/>
      <c r="CA841" s="187"/>
      <c r="CB841" s="187"/>
      <c r="CC841" s="187"/>
      <c r="CD841" s="187"/>
      <c r="CE841" s="187"/>
      <c r="CF841" s="187"/>
      <c r="CG841" s="187"/>
      <c r="CH841" s="187"/>
    </row>
    <row r="842" spans="1:86" s="186" customFormat="1" ht="12" customHeight="1">
      <c r="A842" s="184"/>
      <c r="B842" s="184"/>
      <c r="C842" s="184"/>
      <c r="D842" s="184"/>
      <c r="E842" s="184"/>
      <c r="F842" s="184"/>
      <c r="G842" s="185"/>
      <c r="H842" s="184"/>
      <c r="I842" s="184"/>
      <c r="J842" s="184"/>
      <c r="K842" s="184"/>
      <c r="L842" s="184"/>
      <c r="M842" s="184"/>
      <c r="N842" s="184"/>
      <c r="O842" s="184"/>
      <c r="P842" s="184"/>
      <c r="Q842" s="184"/>
      <c r="R842" s="184"/>
      <c r="S842" s="184"/>
      <c r="T842" s="184"/>
      <c r="U842" s="184"/>
      <c r="V842" s="184"/>
      <c r="W842" s="184"/>
      <c r="X842" s="184"/>
      <c r="Y842" s="184"/>
      <c r="Z842" s="184"/>
      <c r="AA842" s="184"/>
      <c r="AB842" s="184"/>
      <c r="AC842" s="184"/>
      <c r="AD842" s="184"/>
      <c r="AE842" s="184"/>
      <c r="AF842" s="184"/>
      <c r="AG842" s="184"/>
      <c r="AH842" s="184"/>
      <c r="AI842" s="184"/>
      <c r="AJ842" s="184"/>
      <c r="AK842" s="184"/>
      <c r="AL842" s="184"/>
      <c r="AM842" s="184"/>
      <c r="AN842" s="184"/>
      <c r="AO842" s="184"/>
      <c r="AP842" s="184"/>
      <c r="AQ842" s="184"/>
      <c r="AR842" s="184"/>
      <c r="AS842" s="184"/>
      <c r="AT842" s="184"/>
      <c r="AU842" s="184"/>
      <c r="AV842" s="184"/>
      <c r="AW842" s="184"/>
      <c r="AX842" s="184"/>
      <c r="AY842" s="184"/>
      <c r="AZ842" s="184"/>
      <c r="BA842" s="184"/>
      <c r="BB842" s="184"/>
      <c r="BC842" s="184"/>
      <c r="BD842" s="184"/>
      <c r="BE842" s="184"/>
      <c r="BF842" s="184"/>
      <c r="BG842" s="184"/>
      <c r="BH842" s="184"/>
      <c r="BI842" s="184"/>
      <c r="BJ842" s="184"/>
      <c r="BK842" s="184"/>
      <c r="BL842" s="184"/>
      <c r="BM842" s="184"/>
      <c r="BN842" s="184"/>
      <c r="BO842" s="184"/>
      <c r="BP842" s="184"/>
      <c r="BQ842" s="184"/>
      <c r="BR842" s="184"/>
      <c r="BS842" s="184"/>
      <c r="BT842" s="184"/>
      <c r="BU842" s="184"/>
      <c r="BV842" s="184"/>
      <c r="BW842" s="184"/>
      <c r="BX842" s="187"/>
      <c r="BY842" s="187"/>
      <c r="BZ842" s="187"/>
      <c r="CA842" s="187"/>
      <c r="CB842" s="187"/>
      <c r="CC842" s="187"/>
      <c r="CD842" s="187"/>
      <c r="CE842" s="187"/>
      <c r="CF842" s="187"/>
      <c r="CG842" s="187"/>
      <c r="CH842" s="187"/>
    </row>
    <row r="843" spans="1:86" s="186" customFormat="1" ht="12" customHeight="1">
      <c r="A843" s="184"/>
      <c r="B843" s="184"/>
      <c r="C843" s="184"/>
      <c r="D843" s="184"/>
      <c r="E843" s="184"/>
      <c r="F843" s="184"/>
      <c r="G843" s="185"/>
      <c r="H843" s="184"/>
      <c r="I843" s="184"/>
      <c r="J843" s="184"/>
      <c r="K843" s="184"/>
      <c r="L843" s="184"/>
      <c r="M843" s="184"/>
      <c r="N843" s="184"/>
      <c r="O843" s="184"/>
      <c r="P843" s="184"/>
      <c r="Q843" s="184"/>
      <c r="R843" s="184"/>
      <c r="S843" s="184"/>
      <c r="T843" s="184"/>
      <c r="U843" s="184"/>
      <c r="V843" s="184"/>
      <c r="W843" s="184"/>
      <c r="X843" s="184"/>
      <c r="Y843" s="184"/>
      <c r="Z843" s="184"/>
      <c r="AA843" s="184"/>
      <c r="AB843" s="184"/>
      <c r="AC843" s="184"/>
      <c r="AD843" s="184"/>
      <c r="AE843" s="184"/>
      <c r="AF843" s="184"/>
      <c r="AG843" s="184"/>
      <c r="AH843" s="184"/>
      <c r="AI843" s="184"/>
      <c r="AJ843" s="184"/>
      <c r="AK843" s="184"/>
      <c r="AL843" s="184"/>
      <c r="AM843" s="184"/>
      <c r="AN843" s="184"/>
      <c r="AO843" s="184"/>
      <c r="AP843" s="184"/>
      <c r="AQ843" s="184"/>
      <c r="AR843" s="184"/>
      <c r="AS843" s="184"/>
      <c r="AT843" s="184"/>
      <c r="AU843" s="184"/>
      <c r="AV843" s="184"/>
      <c r="AW843" s="184"/>
      <c r="AX843" s="184"/>
      <c r="AY843" s="184"/>
      <c r="AZ843" s="184"/>
      <c r="BA843" s="184"/>
      <c r="BB843" s="184"/>
      <c r="BC843" s="184"/>
      <c r="BD843" s="184"/>
      <c r="BE843" s="184"/>
      <c r="BF843" s="184"/>
      <c r="BG843" s="184"/>
      <c r="BH843" s="184"/>
      <c r="BI843" s="184"/>
      <c r="BJ843" s="184"/>
      <c r="BK843" s="184"/>
      <c r="BL843" s="184"/>
      <c r="BM843" s="184"/>
      <c r="BN843" s="184"/>
      <c r="BO843" s="184"/>
      <c r="BP843" s="184"/>
      <c r="BQ843" s="184"/>
      <c r="BR843" s="184"/>
      <c r="BS843" s="184"/>
      <c r="BT843" s="184"/>
      <c r="BU843" s="184"/>
      <c r="BV843" s="184"/>
      <c r="BW843" s="184"/>
      <c r="BX843" s="187"/>
      <c r="BY843" s="187"/>
      <c r="BZ843" s="187"/>
      <c r="CA843" s="187"/>
      <c r="CB843" s="187"/>
      <c r="CC843" s="187"/>
      <c r="CD843" s="187"/>
      <c r="CE843" s="187"/>
      <c r="CF843" s="187"/>
      <c r="CG843" s="187"/>
      <c r="CH843" s="187"/>
    </row>
    <row r="844" spans="1:86" s="186" customFormat="1" ht="12" customHeight="1">
      <c r="A844" s="184"/>
      <c r="B844" s="184"/>
      <c r="C844" s="184"/>
      <c r="D844" s="184"/>
      <c r="E844" s="184"/>
      <c r="F844" s="184"/>
      <c r="G844" s="185"/>
      <c r="H844" s="184"/>
      <c r="I844" s="184"/>
      <c r="J844" s="184"/>
      <c r="K844" s="184"/>
      <c r="L844" s="184"/>
      <c r="M844" s="184"/>
      <c r="N844" s="184"/>
      <c r="O844" s="184"/>
      <c r="P844" s="184"/>
      <c r="Q844" s="184"/>
      <c r="R844" s="184"/>
      <c r="S844" s="184"/>
      <c r="T844" s="184"/>
      <c r="U844" s="184"/>
      <c r="V844" s="184"/>
      <c r="W844" s="184"/>
      <c r="X844" s="184"/>
      <c r="Y844" s="184"/>
      <c r="Z844" s="184"/>
      <c r="AA844" s="184"/>
      <c r="AB844" s="184"/>
      <c r="AC844" s="184"/>
      <c r="AD844" s="184"/>
      <c r="AE844" s="184"/>
      <c r="AF844" s="184"/>
      <c r="AG844" s="184"/>
      <c r="AH844" s="184"/>
      <c r="AI844" s="184"/>
      <c r="AJ844" s="184"/>
      <c r="AK844" s="184"/>
      <c r="AL844" s="184"/>
      <c r="AM844" s="184"/>
      <c r="AN844" s="184"/>
      <c r="AO844" s="184"/>
      <c r="AP844" s="184"/>
      <c r="AQ844" s="184"/>
      <c r="AR844" s="184"/>
      <c r="AS844" s="184"/>
      <c r="AT844" s="184"/>
      <c r="AU844" s="184"/>
      <c r="AV844" s="184"/>
      <c r="AW844" s="184"/>
      <c r="AX844" s="184"/>
      <c r="AY844" s="184"/>
      <c r="AZ844" s="184"/>
      <c r="BA844" s="184"/>
      <c r="BB844" s="184"/>
      <c r="BC844" s="184"/>
      <c r="BD844" s="184"/>
      <c r="BE844" s="184"/>
      <c r="BF844" s="184"/>
      <c r="BG844" s="184"/>
      <c r="BH844" s="184"/>
      <c r="BI844" s="184"/>
      <c r="BJ844" s="184"/>
      <c r="BK844" s="184"/>
      <c r="BL844" s="184"/>
      <c r="BM844" s="184"/>
      <c r="BN844" s="184"/>
      <c r="BO844" s="184"/>
      <c r="BP844" s="184"/>
      <c r="BQ844" s="184"/>
      <c r="BR844" s="184"/>
      <c r="BS844" s="184"/>
      <c r="BT844" s="184"/>
      <c r="BU844" s="184"/>
      <c r="BV844" s="184"/>
      <c r="BW844" s="184"/>
      <c r="BX844" s="187"/>
      <c r="BY844" s="187"/>
      <c r="BZ844" s="187"/>
      <c r="CA844" s="187"/>
      <c r="CB844" s="187"/>
      <c r="CC844" s="187"/>
      <c r="CD844" s="187"/>
      <c r="CE844" s="187"/>
      <c r="CF844" s="187"/>
      <c r="CG844" s="187"/>
      <c r="CH844" s="187"/>
    </row>
    <row r="845" spans="1:86" s="186" customFormat="1" ht="12" customHeight="1">
      <c r="A845" s="184"/>
      <c r="B845" s="184"/>
      <c r="C845" s="184"/>
      <c r="D845" s="184"/>
      <c r="E845" s="184"/>
      <c r="F845" s="184"/>
      <c r="G845" s="185"/>
      <c r="H845" s="184"/>
      <c r="I845" s="184"/>
      <c r="J845" s="184"/>
      <c r="K845" s="184"/>
      <c r="L845" s="184"/>
      <c r="M845" s="184"/>
      <c r="N845" s="184"/>
      <c r="O845" s="184"/>
      <c r="P845" s="184"/>
      <c r="Q845" s="184"/>
      <c r="R845" s="184"/>
      <c r="S845" s="184"/>
      <c r="T845" s="184"/>
      <c r="U845" s="184"/>
      <c r="V845" s="184"/>
      <c r="W845" s="184"/>
      <c r="X845" s="184"/>
      <c r="Y845" s="184"/>
      <c r="Z845" s="184"/>
      <c r="AA845" s="184"/>
      <c r="AB845" s="184"/>
      <c r="AC845" s="184"/>
      <c r="AD845" s="184"/>
      <c r="AE845" s="184"/>
      <c r="AF845" s="184"/>
      <c r="AG845" s="184"/>
      <c r="AH845" s="184"/>
      <c r="AI845" s="184"/>
      <c r="AJ845" s="184"/>
      <c r="AK845" s="184"/>
      <c r="AL845" s="184"/>
      <c r="AM845" s="184"/>
      <c r="AN845" s="184"/>
      <c r="AO845" s="184"/>
      <c r="AP845" s="184"/>
      <c r="AQ845" s="184"/>
      <c r="AR845" s="184"/>
      <c r="AS845" s="184"/>
      <c r="AT845" s="184"/>
      <c r="AU845" s="184"/>
      <c r="AV845" s="184"/>
      <c r="AW845" s="184"/>
      <c r="AX845" s="184"/>
      <c r="AY845" s="184"/>
      <c r="AZ845" s="184"/>
      <c r="BA845" s="184"/>
      <c r="BB845" s="184"/>
      <c r="BC845" s="184"/>
      <c r="BD845" s="184"/>
      <c r="BE845" s="184"/>
      <c r="BF845" s="184"/>
      <c r="BG845" s="184"/>
      <c r="BH845" s="184"/>
      <c r="BI845" s="184"/>
      <c r="BJ845" s="184"/>
      <c r="BK845" s="184"/>
      <c r="BL845" s="184"/>
      <c r="BM845" s="184"/>
      <c r="BN845" s="184"/>
      <c r="BO845" s="184"/>
      <c r="BP845" s="184"/>
      <c r="BQ845" s="184"/>
      <c r="BR845" s="184"/>
      <c r="BS845" s="184"/>
      <c r="BT845" s="184"/>
      <c r="BU845" s="184"/>
      <c r="BV845" s="184"/>
      <c r="BW845" s="184"/>
      <c r="BX845" s="187"/>
      <c r="BY845" s="187"/>
      <c r="BZ845" s="187"/>
      <c r="CA845" s="187"/>
      <c r="CB845" s="187"/>
      <c r="CC845" s="187"/>
      <c r="CD845" s="187"/>
      <c r="CE845" s="187"/>
      <c r="CF845" s="187"/>
      <c r="CG845" s="187"/>
      <c r="CH845" s="187"/>
    </row>
    <row r="846" spans="1:86" s="186" customFormat="1" ht="12" customHeight="1">
      <c r="A846" s="184"/>
      <c r="B846" s="184"/>
      <c r="C846" s="184"/>
      <c r="D846" s="184"/>
      <c r="E846" s="184"/>
      <c r="F846" s="184"/>
      <c r="G846" s="185"/>
      <c r="H846" s="184"/>
      <c r="I846" s="184"/>
      <c r="J846" s="184"/>
      <c r="K846" s="184"/>
      <c r="L846" s="184"/>
      <c r="M846" s="184"/>
      <c r="N846" s="184"/>
      <c r="O846" s="184"/>
      <c r="P846" s="184"/>
      <c r="Q846" s="184"/>
      <c r="R846" s="184"/>
      <c r="S846" s="184"/>
      <c r="T846" s="184"/>
      <c r="U846" s="184"/>
      <c r="V846" s="184"/>
      <c r="W846" s="184"/>
      <c r="X846" s="184"/>
      <c r="Y846" s="184"/>
      <c r="Z846" s="184"/>
      <c r="AA846" s="184"/>
      <c r="AB846" s="184"/>
      <c r="AC846" s="184"/>
      <c r="AD846" s="184"/>
      <c r="AE846" s="184"/>
      <c r="AF846" s="184"/>
      <c r="AG846" s="184"/>
      <c r="AH846" s="184"/>
      <c r="AI846" s="184"/>
      <c r="AJ846" s="184"/>
      <c r="AK846" s="184"/>
      <c r="AL846" s="184"/>
      <c r="AM846" s="184"/>
      <c r="AN846" s="184"/>
      <c r="AO846" s="184"/>
      <c r="AP846" s="184"/>
      <c r="AQ846" s="184"/>
      <c r="AR846" s="184"/>
      <c r="AS846" s="184"/>
      <c r="AT846" s="184"/>
      <c r="AU846" s="184"/>
      <c r="AV846" s="184"/>
      <c r="AW846" s="184"/>
      <c r="AX846" s="184"/>
      <c r="AY846" s="184"/>
      <c r="AZ846" s="184"/>
      <c r="BA846" s="184"/>
      <c r="BB846" s="184"/>
      <c r="BC846" s="184"/>
      <c r="BD846" s="184"/>
      <c r="BE846" s="184"/>
      <c r="BF846" s="184"/>
      <c r="BG846" s="184"/>
      <c r="BH846" s="184"/>
      <c r="BI846" s="184"/>
      <c r="BJ846" s="184"/>
      <c r="BK846" s="184"/>
      <c r="BL846" s="184"/>
      <c r="BM846" s="184"/>
      <c r="BN846" s="184"/>
      <c r="BO846" s="184"/>
      <c r="BP846" s="184"/>
      <c r="BQ846" s="184"/>
      <c r="BR846" s="184"/>
      <c r="BS846" s="184"/>
      <c r="BT846" s="184"/>
      <c r="BU846" s="184"/>
      <c r="BV846" s="184"/>
      <c r="BW846" s="184"/>
      <c r="BX846" s="187"/>
      <c r="BY846" s="187"/>
      <c r="BZ846" s="187"/>
      <c r="CA846" s="187"/>
      <c r="CB846" s="187"/>
      <c r="CC846" s="187"/>
      <c r="CD846" s="187"/>
      <c r="CE846" s="187"/>
      <c r="CF846" s="187"/>
      <c r="CG846" s="187"/>
      <c r="CH846" s="187"/>
    </row>
    <row r="847" spans="1:86" s="186" customFormat="1" ht="12" customHeight="1">
      <c r="A847" s="184"/>
      <c r="B847" s="184"/>
      <c r="C847" s="184"/>
      <c r="D847" s="184"/>
      <c r="E847" s="184"/>
      <c r="F847" s="184"/>
      <c r="G847" s="185"/>
      <c r="H847" s="184"/>
      <c r="I847" s="184"/>
      <c r="J847" s="184"/>
      <c r="K847" s="184"/>
      <c r="L847" s="184"/>
      <c r="M847" s="184"/>
      <c r="N847" s="184"/>
      <c r="O847" s="184"/>
      <c r="P847" s="184"/>
      <c r="Q847" s="184"/>
      <c r="R847" s="184"/>
      <c r="S847" s="184"/>
      <c r="T847" s="184"/>
      <c r="U847" s="184"/>
      <c r="V847" s="184"/>
      <c r="W847" s="184"/>
      <c r="X847" s="184"/>
      <c r="Y847" s="184"/>
      <c r="Z847" s="184"/>
      <c r="AA847" s="184"/>
      <c r="AB847" s="184"/>
      <c r="AC847" s="184"/>
      <c r="AD847" s="184"/>
      <c r="AE847" s="184"/>
      <c r="AF847" s="184"/>
      <c r="AG847" s="184"/>
      <c r="AH847" s="184"/>
      <c r="AI847" s="184"/>
      <c r="AJ847" s="184"/>
      <c r="AK847" s="184"/>
      <c r="AL847" s="184"/>
      <c r="AM847" s="184"/>
      <c r="AN847" s="184"/>
      <c r="AO847" s="184"/>
      <c r="AP847" s="184"/>
      <c r="AQ847" s="184"/>
      <c r="AR847" s="184"/>
      <c r="AS847" s="184"/>
      <c r="AT847" s="184"/>
      <c r="AU847" s="184"/>
      <c r="AV847" s="184"/>
      <c r="AW847" s="184"/>
      <c r="AX847" s="184"/>
      <c r="AY847" s="184"/>
      <c r="AZ847" s="184"/>
      <c r="BA847" s="184"/>
      <c r="BB847" s="184"/>
      <c r="BC847" s="184"/>
      <c r="BD847" s="184"/>
      <c r="BE847" s="184"/>
      <c r="BF847" s="184"/>
      <c r="BG847" s="184"/>
      <c r="BH847" s="184"/>
      <c r="BI847" s="184"/>
      <c r="BJ847" s="184"/>
      <c r="BK847" s="184"/>
      <c r="BL847" s="184"/>
      <c r="BM847" s="184"/>
      <c r="BN847" s="184"/>
      <c r="BO847" s="184"/>
      <c r="BP847" s="184"/>
      <c r="BQ847" s="184"/>
      <c r="BR847" s="184"/>
      <c r="BS847" s="184"/>
      <c r="BT847" s="184"/>
      <c r="BU847" s="184"/>
      <c r="BV847" s="184"/>
      <c r="BW847" s="184"/>
      <c r="BX847" s="187"/>
      <c r="BY847" s="187"/>
      <c r="BZ847" s="187"/>
      <c r="CA847" s="187"/>
      <c r="CB847" s="187"/>
      <c r="CC847" s="187"/>
      <c r="CD847" s="187"/>
      <c r="CE847" s="187"/>
      <c r="CF847" s="187"/>
      <c r="CG847" s="187"/>
      <c r="CH847" s="187"/>
    </row>
    <row r="848" spans="1:86" s="186" customFormat="1" ht="12" customHeight="1">
      <c r="A848" s="184"/>
      <c r="B848" s="184"/>
      <c r="C848" s="184"/>
      <c r="D848" s="184"/>
      <c r="E848" s="184"/>
      <c r="F848" s="184"/>
      <c r="G848" s="185"/>
      <c r="H848" s="184"/>
      <c r="I848" s="184"/>
      <c r="J848" s="184"/>
      <c r="K848" s="184"/>
      <c r="L848" s="184"/>
      <c r="M848" s="184"/>
      <c r="N848" s="184"/>
      <c r="O848" s="184"/>
      <c r="P848" s="184"/>
      <c r="Q848" s="184"/>
      <c r="R848" s="184"/>
      <c r="S848" s="184"/>
      <c r="T848" s="184"/>
      <c r="U848" s="184"/>
      <c r="V848" s="184"/>
      <c r="W848" s="184"/>
      <c r="X848" s="184"/>
      <c r="Y848" s="184"/>
      <c r="Z848" s="184"/>
      <c r="AA848" s="184"/>
      <c r="AB848" s="184"/>
      <c r="AC848" s="184"/>
      <c r="AD848" s="184"/>
      <c r="AE848" s="184"/>
      <c r="AF848" s="184"/>
      <c r="AG848" s="184"/>
      <c r="AH848" s="184"/>
      <c r="AI848" s="184"/>
      <c r="AJ848" s="184"/>
      <c r="AK848" s="184"/>
      <c r="AL848" s="184"/>
      <c r="AM848" s="184"/>
      <c r="AN848" s="184"/>
      <c r="AO848" s="184"/>
      <c r="AP848" s="184"/>
      <c r="AQ848" s="184"/>
      <c r="AR848" s="184"/>
      <c r="AS848" s="184"/>
      <c r="AT848" s="184"/>
      <c r="AU848" s="184"/>
      <c r="AV848" s="184"/>
      <c r="AW848" s="184"/>
      <c r="AX848" s="184"/>
      <c r="AY848" s="184"/>
      <c r="AZ848" s="184"/>
      <c r="BA848" s="184"/>
      <c r="BB848" s="184"/>
      <c r="BC848" s="184"/>
      <c r="BD848" s="184"/>
      <c r="BE848" s="184"/>
      <c r="BF848" s="184"/>
      <c r="BG848" s="184"/>
      <c r="BH848" s="184"/>
      <c r="BI848" s="184"/>
      <c r="BJ848" s="184"/>
      <c r="BK848" s="184"/>
      <c r="BL848" s="184"/>
      <c r="BM848" s="184"/>
      <c r="BN848" s="184"/>
      <c r="BO848" s="184"/>
      <c r="BP848" s="184"/>
      <c r="BQ848" s="184"/>
      <c r="BR848" s="184"/>
      <c r="BS848" s="184"/>
      <c r="BT848" s="184"/>
      <c r="BU848" s="184"/>
      <c r="BV848" s="184"/>
      <c r="BW848" s="184"/>
      <c r="BX848" s="187"/>
      <c r="BY848" s="187"/>
      <c r="BZ848" s="187"/>
      <c r="CA848" s="187"/>
      <c r="CB848" s="187"/>
      <c r="CC848" s="187"/>
      <c r="CD848" s="187"/>
      <c r="CE848" s="187"/>
      <c r="CF848" s="187"/>
      <c r="CG848" s="187"/>
      <c r="CH848" s="187"/>
    </row>
    <row r="849" spans="1:86" s="186" customFormat="1" ht="12" customHeight="1">
      <c r="A849" s="184"/>
      <c r="B849" s="184"/>
      <c r="C849" s="184"/>
      <c r="D849" s="184"/>
      <c r="E849" s="184"/>
      <c r="F849" s="184"/>
      <c r="G849" s="185"/>
      <c r="H849" s="184"/>
      <c r="I849" s="184"/>
      <c r="J849" s="184"/>
      <c r="K849" s="184"/>
      <c r="L849" s="184"/>
      <c r="M849" s="184"/>
      <c r="N849" s="184"/>
      <c r="O849" s="184"/>
      <c r="P849" s="184"/>
      <c r="Q849" s="184"/>
      <c r="R849" s="184"/>
      <c r="S849" s="184"/>
      <c r="T849" s="184"/>
      <c r="U849" s="184"/>
      <c r="V849" s="184"/>
      <c r="W849" s="184"/>
      <c r="X849" s="184"/>
      <c r="Y849" s="184"/>
      <c r="Z849" s="184"/>
      <c r="AA849" s="184"/>
      <c r="AB849" s="184"/>
      <c r="AC849" s="184"/>
      <c r="AD849" s="184"/>
      <c r="AE849" s="184"/>
      <c r="AF849" s="184"/>
      <c r="AG849" s="184"/>
      <c r="AH849" s="184"/>
      <c r="AI849" s="184"/>
      <c r="AJ849" s="184"/>
      <c r="AK849" s="184"/>
      <c r="AL849" s="184"/>
      <c r="AM849" s="184"/>
      <c r="AN849" s="184"/>
      <c r="AO849" s="184"/>
      <c r="AP849" s="184"/>
      <c r="AQ849" s="184"/>
      <c r="AR849" s="184"/>
      <c r="AS849" s="184"/>
      <c r="AT849" s="184"/>
      <c r="AU849" s="184"/>
      <c r="AV849" s="184"/>
      <c r="AW849" s="184"/>
      <c r="AX849" s="184"/>
      <c r="AY849" s="184"/>
      <c r="AZ849" s="184"/>
      <c r="BA849" s="184"/>
      <c r="BB849" s="184"/>
      <c r="BC849" s="184"/>
      <c r="BD849" s="184"/>
      <c r="BE849" s="184"/>
      <c r="BF849" s="184"/>
      <c r="BG849" s="184"/>
      <c r="BH849" s="184"/>
      <c r="BI849" s="184"/>
      <c r="BJ849" s="184"/>
      <c r="BK849" s="184"/>
      <c r="BL849" s="184"/>
      <c r="BM849" s="184"/>
      <c r="BN849" s="184"/>
      <c r="BO849" s="184"/>
      <c r="BP849" s="184"/>
      <c r="BQ849" s="184"/>
      <c r="BR849" s="184"/>
      <c r="BS849" s="184"/>
      <c r="BT849" s="184"/>
      <c r="BU849" s="184"/>
      <c r="BV849" s="184"/>
      <c r="BW849" s="184"/>
      <c r="BX849" s="187"/>
      <c r="BY849" s="187"/>
      <c r="BZ849" s="187"/>
      <c r="CA849" s="187"/>
      <c r="CB849" s="187"/>
      <c r="CC849" s="187"/>
      <c r="CD849" s="187"/>
      <c r="CE849" s="187"/>
      <c r="CF849" s="187"/>
      <c r="CG849" s="187"/>
      <c r="CH849" s="187"/>
    </row>
    <row r="850" spans="1:86" s="186" customFormat="1" ht="12" customHeight="1">
      <c r="A850" s="184"/>
      <c r="B850" s="184"/>
      <c r="C850" s="184"/>
      <c r="D850" s="184"/>
      <c r="E850" s="184"/>
      <c r="F850" s="184"/>
      <c r="G850" s="185"/>
      <c r="H850" s="184"/>
      <c r="I850" s="184"/>
      <c r="J850" s="184"/>
      <c r="K850" s="184"/>
      <c r="L850" s="184"/>
      <c r="M850" s="184"/>
      <c r="N850" s="184"/>
      <c r="O850" s="184"/>
      <c r="P850" s="184"/>
      <c r="Q850" s="184"/>
      <c r="R850" s="184"/>
      <c r="S850" s="184"/>
      <c r="T850" s="184"/>
      <c r="U850" s="184"/>
      <c r="V850" s="184"/>
      <c r="W850" s="184"/>
      <c r="X850" s="184"/>
      <c r="Y850" s="184"/>
      <c r="Z850" s="184"/>
      <c r="AA850" s="184"/>
      <c r="AB850" s="184"/>
      <c r="AC850" s="184"/>
      <c r="AD850" s="184"/>
      <c r="AE850" s="184"/>
      <c r="AF850" s="184"/>
      <c r="AG850" s="184"/>
      <c r="AH850" s="184"/>
      <c r="AI850" s="184"/>
      <c r="AJ850" s="184"/>
      <c r="AK850" s="184"/>
      <c r="AL850" s="184"/>
      <c r="AM850" s="184"/>
      <c r="AN850" s="184"/>
      <c r="AO850" s="184"/>
      <c r="AP850" s="184"/>
      <c r="AQ850" s="184"/>
      <c r="AR850" s="184"/>
      <c r="AS850" s="184"/>
      <c r="AT850" s="184"/>
      <c r="AU850" s="184"/>
      <c r="AV850" s="184"/>
      <c r="AW850" s="184"/>
      <c r="AX850" s="184"/>
      <c r="AY850" s="184"/>
      <c r="AZ850" s="184"/>
      <c r="BA850" s="184"/>
      <c r="BB850" s="184"/>
      <c r="BC850" s="184"/>
      <c r="BD850" s="184"/>
      <c r="BE850" s="184"/>
      <c r="BF850" s="184"/>
      <c r="BG850" s="184"/>
      <c r="BH850" s="184"/>
      <c r="BI850" s="184"/>
      <c r="BJ850" s="184"/>
      <c r="BK850" s="184"/>
      <c r="BL850" s="184"/>
      <c r="BM850" s="184"/>
      <c r="BN850" s="184"/>
      <c r="BO850" s="184"/>
      <c r="BP850" s="184"/>
      <c r="BQ850" s="184"/>
      <c r="BR850" s="184"/>
      <c r="BS850" s="184"/>
      <c r="BT850" s="184"/>
      <c r="BU850" s="184"/>
      <c r="BV850" s="184"/>
      <c r="BW850" s="184"/>
      <c r="BX850" s="187"/>
      <c r="BY850" s="187"/>
      <c r="BZ850" s="187"/>
      <c r="CA850" s="187"/>
      <c r="CB850" s="187"/>
      <c r="CC850" s="187"/>
      <c r="CD850" s="187"/>
      <c r="CE850" s="187"/>
      <c r="CF850" s="187"/>
      <c r="CG850" s="187"/>
      <c r="CH850" s="187"/>
    </row>
    <row r="851" spans="1:86" s="186" customFormat="1" ht="12" customHeight="1">
      <c r="A851" s="184"/>
      <c r="B851" s="184"/>
      <c r="C851" s="184"/>
      <c r="D851" s="184"/>
      <c r="E851" s="184"/>
      <c r="F851" s="184"/>
      <c r="G851" s="185"/>
      <c r="H851" s="184"/>
      <c r="I851" s="184"/>
      <c r="J851" s="184"/>
      <c r="K851" s="184"/>
      <c r="L851" s="184"/>
      <c r="M851" s="184"/>
      <c r="N851" s="184"/>
      <c r="O851" s="184"/>
      <c r="P851" s="184"/>
      <c r="Q851" s="184"/>
      <c r="R851" s="184"/>
      <c r="S851" s="184"/>
      <c r="T851" s="184"/>
      <c r="U851" s="184"/>
      <c r="V851" s="184"/>
      <c r="W851" s="184"/>
      <c r="X851" s="184"/>
      <c r="Y851" s="184"/>
      <c r="Z851" s="184"/>
      <c r="AA851" s="184"/>
      <c r="AB851" s="184"/>
      <c r="AC851" s="184"/>
      <c r="AD851" s="184"/>
      <c r="AE851" s="184"/>
      <c r="AF851" s="184"/>
      <c r="AG851" s="184"/>
      <c r="AH851" s="184"/>
      <c r="AI851" s="184"/>
      <c r="AJ851" s="184"/>
      <c r="AK851" s="184"/>
      <c r="AL851" s="184"/>
      <c r="AM851" s="184"/>
      <c r="AN851" s="184"/>
      <c r="AO851" s="184"/>
      <c r="AP851" s="184"/>
      <c r="AQ851" s="184"/>
      <c r="AR851" s="184"/>
      <c r="AS851" s="184"/>
      <c r="AT851" s="184"/>
      <c r="AU851" s="184"/>
      <c r="AV851" s="184"/>
      <c r="AW851" s="184"/>
      <c r="AX851" s="184"/>
      <c r="AY851" s="184"/>
      <c r="AZ851" s="184"/>
      <c r="BA851" s="184"/>
      <c r="BB851" s="184"/>
      <c r="BC851" s="184"/>
      <c r="BD851" s="184"/>
      <c r="BE851" s="184"/>
      <c r="BF851" s="184"/>
      <c r="BG851" s="184"/>
      <c r="BH851" s="184"/>
      <c r="BI851" s="184"/>
      <c r="BJ851" s="184"/>
      <c r="BK851" s="184"/>
      <c r="BL851" s="184"/>
      <c r="BM851" s="184"/>
      <c r="BN851" s="184"/>
      <c r="BO851" s="184"/>
      <c r="BP851" s="184"/>
      <c r="BQ851" s="184"/>
      <c r="BR851" s="184"/>
      <c r="BS851" s="184"/>
      <c r="BT851" s="184"/>
      <c r="BU851" s="184"/>
      <c r="BV851" s="184"/>
      <c r="BW851" s="184"/>
      <c r="BX851" s="187"/>
      <c r="BY851" s="187"/>
      <c r="BZ851" s="187"/>
      <c r="CA851" s="187"/>
      <c r="CB851" s="187"/>
      <c r="CC851" s="187"/>
      <c r="CD851" s="187"/>
      <c r="CE851" s="187"/>
      <c r="CF851" s="187"/>
      <c r="CG851" s="187"/>
      <c r="CH851" s="187"/>
    </row>
    <row r="852" spans="1:86" s="186" customFormat="1" ht="12" customHeight="1">
      <c r="A852" s="184"/>
      <c r="B852" s="184"/>
      <c r="C852" s="184"/>
      <c r="D852" s="184"/>
      <c r="E852" s="184"/>
      <c r="F852" s="184"/>
      <c r="G852" s="185"/>
      <c r="H852" s="184"/>
      <c r="I852" s="184"/>
      <c r="J852" s="184"/>
      <c r="K852" s="184"/>
      <c r="L852" s="184"/>
      <c r="M852" s="184"/>
      <c r="N852" s="184"/>
      <c r="O852" s="184"/>
      <c r="P852" s="184"/>
      <c r="Q852" s="184"/>
      <c r="R852" s="184"/>
      <c r="S852" s="184"/>
      <c r="T852" s="184"/>
      <c r="U852" s="184"/>
      <c r="V852" s="184"/>
      <c r="W852" s="184"/>
      <c r="X852" s="184"/>
      <c r="Y852" s="184"/>
      <c r="Z852" s="184"/>
      <c r="AA852" s="184"/>
      <c r="AB852" s="184"/>
      <c r="AC852" s="184"/>
      <c r="AD852" s="184"/>
      <c r="AE852" s="184"/>
      <c r="AF852" s="184"/>
      <c r="AG852" s="184"/>
      <c r="AH852" s="184"/>
      <c r="AI852" s="184"/>
      <c r="AJ852" s="184"/>
      <c r="AK852" s="184"/>
      <c r="AL852" s="184"/>
      <c r="AM852" s="184"/>
      <c r="AN852" s="184"/>
      <c r="AO852" s="184"/>
      <c r="AP852" s="184"/>
      <c r="AQ852" s="184"/>
      <c r="AR852" s="184"/>
      <c r="AS852" s="184"/>
      <c r="AT852" s="184"/>
      <c r="AU852" s="184"/>
      <c r="AV852" s="184"/>
      <c r="AW852" s="184"/>
      <c r="AX852" s="184"/>
      <c r="AY852" s="184"/>
      <c r="AZ852" s="184"/>
      <c r="BA852" s="184"/>
      <c r="BB852" s="184"/>
      <c r="BC852" s="184"/>
      <c r="BD852" s="184"/>
      <c r="BE852" s="184"/>
      <c r="BF852" s="184"/>
      <c r="BG852" s="184"/>
      <c r="BH852" s="184"/>
      <c r="BI852" s="184"/>
      <c r="BJ852" s="184"/>
      <c r="BK852" s="184"/>
      <c r="BL852" s="184"/>
      <c r="BM852" s="184"/>
      <c r="BN852" s="184"/>
      <c r="BO852" s="184"/>
      <c r="BP852" s="184"/>
      <c r="BQ852" s="184"/>
      <c r="BR852" s="184"/>
      <c r="BS852" s="184"/>
      <c r="BT852" s="184"/>
      <c r="BU852" s="184"/>
      <c r="BV852" s="184"/>
      <c r="BW852" s="184"/>
      <c r="BX852" s="187"/>
      <c r="BY852" s="187"/>
      <c r="BZ852" s="187"/>
      <c r="CA852" s="187"/>
      <c r="CB852" s="187"/>
      <c r="CC852" s="187"/>
      <c r="CD852" s="187"/>
      <c r="CE852" s="187"/>
      <c r="CF852" s="187"/>
      <c r="CG852" s="187"/>
      <c r="CH852" s="187"/>
    </row>
    <row r="853" spans="1:86" s="186" customFormat="1" ht="12" customHeight="1">
      <c r="A853" s="184"/>
      <c r="B853" s="184"/>
      <c r="C853" s="184"/>
      <c r="D853" s="184"/>
      <c r="E853" s="184"/>
      <c r="F853" s="184"/>
      <c r="G853" s="185"/>
      <c r="H853" s="184"/>
      <c r="I853" s="184"/>
      <c r="J853" s="184"/>
      <c r="K853" s="184"/>
      <c r="L853" s="184"/>
      <c r="M853" s="184"/>
      <c r="N853" s="184"/>
      <c r="O853" s="184"/>
      <c r="P853" s="184"/>
      <c r="Q853" s="184"/>
      <c r="R853" s="184"/>
      <c r="S853" s="184"/>
      <c r="T853" s="184"/>
      <c r="U853" s="184"/>
      <c r="V853" s="184"/>
      <c r="W853" s="184"/>
      <c r="X853" s="184"/>
      <c r="Y853" s="184"/>
      <c r="Z853" s="184"/>
      <c r="AA853" s="184"/>
      <c r="AB853" s="184"/>
      <c r="AC853" s="184"/>
      <c r="AD853" s="184"/>
      <c r="AE853" s="184"/>
      <c r="AF853" s="184"/>
      <c r="AG853" s="184"/>
      <c r="AH853" s="184"/>
      <c r="AI853" s="184"/>
      <c r="AJ853" s="184"/>
      <c r="AK853" s="184"/>
      <c r="AL853" s="184"/>
      <c r="AM853" s="184"/>
      <c r="AN853" s="184"/>
      <c r="AO853" s="184"/>
      <c r="AP853" s="184"/>
      <c r="AQ853" s="184"/>
      <c r="AR853" s="184"/>
      <c r="AS853" s="184"/>
      <c r="AT853" s="184"/>
      <c r="AU853" s="184"/>
      <c r="AV853" s="184"/>
      <c r="AW853" s="184"/>
      <c r="AX853" s="184"/>
      <c r="AY853" s="184"/>
      <c r="AZ853" s="184"/>
      <c r="BA853" s="184"/>
      <c r="BB853" s="184"/>
      <c r="BC853" s="184"/>
      <c r="BD853" s="184"/>
      <c r="BE853" s="184"/>
      <c r="BF853" s="184"/>
      <c r="BG853" s="184"/>
      <c r="BH853" s="184"/>
      <c r="BI853" s="184"/>
      <c r="BJ853" s="184"/>
      <c r="BK853" s="184"/>
      <c r="BL853" s="184"/>
      <c r="BM853" s="184"/>
      <c r="BN853" s="184"/>
      <c r="BO853" s="184"/>
      <c r="BP853" s="184"/>
      <c r="BQ853" s="184"/>
      <c r="BR853" s="184"/>
      <c r="BS853" s="184"/>
      <c r="BT853" s="184"/>
      <c r="BU853" s="184"/>
      <c r="BV853" s="184"/>
      <c r="BW853" s="184"/>
      <c r="BX853" s="187"/>
      <c r="BY853" s="187"/>
      <c r="BZ853" s="187"/>
      <c r="CA853" s="187"/>
      <c r="CB853" s="187"/>
      <c r="CC853" s="187"/>
      <c r="CD853" s="187"/>
      <c r="CE853" s="187"/>
      <c r="CF853" s="187"/>
      <c r="CG853" s="187"/>
      <c r="CH853" s="187"/>
    </row>
    <row r="854" spans="1:86" s="186" customFormat="1" ht="12" customHeight="1">
      <c r="A854" s="184"/>
      <c r="B854" s="184"/>
      <c r="C854" s="184"/>
      <c r="D854" s="184"/>
      <c r="E854" s="184"/>
      <c r="F854" s="184"/>
      <c r="G854" s="185"/>
      <c r="H854" s="184"/>
      <c r="I854" s="184"/>
      <c r="J854" s="184"/>
      <c r="K854" s="184"/>
      <c r="L854" s="184"/>
      <c r="M854" s="184"/>
      <c r="N854" s="184"/>
      <c r="O854" s="184"/>
      <c r="P854" s="184"/>
      <c r="Q854" s="184"/>
      <c r="R854" s="184"/>
      <c r="S854" s="184"/>
      <c r="T854" s="184"/>
      <c r="U854" s="184"/>
      <c r="V854" s="184"/>
      <c r="W854" s="184"/>
      <c r="X854" s="184"/>
      <c r="Y854" s="184"/>
      <c r="Z854" s="184"/>
      <c r="AA854" s="184"/>
      <c r="AB854" s="184"/>
      <c r="AC854" s="184"/>
      <c r="AD854" s="184"/>
      <c r="AE854" s="184"/>
      <c r="AF854" s="184"/>
      <c r="AG854" s="184"/>
      <c r="AH854" s="184"/>
      <c r="AI854" s="184"/>
      <c r="AJ854" s="184"/>
      <c r="AK854" s="184"/>
      <c r="AL854" s="184"/>
      <c r="AM854" s="184"/>
      <c r="AN854" s="184"/>
      <c r="AO854" s="184"/>
      <c r="AP854" s="184"/>
      <c r="AQ854" s="184"/>
      <c r="AR854" s="184"/>
      <c r="AS854" s="184"/>
      <c r="AT854" s="184"/>
      <c r="AU854" s="184"/>
      <c r="AV854" s="184"/>
      <c r="AW854" s="184"/>
      <c r="AX854" s="184"/>
      <c r="AY854" s="184"/>
      <c r="AZ854" s="184"/>
      <c r="BA854" s="184"/>
      <c r="BB854" s="184"/>
      <c r="BC854" s="184"/>
      <c r="BD854" s="184"/>
      <c r="BE854" s="184"/>
      <c r="BF854" s="184"/>
      <c r="BG854" s="184"/>
      <c r="BH854" s="184"/>
      <c r="BI854" s="184"/>
      <c r="BJ854" s="184"/>
      <c r="BK854" s="184"/>
      <c r="BL854" s="184"/>
      <c r="BM854" s="184"/>
      <c r="BN854" s="184"/>
      <c r="BO854" s="184"/>
      <c r="BP854" s="184"/>
      <c r="BQ854" s="184"/>
      <c r="BR854" s="184"/>
      <c r="BS854" s="184"/>
      <c r="BT854" s="184"/>
      <c r="BU854" s="184"/>
      <c r="BV854" s="184"/>
      <c r="BW854" s="184"/>
      <c r="BX854" s="187"/>
      <c r="BY854" s="187"/>
      <c r="BZ854" s="187"/>
      <c r="CA854" s="187"/>
      <c r="CB854" s="187"/>
      <c r="CC854" s="187"/>
      <c r="CD854" s="187"/>
      <c r="CE854" s="187"/>
      <c r="CF854" s="187"/>
      <c r="CG854" s="187"/>
      <c r="CH854" s="187"/>
    </row>
    <row r="855" spans="1:86" s="186" customFormat="1" ht="12" customHeight="1">
      <c r="A855" s="184"/>
      <c r="B855" s="184"/>
      <c r="C855" s="184"/>
      <c r="D855" s="184"/>
      <c r="E855" s="184"/>
      <c r="F855" s="184"/>
      <c r="G855" s="185"/>
      <c r="H855" s="184"/>
      <c r="I855" s="184"/>
      <c r="J855" s="184"/>
      <c r="K855" s="184"/>
      <c r="L855" s="184"/>
      <c r="M855" s="184"/>
      <c r="N855" s="184"/>
      <c r="O855" s="184"/>
      <c r="P855" s="184"/>
      <c r="Q855" s="184"/>
      <c r="R855" s="184"/>
      <c r="S855" s="184"/>
      <c r="T855" s="184"/>
      <c r="U855" s="184"/>
      <c r="V855" s="184"/>
      <c r="W855" s="184"/>
      <c r="X855" s="184"/>
      <c r="Y855" s="184"/>
      <c r="Z855" s="184"/>
      <c r="AA855" s="184"/>
      <c r="AB855" s="184"/>
      <c r="AC855" s="184"/>
      <c r="AD855" s="184"/>
      <c r="AE855" s="184"/>
      <c r="AF855" s="184"/>
      <c r="AG855" s="184"/>
      <c r="AH855" s="184"/>
      <c r="AI855" s="184"/>
      <c r="AJ855" s="184"/>
      <c r="AK855" s="184"/>
      <c r="AL855" s="184"/>
      <c r="AM855" s="184"/>
      <c r="AN855" s="184"/>
      <c r="AO855" s="184"/>
      <c r="AP855" s="184"/>
      <c r="AQ855" s="184"/>
      <c r="AR855" s="184"/>
      <c r="AS855" s="184"/>
      <c r="AT855" s="184"/>
      <c r="AU855" s="184"/>
      <c r="AV855" s="184"/>
      <c r="AW855" s="184"/>
      <c r="AX855" s="184"/>
      <c r="AY855" s="184"/>
      <c r="AZ855" s="184"/>
      <c r="BA855" s="184"/>
      <c r="BB855" s="184"/>
      <c r="BC855" s="184"/>
      <c r="BD855" s="184"/>
      <c r="BE855" s="184"/>
      <c r="BF855" s="184"/>
      <c r="BG855" s="184"/>
      <c r="BH855" s="184"/>
      <c r="BI855" s="184"/>
      <c r="BJ855" s="184"/>
      <c r="BK855" s="184"/>
      <c r="BL855" s="184"/>
      <c r="BM855" s="184"/>
      <c r="BN855" s="184"/>
      <c r="BO855" s="184"/>
      <c r="BP855" s="184"/>
      <c r="BQ855" s="184"/>
      <c r="BR855" s="184"/>
      <c r="BS855" s="184"/>
      <c r="BT855" s="184"/>
      <c r="BU855" s="184"/>
      <c r="BV855" s="184"/>
      <c r="BW855" s="184"/>
      <c r="BX855" s="187"/>
      <c r="BY855" s="187"/>
      <c r="BZ855" s="187"/>
      <c r="CA855" s="187"/>
      <c r="CB855" s="187"/>
      <c r="CC855" s="187"/>
      <c r="CD855" s="187"/>
      <c r="CE855" s="187"/>
      <c r="CF855" s="187"/>
      <c r="CG855" s="187"/>
      <c r="CH855" s="187"/>
    </row>
    <row r="856" spans="1:86" s="186" customFormat="1" ht="12" customHeight="1">
      <c r="A856" s="184"/>
      <c r="B856" s="184"/>
      <c r="C856" s="184"/>
      <c r="D856" s="184"/>
      <c r="E856" s="184"/>
      <c r="F856" s="184"/>
      <c r="G856" s="185"/>
      <c r="H856" s="184"/>
      <c r="I856" s="184"/>
      <c r="J856" s="184"/>
      <c r="K856" s="184"/>
      <c r="L856" s="184"/>
      <c r="M856" s="184"/>
      <c r="N856" s="184"/>
      <c r="O856" s="184"/>
      <c r="P856" s="184"/>
      <c r="Q856" s="184"/>
      <c r="R856" s="184"/>
      <c r="S856" s="184"/>
      <c r="T856" s="184"/>
      <c r="U856" s="184"/>
      <c r="V856" s="184"/>
      <c r="W856" s="184"/>
      <c r="X856" s="184"/>
      <c r="Y856" s="184"/>
      <c r="Z856" s="184"/>
      <c r="AA856" s="184"/>
      <c r="AB856" s="184"/>
      <c r="AC856" s="184"/>
      <c r="AD856" s="184"/>
      <c r="AE856" s="184"/>
      <c r="AF856" s="184"/>
      <c r="AG856" s="184"/>
      <c r="AH856" s="184"/>
      <c r="AI856" s="184"/>
      <c r="AJ856" s="184"/>
      <c r="AK856" s="184"/>
      <c r="AL856" s="184"/>
      <c r="AM856" s="184"/>
      <c r="AN856" s="184"/>
      <c r="AO856" s="184"/>
      <c r="AP856" s="184"/>
      <c r="AQ856" s="184"/>
      <c r="AR856" s="184"/>
      <c r="AS856" s="184"/>
      <c r="AT856" s="184"/>
      <c r="AU856" s="184"/>
      <c r="AV856" s="184"/>
      <c r="AW856" s="184"/>
      <c r="AX856" s="184"/>
      <c r="AY856" s="184"/>
      <c r="AZ856" s="184"/>
      <c r="BA856" s="184"/>
      <c r="BB856" s="184"/>
      <c r="BC856" s="184"/>
      <c r="BD856" s="184"/>
      <c r="BE856" s="184"/>
      <c r="BF856" s="184"/>
      <c r="BG856" s="184"/>
      <c r="BH856" s="184"/>
      <c r="BI856" s="184"/>
      <c r="BJ856" s="184"/>
      <c r="BK856" s="184"/>
      <c r="BL856" s="184"/>
      <c r="BM856" s="184"/>
      <c r="BN856" s="184"/>
      <c r="BO856" s="184"/>
      <c r="BP856" s="184"/>
      <c r="BQ856" s="184"/>
      <c r="BR856" s="184"/>
      <c r="BS856" s="184"/>
      <c r="BT856" s="184"/>
      <c r="BU856" s="184"/>
      <c r="BV856" s="184"/>
      <c r="BW856" s="184"/>
      <c r="BX856" s="187"/>
      <c r="BY856" s="187"/>
      <c r="BZ856" s="187"/>
      <c r="CA856" s="187"/>
      <c r="CB856" s="187"/>
      <c r="CC856" s="187"/>
      <c r="CD856" s="187"/>
      <c r="CE856" s="187"/>
      <c r="CF856" s="187"/>
      <c r="CG856" s="187"/>
      <c r="CH856" s="187"/>
    </row>
    <row r="857" spans="1:86" s="186" customFormat="1" ht="12" customHeight="1">
      <c r="A857" s="184"/>
      <c r="B857" s="184"/>
      <c r="C857" s="184"/>
      <c r="D857" s="184"/>
      <c r="E857" s="184"/>
      <c r="F857" s="184"/>
      <c r="G857" s="185"/>
      <c r="H857" s="184"/>
      <c r="I857" s="184"/>
      <c r="J857" s="184"/>
      <c r="K857" s="184"/>
      <c r="L857" s="184"/>
      <c r="M857" s="184"/>
      <c r="N857" s="184"/>
      <c r="O857" s="184"/>
      <c r="P857" s="184"/>
      <c r="Q857" s="184"/>
      <c r="R857" s="184"/>
      <c r="S857" s="184"/>
      <c r="T857" s="184"/>
      <c r="U857" s="184"/>
      <c r="V857" s="184"/>
      <c r="W857" s="184"/>
      <c r="X857" s="184"/>
      <c r="Y857" s="184"/>
      <c r="Z857" s="184"/>
      <c r="AA857" s="184"/>
      <c r="AB857" s="184"/>
      <c r="AC857" s="184"/>
      <c r="AD857" s="184"/>
      <c r="AE857" s="184"/>
      <c r="AF857" s="184"/>
      <c r="AG857" s="184"/>
      <c r="AH857" s="184"/>
      <c r="AI857" s="184"/>
      <c r="AJ857" s="184"/>
      <c r="AK857" s="184"/>
      <c r="AL857" s="184"/>
      <c r="AM857" s="184"/>
      <c r="AN857" s="184"/>
      <c r="AO857" s="184"/>
      <c r="AP857" s="184"/>
      <c r="AQ857" s="184"/>
      <c r="AR857" s="184"/>
      <c r="AS857" s="184"/>
      <c r="AT857" s="184"/>
      <c r="AU857" s="184"/>
      <c r="AV857" s="184"/>
      <c r="AW857" s="184"/>
      <c r="AX857" s="184"/>
      <c r="AY857" s="184"/>
      <c r="AZ857" s="184"/>
      <c r="BA857" s="184"/>
      <c r="BB857" s="184"/>
      <c r="BC857" s="184"/>
      <c r="BD857" s="184"/>
      <c r="BE857" s="184"/>
      <c r="BF857" s="184"/>
      <c r="BG857" s="184"/>
      <c r="BH857" s="184"/>
      <c r="BI857" s="184"/>
      <c r="BJ857" s="184"/>
      <c r="BK857" s="184"/>
      <c r="BL857" s="184"/>
      <c r="BM857" s="184"/>
      <c r="BN857" s="184"/>
      <c r="BO857" s="184"/>
      <c r="BP857" s="184"/>
      <c r="BQ857" s="184"/>
      <c r="BR857" s="184"/>
      <c r="BS857" s="184"/>
      <c r="BT857" s="184"/>
      <c r="BU857" s="184"/>
      <c r="BV857" s="184"/>
      <c r="BW857" s="184"/>
      <c r="BX857" s="187"/>
      <c r="BY857" s="187"/>
      <c r="BZ857" s="187"/>
      <c r="CA857" s="187"/>
      <c r="CB857" s="187"/>
      <c r="CC857" s="187"/>
      <c r="CD857" s="187"/>
      <c r="CE857" s="187"/>
      <c r="CF857" s="187"/>
      <c r="CG857" s="187"/>
      <c r="CH857" s="187"/>
    </row>
    <row r="858" spans="1:86" s="186" customFormat="1" ht="12" customHeight="1">
      <c r="A858" s="184"/>
      <c r="B858" s="184"/>
      <c r="C858" s="184"/>
      <c r="D858" s="184"/>
      <c r="E858" s="184"/>
      <c r="F858" s="184"/>
      <c r="G858" s="185"/>
      <c r="H858" s="184"/>
      <c r="I858" s="184"/>
      <c r="J858" s="184"/>
      <c r="K858" s="184"/>
      <c r="L858" s="184"/>
      <c r="M858" s="184"/>
      <c r="N858" s="184"/>
      <c r="O858" s="184"/>
      <c r="P858" s="184"/>
      <c r="Q858" s="184"/>
      <c r="R858" s="184"/>
      <c r="S858" s="184"/>
      <c r="T858" s="184"/>
      <c r="U858" s="184"/>
      <c r="V858" s="184"/>
      <c r="W858" s="184"/>
      <c r="X858" s="184"/>
      <c r="Y858" s="184"/>
      <c r="Z858" s="184"/>
      <c r="AA858" s="184"/>
      <c r="AB858" s="184"/>
      <c r="AC858" s="184"/>
      <c r="AD858" s="184"/>
      <c r="AE858" s="184"/>
      <c r="AF858" s="184"/>
      <c r="AG858" s="184"/>
      <c r="AH858" s="184"/>
      <c r="AI858" s="184"/>
      <c r="AJ858" s="184"/>
      <c r="AK858" s="184"/>
      <c r="AL858" s="184"/>
      <c r="AM858" s="184"/>
      <c r="AN858" s="184"/>
      <c r="AO858" s="184"/>
      <c r="AP858" s="184"/>
      <c r="AQ858" s="184"/>
      <c r="AR858" s="184"/>
      <c r="AS858" s="184"/>
      <c r="AT858" s="184"/>
      <c r="AU858" s="184"/>
      <c r="AV858" s="184"/>
      <c r="AW858" s="184"/>
      <c r="AX858" s="184"/>
      <c r="AY858" s="184"/>
      <c r="AZ858" s="184"/>
      <c r="BA858" s="184"/>
      <c r="BB858" s="184"/>
      <c r="BC858" s="184"/>
      <c r="BD858" s="184"/>
      <c r="BE858" s="184"/>
      <c r="BF858" s="184"/>
      <c r="BG858" s="184"/>
      <c r="BH858" s="184"/>
      <c r="BI858" s="184"/>
      <c r="BJ858" s="184"/>
      <c r="BK858" s="184"/>
      <c r="BL858" s="184"/>
      <c r="BM858" s="184"/>
      <c r="BN858" s="184"/>
      <c r="BO858" s="184"/>
      <c r="BP858" s="184"/>
      <c r="BQ858" s="184"/>
      <c r="BR858" s="184"/>
      <c r="BS858" s="184"/>
      <c r="BT858" s="184"/>
      <c r="BU858" s="184"/>
      <c r="BV858" s="184"/>
      <c r="BW858" s="184"/>
      <c r="BX858" s="187"/>
      <c r="BY858" s="187"/>
      <c r="BZ858" s="187"/>
      <c r="CA858" s="187"/>
      <c r="CB858" s="187"/>
      <c r="CC858" s="187"/>
      <c r="CD858" s="187"/>
      <c r="CE858" s="187"/>
      <c r="CF858" s="187"/>
      <c r="CG858" s="187"/>
      <c r="CH858" s="187"/>
    </row>
    <row r="859" spans="1:86" s="186" customFormat="1" ht="12" customHeight="1">
      <c r="A859" s="184"/>
      <c r="B859" s="184"/>
      <c r="C859" s="184"/>
      <c r="D859" s="184"/>
      <c r="E859" s="184"/>
      <c r="F859" s="184"/>
      <c r="G859" s="185"/>
      <c r="H859" s="184"/>
      <c r="I859" s="184"/>
      <c r="J859" s="184"/>
      <c r="K859" s="184"/>
      <c r="L859" s="184"/>
      <c r="M859" s="184"/>
      <c r="N859" s="184"/>
      <c r="O859" s="184"/>
      <c r="P859" s="184"/>
      <c r="Q859" s="184"/>
      <c r="R859" s="184"/>
      <c r="S859" s="184"/>
      <c r="T859" s="184"/>
      <c r="U859" s="184"/>
      <c r="V859" s="184"/>
      <c r="W859" s="184"/>
      <c r="X859" s="184"/>
      <c r="Y859" s="184"/>
      <c r="Z859" s="184"/>
      <c r="AA859" s="184"/>
      <c r="AB859" s="184"/>
      <c r="AC859" s="184"/>
      <c r="AD859" s="184"/>
      <c r="AE859" s="184"/>
      <c r="AF859" s="184"/>
      <c r="AG859" s="184"/>
      <c r="AH859" s="184"/>
      <c r="AI859" s="184"/>
      <c r="AJ859" s="184"/>
      <c r="AK859" s="184"/>
      <c r="AL859" s="184"/>
      <c r="AM859" s="184"/>
      <c r="AN859" s="184"/>
      <c r="AO859" s="184"/>
      <c r="AP859" s="184"/>
      <c r="AQ859" s="184"/>
      <c r="AR859" s="184"/>
      <c r="AS859" s="184"/>
      <c r="AT859" s="184"/>
      <c r="AU859" s="184"/>
      <c r="AV859" s="184"/>
      <c r="AW859" s="184"/>
      <c r="AX859" s="184"/>
      <c r="AY859" s="184"/>
      <c r="AZ859" s="184"/>
      <c r="BA859" s="184"/>
      <c r="BB859" s="184"/>
      <c r="BC859" s="184"/>
      <c r="BD859" s="184"/>
      <c r="BE859" s="184"/>
      <c r="BF859" s="184"/>
      <c r="BG859" s="184"/>
      <c r="BH859" s="184"/>
      <c r="BI859" s="184"/>
      <c r="BJ859" s="184"/>
      <c r="BK859" s="184"/>
      <c r="BL859" s="184"/>
      <c r="BM859" s="184"/>
      <c r="BN859" s="184"/>
      <c r="BO859" s="184"/>
      <c r="BP859" s="184"/>
      <c r="BQ859" s="184"/>
      <c r="BR859" s="184"/>
      <c r="BS859" s="184"/>
      <c r="BT859" s="184"/>
      <c r="BU859" s="184"/>
      <c r="BV859" s="184"/>
      <c r="BW859" s="184"/>
      <c r="BX859" s="187"/>
      <c r="BY859" s="187"/>
      <c r="BZ859" s="187"/>
      <c r="CA859" s="187"/>
      <c r="CB859" s="187"/>
      <c r="CC859" s="187"/>
      <c r="CD859" s="187"/>
      <c r="CE859" s="187"/>
      <c r="CF859" s="187"/>
      <c r="CG859" s="187"/>
      <c r="CH859" s="187"/>
    </row>
    <row r="860" spans="1:86" s="186" customFormat="1" ht="12" customHeight="1">
      <c r="A860" s="184"/>
      <c r="B860" s="184"/>
      <c r="C860" s="184"/>
      <c r="D860" s="184"/>
      <c r="E860" s="184"/>
      <c r="F860" s="184"/>
      <c r="G860" s="185"/>
      <c r="H860" s="184"/>
      <c r="I860" s="184"/>
      <c r="J860" s="184"/>
      <c r="K860" s="184"/>
      <c r="L860" s="184"/>
      <c r="M860" s="184"/>
      <c r="N860" s="184"/>
      <c r="O860" s="184"/>
      <c r="P860" s="184"/>
      <c r="Q860" s="184"/>
      <c r="R860" s="184"/>
      <c r="S860" s="184"/>
      <c r="T860" s="184"/>
      <c r="U860" s="184"/>
      <c r="V860" s="184"/>
      <c r="W860" s="184"/>
      <c r="X860" s="184"/>
      <c r="Y860" s="184"/>
      <c r="Z860" s="184"/>
      <c r="AA860" s="184"/>
      <c r="AB860" s="184"/>
      <c r="AC860" s="184"/>
      <c r="AD860" s="184"/>
      <c r="AE860" s="184"/>
      <c r="AF860" s="184"/>
      <c r="AG860" s="184"/>
      <c r="AH860" s="184"/>
      <c r="AI860" s="184"/>
      <c r="AJ860" s="184"/>
      <c r="AK860" s="184"/>
      <c r="AL860" s="184"/>
      <c r="AM860" s="184"/>
      <c r="AN860" s="184"/>
      <c r="AO860" s="184"/>
      <c r="AP860" s="184"/>
      <c r="AQ860" s="184"/>
      <c r="AR860" s="184"/>
      <c r="AS860" s="184"/>
      <c r="AT860" s="184"/>
      <c r="AU860" s="184"/>
      <c r="AV860" s="184"/>
      <c r="AW860" s="184"/>
      <c r="AX860" s="184"/>
      <c r="AY860" s="184"/>
      <c r="AZ860" s="184"/>
      <c r="BA860" s="184"/>
      <c r="BB860" s="184"/>
      <c r="BC860" s="184"/>
      <c r="BD860" s="184"/>
      <c r="BE860" s="184"/>
      <c r="BF860" s="184"/>
      <c r="BG860" s="184"/>
      <c r="BH860" s="184"/>
      <c r="BI860" s="184"/>
      <c r="BJ860" s="184"/>
      <c r="BK860" s="184"/>
      <c r="BL860" s="184"/>
      <c r="BM860" s="184"/>
      <c r="BN860" s="184"/>
      <c r="BO860" s="184"/>
      <c r="BP860" s="184"/>
      <c r="BQ860" s="184"/>
      <c r="BR860" s="184"/>
      <c r="BS860" s="184"/>
      <c r="BT860" s="184"/>
      <c r="BU860" s="184"/>
      <c r="BV860" s="184"/>
      <c r="BW860" s="184"/>
      <c r="BX860" s="187"/>
      <c r="BY860" s="187"/>
      <c r="BZ860" s="187"/>
      <c r="CA860" s="187"/>
      <c r="CB860" s="187"/>
      <c r="CC860" s="187"/>
      <c r="CD860" s="187"/>
      <c r="CE860" s="187"/>
      <c r="CF860" s="187"/>
      <c r="CG860" s="187"/>
      <c r="CH860" s="187"/>
    </row>
    <row r="861" spans="1:86" s="186" customFormat="1" ht="12" customHeight="1">
      <c r="A861" s="184"/>
      <c r="B861" s="184"/>
      <c r="C861" s="184"/>
      <c r="D861" s="184"/>
      <c r="E861" s="184"/>
      <c r="F861" s="184"/>
      <c r="G861" s="185"/>
      <c r="H861" s="184"/>
      <c r="I861" s="184"/>
      <c r="J861" s="184"/>
      <c r="K861" s="184"/>
      <c r="L861" s="184"/>
      <c r="M861" s="184"/>
      <c r="N861" s="184"/>
      <c r="O861" s="184"/>
      <c r="P861" s="184"/>
      <c r="Q861" s="184"/>
      <c r="R861" s="184"/>
      <c r="S861" s="184"/>
      <c r="T861" s="184"/>
      <c r="U861" s="184"/>
      <c r="V861" s="184"/>
      <c r="W861" s="184"/>
      <c r="X861" s="184"/>
      <c r="Y861" s="184"/>
      <c r="Z861" s="184"/>
      <c r="AA861" s="184"/>
      <c r="AB861" s="184"/>
      <c r="AC861" s="184"/>
      <c r="AD861" s="184"/>
      <c r="AE861" s="184"/>
      <c r="AF861" s="184"/>
      <c r="AG861" s="184"/>
      <c r="AH861" s="184"/>
      <c r="AI861" s="184"/>
      <c r="AJ861" s="184"/>
      <c r="AK861" s="184"/>
      <c r="AL861" s="184"/>
      <c r="AM861" s="184"/>
      <c r="AN861" s="184"/>
      <c r="AO861" s="184"/>
      <c r="AP861" s="184"/>
      <c r="AQ861" s="184"/>
      <c r="AR861" s="184"/>
      <c r="AS861" s="184"/>
      <c r="AT861" s="184"/>
      <c r="AU861" s="184"/>
      <c r="AV861" s="184"/>
      <c r="AW861" s="184"/>
      <c r="AX861" s="184"/>
      <c r="AY861" s="184"/>
      <c r="AZ861" s="184"/>
      <c r="BA861" s="184"/>
      <c r="BB861" s="184"/>
      <c r="BC861" s="184"/>
      <c r="BD861" s="184"/>
      <c r="BE861" s="184"/>
      <c r="BF861" s="184"/>
      <c r="BG861" s="184"/>
      <c r="BH861" s="184"/>
      <c r="BI861" s="184"/>
      <c r="BJ861" s="184"/>
      <c r="BK861" s="184"/>
      <c r="BL861" s="184"/>
      <c r="BM861" s="184"/>
      <c r="BN861" s="184"/>
      <c r="BO861" s="184"/>
      <c r="BP861" s="184"/>
      <c r="BQ861" s="184"/>
      <c r="BR861" s="184"/>
      <c r="BS861" s="184"/>
      <c r="BT861" s="184"/>
      <c r="BU861" s="184"/>
      <c r="BV861" s="184"/>
      <c r="BW861" s="184"/>
      <c r="BX861" s="187"/>
      <c r="BY861" s="187"/>
      <c r="BZ861" s="187"/>
      <c r="CA861" s="187"/>
      <c r="CB861" s="187"/>
      <c r="CC861" s="187"/>
      <c r="CD861" s="187"/>
      <c r="CE861" s="187"/>
      <c r="CF861" s="187"/>
      <c r="CG861" s="187"/>
      <c r="CH861" s="187"/>
    </row>
    <row r="862" spans="1:86" s="186" customFormat="1" ht="12" customHeight="1">
      <c r="A862" s="184"/>
      <c r="B862" s="184"/>
      <c r="C862" s="184"/>
      <c r="D862" s="184"/>
      <c r="E862" s="184"/>
      <c r="F862" s="184"/>
      <c r="G862" s="185"/>
      <c r="H862" s="184"/>
      <c r="I862" s="184"/>
      <c r="J862" s="184"/>
      <c r="K862" s="184"/>
      <c r="L862" s="184"/>
      <c r="M862" s="184"/>
      <c r="N862" s="184"/>
      <c r="O862" s="184"/>
      <c r="P862" s="184"/>
      <c r="Q862" s="184"/>
      <c r="R862" s="184"/>
      <c r="S862" s="184"/>
      <c r="T862" s="184"/>
      <c r="U862" s="184"/>
      <c r="V862" s="184"/>
      <c r="W862" s="184"/>
      <c r="X862" s="184"/>
      <c r="Y862" s="184"/>
      <c r="Z862" s="184"/>
      <c r="AA862" s="184"/>
      <c r="AB862" s="184"/>
      <c r="AC862" s="184"/>
      <c r="AD862" s="184"/>
      <c r="AE862" s="184"/>
      <c r="AF862" s="184"/>
      <c r="AG862" s="184"/>
      <c r="AH862" s="184"/>
      <c r="AI862" s="184"/>
      <c r="AJ862" s="184"/>
      <c r="AK862" s="184"/>
      <c r="AL862" s="184"/>
      <c r="AM862" s="184"/>
      <c r="AN862" s="184"/>
      <c r="AO862" s="184"/>
      <c r="AP862" s="184"/>
      <c r="AQ862" s="184"/>
      <c r="AR862" s="184"/>
      <c r="AS862" s="184"/>
      <c r="AT862" s="184"/>
      <c r="AU862" s="184"/>
      <c r="AV862" s="184"/>
      <c r="AW862" s="184"/>
      <c r="AX862" s="184"/>
      <c r="AY862" s="184"/>
      <c r="AZ862" s="184"/>
      <c r="BA862" s="184"/>
      <c r="BB862" s="184"/>
      <c r="BC862" s="184"/>
      <c r="BD862" s="184"/>
      <c r="BE862" s="184"/>
      <c r="BF862" s="184"/>
      <c r="BG862" s="184"/>
      <c r="BH862" s="184"/>
      <c r="BI862" s="184"/>
      <c r="BJ862" s="184"/>
      <c r="BK862" s="184"/>
      <c r="BL862" s="184"/>
      <c r="BM862" s="184"/>
      <c r="BN862" s="184"/>
      <c r="BO862" s="184"/>
      <c r="BP862" s="184"/>
      <c r="BQ862" s="184"/>
      <c r="BR862" s="184"/>
      <c r="BS862" s="184"/>
      <c r="BT862" s="184"/>
      <c r="BU862" s="184"/>
      <c r="BV862" s="184"/>
      <c r="BW862" s="184"/>
      <c r="BX862" s="187"/>
      <c r="BY862" s="187"/>
      <c r="BZ862" s="187"/>
      <c r="CA862" s="187"/>
      <c r="CB862" s="187"/>
      <c r="CC862" s="187"/>
      <c r="CD862" s="187"/>
      <c r="CE862" s="187"/>
      <c r="CF862" s="187"/>
      <c r="CG862" s="187"/>
      <c r="CH862" s="187"/>
    </row>
    <row r="863" spans="1:86" s="186" customFormat="1" ht="12" customHeight="1">
      <c r="A863" s="184"/>
      <c r="B863" s="184"/>
      <c r="C863" s="184"/>
      <c r="D863" s="184"/>
      <c r="E863" s="184"/>
      <c r="F863" s="184"/>
      <c r="G863" s="185"/>
      <c r="H863" s="184"/>
      <c r="I863" s="184"/>
      <c r="J863" s="184"/>
      <c r="K863" s="184"/>
      <c r="L863" s="184"/>
      <c r="M863" s="184"/>
      <c r="N863" s="184"/>
      <c r="O863" s="184"/>
      <c r="P863" s="184"/>
      <c r="Q863" s="184"/>
      <c r="R863" s="184"/>
      <c r="S863" s="184"/>
      <c r="T863" s="184"/>
      <c r="U863" s="184"/>
      <c r="V863" s="184"/>
      <c r="W863" s="184"/>
      <c r="X863" s="184"/>
      <c r="Y863" s="184"/>
      <c r="Z863" s="184"/>
      <c r="AA863" s="184"/>
      <c r="AB863" s="184"/>
      <c r="AC863" s="184"/>
      <c r="AD863" s="184"/>
      <c r="AE863" s="184"/>
      <c r="AF863" s="184"/>
      <c r="AG863" s="184"/>
      <c r="AH863" s="184"/>
      <c r="AI863" s="184"/>
      <c r="AJ863" s="184"/>
      <c r="AK863" s="184"/>
      <c r="AL863" s="184"/>
      <c r="AM863" s="184"/>
      <c r="AN863" s="184"/>
      <c r="AO863" s="184"/>
      <c r="AP863" s="184"/>
      <c r="AQ863" s="184"/>
      <c r="AR863" s="184"/>
      <c r="AS863" s="184"/>
      <c r="AT863" s="184"/>
      <c r="AU863" s="184"/>
      <c r="AV863" s="184"/>
      <c r="AW863" s="184"/>
      <c r="AX863" s="184"/>
      <c r="AY863" s="184"/>
      <c r="AZ863" s="184"/>
      <c r="BA863" s="184"/>
      <c r="BB863" s="184"/>
      <c r="BC863" s="184"/>
      <c r="BD863" s="184"/>
      <c r="BE863" s="184"/>
      <c r="BF863" s="184"/>
      <c r="BG863" s="184"/>
      <c r="BH863" s="184"/>
      <c r="BI863" s="184"/>
      <c r="BJ863" s="184"/>
      <c r="BK863" s="184"/>
      <c r="BL863" s="184"/>
      <c r="BM863" s="184"/>
      <c r="BN863" s="184"/>
      <c r="BO863" s="184"/>
      <c r="BP863" s="184"/>
      <c r="BQ863" s="184"/>
      <c r="BR863" s="184"/>
      <c r="BS863" s="184"/>
      <c r="BT863" s="184"/>
      <c r="BU863" s="184"/>
      <c r="BV863" s="184"/>
      <c r="BW863" s="184"/>
      <c r="BX863" s="187"/>
      <c r="BY863" s="187"/>
      <c r="BZ863" s="187"/>
      <c r="CA863" s="187"/>
      <c r="CB863" s="187"/>
      <c r="CC863" s="187"/>
      <c r="CD863" s="187"/>
      <c r="CE863" s="187"/>
      <c r="CF863" s="187"/>
      <c r="CG863" s="187"/>
      <c r="CH863" s="187"/>
    </row>
    <row r="864" spans="1:86" s="186" customFormat="1" ht="12" customHeight="1">
      <c r="A864" s="184"/>
      <c r="B864" s="184"/>
      <c r="C864" s="184"/>
      <c r="D864" s="184"/>
      <c r="E864" s="184"/>
      <c r="F864" s="184"/>
      <c r="G864" s="185"/>
      <c r="H864" s="184"/>
      <c r="I864" s="184"/>
      <c r="J864" s="184"/>
      <c r="K864" s="184"/>
      <c r="L864" s="184"/>
      <c r="M864" s="184"/>
      <c r="N864" s="184"/>
      <c r="O864" s="184"/>
      <c r="P864" s="184"/>
      <c r="Q864" s="184"/>
      <c r="R864" s="184"/>
      <c r="S864" s="184"/>
      <c r="T864" s="184"/>
      <c r="U864" s="184"/>
      <c r="V864" s="184"/>
      <c r="W864" s="184"/>
      <c r="X864" s="184"/>
      <c r="Y864" s="184"/>
      <c r="Z864" s="184"/>
      <c r="AA864" s="184"/>
      <c r="AB864" s="184"/>
      <c r="AC864" s="184"/>
      <c r="AD864" s="184"/>
      <c r="AE864" s="184"/>
      <c r="AF864" s="184"/>
      <c r="AG864" s="184"/>
      <c r="AH864" s="184"/>
      <c r="AI864" s="184"/>
      <c r="AJ864" s="184"/>
      <c r="AK864" s="184"/>
      <c r="AL864" s="184"/>
      <c r="AM864" s="184"/>
      <c r="AN864" s="184"/>
      <c r="AO864" s="184"/>
      <c r="AP864" s="184"/>
      <c r="AQ864" s="184"/>
      <c r="AR864" s="184"/>
      <c r="AS864" s="184"/>
      <c r="AT864" s="184"/>
      <c r="AU864" s="184"/>
      <c r="AV864" s="184"/>
      <c r="AW864" s="184"/>
      <c r="AX864" s="184"/>
      <c r="AY864" s="184"/>
      <c r="AZ864" s="184"/>
      <c r="BA864" s="184"/>
      <c r="BB864" s="184"/>
      <c r="BC864" s="184"/>
      <c r="BD864" s="184"/>
      <c r="BE864" s="184"/>
      <c r="BF864" s="184"/>
      <c r="BG864" s="184"/>
      <c r="BH864" s="184"/>
      <c r="BI864" s="184"/>
      <c r="BJ864" s="184"/>
      <c r="BK864" s="184"/>
      <c r="BL864" s="184"/>
      <c r="BM864" s="184"/>
      <c r="BN864" s="184"/>
      <c r="BO864" s="184"/>
      <c r="BP864" s="184"/>
      <c r="BQ864" s="184"/>
      <c r="BR864" s="184"/>
      <c r="BS864" s="184"/>
      <c r="BT864" s="184"/>
      <c r="BU864" s="184"/>
      <c r="BV864" s="184"/>
      <c r="BW864" s="184"/>
      <c r="BX864" s="187"/>
      <c r="BY864" s="187"/>
      <c r="BZ864" s="187"/>
      <c r="CA864" s="187"/>
      <c r="CB864" s="187"/>
      <c r="CC864" s="187"/>
      <c r="CD864" s="187"/>
      <c r="CE864" s="187"/>
      <c r="CF864" s="187"/>
      <c r="CG864" s="187"/>
      <c r="CH864" s="187"/>
    </row>
    <row r="865" spans="1:86" s="186" customFormat="1" ht="12" customHeight="1">
      <c r="A865" s="184"/>
      <c r="B865" s="184"/>
      <c r="C865" s="184"/>
      <c r="D865" s="184"/>
      <c r="E865" s="184"/>
      <c r="F865" s="184"/>
      <c r="G865" s="185"/>
      <c r="H865" s="184"/>
      <c r="I865" s="184"/>
      <c r="J865" s="184"/>
      <c r="K865" s="184"/>
      <c r="L865" s="184"/>
      <c r="M865" s="184"/>
      <c r="N865" s="184"/>
      <c r="O865" s="184"/>
      <c r="P865" s="184"/>
      <c r="Q865" s="184"/>
      <c r="R865" s="184"/>
      <c r="S865" s="184"/>
      <c r="T865" s="184"/>
      <c r="U865" s="184"/>
      <c r="V865" s="184"/>
      <c r="W865" s="184"/>
      <c r="X865" s="184"/>
      <c r="Y865" s="184"/>
      <c r="Z865" s="184"/>
      <c r="AA865" s="184"/>
      <c r="AB865" s="184"/>
      <c r="AC865" s="184"/>
      <c r="AD865" s="184"/>
      <c r="AE865" s="184"/>
      <c r="AF865" s="184"/>
      <c r="AG865" s="184"/>
      <c r="AH865" s="184"/>
      <c r="AI865" s="184"/>
      <c r="AJ865" s="184"/>
      <c r="AK865" s="184"/>
      <c r="AL865" s="184"/>
      <c r="AM865" s="184"/>
      <c r="AN865" s="184"/>
      <c r="AO865" s="184"/>
      <c r="AP865" s="184"/>
      <c r="AQ865" s="184"/>
      <c r="AR865" s="184"/>
      <c r="AS865" s="184"/>
      <c r="AT865" s="184"/>
      <c r="AU865" s="184"/>
      <c r="AV865" s="184"/>
      <c r="AW865" s="184"/>
      <c r="AX865" s="184"/>
      <c r="AY865" s="184"/>
      <c r="AZ865" s="184"/>
      <c r="BA865" s="184"/>
      <c r="BB865" s="184"/>
      <c r="BC865" s="184"/>
      <c r="BD865" s="184"/>
      <c r="BE865" s="184"/>
      <c r="BF865" s="184"/>
      <c r="BG865" s="184"/>
      <c r="BH865" s="184"/>
      <c r="BI865" s="184"/>
      <c r="BJ865" s="184"/>
      <c r="BK865" s="184"/>
      <c r="BL865" s="184"/>
      <c r="BM865" s="184"/>
      <c r="BN865" s="184"/>
      <c r="BO865" s="184"/>
      <c r="BP865" s="184"/>
      <c r="BQ865" s="184"/>
      <c r="BR865" s="184"/>
      <c r="BS865" s="184"/>
      <c r="BT865" s="184"/>
      <c r="BU865" s="184"/>
      <c r="BV865" s="184"/>
      <c r="BW865" s="184"/>
      <c r="BX865" s="187"/>
      <c r="BY865" s="187"/>
      <c r="BZ865" s="187"/>
      <c r="CA865" s="187"/>
      <c r="CB865" s="187"/>
      <c r="CC865" s="187"/>
      <c r="CD865" s="187"/>
      <c r="CE865" s="187"/>
      <c r="CF865" s="187"/>
      <c r="CG865" s="187"/>
      <c r="CH865" s="187"/>
    </row>
    <row r="866" spans="1:86" s="186" customFormat="1" ht="12" customHeight="1">
      <c r="A866" s="184"/>
      <c r="B866" s="184"/>
      <c r="C866" s="184"/>
      <c r="D866" s="184"/>
      <c r="E866" s="184"/>
      <c r="F866" s="184"/>
      <c r="G866" s="185"/>
      <c r="H866" s="184"/>
      <c r="I866" s="184"/>
      <c r="J866" s="184"/>
      <c r="K866" s="184"/>
      <c r="L866" s="184"/>
      <c r="M866" s="184"/>
      <c r="N866" s="184"/>
      <c r="O866" s="184"/>
      <c r="P866" s="184"/>
      <c r="Q866" s="184"/>
      <c r="R866" s="184"/>
      <c r="S866" s="184"/>
      <c r="T866" s="184"/>
      <c r="U866" s="184"/>
      <c r="V866" s="184"/>
      <c r="W866" s="184"/>
      <c r="X866" s="184"/>
      <c r="Y866" s="184"/>
      <c r="Z866" s="184"/>
      <c r="AA866" s="184"/>
      <c r="AB866" s="184"/>
      <c r="AC866" s="184"/>
      <c r="AD866" s="184"/>
      <c r="AE866" s="184"/>
      <c r="AF866" s="184"/>
      <c r="AG866" s="184"/>
      <c r="AH866" s="184"/>
      <c r="AI866" s="184"/>
      <c r="AJ866" s="184"/>
      <c r="AK866" s="184"/>
      <c r="AL866" s="184"/>
      <c r="AM866" s="184"/>
      <c r="AN866" s="184"/>
      <c r="AO866" s="184"/>
      <c r="AP866" s="184"/>
      <c r="AQ866" s="184"/>
      <c r="AR866" s="184"/>
      <c r="AS866" s="184"/>
      <c r="AT866" s="184"/>
      <c r="AU866" s="184"/>
      <c r="AV866" s="184"/>
      <c r="AW866" s="184"/>
      <c r="AX866" s="184"/>
      <c r="AY866" s="184"/>
      <c r="AZ866" s="184"/>
      <c r="BA866" s="184"/>
      <c r="BB866" s="184"/>
      <c r="BC866" s="184"/>
      <c r="BD866" s="184"/>
      <c r="BE866" s="184"/>
      <c r="BF866" s="184"/>
      <c r="BG866" s="184"/>
      <c r="BH866" s="184"/>
      <c r="BI866" s="184"/>
      <c r="BJ866" s="184"/>
      <c r="BK866" s="184"/>
      <c r="BL866" s="184"/>
      <c r="BM866" s="184"/>
      <c r="BN866" s="184"/>
      <c r="BO866" s="184"/>
      <c r="BP866" s="184"/>
      <c r="BQ866" s="184"/>
      <c r="BR866" s="184"/>
      <c r="BS866" s="184"/>
      <c r="BT866" s="184"/>
      <c r="BU866" s="184"/>
      <c r="BV866" s="184"/>
      <c r="BW866" s="184"/>
      <c r="BX866" s="187"/>
      <c r="BY866" s="187"/>
      <c r="BZ866" s="187"/>
      <c r="CA866" s="187"/>
      <c r="CB866" s="187"/>
      <c r="CC866" s="187"/>
      <c r="CD866" s="187"/>
      <c r="CE866" s="187"/>
      <c r="CF866" s="187"/>
      <c r="CG866" s="187"/>
      <c r="CH866" s="187"/>
    </row>
    <row r="867" spans="1:86" s="186" customFormat="1" ht="12" customHeight="1">
      <c r="A867" s="184"/>
      <c r="B867" s="184"/>
      <c r="C867" s="184"/>
      <c r="D867" s="184"/>
      <c r="E867" s="184"/>
      <c r="F867" s="184"/>
      <c r="G867" s="185"/>
      <c r="H867" s="184"/>
      <c r="I867" s="184"/>
      <c r="J867" s="184"/>
      <c r="K867" s="184"/>
      <c r="L867" s="184"/>
      <c r="M867" s="184"/>
      <c r="N867" s="184"/>
      <c r="O867" s="184"/>
      <c r="P867" s="184"/>
      <c r="Q867" s="184"/>
      <c r="R867" s="184"/>
      <c r="S867" s="184"/>
      <c r="T867" s="184"/>
      <c r="U867" s="184"/>
      <c r="V867" s="184"/>
      <c r="W867" s="184"/>
      <c r="X867" s="184"/>
      <c r="Y867" s="184"/>
      <c r="Z867" s="184"/>
      <c r="AA867" s="184"/>
      <c r="AB867" s="184"/>
      <c r="AC867" s="184"/>
      <c r="AD867" s="184"/>
      <c r="AE867" s="184"/>
      <c r="AF867" s="184"/>
      <c r="AG867" s="184"/>
      <c r="AH867" s="184"/>
      <c r="AI867" s="184"/>
      <c r="AJ867" s="184"/>
      <c r="AK867" s="184"/>
      <c r="AL867" s="184"/>
      <c r="AM867" s="184"/>
      <c r="AN867" s="184"/>
      <c r="AO867" s="184"/>
      <c r="AP867" s="184"/>
      <c r="AQ867" s="184"/>
      <c r="AR867" s="184"/>
      <c r="AS867" s="184"/>
      <c r="AT867" s="184"/>
      <c r="AU867" s="184"/>
      <c r="AV867" s="184"/>
      <c r="AW867" s="184"/>
      <c r="AX867" s="184"/>
      <c r="AY867" s="184"/>
      <c r="AZ867" s="184"/>
      <c r="BA867" s="184"/>
      <c r="BB867" s="184"/>
      <c r="BC867" s="184"/>
      <c r="BD867" s="184"/>
      <c r="BE867" s="184"/>
      <c r="BF867" s="184"/>
      <c r="BG867" s="184"/>
      <c r="BH867" s="184"/>
      <c r="BI867" s="184"/>
      <c r="BJ867" s="184"/>
      <c r="BK867" s="184"/>
      <c r="BL867" s="184"/>
      <c r="BM867" s="184"/>
      <c r="BN867" s="184"/>
      <c r="BO867" s="184"/>
      <c r="BP867" s="184"/>
      <c r="BQ867" s="184"/>
      <c r="BR867" s="184"/>
      <c r="BS867" s="184"/>
      <c r="BT867" s="184"/>
      <c r="BU867" s="184"/>
      <c r="BV867" s="184"/>
      <c r="BW867" s="184"/>
      <c r="BX867" s="187"/>
      <c r="BY867" s="187"/>
      <c r="BZ867" s="187"/>
      <c r="CA867" s="187"/>
      <c r="CB867" s="187"/>
      <c r="CC867" s="187"/>
      <c r="CD867" s="187"/>
      <c r="CE867" s="187"/>
      <c r="CF867" s="187"/>
      <c r="CG867" s="187"/>
      <c r="CH867" s="187"/>
    </row>
    <row r="868" spans="1:86" s="186" customFormat="1" ht="12" customHeight="1">
      <c r="A868" s="184"/>
      <c r="B868" s="184"/>
      <c r="C868" s="184"/>
      <c r="D868" s="184"/>
      <c r="E868" s="184"/>
      <c r="F868" s="184"/>
      <c r="G868" s="185"/>
      <c r="H868" s="184"/>
      <c r="I868" s="184"/>
      <c r="J868" s="184"/>
      <c r="K868" s="184"/>
      <c r="L868" s="184"/>
      <c r="M868" s="184"/>
      <c r="N868" s="184"/>
      <c r="O868" s="184"/>
      <c r="P868" s="184"/>
      <c r="Q868" s="184"/>
      <c r="R868" s="184"/>
      <c r="S868" s="184"/>
      <c r="T868" s="184"/>
      <c r="U868" s="184"/>
      <c r="V868" s="184"/>
      <c r="W868" s="184"/>
      <c r="X868" s="184"/>
      <c r="Y868" s="184"/>
      <c r="Z868" s="184"/>
      <c r="AA868" s="184"/>
      <c r="AB868" s="184"/>
      <c r="AC868" s="184"/>
      <c r="AD868" s="184"/>
      <c r="AE868" s="184"/>
      <c r="AF868" s="184"/>
      <c r="AG868" s="184"/>
      <c r="AH868" s="184"/>
      <c r="AI868" s="184"/>
      <c r="AJ868" s="184"/>
      <c r="AK868" s="184"/>
      <c r="AL868" s="184"/>
      <c r="AM868" s="184"/>
      <c r="AN868" s="184"/>
      <c r="AO868" s="184"/>
      <c r="AP868" s="184"/>
      <c r="AQ868" s="184"/>
      <c r="AR868" s="184"/>
      <c r="AS868" s="184"/>
      <c r="AT868" s="184"/>
      <c r="AU868" s="184"/>
      <c r="AV868" s="184"/>
      <c r="AW868" s="184"/>
      <c r="AX868" s="184"/>
      <c r="AY868" s="184"/>
      <c r="AZ868" s="184"/>
      <c r="BA868" s="184"/>
      <c r="BB868" s="184"/>
      <c r="BC868" s="184"/>
      <c r="BD868" s="184"/>
      <c r="BE868" s="184"/>
      <c r="BF868" s="184"/>
      <c r="BG868" s="184"/>
      <c r="BH868" s="184"/>
      <c r="BI868" s="184"/>
      <c r="BJ868" s="184"/>
      <c r="BK868" s="184"/>
      <c r="BL868" s="184"/>
      <c r="BM868" s="184"/>
      <c r="BN868" s="184"/>
      <c r="BO868" s="184"/>
      <c r="BP868" s="184"/>
      <c r="BQ868" s="184"/>
      <c r="BR868" s="184"/>
      <c r="BS868" s="184"/>
      <c r="BT868" s="184"/>
      <c r="BU868" s="184"/>
      <c r="BV868" s="184"/>
      <c r="BW868" s="184"/>
      <c r="BX868" s="187"/>
      <c r="BY868" s="187"/>
      <c r="BZ868" s="187"/>
      <c r="CA868" s="187"/>
      <c r="CB868" s="187"/>
      <c r="CC868" s="187"/>
      <c r="CD868" s="187"/>
      <c r="CE868" s="187"/>
      <c r="CF868" s="187"/>
      <c r="CG868" s="187"/>
      <c r="CH868" s="187"/>
    </row>
    <row r="869" spans="1:86" s="186" customFormat="1" ht="12" customHeight="1">
      <c r="A869" s="184"/>
      <c r="B869" s="184"/>
      <c r="C869" s="184"/>
      <c r="D869" s="184"/>
      <c r="E869" s="184"/>
      <c r="F869" s="184"/>
      <c r="G869" s="185"/>
      <c r="H869" s="184"/>
      <c r="I869" s="184"/>
      <c r="J869" s="184"/>
      <c r="K869" s="184"/>
      <c r="L869" s="184"/>
      <c r="M869" s="184"/>
      <c r="N869" s="184"/>
      <c r="O869" s="184"/>
      <c r="P869" s="184"/>
      <c r="Q869" s="184"/>
      <c r="R869" s="184"/>
      <c r="S869" s="184"/>
      <c r="T869" s="184"/>
      <c r="U869" s="184"/>
      <c r="V869" s="184"/>
      <c r="W869" s="184"/>
      <c r="X869" s="184"/>
      <c r="Y869" s="184"/>
      <c r="Z869" s="184"/>
      <c r="AA869" s="184"/>
      <c r="AB869" s="184"/>
      <c r="AC869" s="184"/>
      <c r="AD869" s="184"/>
      <c r="AE869" s="184"/>
      <c r="AF869" s="184"/>
      <c r="AG869" s="184"/>
      <c r="AH869" s="184"/>
      <c r="AI869" s="184"/>
      <c r="AJ869" s="184"/>
      <c r="AK869" s="184"/>
      <c r="AL869" s="184"/>
      <c r="AM869" s="184"/>
      <c r="AN869" s="184"/>
      <c r="AO869" s="184"/>
      <c r="AP869" s="184"/>
      <c r="AQ869" s="184"/>
      <c r="AR869" s="184"/>
      <c r="AS869" s="184"/>
      <c r="AT869" s="184"/>
      <c r="AU869" s="184"/>
      <c r="AV869" s="184"/>
      <c r="AW869" s="184"/>
      <c r="AX869" s="184"/>
      <c r="AY869" s="184"/>
      <c r="AZ869" s="184"/>
      <c r="BA869" s="184"/>
      <c r="BB869" s="184"/>
      <c r="BC869" s="184"/>
      <c r="BD869" s="184"/>
      <c r="BE869" s="184"/>
      <c r="BF869" s="184"/>
      <c r="BG869" s="184"/>
      <c r="BH869" s="184"/>
      <c r="BI869" s="184"/>
      <c r="BJ869" s="184"/>
      <c r="BK869" s="184"/>
      <c r="BL869" s="184"/>
      <c r="BM869" s="184"/>
      <c r="BN869" s="184"/>
      <c r="BO869" s="184"/>
      <c r="BP869" s="184"/>
      <c r="BQ869" s="184"/>
      <c r="BR869" s="184"/>
      <c r="BS869" s="184"/>
      <c r="BT869" s="184"/>
      <c r="BU869" s="184"/>
      <c r="BV869" s="184"/>
      <c r="BW869" s="184"/>
      <c r="BX869" s="187"/>
      <c r="BY869" s="187"/>
      <c r="BZ869" s="187"/>
      <c r="CA869" s="187"/>
      <c r="CB869" s="187"/>
      <c r="CC869" s="187"/>
      <c r="CD869" s="187"/>
      <c r="CE869" s="187"/>
      <c r="CF869" s="187"/>
      <c r="CG869" s="187"/>
      <c r="CH869" s="187"/>
    </row>
    <row r="870" spans="1:86" s="186" customFormat="1" ht="12" customHeight="1">
      <c r="A870" s="184"/>
      <c r="B870" s="184"/>
      <c r="C870" s="184"/>
      <c r="D870" s="184"/>
      <c r="E870" s="184"/>
      <c r="F870" s="184"/>
      <c r="G870" s="185"/>
      <c r="H870" s="184"/>
      <c r="I870" s="184"/>
      <c r="J870" s="184"/>
      <c r="K870" s="184"/>
      <c r="L870" s="184"/>
      <c r="M870" s="184"/>
      <c r="N870" s="184"/>
      <c r="O870" s="184"/>
      <c r="P870" s="184"/>
      <c r="Q870" s="184"/>
      <c r="R870" s="184"/>
      <c r="S870" s="184"/>
      <c r="T870" s="184"/>
      <c r="U870" s="184"/>
      <c r="V870" s="184"/>
      <c r="W870" s="184"/>
      <c r="X870" s="184"/>
      <c r="Y870" s="184"/>
      <c r="Z870" s="184"/>
      <c r="AA870" s="184"/>
      <c r="AB870" s="184"/>
      <c r="AC870" s="184"/>
      <c r="AD870" s="184"/>
      <c r="AE870" s="184"/>
      <c r="AF870" s="184"/>
      <c r="AG870" s="184"/>
      <c r="AH870" s="184"/>
      <c r="AI870" s="184"/>
      <c r="AJ870" s="184"/>
      <c r="AK870" s="184"/>
      <c r="AL870" s="184"/>
      <c r="AM870" s="184"/>
      <c r="AN870" s="184"/>
      <c r="AO870" s="184"/>
      <c r="AP870" s="184"/>
      <c r="AQ870" s="184"/>
      <c r="AR870" s="184"/>
      <c r="AS870" s="184"/>
      <c r="AT870" s="184"/>
      <c r="AU870" s="184"/>
      <c r="AV870" s="184"/>
      <c r="AW870" s="184"/>
      <c r="AX870" s="184"/>
      <c r="AY870" s="184"/>
      <c r="AZ870" s="184"/>
      <c r="BA870" s="184"/>
      <c r="BB870" s="184"/>
      <c r="BC870" s="184"/>
      <c r="BD870" s="184"/>
      <c r="BE870" s="184"/>
      <c r="BF870" s="184"/>
      <c r="BG870" s="184"/>
      <c r="BH870" s="184"/>
      <c r="BI870" s="184"/>
      <c r="BJ870" s="184"/>
      <c r="BK870" s="184"/>
      <c r="BL870" s="184"/>
      <c r="BM870" s="184"/>
      <c r="BN870" s="184"/>
      <c r="BO870" s="184"/>
      <c r="BP870" s="184"/>
      <c r="BQ870" s="184"/>
      <c r="BR870" s="184"/>
      <c r="BS870" s="184"/>
      <c r="BT870" s="184"/>
      <c r="BU870" s="184"/>
      <c r="BV870" s="184"/>
      <c r="BW870" s="184"/>
      <c r="BX870" s="187"/>
      <c r="BY870" s="187"/>
      <c r="BZ870" s="187"/>
      <c r="CA870" s="187"/>
      <c r="CB870" s="187"/>
      <c r="CC870" s="187"/>
      <c r="CD870" s="187"/>
      <c r="CE870" s="187"/>
      <c r="CF870" s="187"/>
      <c r="CG870" s="187"/>
      <c r="CH870" s="187"/>
    </row>
    <row r="871" spans="1:86" s="186" customFormat="1" ht="12" customHeight="1">
      <c r="A871" s="184"/>
      <c r="B871" s="184"/>
      <c r="C871" s="184"/>
      <c r="D871" s="184"/>
      <c r="E871" s="184"/>
      <c r="F871" s="184"/>
      <c r="G871" s="185"/>
      <c r="H871" s="184"/>
      <c r="I871" s="184"/>
      <c r="J871" s="184"/>
      <c r="K871" s="184"/>
      <c r="L871" s="184"/>
      <c r="M871" s="184"/>
      <c r="N871" s="184"/>
      <c r="O871" s="184"/>
      <c r="P871" s="184"/>
      <c r="Q871" s="184"/>
      <c r="R871" s="184"/>
      <c r="S871" s="184"/>
      <c r="T871" s="184"/>
      <c r="U871" s="184"/>
      <c r="V871" s="184"/>
      <c r="W871" s="184"/>
      <c r="X871" s="184"/>
      <c r="Y871" s="184"/>
      <c r="Z871" s="184"/>
      <c r="AA871" s="184"/>
      <c r="AB871" s="184"/>
      <c r="AC871" s="184"/>
      <c r="AD871" s="184"/>
      <c r="AE871" s="184"/>
      <c r="AF871" s="184"/>
      <c r="AG871" s="184"/>
      <c r="AH871" s="184"/>
      <c r="AI871" s="184"/>
      <c r="AJ871" s="184"/>
      <c r="AK871" s="184"/>
      <c r="AL871" s="184"/>
      <c r="AM871" s="184"/>
      <c r="AN871" s="184"/>
      <c r="AO871" s="184"/>
      <c r="AP871" s="184"/>
      <c r="AQ871" s="184"/>
      <c r="AR871" s="184"/>
      <c r="AS871" s="184"/>
      <c r="AT871" s="184"/>
      <c r="AU871" s="184"/>
      <c r="AV871" s="184"/>
      <c r="AW871" s="184"/>
      <c r="AX871" s="184"/>
      <c r="AY871" s="184"/>
      <c r="AZ871" s="184"/>
      <c r="BA871" s="184"/>
      <c r="BB871" s="184"/>
      <c r="BC871" s="184"/>
      <c r="BD871" s="184"/>
      <c r="BE871" s="184"/>
      <c r="BF871" s="184"/>
      <c r="BG871" s="184"/>
      <c r="BH871" s="184"/>
      <c r="BI871" s="184"/>
      <c r="BJ871" s="184"/>
      <c r="BK871" s="184"/>
      <c r="BL871" s="184"/>
      <c r="BM871" s="184"/>
      <c r="BN871" s="184"/>
      <c r="BO871" s="184"/>
      <c r="BP871" s="184"/>
      <c r="BQ871" s="184"/>
      <c r="BR871" s="184"/>
      <c r="BS871" s="184"/>
      <c r="BT871" s="184"/>
      <c r="BU871" s="184"/>
      <c r="BV871" s="184"/>
      <c r="BW871" s="184"/>
      <c r="BX871" s="187"/>
      <c r="BY871" s="187"/>
      <c r="BZ871" s="187"/>
      <c r="CA871" s="187"/>
      <c r="CB871" s="187"/>
      <c r="CC871" s="187"/>
      <c r="CD871" s="187"/>
      <c r="CE871" s="187"/>
      <c r="CF871" s="187"/>
      <c r="CG871" s="187"/>
      <c r="CH871" s="187"/>
    </row>
    <row r="872" spans="1:86" s="186" customFormat="1" ht="12" customHeight="1">
      <c r="A872" s="184"/>
      <c r="B872" s="184"/>
      <c r="C872" s="184"/>
      <c r="D872" s="184"/>
      <c r="E872" s="184"/>
      <c r="F872" s="184"/>
      <c r="G872" s="185"/>
      <c r="H872" s="184"/>
      <c r="I872" s="184"/>
      <c r="J872" s="184"/>
      <c r="K872" s="184"/>
      <c r="L872" s="184"/>
      <c r="M872" s="184"/>
      <c r="N872" s="184"/>
      <c r="O872" s="184"/>
      <c r="P872" s="184"/>
      <c r="Q872" s="184"/>
      <c r="R872" s="184"/>
      <c r="S872" s="184"/>
      <c r="T872" s="184"/>
      <c r="U872" s="184"/>
      <c r="V872" s="184"/>
      <c r="W872" s="184"/>
      <c r="X872" s="184"/>
      <c r="Y872" s="184"/>
      <c r="Z872" s="184"/>
      <c r="AA872" s="184"/>
      <c r="AB872" s="184"/>
      <c r="AC872" s="184"/>
      <c r="AD872" s="184"/>
      <c r="AE872" s="184"/>
      <c r="AF872" s="184"/>
      <c r="AG872" s="184"/>
      <c r="AH872" s="184"/>
      <c r="AI872" s="184"/>
      <c r="AJ872" s="184"/>
      <c r="AK872" s="184"/>
      <c r="AL872" s="184"/>
      <c r="AM872" s="184"/>
      <c r="AN872" s="184"/>
      <c r="AO872" s="184"/>
      <c r="AP872" s="184"/>
      <c r="AQ872" s="184"/>
      <c r="AR872" s="184"/>
      <c r="AS872" s="184"/>
      <c r="AT872" s="184"/>
      <c r="AU872" s="184"/>
      <c r="AV872" s="184"/>
      <c r="AW872" s="184"/>
      <c r="AX872" s="184"/>
      <c r="AY872" s="184"/>
      <c r="AZ872" s="184"/>
      <c r="BA872" s="184"/>
      <c r="BB872" s="184"/>
      <c r="BC872" s="184"/>
      <c r="BD872" s="184"/>
      <c r="BE872" s="184"/>
      <c r="BF872" s="184"/>
      <c r="BG872" s="184"/>
      <c r="BH872" s="184"/>
      <c r="BI872" s="184"/>
      <c r="BJ872" s="184"/>
      <c r="BK872" s="184"/>
      <c r="BL872" s="184"/>
      <c r="BM872" s="184"/>
      <c r="BN872" s="184"/>
      <c r="BO872" s="184"/>
      <c r="BP872" s="184"/>
      <c r="BQ872" s="184"/>
      <c r="BR872" s="184"/>
      <c r="BS872" s="184"/>
      <c r="BT872" s="184"/>
      <c r="BU872" s="184"/>
      <c r="BV872" s="184"/>
      <c r="BW872" s="184"/>
      <c r="BX872" s="187"/>
      <c r="BY872" s="187"/>
      <c r="BZ872" s="187"/>
      <c r="CA872" s="187"/>
      <c r="CB872" s="187"/>
      <c r="CC872" s="187"/>
      <c r="CD872" s="187"/>
      <c r="CE872" s="187"/>
      <c r="CF872" s="187"/>
      <c r="CG872" s="187"/>
      <c r="CH872" s="187"/>
    </row>
    <row r="873" spans="1:86" s="186" customFormat="1" ht="12" customHeight="1">
      <c r="A873" s="184"/>
      <c r="B873" s="184"/>
      <c r="C873" s="184"/>
      <c r="D873" s="184"/>
      <c r="E873" s="184"/>
      <c r="F873" s="184"/>
      <c r="G873" s="185"/>
      <c r="H873" s="184"/>
      <c r="I873" s="184"/>
      <c r="J873" s="184"/>
      <c r="K873" s="184"/>
      <c r="L873" s="184"/>
      <c r="M873" s="184"/>
      <c r="N873" s="184"/>
      <c r="O873" s="184"/>
      <c r="P873" s="184"/>
      <c r="Q873" s="184"/>
      <c r="R873" s="184"/>
      <c r="S873" s="184"/>
      <c r="T873" s="184"/>
      <c r="U873" s="184"/>
      <c r="V873" s="184"/>
      <c r="W873" s="184"/>
      <c r="X873" s="184"/>
      <c r="Y873" s="184"/>
      <c r="Z873" s="184"/>
      <c r="AA873" s="184"/>
      <c r="AB873" s="184"/>
      <c r="AC873" s="184"/>
      <c r="AD873" s="184"/>
      <c r="AE873" s="184"/>
      <c r="AF873" s="184"/>
      <c r="AG873" s="184"/>
      <c r="AH873" s="184"/>
      <c r="AI873" s="184"/>
      <c r="AJ873" s="184"/>
      <c r="AK873" s="184"/>
      <c r="AL873" s="184"/>
      <c r="AM873" s="184"/>
      <c r="AN873" s="184"/>
      <c r="AO873" s="184"/>
      <c r="AP873" s="184"/>
      <c r="AQ873" s="184"/>
      <c r="AR873" s="184"/>
      <c r="AS873" s="184"/>
      <c r="AT873" s="184"/>
      <c r="AU873" s="184"/>
      <c r="AV873" s="184"/>
      <c r="AW873" s="184"/>
      <c r="AX873" s="184"/>
      <c r="AY873" s="184"/>
      <c r="AZ873" s="184"/>
      <c r="BA873" s="184"/>
      <c r="BB873" s="184"/>
      <c r="BC873" s="184"/>
      <c r="BD873" s="184"/>
      <c r="BE873" s="184"/>
      <c r="BF873" s="184"/>
      <c r="BG873" s="184"/>
      <c r="BH873" s="184"/>
      <c r="BI873" s="184"/>
      <c r="BJ873" s="184"/>
      <c r="BK873" s="184"/>
      <c r="BL873" s="184"/>
      <c r="BM873" s="184"/>
      <c r="BN873" s="184"/>
      <c r="BO873" s="184"/>
      <c r="BP873" s="184"/>
      <c r="BQ873" s="184"/>
      <c r="BR873" s="184"/>
      <c r="BS873" s="184"/>
      <c r="BT873" s="184"/>
      <c r="BU873" s="184"/>
      <c r="BV873" s="184"/>
      <c r="BW873" s="184"/>
      <c r="BX873" s="187"/>
      <c r="BY873" s="187"/>
      <c r="BZ873" s="187"/>
      <c r="CA873" s="187"/>
      <c r="CB873" s="187"/>
      <c r="CC873" s="187"/>
      <c r="CD873" s="187"/>
      <c r="CE873" s="187"/>
      <c r="CF873" s="187"/>
      <c r="CG873" s="187"/>
      <c r="CH873" s="187"/>
    </row>
    <row r="874" spans="1:86" s="186" customFormat="1" ht="12" customHeight="1">
      <c r="A874" s="184"/>
      <c r="B874" s="184"/>
      <c r="C874" s="184"/>
      <c r="D874" s="184"/>
      <c r="E874" s="184"/>
      <c r="F874" s="184"/>
      <c r="G874" s="185"/>
      <c r="H874" s="184"/>
      <c r="I874" s="184"/>
      <c r="J874" s="184"/>
      <c r="K874" s="184"/>
      <c r="L874" s="184"/>
      <c r="M874" s="184"/>
      <c r="N874" s="184"/>
      <c r="O874" s="184"/>
      <c r="P874" s="184"/>
      <c r="Q874" s="184"/>
      <c r="R874" s="184"/>
      <c r="S874" s="184"/>
      <c r="T874" s="184"/>
      <c r="U874" s="184"/>
      <c r="V874" s="184"/>
      <c r="W874" s="184"/>
      <c r="X874" s="184"/>
      <c r="Y874" s="184"/>
      <c r="Z874" s="184"/>
      <c r="AA874" s="184"/>
      <c r="AB874" s="184"/>
      <c r="AC874" s="184"/>
      <c r="AD874" s="184"/>
      <c r="AE874" s="184"/>
      <c r="AF874" s="184"/>
      <c r="AG874" s="184"/>
      <c r="AH874" s="184"/>
      <c r="AI874" s="184"/>
      <c r="AJ874" s="184"/>
      <c r="AK874" s="184"/>
      <c r="AL874" s="184"/>
      <c r="AM874" s="184"/>
      <c r="AN874" s="184"/>
      <c r="AO874" s="184"/>
      <c r="AP874" s="184"/>
      <c r="AQ874" s="184"/>
      <c r="AR874" s="184"/>
      <c r="AS874" s="184"/>
      <c r="AT874" s="184"/>
      <c r="AU874" s="184"/>
      <c r="AV874" s="184"/>
      <c r="AW874" s="184"/>
      <c r="AX874" s="184"/>
      <c r="AY874" s="184"/>
      <c r="AZ874" s="184"/>
      <c r="BA874" s="184"/>
      <c r="BB874" s="184"/>
      <c r="BC874" s="184"/>
      <c r="BD874" s="184"/>
      <c r="BE874" s="184"/>
      <c r="BF874" s="184"/>
      <c r="BG874" s="184"/>
      <c r="BH874" s="184"/>
      <c r="BI874" s="184"/>
      <c r="BJ874" s="184"/>
      <c r="BK874" s="184"/>
      <c r="BL874" s="184"/>
      <c r="BM874" s="184"/>
      <c r="BN874" s="184"/>
      <c r="BO874" s="184"/>
      <c r="BP874" s="184"/>
      <c r="BQ874" s="184"/>
      <c r="BR874" s="184"/>
      <c r="BS874" s="184"/>
      <c r="BT874" s="184"/>
      <c r="BU874" s="184"/>
      <c r="BV874" s="184"/>
      <c r="BW874" s="184"/>
      <c r="BX874" s="187"/>
      <c r="BY874" s="187"/>
      <c r="BZ874" s="187"/>
      <c r="CA874" s="187"/>
      <c r="CB874" s="187"/>
      <c r="CC874" s="187"/>
      <c r="CD874" s="187"/>
      <c r="CE874" s="187"/>
      <c r="CF874" s="187"/>
      <c r="CG874" s="187"/>
      <c r="CH874" s="187"/>
    </row>
    <row r="875" spans="1:86" s="186" customFormat="1" ht="12" customHeight="1">
      <c r="A875" s="184"/>
      <c r="B875" s="184"/>
      <c r="C875" s="184"/>
      <c r="D875" s="184"/>
      <c r="E875" s="184"/>
      <c r="F875" s="184"/>
      <c r="G875" s="185"/>
      <c r="H875" s="184"/>
      <c r="I875" s="184"/>
      <c r="J875" s="184"/>
      <c r="K875" s="184"/>
      <c r="L875" s="184"/>
      <c r="M875" s="184"/>
      <c r="N875" s="184"/>
      <c r="O875" s="184"/>
      <c r="P875" s="184"/>
      <c r="Q875" s="184"/>
      <c r="R875" s="184"/>
      <c r="S875" s="184"/>
      <c r="T875" s="184"/>
      <c r="U875" s="184"/>
      <c r="V875" s="184"/>
      <c r="W875" s="184"/>
      <c r="X875" s="184"/>
      <c r="Y875" s="184"/>
      <c r="Z875" s="184"/>
      <c r="AA875" s="184"/>
      <c r="AB875" s="184"/>
      <c r="AC875" s="184"/>
      <c r="AD875" s="184"/>
      <c r="AE875" s="184"/>
      <c r="AF875" s="184"/>
      <c r="AG875" s="184"/>
      <c r="AH875" s="184"/>
      <c r="AI875" s="184"/>
      <c r="AJ875" s="184"/>
      <c r="AK875" s="184"/>
      <c r="AL875" s="184"/>
      <c r="AM875" s="184"/>
      <c r="AN875" s="184"/>
      <c r="AO875" s="184"/>
      <c r="AP875" s="184"/>
      <c r="AQ875" s="184"/>
      <c r="AR875" s="184"/>
      <c r="AS875" s="184"/>
      <c r="AT875" s="184"/>
      <c r="AU875" s="184"/>
      <c r="AV875" s="184"/>
      <c r="AW875" s="184"/>
      <c r="AX875" s="184"/>
      <c r="AY875" s="184"/>
      <c r="AZ875" s="184"/>
      <c r="BA875" s="184"/>
      <c r="BB875" s="184"/>
      <c r="BC875" s="184"/>
      <c r="BD875" s="184"/>
      <c r="BE875" s="184"/>
      <c r="BF875" s="184"/>
      <c r="BG875" s="184"/>
      <c r="BH875" s="184"/>
      <c r="BI875" s="184"/>
      <c r="BJ875" s="184"/>
      <c r="BK875" s="184"/>
      <c r="BL875" s="184"/>
      <c r="BM875" s="184"/>
      <c r="BN875" s="184"/>
      <c r="BO875" s="184"/>
      <c r="BP875" s="184"/>
      <c r="BQ875" s="184"/>
      <c r="BR875" s="184"/>
      <c r="BS875" s="184"/>
      <c r="BT875" s="184"/>
      <c r="BU875" s="184"/>
      <c r="BV875" s="184"/>
      <c r="BW875" s="184"/>
      <c r="BX875" s="187"/>
      <c r="BY875" s="187"/>
      <c r="BZ875" s="187"/>
      <c r="CA875" s="187"/>
      <c r="CB875" s="187"/>
      <c r="CC875" s="187"/>
      <c r="CD875" s="187"/>
      <c r="CE875" s="187"/>
      <c r="CF875" s="187"/>
      <c r="CG875" s="187"/>
      <c r="CH875" s="187"/>
    </row>
    <row r="876" spans="1:86" s="186" customFormat="1" ht="12" customHeight="1">
      <c r="A876" s="184"/>
      <c r="B876" s="184"/>
      <c r="C876" s="184"/>
      <c r="D876" s="184"/>
      <c r="E876" s="184"/>
      <c r="F876" s="184"/>
      <c r="G876" s="185"/>
      <c r="H876" s="184"/>
      <c r="I876" s="184"/>
      <c r="J876" s="184"/>
      <c r="K876" s="184"/>
      <c r="L876" s="184"/>
      <c r="M876" s="184"/>
      <c r="N876" s="184"/>
      <c r="O876" s="184"/>
      <c r="P876" s="184"/>
      <c r="Q876" s="184"/>
      <c r="R876" s="184"/>
      <c r="S876" s="184"/>
      <c r="T876" s="184"/>
      <c r="U876" s="184"/>
      <c r="V876" s="184"/>
      <c r="W876" s="184"/>
      <c r="X876" s="184"/>
      <c r="Y876" s="184"/>
      <c r="Z876" s="184"/>
      <c r="AA876" s="184"/>
      <c r="AB876" s="184"/>
      <c r="AC876" s="184"/>
      <c r="AD876" s="184"/>
      <c r="AE876" s="184"/>
      <c r="AF876" s="184"/>
      <c r="AG876" s="184"/>
      <c r="AH876" s="184"/>
      <c r="AI876" s="184"/>
      <c r="AJ876" s="184"/>
      <c r="AK876" s="184"/>
      <c r="AL876" s="184"/>
      <c r="AM876" s="184"/>
      <c r="AN876" s="184"/>
      <c r="AO876" s="184"/>
      <c r="AP876" s="184"/>
      <c r="AQ876" s="184"/>
      <c r="AR876" s="184"/>
      <c r="AS876" s="184"/>
      <c r="AT876" s="184"/>
      <c r="AU876" s="184"/>
      <c r="AV876" s="184"/>
      <c r="AW876" s="184"/>
      <c r="AX876" s="184"/>
      <c r="AY876" s="184"/>
      <c r="AZ876" s="184"/>
      <c r="BA876" s="184"/>
      <c r="BB876" s="184"/>
      <c r="BC876" s="184"/>
      <c r="BD876" s="184"/>
      <c r="BE876" s="184"/>
      <c r="BF876" s="184"/>
      <c r="BG876" s="184"/>
      <c r="BH876" s="184"/>
      <c r="BI876" s="184"/>
      <c r="BJ876" s="184"/>
      <c r="BK876" s="184"/>
      <c r="BL876" s="184"/>
      <c r="BM876" s="184"/>
      <c r="BN876" s="184"/>
      <c r="BO876" s="184"/>
      <c r="BP876" s="184"/>
      <c r="BQ876" s="184"/>
      <c r="BR876" s="184"/>
      <c r="BS876" s="184"/>
      <c r="BT876" s="184"/>
      <c r="BU876" s="184"/>
      <c r="BV876" s="184"/>
      <c r="BW876" s="184"/>
      <c r="BX876" s="187"/>
      <c r="BY876" s="187"/>
      <c r="BZ876" s="187"/>
      <c r="CA876" s="187"/>
      <c r="CB876" s="187"/>
      <c r="CC876" s="187"/>
      <c r="CD876" s="187"/>
      <c r="CE876" s="187"/>
      <c r="CF876" s="187"/>
      <c r="CG876" s="187"/>
      <c r="CH876" s="187"/>
    </row>
    <row r="877" spans="1:86" s="186" customFormat="1" ht="12" customHeight="1">
      <c r="A877" s="184"/>
      <c r="B877" s="184"/>
      <c r="C877" s="184"/>
      <c r="D877" s="184"/>
      <c r="E877" s="184"/>
      <c r="F877" s="184"/>
      <c r="G877" s="185"/>
      <c r="H877" s="184"/>
      <c r="I877" s="184"/>
      <c r="J877" s="184"/>
      <c r="K877" s="184"/>
      <c r="L877" s="184"/>
      <c r="M877" s="184"/>
      <c r="N877" s="184"/>
      <c r="O877" s="184"/>
      <c r="P877" s="184"/>
      <c r="Q877" s="184"/>
      <c r="R877" s="184"/>
      <c r="S877" s="184"/>
      <c r="T877" s="184"/>
      <c r="U877" s="184"/>
      <c r="V877" s="184"/>
      <c r="W877" s="184"/>
      <c r="X877" s="184"/>
      <c r="Y877" s="184"/>
      <c r="Z877" s="184"/>
      <c r="AA877" s="184"/>
      <c r="AB877" s="184"/>
      <c r="AC877" s="184"/>
      <c r="AD877" s="184"/>
      <c r="AE877" s="184"/>
      <c r="AF877" s="184"/>
      <c r="AG877" s="184"/>
      <c r="AH877" s="184"/>
      <c r="AI877" s="184"/>
      <c r="AJ877" s="184"/>
      <c r="AK877" s="184"/>
      <c r="AL877" s="184"/>
      <c r="AM877" s="184"/>
      <c r="AN877" s="184"/>
      <c r="AO877" s="184"/>
      <c r="AP877" s="184"/>
      <c r="AQ877" s="184"/>
      <c r="AR877" s="184"/>
      <c r="AS877" s="184"/>
      <c r="AT877" s="184"/>
      <c r="AU877" s="184"/>
      <c r="AV877" s="184"/>
      <c r="AW877" s="184"/>
      <c r="AX877" s="184"/>
      <c r="AY877" s="184"/>
      <c r="AZ877" s="184"/>
      <c r="BA877" s="184"/>
      <c r="BB877" s="184"/>
      <c r="BC877" s="184"/>
      <c r="BD877" s="184"/>
      <c r="BE877" s="184"/>
      <c r="BF877" s="184"/>
      <c r="BG877" s="184"/>
      <c r="BH877" s="184"/>
      <c r="BI877" s="184"/>
      <c r="BJ877" s="184"/>
      <c r="BK877" s="184"/>
      <c r="BL877" s="184"/>
      <c r="BM877" s="184"/>
      <c r="BN877" s="184"/>
      <c r="BO877" s="184"/>
      <c r="BP877" s="184"/>
      <c r="BQ877" s="184"/>
      <c r="BR877" s="184"/>
      <c r="BS877" s="184"/>
      <c r="BT877" s="184"/>
      <c r="BU877" s="184"/>
      <c r="BV877" s="184"/>
      <c r="BW877" s="184"/>
      <c r="BX877" s="187"/>
      <c r="BY877" s="187"/>
      <c r="BZ877" s="187"/>
      <c r="CA877" s="187"/>
      <c r="CB877" s="187"/>
      <c r="CC877" s="187"/>
      <c r="CD877" s="187"/>
      <c r="CE877" s="187"/>
      <c r="CF877" s="187"/>
      <c r="CG877" s="187"/>
      <c r="CH877" s="187"/>
    </row>
    <row r="878" spans="1:86" s="186" customFormat="1" ht="12" customHeight="1">
      <c r="A878" s="184"/>
      <c r="B878" s="184"/>
      <c r="C878" s="184"/>
      <c r="D878" s="184"/>
      <c r="E878" s="184"/>
      <c r="F878" s="184"/>
      <c r="G878" s="185"/>
      <c r="H878" s="184"/>
      <c r="I878" s="184"/>
      <c r="J878" s="184"/>
      <c r="K878" s="184"/>
      <c r="L878" s="184"/>
      <c r="M878" s="184"/>
      <c r="N878" s="184"/>
      <c r="O878" s="184"/>
      <c r="P878" s="184"/>
      <c r="Q878" s="184"/>
      <c r="R878" s="184"/>
      <c r="S878" s="184"/>
      <c r="T878" s="184"/>
      <c r="U878" s="184"/>
      <c r="V878" s="184"/>
      <c r="W878" s="184"/>
      <c r="X878" s="184"/>
      <c r="Y878" s="184"/>
      <c r="Z878" s="184"/>
      <c r="AA878" s="184"/>
      <c r="AB878" s="184"/>
      <c r="AC878" s="184"/>
      <c r="AD878" s="184"/>
      <c r="AE878" s="184"/>
      <c r="AF878" s="184"/>
      <c r="AG878" s="184"/>
      <c r="AH878" s="184"/>
      <c r="AI878" s="184"/>
      <c r="AJ878" s="184"/>
      <c r="AK878" s="184"/>
      <c r="AL878" s="184"/>
      <c r="AM878" s="184"/>
      <c r="AN878" s="184"/>
      <c r="AO878" s="184"/>
      <c r="AP878" s="184"/>
      <c r="AQ878" s="184"/>
      <c r="AR878" s="184"/>
      <c r="AS878" s="184"/>
      <c r="AT878" s="184"/>
      <c r="AU878" s="184"/>
      <c r="AV878" s="184"/>
      <c r="AW878" s="184"/>
      <c r="AX878" s="184"/>
      <c r="AY878" s="184"/>
      <c r="AZ878" s="184"/>
      <c r="BA878" s="184"/>
      <c r="BB878" s="184"/>
      <c r="BC878" s="184"/>
      <c r="BD878" s="184"/>
      <c r="BE878" s="184"/>
      <c r="BF878" s="184"/>
      <c r="BG878" s="184"/>
      <c r="BH878" s="184"/>
      <c r="BI878" s="184"/>
      <c r="BJ878" s="184"/>
      <c r="BK878" s="184"/>
      <c r="BL878" s="184"/>
      <c r="BM878" s="184"/>
      <c r="BN878" s="184"/>
      <c r="BO878" s="184"/>
      <c r="BP878" s="184"/>
      <c r="BQ878" s="184"/>
      <c r="BR878" s="184"/>
      <c r="BS878" s="184"/>
      <c r="BT878" s="184"/>
      <c r="BU878" s="184"/>
      <c r="BV878" s="184"/>
      <c r="BW878" s="184"/>
      <c r="BX878" s="187"/>
      <c r="BY878" s="187"/>
      <c r="BZ878" s="187"/>
      <c r="CA878" s="187"/>
      <c r="CB878" s="187"/>
      <c r="CC878" s="187"/>
      <c r="CD878" s="187"/>
      <c r="CE878" s="187"/>
      <c r="CF878" s="187"/>
      <c r="CG878" s="187"/>
      <c r="CH878" s="187"/>
    </row>
    <row r="879" spans="1:86" s="186" customFormat="1" ht="12" customHeight="1">
      <c r="A879" s="184"/>
      <c r="B879" s="184"/>
      <c r="C879" s="184"/>
      <c r="D879" s="184"/>
      <c r="E879" s="184"/>
      <c r="F879" s="184"/>
      <c r="G879" s="185"/>
      <c r="H879" s="184"/>
      <c r="I879" s="184"/>
      <c r="J879" s="184"/>
      <c r="K879" s="184"/>
      <c r="L879" s="184"/>
      <c r="M879" s="184"/>
      <c r="N879" s="184"/>
      <c r="O879" s="184"/>
      <c r="P879" s="184"/>
      <c r="Q879" s="184"/>
      <c r="R879" s="184"/>
      <c r="S879" s="184"/>
      <c r="T879" s="184"/>
      <c r="U879" s="184"/>
      <c r="V879" s="184"/>
      <c r="W879" s="184"/>
      <c r="X879" s="184"/>
      <c r="Y879" s="184"/>
      <c r="Z879" s="184"/>
      <c r="AA879" s="184"/>
      <c r="AB879" s="184"/>
      <c r="AC879" s="184"/>
      <c r="AD879" s="184"/>
      <c r="AE879" s="184"/>
      <c r="AF879" s="184"/>
      <c r="AG879" s="184"/>
      <c r="AH879" s="184"/>
      <c r="AI879" s="184"/>
      <c r="AJ879" s="184"/>
      <c r="AK879" s="184"/>
      <c r="AL879" s="184"/>
      <c r="AM879" s="184"/>
      <c r="AN879" s="184"/>
      <c r="AO879" s="184"/>
      <c r="AP879" s="184"/>
      <c r="AQ879" s="184"/>
      <c r="AR879" s="184"/>
      <c r="AS879" s="184"/>
      <c r="AT879" s="184"/>
      <c r="AU879" s="184"/>
      <c r="AV879" s="184"/>
      <c r="AW879" s="184"/>
      <c r="AX879" s="184"/>
      <c r="AY879" s="184"/>
      <c r="AZ879" s="184"/>
      <c r="BA879" s="184"/>
      <c r="BB879" s="184"/>
      <c r="BC879" s="184"/>
      <c r="BD879" s="184"/>
      <c r="BE879" s="184"/>
      <c r="BF879" s="184"/>
      <c r="BG879" s="184"/>
      <c r="BH879" s="184"/>
      <c r="BI879" s="184"/>
      <c r="BJ879" s="184"/>
      <c r="BK879" s="184"/>
      <c r="BL879" s="184"/>
      <c r="BM879" s="184"/>
      <c r="BN879" s="184"/>
      <c r="BO879" s="184"/>
      <c r="BP879" s="184"/>
      <c r="BQ879" s="184"/>
      <c r="BR879" s="184"/>
      <c r="BS879" s="184"/>
      <c r="BT879" s="184"/>
      <c r="BU879" s="184"/>
      <c r="BV879" s="184"/>
      <c r="BW879" s="184"/>
      <c r="BX879" s="187"/>
      <c r="BY879" s="187"/>
      <c r="BZ879" s="187"/>
      <c r="CA879" s="187"/>
      <c r="CB879" s="187"/>
      <c r="CC879" s="187"/>
      <c r="CD879" s="187"/>
      <c r="CE879" s="187"/>
      <c r="CF879" s="187"/>
      <c r="CG879" s="187"/>
      <c r="CH879" s="187"/>
    </row>
    <row r="880" spans="1:86" s="186" customFormat="1" ht="12" customHeight="1">
      <c r="A880" s="184"/>
      <c r="B880" s="184"/>
      <c r="C880" s="184"/>
      <c r="D880" s="184"/>
      <c r="E880" s="184"/>
      <c r="F880" s="184"/>
      <c r="G880" s="185"/>
      <c r="H880" s="184"/>
      <c r="I880" s="184"/>
      <c r="J880" s="184"/>
      <c r="K880" s="184"/>
      <c r="L880" s="184"/>
      <c r="M880" s="184"/>
      <c r="N880" s="184"/>
      <c r="O880" s="184"/>
      <c r="P880" s="184"/>
      <c r="Q880" s="184"/>
      <c r="R880" s="184"/>
      <c r="S880" s="184"/>
      <c r="T880" s="184"/>
      <c r="U880" s="184"/>
      <c r="V880" s="184"/>
      <c r="W880" s="184"/>
      <c r="X880" s="184"/>
      <c r="Y880" s="184"/>
      <c r="Z880" s="184"/>
      <c r="AA880" s="184"/>
      <c r="AB880" s="184"/>
      <c r="AC880" s="184"/>
      <c r="AD880" s="184"/>
      <c r="AE880" s="184"/>
      <c r="AF880" s="184"/>
      <c r="AG880" s="184"/>
      <c r="AH880" s="184"/>
      <c r="AI880" s="184"/>
      <c r="AJ880" s="184"/>
      <c r="AK880" s="184"/>
      <c r="AL880" s="184"/>
      <c r="AM880" s="184"/>
      <c r="AN880" s="184"/>
      <c r="AO880" s="184"/>
      <c r="AP880" s="184"/>
      <c r="AQ880" s="184"/>
      <c r="AR880" s="184"/>
      <c r="AS880" s="184"/>
      <c r="AT880" s="184"/>
      <c r="AU880" s="184"/>
      <c r="AV880" s="184"/>
      <c r="AW880" s="184"/>
      <c r="AX880" s="184"/>
      <c r="AY880" s="184"/>
      <c r="AZ880" s="184"/>
      <c r="BA880" s="184"/>
      <c r="BB880" s="184"/>
      <c r="BC880" s="184"/>
      <c r="BD880" s="184"/>
      <c r="BE880" s="184"/>
      <c r="BF880" s="184"/>
      <c r="BG880" s="184"/>
      <c r="BH880" s="184"/>
      <c r="BI880" s="184"/>
      <c r="BJ880" s="184"/>
      <c r="BK880" s="184"/>
      <c r="BL880" s="184"/>
      <c r="BM880" s="184"/>
      <c r="BN880" s="184"/>
      <c r="BO880" s="184"/>
      <c r="BP880" s="184"/>
      <c r="BQ880" s="184"/>
      <c r="BR880" s="184"/>
      <c r="BS880" s="184"/>
      <c r="BT880" s="184"/>
      <c r="BU880" s="184"/>
      <c r="BV880" s="184"/>
      <c r="BW880" s="184"/>
      <c r="BX880" s="187"/>
      <c r="BY880" s="187"/>
      <c r="BZ880" s="187"/>
      <c r="CA880" s="187"/>
      <c r="CB880" s="187"/>
      <c r="CC880" s="187"/>
      <c r="CD880" s="187"/>
      <c r="CE880" s="187"/>
      <c r="CF880" s="187"/>
      <c r="CG880" s="187"/>
      <c r="CH880" s="187"/>
    </row>
    <row r="881" spans="1:86" s="186" customFormat="1" ht="12" customHeight="1">
      <c r="A881" s="184"/>
      <c r="B881" s="184"/>
      <c r="C881" s="184"/>
      <c r="D881" s="184"/>
      <c r="E881" s="184"/>
      <c r="F881" s="184"/>
      <c r="G881" s="185"/>
      <c r="H881" s="184"/>
      <c r="I881" s="184"/>
      <c r="J881" s="184"/>
      <c r="K881" s="184"/>
      <c r="L881" s="184"/>
      <c r="M881" s="184"/>
      <c r="N881" s="184"/>
      <c r="O881" s="184"/>
      <c r="P881" s="184"/>
      <c r="Q881" s="184"/>
      <c r="R881" s="184"/>
      <c r="S881" s="184"/>
      <c r="T881" s="184"/>
      <c r="U881" s="184"/>
      <c r="V881" s="184"/>
      <c r="W881" s="184"/>
      <c r="X881" s="184"/>
      <c r="Y881" s="184"/>
      <c r="Z881" s="184"/>
      <c r="AA881" s="184"/>
      <c r="AB881" s="184"/>
      <c r="AC881" s="184"/>
      <c r="AD881" s="184"/>
      <c r="AE881" s="184"/>
      <c r="AF881" s="184"/>
      <c r="AG881" s="184"/>
      <c r="AH881" s="184"/>
      <c r="AI881" s="184"/>
      <c r="AJ881" s="184"/>
      <c r="AK881" s="184"/>
      <c r="AL881" s="184"/>
      <c r="AM881" s="184"/>
      <c r="AN881" s="184"/>
      <c r="AO881" s="184"/>
      <c r="AP881" s="184"/>
      <c r="AQ881" s="184"/>
      <c r="AR881" s="184"/>
      <c r="AS881" s="184"/>
      <c r="AT881" s="184"/>
      <c r="AU881" s="184"/>
      <c r="AV881" s="184"/>
      <c r="AW881" s="184"/>
      <c r="AX881" s="184"/>
      <c r="AY881" s="184"/>
      <c r="AZ881" s="184"/>
      <c r="BA881" s="184"/>
      <c r="BB881" s="184"/>
      <c r="BC881" s="184"/>
      <c r="BD881" s="184"/>
      <c r="BE881" s="184"/>
      <c r="BF881" s="184"/>
      <c r="BG881" s="184"/>
      <c r="BH881" s="184"/>
      <c r="BI881" s="184"/>
      <c r="BJ881" s="184"/>
      <c r="BK881" s="184"/>
      <c r="BL881" s="184"/>
      <c r="BM881" s="184"/>
      <c r="BN881" s="184"/>
      <c r="BO881" s="184"/>
      <c r="BP881" s="184"/>
      <c r="BQ881" s="184"/>
      <c r="BR881" s="184"/>
      <c r="BS881" s="184"/>
      <c r="BT881" s="184"/>
      <c r="BU881" s="184"/>
      <c r="BV881" s="184"/>
      <c r="BW881" s="184"/>
      <c r="BX881" s="187"/>
      <c r="BY881" s="187"/>
      <c r="BZ881" s="187"/>
      <c r="CA881" s="187"/>
      <c r="CB881" s="187"/>
      <c r="CC881" s="187"/>
      <c r="CD881" s="187"/>
      <c r="CE881" s="187"/>
      <c r="CF881" s="187"/>
      <c r="CG881" s="187"/>
      <c r="CH881" s="187"/>
    </row>
    <row r="882" spans="1:86" s="186" customFormat="1" ht="12" customHeight="1">
      <c r="A882" s="184"/>
      <c r="B882" s="184"/>
      <c r="C882" s="184"/>
      <c r="D882" s="184"/>
      <c r="E882" s="184"/>
      <c r="F882" s="184"/>
      <c r="G882" s="185"/>
      <c r="H882" s="184"/>
      <c r="I882" s="184"/>
      <c r="J882" s="184"/>
      <c r="K882" s="184"/>
      <c r="L882" s="184"/>
      <c r="M882" s="184"/>
      <c r="N882" s="184"/>
      <c r="O882" s="184"/>
      <c r="P882" s="184"/>
      <c r="Q882" s="184"/>
      <c r="R882" s="184"/>
      <c r="S882" s="184"/>
      <c r="T882" s="184"/>
      <c r="U882" s="184"/>
      <c r="V882" s="184"/>
      <c r="W882" s="184"/>
      <c r="X882" s="184"/>
      <c r="Y882" s="184"/>
      <c r="Z882" s="184"/>
      <c r="AA882" s="184"/>
      <c r="AB882" s="184"/>
      <c r="AC882" s="184"/>
      <c r="AD882" s="184"/>
      <c r="AE882" s="184"/>
      <c r="AF882" s="184"/>
      <c r="AG882" s="184"/>
      <c r="AH882" s="184"/>
      <c r="AI882" s="184"/>
      <c r="AJ882" s="184"/>
      <c r="AK882" s="184"/>
      <c r="AL882" s="184"/>
      <c r="AM882" s="184"/>
      <c r="AN882" s="184"/>
      <c r="AO882" s="184"/>
      <c r="AP882" s="184"/>
      <c r="AQ882" s="184"/>
      <c r="AR882" s="184"/>
      <c r="AS882" s="184"/>
      <c r="AT882" s="184"/>
      <c r="AU882" s="184"/>
      <c r="AV882" s="184"/>
      <c r="AW882" s="184"/>
      <c r="AX882" s="184"/>
      <c r="AY882" s="184"/>
      <c r="AZ882" s="184"/>
      <c r="BA882" s="184"/>
      <c r="BB882" s="184"/>
      <c r="BC882" s="184"/>
      <c r="BD882" s="184"/>
      <c r="BE882" s="184"/>
      <c r="BF882" s="184"/>
      <c r="BG882" s="184"/>
      <c r="BH882" s="184"/>
      <c r="BI882" s="184"/>
      <c r="BJ882" s="184"/>
      <c r="BK882" s="184"/>
      <c r="BL882" s="184"/>
      <c r="BM882" s="184"/>
      <c r="BN882" s="184"/>
      <c r="BO882" s="184"/>
      <c r="BP882" s="184"/>
      <c r="BQ882" s="184"/>
      <c r="BR882" s="184"/>
      <c r="BS882" s="184"/>
      <c r="BT882" s="184"/>
      <c r="BU882" s="184"/>
      <c r="BV882" s="184"/>
      <c r="BW882" s="184"/>
      <c r="BX882" s="187"/>
      <c r="BY882" s="187"/>
      <c r="BZ882" s="187"/>
      <c r="CA882" s="187"/>
      <c r="CB882" s="187"/>
      <c r="CC882" s="187"/>
      <c r="CD882" s="187"/>
      <c r="CE882" s="187"/>
      <c r="CF882" s="187"/>
      <c r="CG882" s="187"/>
      <c r="CH882" s="187"/>
    </row>
    <row r="883" spans="1:86" s="186" customFormat="1" ht="12" customHeight="1">
      <c r="A883" s="184"/>
      <c r="B883" s="184"/>
      <c r="C883" s="184"/>
      <c r="D883" s="184"/>
      <c r="E883" s="184"/>
      <c r="F883" s="184"/>
      <c r="G883" s="185"/>
      <c r="H883" s="184"/>
      <c r="I883" s="184"/>
      <c r="J883" s="184"/>
      <c r="K883" s="184"/>
      <c r="L883" s="184"/>
      <c r="M883" s="184"/>
      <c r="N883" s="184"/>
      <c r="O883" s="184"/>
      <c r="P883" s="184"/>
      <c r="Q883" s="184"/>
      <c r="R883" s="184"/>
      <c r="S883" s="184"/>
      <c r="T883" s="184"/>
      <c r="U883" s="184"/>
      <c r="V883" s="184"/>
      <c r="W883" s="184"/>
      <c r="X883" s="184"/>
      <c r="Y883" s="184"/>
      <c r="Z883" s="184"/>
      <c r="AA883" s="184"/>
      <c r="AB883" s="184"/>
      <c r="AC883" s="184"/>
      <c r="AD883" s="184"/>
      <c r="AE883" s="184"/>
      <c r="AF883" s="184"/>
      <c r="AG883" s="184"/>
      <c r="AH883" s="184"/>
      <c r="AI883" s="184"/>
      <c r="AJ883" s="184"/>
      <c r="AK883" s="184"/>
      <c r="AL883" s="184"/>
      <c r="AM883" s="184"/>
      <c r="AN883" s="184"/>
      <c r="AO883" s="184"/>
      <c r="AP883" s="184"/>
      <c r="AQ883" s="184"/>
      <c r="AR883" s="184"/>
      <c r="AS883" s="184"/>
      <c r="AT883" s="184"/>
      <c r="AU883" s="184"/>
      <c r="AV883" s="184"/>
      <c r="AW883" s="184"/>
      <c r="AX883" s="184"/>
      <c r="AY883" s="184"/>
      <c r="AZ883" s="184"/>
      <c r="BA883" s="184"/>
      <c r="BB883" s="184"/>
      <c r="BC883" s="184"/>
      <c r="BD883" s="184"/>
      <c r="BE883" s="184"/>
      <c r="BF883" s="184"/>
      <c r="BG883" s="184"/>
      <c r="BH883" s="184"/>
      <c r="BI883" s="184"/>
      <c r="BJ883" s="184"/>
      <c r="BK883" s="184"/>
      <c r="BL883" s="184"/>
      <c r="BM883" s="184"/>
      <c r="BN883" s="184"/>
      <c r="BO883" s="184"/>
      <c r="BP883" s="184"/>
      <c r="BQ883" s="184"/>
      <c r="BR883" s="184"/>
      <c r="BS883" s="184"/>
      <c r="BT883" s="184"/>
      <c r="BU883" s="184"/>
      <c r="BV883" s="184"/>
      <c r="BW883" s="184"/>
      <c r="BX883" s="187"/>
      <c r="BY883" s="187"/>
      <c r="BZ883" s="187"/>
      <c r="CA883" s="187"/>
      <c r="CB883" s="187"/>
      <c r="CC883" s="187"/>
      <c r="CD883" s="187"/>
      <c r="CE883" s="187"/>
      <c r="CF883" s="187"/>
      <c r="CG883" s="187"/>
      <c r="CH883" s="187"/>
    </row>
    <row r="884" spans="1:86" s="186" customFormat="1" ht="12" customHeight="1">
      <c r="A884" s="184"/>
      <c r="B884" s="184"/>
      <c r="C884" s="184"/>
      <c r="D884" s="184"/>
      <c r="E884" s="184"/>
      <c r="F884" s="184"/>
      <c r="G884" s="185"/>
      <c r="H884" s="184"/>
      <c r="I884" s="184"/>
      <c r="J884" s="184"/>
      <c r="K884" s="184"/>
      <c r="L884" s="184"/>
      <c r="M884" s="184"/>
      <c r="N884" s="184"/>
      <c r="O884" s="184"/>
      <c r="P884" s="184"/>
      <c r="Q884" s="184"/>
      <c r="R884" s="184"/>
      <c r="S884" s="184"/>
      <c r="T884" s="184"/>
      <c r="U884" s="184"/>
      <c r="V884" s="184"/>
      <c r="W884" s="184"/>
      <c r="X884" s="184"/>
      <c r="Y884" s="184"/>
      <c r="Z884" s="184"/>
      <c r="AA884" s="184"/>
      <c r="AB884" s="184"/>
      <c r="AC884" s="184"/>
      <c r="AD884" s="184"/>
      <c r="AE884" s="184"/>
      <c r="AF884" s="184"/>
      <c r="AG884" s="184"/>
      <c r="AH884" s="184"/>
      <c r="AI884" s="184"/>
      <c r="AJ884" s="184"/>
      <c r="AK884" s="184"/>
      <c r="AL884" s="184"/>
      <c r="AM884" s="184"/>
      <c r="AN884" s="184"/>
      <c r="AO884" s="184"/>
      <c r="AP884" s="184"/>
      <c r="AQ884" s="184"/>
      <c r="AR884" s="184"/>
      <c r="AS884" s="184"/>
      <c r="AT884" s="184"/>
      <c r="AU884" s="184"/>
      <c r="AV884" s="184"/>
      <c r="AW884" s="184"/>
      <c r="AX884" s="184"/>
      <c r="AY884" s="184"/>
      <c r="AZ884" s="184"/>
      <c r="BA884" s="184"/>
      <c r="BB884" s="184"/>
      <c r="BC884" s="184"/>
      <c r="BD884" s="184"/>
      <c r="BE884" s="184"/>
      <c r="BF884" s="184"/>
      <c r="BG884" s="184"/>
      <c r="BH884" s="184"/>
      <c r="BI884" s="184"/>
      <c r="BJ884" s="184"/>
      <c r="BK884" s="184"/>
      <c r="BL884" s="184"/>
      <c r="BM884" s="184"/>
      <c r="BN884" s="184"/>
      <c r="BO884" s="184"/>
      <c r="BP884" s="184"/>
      <c r="BQ884" s="184"/>
      <c r="BR884" s="184"/>
      <c r="BS884" s="184"/>
      <c r="BT884" s="184"/>
      <c r="BU884" s="184"/>
      <c r="BV884" s="184"/>
      <c r="BW884" s="184"/>
      <c r="BX884" s="187"/>
      <c r="BY884" s="187"/>
      <c r="BZ884" s="187"/>
      <c r="CA884" s="187"/>
      <c r="CB884" s="187"/>
      <c r="CC884" s="187"/>
      <c r="CD884" s="187"/>
      <c r="CE884" s="187"/>
      <c r="CF884" s="187"/>
      <c r="CG884" s="187"/>
      <c r="CH884" s="187"/>
    </row>
    <row r="885" spans="1:86" s="186" customFormat="1" ht="12" customHeight="1">
      <c r="A885" s="184"/>
      <c r="B885" s="184"/>
      <c r="C885" s="184"/>
      <c r="D885" s="184"/>
      <c r="E885" s="184"/>
      <c r="F885" s="184"/>
      <c r="G885" s="185"/>
      <c r="H885" s="184"/>
      <c r="I885" s="184"/>
      <c r="J885" s="184"/>
      <c r="K885" s="184"/>
      <c r="L885" s="184"/>
      <c r="M885" s="184"/>
      <c r="N885" s="184"/>
      <c r="O885" s="184"/>
      <c r="P885" s="184"/>
      <c r="Q885" s="184"/>
      <c r="R885" s="184"/>
      <c r="S885" s="184"/>
      <c r="T885" s="184"/>
      <c r="U885" s="184"/>
      <c r="V885" s="184"/>
      <c r="W885" s="184"/>
      <c r="X885" s="184"/>
      <c r="Y885" s="184"/>
      <c r="Z885" s="184"/>
      <c r="AA885" s="184"/>
      <c r="AB885" s="184"/>
      <c r="AC885" s="184"/>
      <c r="AD885" s="184"/>
      <c r="AE885" s="184"/>
      <c r="AF885" s="184"/>
      <c r="AG885" s="184"/>
      <c r="AH885" s="184"/>
      <c r="AI885" s="184"/>
      <c r="AJ885" s="184"/>
      <c r="AK885" s="184"/>
      <c r="AL885" s="184"/>
      <c r="AM885" s="184"/>
      <c r="AN885" s="184"/>
      <c r="AO885" s="184"/>
      <c r="AP885" s="184"/>
      <c r="AQ885" s="184"/>
      <c r="AR885" s="184"/>
      <c r="AS885" s="184"/>
      <c r="AT885" s="184"/>
      <c r="AU885" s="184"/>
      <c r="AV885" s="184"/>
      <c r="AW885" s="184"/>
      <c r="AX885" s="184"/>
      <c r="AY885" s="184"/>
      <c r="AZ885" s="184"/>
      <c r="BA885" s="184"/>
      <c r="BB885" s="184"/>
      <c r="BC885" s="184"/>
      <c r="BD885" s="184"/>
      <c r="BE885" s="184"/>
      <c r="BF885" s="184"/>
      <c r="BG885" s="184"/>
      <c r="BH885" s="184"/>
      <c r="BI885" s="184"/>
      <c r="BJ885" s="184"/>
      <c r="BK885" s="184"/>
      <c r="BL885" s="184"/>
      <c r="BM885" s="184"/>
      <c r="BN885" s="184"/>
      <c r="BO885" s="184"/>
      <c r="BP885" s="184"/>
      <c r="BQ885" s="184"/>
      <c r="BR885" s="184"/>
      <c r="BS885" s="184"/>
      <c r="BT885" s="184"/>
      <c r="BU885" s="184"/>
      <c r="BV885" s="184"/>
      <c r="BW885" s="184"/>
      <c r="BX885" s="187"/>
      <c r="BY885" s="187"/>
      <c r="BZ885" s="187"/>
      <c r="CA885" s="187"/>
      <c r="CB885" s="187"/>
      <c r="CC885" s="187"/>
      <c r="CD885" s="187"/>
      <c r="CE885" s="187"/>
      <c r="CF885" s="187"/>
      <c r="CG885" s="187"/>
      <c r="CH885" s="187"/>
    </row>
    <row r="886" spans="1:86" s="186" customFormat="1" ht="12" customHeight="1">
      <c r="A886" s="184"/>
      <c r="B886" s="184"/>
      <c r="C886" s="184"/>
      <c r="D886" s="184"/>
      <c r="E886" s="184"/>
      <c r="F886" s="184"/>
      <c r="G886" s="185"/>
      <c r="H886" s="184"/>
      <c r="I886" s="184"/>
      <c r="J886" s="184"/>
      <c r="K886" s="184"/>
      <c r="L886" s="184"/>
      <c r="M886" s="184"/>
      <c r="N886" s="184"/>
      <c r="O886" s="184"/>
      <c r="P886" s="184"/>
      <c r="Q886" s="184"/>
      <c r="R886" s="184"/>
      <c r="S886" s="184"/>
      <c r="T886" s="184"/>
      <c r="U886" s="184"/>
      <c r="V886" s="184"/>
      <c r="W886" s="184"/>
      <c r="X886" s="184"/>
      <c r="Y886" s="184"/>
      <c r="Z886" s="184"/>
      <c r="AA886" s="184"/>
      <c r="AB886" s="184"/>
      <c r="AC886" s="184"/>
      <c r="AD886" s="184"/>
      <c r="AE886" s="184"/>
      <c r="AF886" s="184"/>
      <c r="AG886" s="184"/>
      <c r="AH886" s="184"/>
      <c r="AI886" s="184"/>
      <c r="AJ886" s="184"/>
      <c r="AK886" s="184"/>
      <c r="AL886" s="184"/>
      <c r="AM886" s="184"/>
      <c r="AN886" s="184"/>
      <c r="AO886" s="184"/>
      <c r="AP886" s="184"/>
      <c r="AQ886" s="184"/>
      <c r="AR886" s="184"/>
      <c r="AS886" s="184"/>
      <c r="AT886" s="184"/>
      <c r="AU886" s="184"/>
      <c r="AV886" s="184"/>
      <c r="AW886" s="184"/>
      <c r="AX886" s="184"/>
      <c r="AY886" s="184"/>
      <c r="AZ886" s="184"/>
      <c r="BA886" s="184"/>
      <c r="BB886" s="184"/>
      <c r="BC886" s="184"/>
      <c r="BD886" s="184"/>
      <c r="BE886" s="184"/>
      <c r="BF886" s="184"/>
      <c r="BG886" s="184"/>
      <c r="BH886" s="184"/>
      <c r="BI886" s="184"/>
      <c r="BJ886" s="184"/>
      <c r="BK886" s="184"/>
      <c r="BL886" s="184"/>
      <c r="BM886" s="184"/>
      <c r="BN886" s="184"/>
      <c r="BO886" s="184"/>
      <c r="BP886" s="184"/>
      <c r="BQ886" s="184"/>
      <c r="BR886" s="184"/>
      <c r="BS886" s="184"/>
      <c r="BT886" s="184"/>
      <c r="BU886" s="184"/>
      <c r="BV886" s="184"/>
      <c r="BW886" s="184"/>
      <c r="BX886" s="187"/>
      <c r="BY886" s="187"/>
      <c r="BZ886" s="187"/>
      <c r="CA886" s="187"/>
      <c r="CB886" s="187"/>
      <c r="CC886" s="187"/>
      <c r="CD886" s="187"/>
      <c r="CE886" s="187"/>
      <c r="CF886" s="187"/>
      <c r="CG886" s="187"/>
      <c r="CH886" s="187"/>
    </row>
    <row r="887" spans="1:86" s="186" customFormat="1" ht="12" customHeight="1">
      <c r="A887" s="184"/>
      <c r="B887" s="184"/>
      <c r="C887" s="184"/>
      <c r="D887" s="184"/>
      <c r="E887" s="184"/>
      <c r="F887" s="184"/>
      <c r="G887" s="185"/>
      <c r="H887" s="184"/>
      <c r="I887" s="184"/>
      <c r="J887" s="184"/>
      <c r="K887" s="184"/>
      <c r="L887" s="184"/>
      <c r="M887" s="184"/>
      <c r="N887" s="184"/>
      <c r="O887" s="184"/>
      <c r="P887" s="184"/>
      <c r="Q887" s="184"/>
      <c r="R887" s="184"/>
      <c r="S887" s="184"/>
      <c r="T887" s="184"/>
      <c r="U887" s="184"/>
      <c r="V887" s="184"/>
      <c r="W887" s="184"/>
      <c r="X887" s="184"/>
      <c r="Y887" s="184"/>
      <c r="Z887" s="184"/>
      <c r="AA887" s="184"/>
      <c r="AB887" s="184"/>
      <c r="AC887" s="184"/>
      <c r="AD887" s="184"/>
      <c r="AE887" s="184"/>
      <c r="AF887" s="184"/>
      <c r="AG887" s="184"/>
      <c r="AH887" s="184"/>
      <c r="AI887" s="184"/>
      <c r="AJ887" s="184"/>
      <c r="AK887" s="184"/>
      <c r="AL887" s="184"/>
      <c r="AM887" s="184"/>
      <c r="AN887" s="184"/>
      <c r="AO887" s="184"/>
      <c r="AP887" s="184"/>
      <c r="AQ887" s="184"/>
      <c r="AR887" s="184"/>
      <c r="AS887" s="184"/>
      <c r="AT887" s="184"/>
      <c r="AU887" s="184"/>
      <c r="AV887" s="184"/>
      <c r="AW887" s="184"/>
      <c r="AX887" s="184"/>
      <c r="AY887" s="184"/>
      <c r="AZ887" s="184"/>
      <c r="BA887" s="184"/>
      <c r="BB887" s="184"/>
      <c r="BC887" s="184"/>
      <c r="BD887" s="184"/>
      <c r="BE887" s="184"/>
      <c r="BF887" s="184"/>
      <c r="BG887" s="184"/>
      <c r="BH887" s="184"/>
      <c r="BI887" s="184"/>
      <c r="BJ887" s="184"/>
      <c r="BK887" s="184"/>
      <c r="BL887" s="184"/>
      <c r="BM887" s="184"/>
      <c r="BN887" s="184"/>
      <c r="BO887" s="184"/>
      <c r="BP887" s="184"/>
      <c r="BQ887" s="184"/>
      <c r="BR887" s="184"/>
      <c r="BS887" s="184"/>
      <c r="BT887" s="184"/>
      <c r="BU887" s="184"/>
      <c r="BV887" s="184"/>
      <c r="BW887" s="184"/>
      <c r="BX887" s="187"/>
      <c r="BY887" s="187"/>
      <c r="BZ887" s="187"/>
      <c r="CA887" s="187"/>
      <c r="CB887" s="187"/>
      <c r="CC887" s="187"/>
      <c r="CD887" s="187"/>
      <c r="CE887" s="187"/>
      <c r="CF887" s="187"/>
      <c r="CG887" s="187"/>
      <c r="CH887" s="187"/>
    </row>
    <row r="888" spans="1:86" s="186" customFormat="1" ht="12" customHeight="1">
      <c r="A888" s="184"/>
      <c r="B888" s="184"/>
      <c r="C888" s="184"/>
      <c r="D888" s="184"/>
      <c r="E888" s="184"/>
      <c r="F888" s="184"/>
      <c r="G888" s="185"/>
      <c r="H888" s="184"/>
      <c r="I888" s="184"/>
      <c r="J888" s="184"/>
      <c r="K888" s="184"/>
      <c r="L888" s="184"/>
      <c r="M888" s="184"/>
      <c r="N888" s="184"/>
      <c r="O888" s="184"/>
      <c r="P888" s="184"/>
      <c r="Q888" s="184"/>
      <c r="R888" s="184"/>
      <c r="S888" s="184"/>
      <c r="T888" s="184"/>
      <c r="U888" s="184"/>
      <c r="V888" s="184"/>
      <c r="W888" s="184"/>
      <c r="X888" s="184"/>
      <c r="Y888" s="184"/>
      <c r="Z888" s="184"/>
      <c r="AA888" s="184"/>
      <c r="AB888" s="184"/>
      <c r="AC888" s="184"/>
      <c r="AD888" s="184"/>
      <c r="AE888" s="184"/>
      <c r="AF888" s="184"/>
      <c r="AG888" s="184"/>
      <c r="AH888" s="184"/>
      <c r="AI888" s="184"/>
      <c r="AJ888" s="184"/>
      <c r="AK888" s="184"/>
      <c r="AL888" s="184"/>
      <c r="AM888" s="184"/>
      <c r="AN888" s="184"/>
      <c r="AO888" s="184"/>
      <c r="AP888" s="184"/>
      <c r="AQ888" s="184"/>
      <c r="AR888" s="184"/>
      <c r="AS888" s="184"/>
      <c r="AT888" s="184"/>
      <c r="AU888" s="184"/>
      <c r="AV888" s="184"/>
      <c r="AW888" s="184"/>
      <c r="AX888" s="184"/>
      <c r="AY888" s="184"/>
      <c r="AZ888" s="184"/>
      <c r="BA888" s="184"/>
      <c r="BB888" s="184"/>
      <c r="BC888" s="184"/>
      <c r="BD888" s="184"/>
      <c r="BE888" s="184"/>
      <c r="BF888" s="184"/>
      <c r="BG888" s="184"/>
      <c r="BH888" s="184"/>
      <c r="BI888" s="184"/>
      <c r="BJ888" s="184"/>
      <c r="BK888" s="184"/>
      <c r="BL888" s="184"/>
      <c r="BM888" s="184"/>
      <c r="BN888" s="184"/>
      <c r="BO888" s="184"/>
      <c r="BP888" s="184"/>
      <c r="BQ888" s="184"/>
      <c r="BR888" s="184"/>
      <c r="BS888" s="184"/>
      <c r="BT888" s="184"/>
      <c r="BU888" s="184"/>
      <c r="BV888" s="184"/>
      <c r="BW888" s="184"/>
      <c r="BX888" s="187"/>
      <c r="BY888" s="187"/>
      <c r="BZ888" s="187"/>
      <c r="CA888" s="187"/>
      <c r="CB888" s="187"/>
      <c r="CC888" s="187"/>
      <c r="CD888" s="187"/>
      <c r="CE888" s="187"/>
      <c r="CF888" s="187"/>
      <c r="CG888" s="187"/>
      <c r="CH888" s="187"/>
    </row>
    <row r="889" spans="1:86" s="186" customFormat="1" ht="12" customHeight="1">
      <c r="A889" s="184"/>
      <c r="B889" s="184"/>
      <c r="C889" s="184"/>
      <c r="D889" s="184"/>
      <c r="E889" s="184"/>
      <c r="F889" s="184"/>
      <c r="G889" s="185"/>
      <c r="H889" s="184"/>
      <c r="I889" s="184"/>
      <c r="J889" s="184"/>
      <c r="K889" s="184"/>
      <c r="L889" s="184"/>
      <c r="M889" s="184"/>
      <c r="N889" s="184"/>
      <c r="O889" s="184"/>
      <c r="P889" s="184"/>
      <c r="Q889" s="184"/>
      <c r="R889" s="184"/>
      <c r="S889" s="184"/>
      <c r="T889" s="184"/>
      <c r="U889" s="184"/>
      <c r="V889" s="184"/>
      <c r="W889" s="184"/>
      <c r="X889" s="184"/>
      <c r="Y889" s="184"/>
      <c r="Z889" s="184"/>
      <c r="AA889" s="184"/>
      <c r="AB889" s="184"/>
      <c r="AC889" s="184"/>
      <c r="AD889" s="184"/>
      <c r="AE889" s="184"/>
      <c r="AF889" s="184"/>
      <c r="AG889" s="184"/>
      <c r="AH889" s="184"/>
      <c r="AI889" s="184"/>
      <c r="AJ889" s="184"/>
      <c r="AK889" s="184"/>
      <c r="AL889" s="184"/>
      <c r="AM889" s="184"/>
      <c r="AN889" s="184"/>
      <c r="AO889" s="184"/>
      <c r="AP889" s="184"/>
      <c r="AQ889" s="184"/>
      <c r="AR889" s="184"/>
      <c r="AS889" s="184"/>
      <c r="AT889" s="184"/>
      <c r="AU889" s="184"/>
      <c r="AV889" s="184"/>
      <c r="AW889" s="184"/>
      <c r="AX889" s="184"/>
      <c r="AY889" s="184"/>
      <c r="AZ889" s="184"/>
      <c r="BA889" s="184"/>
      <c r="BB889" s="184"/>
      <c r="BC889" s="184"/>
      <c r="BD889" s="184"/>
      <c r="BE889" s="184"/>
      <c r="BF889" s="184"/>
      <c r="BG889" s="184"/>
      <c r="BH889" s="184"/>
      <c r="BI889" s="184"/>
      <c r="BJ889" s="184"/>
      <c r="BK889" s="184"/>
      <c r="BL889" s="184"/>
      <c r="BM889" s="184"/>
      <c r="BN889" s="184"/>
      <c r="BO889" s="184"/>
      <c r="BP889" s="184"/>
      <c r="BQ889" s="184"/>
      <c r="BR889" s="184"/>
      <c r="BS889" s="184"/>
      <c r="BT889" s="184"/>
      <c r="BU889" s="184"/>
      <c r="BV889" s="184"/>
      <c r="BW889" s="184"/>
      <c r="BX889" s="187"/>
      <c r="BY889" s="187"/>
      <c r="BZ889" s="187"/>
      <c r="CA889" s="187"/>
      <c r="CB889" s="187"/>
      <c r="CC889" s="187"/>
      <c r="CD889" s="187"/>
      <c r="CE889" s="187"/>
      <c r="CF889" s="187"/>
      <c r="CG889" s="187"/>
      <c r="CH889" s="187"/>
    </row>
    <row r="890" spans="1:86" s="186" customFormat="1" ht="12" customHeight="1">
      <c r="A890" s="184"/>
      <c r="B890" s="184"/>
      <c r="C890" s="184"/>
      <c r="D890" s="184"/>
      <c r="E890" s="184"/>
      <c r="F890" s="184"/>
      <c r="G890" s="185"/>
      <c r="H890" s="184"/>
      <c r="I890" s="184"/>
      <c r="J890" s="184"/>
      <c r="K890" s="184"/>
      <c r="L890" s="184"/>
      <c r="M890" s="184"/>
      <c r="N890" s="184"/>
      <c r="O890" s="184"/>
      <c r="P890" s="184"/>
      <c r="Q890" s="184"/>
      <c r="R890" s="184"/>
      <c r="S890" s="184"/>
      <c r="T890" s="184"/>
      <c r="U890" s="184"/>
      <c r="V890" s="184"/>
      <c r="W890" s="184"/>
      <c r="X890" s="184"/>
      <c r="Y890" s="184"/>
      <c r="Z890" s="184"/>
      <c r="AA890" s="184"/>
      <c r="AB890" s="184"/>
      <c r="AC890" s="184"/>
      <c r="AD890" s="184"/>
      <c r="AE890" s="184"/>
      <c r="AF890" s="184"/>
      <c r="AG890" s="184"/>
      <c r="AH890" s="184"/>
      <c r="AI890" s="184"/>
      <c r="AJ890" s="184"/>
      <c r="AK890" s="184"/>
      <c r="AL890" s="184"/>
      <c r="AM890" s="184"/>
      <c r="AN890" s="184"/>
      <c r="AO890" s="184"/>
      <c r="AP890" s="184"/>
      <c r="AQ890" s="184"/>
      <c r="AR890" s="184"/>
      <c r="AS890" s="184"/>
      <c r="AT890" s="184"/>
      <c r="AU890" s="184"/>
      <c r="AV890" s="184"/>
      <c r="AW890" s="184"/>
      <c r="AX890" s="184"/>
      <c r="AY890" s="184"/>
      <c r="AZ890" s="184"/>
      <c r="BA890" s="184"/>
      <c r="BB890" s="184"/>
      <c r="BC890" s="184"/>
      <c r="BD890" s="184"/>
      <c r="BE890" s="184"/>
      <c r="BF890" s="184"/>
      <c r="BG890" s="184"/>
      <c r="BH890" s="184"/>
      <c r="BI890" s="184"/>
      <c r="BJ890" s="184"/>
      <c r="BK890" s="184"/>
      <c r="BL890" s="184"/>
      <c r="BM890" s="184"/>
      <c r="BN890" s="184"/>
      <c r="BO890" s="184"/>
      <c r="BP890" s="184"/>
      <c r="BQ890" s="184"/>
      <c r="BR890" s="184"/>
      <c r="BS890" s="184"/>
      <c r="BT890" s="184"/>
      <c r="BU890" s="184"/>
      <c r="BV890" s="184"/>
      <c r="BW890" s="184"/>
      <c r="BX890" s="187"/>
      <c r="BY890" s="187"/>
      <c r="BZ890" s="187"/>
      <c r="CA890" s="187"/>
      <c r="CB890" s="187"/>
      <c r="CC890" s="187"/>
      <c r="CD890" s="187"/>
      <c r="CE890" s="187"/>
      <c r="CF890" s="187"/>
      <c r="CG890" s="187"/>
      <c r="CH890" s="187"/>
    </row>
    <row r="891" spans="1:86" s="186" customFormat="1" ht="12" customHeight="1">
      <c r="A891" s="184"/>
      <c r="B891" s="184"/>
      <c r="C891" s="184"/>
      <c r="D891" s="184"/>
      <c r="E891" s="184"/>
      <c r="F891" s="184"/>
      <c r="G891" s="185"/>
      <c r="H891" s="184"/>
      <c r="I891" s="184"/>
      <c r="J891" s="184"/>
      <c r="K891" s="184"/>
      <c r="L891" s="184"/>
      <c r="M891" s="184"/>
      <c r="N891" s="184"/>
      <c r="O891" s="184"/>
      <c r="P891" s="184"/>
      <c r="Q891" s="184"/>
      <c r="R891" s="184"/>
      <c r="S891" s="184"/>
      <c r="T891" s="184"/>
      <c r="U891" s="184"/>
      <c r="V891" s="184"/>
      <c r="W891" s="184"/>
      <c r="X891" s="184"/>
      <c r="Y891" s="184"/>
      <c r="Z891" s="184"/>
      <c r="AA891" s="184"/>
      <c r="AB891" s="184"/>
      <c r="AC891" s="184"/>
      <c r="AD891" s="184"/>
      <c r="AE891" s="184"/>
      <c r="AF891" s="184"/>
      <c r="AG891" s="184"/>
      <c r="AH891" s="184"/>
      <c r="AI891" s="184"/>
      <c r="AJ891" s="184"/>
      <c r="AK891" s="184"/>
      <c r="AL891" s="184"/>
      <c r="AM891" s="184"/>
      <c r="AN891" s="184"/>
      <c r="AO891" s="184"/>
      <c r="AP891" s="184"/>
      <c r="AQ891" s="184"/>
      <c r="AR891" s="184"/>
      <c r="AS891" s="184"/>
      <c r="AT891" s="184"/>
      <c r="AU891" s="184"/>
      <c r="AV891" s="184"/>
      <c r="AW891" s="184"/>
      <c r="AX891" s="184"/>
      <c r="AY891" s="184"/>
      <c r="AZ891" s="184"/>
      <c r="BA891" s="184"/>
      <c r="BB891" s="184"/>
      <c r="BC891" s="184"/>
      <c r="BD891" s="184"/>
      <c r="BE891" s="184"/>
      <c r="BF891" s="184"/>
      <c r="BG891" s="184"/>
      <c r="BH891" s="184"/>
      <c r="BI891" s="184"/>
      <c r="BJ891" s="184"/>
      <c r="BK891" s="184"/>
      <c r="BL891" s="184"/>
      <c r="BM891" s="184"/>
      <c r="BN891" s="184"/>
      <c r="BO891" s="184"/>
      <c r="BP891" s="184"/>
      <c r="BQ891" s="184"/>
      <c r="BR891" s="184"/>
      <c r="BS891" s="184"/>
      <c r="BT891" s="184"/>
      <c r="BU891" s="184"/>
      <c r="BV891" s="184"/>
      <c r="BW891" s="184"/>
      <c r="BX891" s="187"/>
      <c r="BY891" s="187"/>
      <c r="BZ891" s="187"/>
      <c r="CA891" s="187"/>
      <c r="CB891" s="187"/>
      <c r="CC891" s="187"/>
      <c r="CD891" s="187"/>
      <c r="CE891" s="187"/>
      <c r="CF891" s="187"/>
      <c r="CG891" s="187"/>
      <c r="CH891" s="187"/>
    </row>
    <row r="892" spans="1:86" s="186" customFormat="1" ht="12" customHeight="1">
      <c r="A892" s="184"/>
      <c r="B892" s="184"/>
      <c r="C892" s="184"/>
      <c r="D892" s="184"/>
      <c r="E892" s="184"/>
      <c r="F892" s="184"/>
      <c r="G892" s="185"/>
      <c r="H892" s="184"/>
      <c r="I892" s="184"/>
      <c r="J892" s="184"/>
      <c r="K892" s="184"/>
      <c r="L892" s="184"/>
      <c r="M892" s="184"/>
      <c r="N892" s="184"/>
      <c r="O892" s="184"/>
      <c r="P892" s="184"/>
      <c r="Q892" s="184"/>
      <c r="R892" s="184"/>
      <c r="S892" s="184"/>
      <c r="T892" s="184"/>
      <c r="U892" s="184"/>
      <c r="V892" s="184"/>
      <c r="W892" s="184"/>
      <c r="X892" s="184"/>
      <c r="Y892" s="184"/>
      <c r="Z892" s="184"/>
      <c r="AA892" s="184"/>
      <c r="AB892" s="184"/>
      <c r="AC892" s="184"/>
      <c r="AD892" s="184"/>
      <c r="AE892" s="184"/>
      <c r="AF892" s="184"/>
      <c r="AG892" s="184"/>
      <c r="AH892" s="184"/>
      <c r="AI892" s="184"/>
      <c r="AJ892" s="184"/>
      <c r="AK892" s="184"/>
      <c r="AL892" s="184"/>
      <c r="AM892" s="184"/>
      <c r="AN892" s="184"/>
      <c r="AO892" s="184"/>
      <c r="AP892" s="184"/>
      <c r="AQ892" s="184"/>
      <c r="AR892" s="184"/>
      <c r="AS892" s="184"/>
      <c r="AT892" s="184"/>
      <c r="AU892" s="184"/>
      <c r="AV892" s="184"/>
      <c r="AW892" s="184"/>
      <c r="AX892" s="184"/>
      <c r="AY892" s="184"/>
      <c r="AZ892" s="184"/>
      <c r="BA892" s="184"/>
      <c r="BB892" s="184"/>
      <c r="BC892" s="184"/>
      <c r="BD892" s="184"/>
      <c r="BE892" s="184"/>
      <c r="BF892" s="184"/>
      <c r="BG892" s="184"/>
      <c r="BH892" s="184"/>
      <c r="BI892" s="184"/>
      <c r="BJ892" s="184"/>
      <c r="BK892" s="184"/>
      <c r="BL892" s="184"/>
      <c r="BM892" s="184"/>
      <c r="BN892" s="184"/>
      <c r="BO892" s="184"/>
      <c r="BP892" s="184"/>
      <c r="BQ892" s="184"/>
      <c r="BR892" s="184"/>
      <c r="BS892" s="184"/>
      <c r="BT892" s="184"/>
      <c r="BU892" s="184"/>
      <c r="BV892" s="184"/>
      <c r="BW892" s="184"/>
      <c r="BX892" s="187"/>
      <c r="BY892" s="187"/>
      <c r="BZ892" s="187"/>
      <c r="CA892" s="187"/>
      <c r="CB892" s="187"/>
      <c r="CC892" s="187"/>
      <c r="CD892" s="187"/>
      <c r="CE892" s="187"/>
      <c r="CF892" s="187"/>
      <c r="CG892" s="187"/>
      <c r="CH892" s="187"/>
    </row>
    <row r="893" spans="1:86" s="186" customFormat="1" ht="12" customHeight="1">
      <c r="A893" s="184"/>
      <c r="B893" s="184"/>
      <c r="C893" s="184"/>
      <c r="D893" s="184"/>
      <c r="E893" s="184"/>
      <c r="F893" s="184"/>
      <c r="G893" s="185"/>
      <c r="H893" s="184"/>
      <c r="I893" s="184"/>
      <c r="J893" s="184"/>
      <c r="K893" s="184"/>
      <c r="L893" s="184"/>
      <c r="M893" s="184"/>
      <c r="N893" s="184"/>
      <c r="O893" s="184"/>
      <c r="P893" s="184"/>
      <c r="Q893" s="184"/>
      <c r="R893" s="184"/>
      <c r="S893" s="184"/>
      <c r="T893" s="184"/>
      <c r="U893" s="184"/>
      <c r="V893" s="184"/>
      <c r="W893" s="184"/>
      <c r="X893" s="184"/>
      <c r="Y893" s="184"/>
      <c r="Z893" s="184"/>
      <c r="AA893" s="184"/>
      <c r="AB893" s="184"/>
      <c r="AC893" s="184"/>
      <c r="AD893" s="184"/>
      <c r="AE893" s="184"/>
      <c r="AF893" s="184"/>
      <c r="AG893" s="184"/>
      <c r="AH893" s="184"/>
      <c r="AI893" s="184"/>
      <c r="AJ893" s="184"/>
      <c r="AK893" s="184"/>
      <c r="AL893" s="184"/>
      <c r="AM893" s="184"/>
      <c r="AN893" s="184"/>
      <c r="AO893" s="184"/>
      <c r="AP893" s="184"/>
      <c r="AQ893" s="184"/>
      <c r="AR893" s="184"/>
      <c r="AS893" s="184"/>
      <c r="AT893" s="184"/>
      <c r="AU893" s="184"/>
      <c r="AV893" s="184"/>
      <c r="AW893" s="184"/>
      <c r="AX893" s="184"/>
      <c r="AY893" s="184"/>
      <c r="AZ893" s="184"/>
      <c r="BA893" s="184"/>
      <c r="BB893" s="184"/>
      <c r="BC893" s="184"/>
      <c r="BD893" s="184"/>
      <c r="BE893" s="184"/>
      <c r="BF893" s="184"/>
      <c r="BG893" s="184"/>
      <c r="BH893" s="184"/>
      <c r="BI893" s="184"/>
      <c r="BJ893" s="184"/>
      <c r="BK893" s="184"/>
      <c r="BL893" s="184"/>
      <c r="BM893" s="184"/>
      <c r="BN893" s="184"/>
      <c r="BO893" s="184"/>
      <c r="BP893" s="184"/>
      <c r="BQ893" s="184"/>
      <c r="BR893" s="184"/>
      <c r="BS893" s="184"/>
      <c r="BT893" s="184"/>
      <c r="BU893" s="184"/>
      <c r="BV893" s="184"/>
      <c r="BW893" s="184"/>
      <c r="BX893" s="187"/>
      <c r="BY893" s="187"/>
      <c r="BZ893" s="187"/>
      <c r="CA893" s="187"/>
      <c r="CB893" s="187"/>
      <c r="CC893" s="187"/>
      <c r="CD893" s="187"/>
      <c r="CE893" s="187"/>
      <c r="CF893" s="187"/>
      <c r="CG893" s="187"/>
      <c r="CH893" s="187"/>
    </row>
    <row r="894" spans="1:86" s="186" customFormat="1" ht="12" customHeight="1">
      <c r="A894" s="184"/>
      <c r="B894" s="184"/>
      <c r="C894" s="184"/>
      <c r="D894" s="184"/>
      <c r="E894" s="184"/>
      <c r="F894" s="184"/>
      <c r="G894" s="185"/>
      <c r="H894" s="184"/>
      <c r="I894" s="184"/>
      <c r="J894" s="184"/>
      <c r="K894" s="184"/>
      <c r="L894" s="184"/>
      <c r="M894" s="184"/>
      <c r="N894" s="184"/>
      <c r="O894" s="184"/>
      <c r="P894" s="184"/>
      <c r="Q894" s="184"/>
      <c r="R894" s="184"/>
      <c r="S894" s="184"/>
      <c r="T894" s="184"/>
      <c r="U894" s="184"/>
      <c r="V894" s="184"/>
      <c r="W894" s="184"/>
      <c r="X894" s="184"/>
      <c r="Y894" s="184"/>
      <c r="Z894" s="184"/>
      <c r="AA894" s="184"/>
      <c r="AB894" s="184"/>
      <c r="AC894" s="184"/>
      <c r="AD894" s="184"/>
      <c r="AE894" s="184"/>
      <c r="AF894" s="184"/>
      <c r="AG894" s="184"/>
      <c r="AH894" s="184"/>
      <c r="AI894" s="184"/>
      <c r="AJ894" s="184"/>
      <c r="AK894" s="184"/>
      <c r="AL894" s="184"/>
      <c r="AM894" s="184"/>
      <c r="AN894" s="184"/>
      <c r="AO894" s="184"/>
      <c r="AP894" s="184"/>
      <c r="AQ894" s="184"/>
      <c r="AR894" s="184"/>
      <c r="AS894" s="184"/>
      <c r="AT894" s="184"/>
      <c r="AU894" s="184"/>
      <c r="AV894" s="184"/>
      <c r="AW894" s="184"/>
      <c r="AX894" s="184"/>
      <c r="AY894" s="184"/>
      <c r="AZ894" s="184"/>
      <c r="BA894" s="184"/>
      <c r="BB894" s="184"/>
      <c r="BC894" s="184"/>
      <c r="BD894" s="184"/>
      <c r="BE894" s="184"/>
      <c r="BF894" s="184"/>
      <c r="BG894" s="184"/>
      <c r="BH894" s="184"/>
      <c r="BI894" s="184"/>
      <c r="BJ894" s="184"/>
      <c r="BK894" s="184"/>
      <c r="BL894" s="184"/>
      <c r="BM894" s="184"/>
      <c r="BN894" s="184"/>
      <c r="BO894" s="184"/>
      <c r="BP894" s="184"/>
      <c r="BQ894" s="184"/>
      <c r="BR894" s="184"/>
      <c r="BS894" s="184"/>
      <c r="BT894" s="184"/>
      <c r="BU894" s="184"/>
      <c r="BV894" s="184"/>
      <c r="BW894" s="184"/>
      <c r="BX894" s="187"/>
      <c r="BY894" s="187"/>
      <c r="BZ894" s="187"/>
      <c r="CA894" s="187"/>
      <c r="CB894" s="187"/>
      <c r="CC894" s="187"/>
      <c r="CD894" s="187"/>
      <c r="CE894" s="187"/>
      <c r="CF894" s="187"/>
      <c r="CG894" s="187"/>
      <c r="CH894" s="187"/>
    </row>
    <row r="895" spans="1:86" s="186" customFormat="1" ht="12" customHeight="1">
      <c r="A895" s="184"/>
      <c r="B895" s="184"/>
      <c r="C895" s="184"/>
      <c r="D895" s="184"/>
      <c r="E895" s="184"/>
      <c r="F895" s="184"/>
      <c r="G895" s="185"/>
      <c r="H895" s="184"/>
      <c r="I895" s="184"/>
      <c r="J895" s="184"/>
      <c r="K895" s="184"/>
      <c r="L895" s="184"/>
      <c r="M895" s="184"/>
      <c r="N895" s="184"/>
      <c r="O895" s="184"/>
      <c r="P895" s="184"/>
      <c r="Q895" s="184"/>
      <c r="R895" s="184"/>
      <c r="S895" s="184"/>
      <c r="T895" s="184"/>
      <c r="U895" s="184"/>
      <c r="V895" s="184"/>
      <c r="W895" s="184"/>
      <c r="X895" s="184"/>
      <c r="Y895" s="184"/>
      <c r="Z895" s="184"/>
      <c r="AA895" s="184"/>
      <c r="AB895" s="184"/>
      <c r="AC895" s="184"/>
      <c r="AD895" s="184"/>
      <c r="AE895" s="184"/>
      <c r="AF895" s="184"/>
      <c r="AG895" s="184"/>
      <c r="AH895" s="184"/>
      <c r="AI895" s="184"/>
      <c r="AJ895" s="184"/>
      <c r="AK895" s="184"/>
      <c r="AL895" s="184"/>
      <c r="AM895" s="184"/>
      <c r="AN895" s="184"/>
      <c r="AO895" s="184"/>
      <c r="AP895" s="184"/>
      <c r="AQ895" s="184"/>
      <c r="AR895" s="184"/>
      <c r="AS895" s="184"/>
      <c r="AT895" s="184"/>
      <c r="AU895" s="184"/>
      <c r="AV895" s="184"/>
      <c r="AW895" s="184"/>
      <c r="AX895" s="184"/>
      <c r="AY895" s="184"/>
      <c r="AZ895" s="184"/>
      <c r="BA895" s="184"/>
      <c r="BB895" s="184"/>
      <c r="BC895" s="184"/>
      <c r="BD895" s="184"/>
      <c r="BE895" s="184"/>
      <c r="BF895" s="184"/>
      <c r="BG895" s="184"/>
      <c r="BH895" s="184"/>
      <c r="BI895" s="184"/>
      <c r="BJ895" s="184"/>
      <c r="BK895" s="184"/>
      <c r="BL895" s="184"/>
      <c r="BM895" s="184"/>
      <c r="BN895" s="184"/>
      <c r="BO895" s="184"/>
      <c r="BP895" s="184"/>
      <c r="BQ895" s="184"/>
      <c r="BR895" s="184"/>
      <c r="BS895" s="184"/>
      <c r="BT895" s="184"/>
      <c r="BU895" s="184"/>
      <c r="BV895" s="184"/>
      <c r="BW895" s="184"/>
      <c r="BX895" s="187"/>
      <c r="BY895" s="187"/>
      <c r="BZ895" s="187"/>
      <c r="CA895" s="187"/>
      <c r="CB895" s="187"/>
      <c r="CC895" s="187"/>
      <c r="CD895" s="187"/>
      <c r="CE895" s="187"/>
      <c r="CF895" s="187"/>
      <c r="CG895" s="187"/>
      <c r="CH895" s="187"/>
    </row>
    <row r="896" spans="1:86" s="186" customFormat="1" ht="12" customHeight="1">
      <c r="A896" s="184"/>
      <c r="B896" s="184"/>
      <c r="C896" s="184"/>
      <c r="D896" s="184"/>
      <c r="E896" s="184"/>
      <c r="F896" s="184"/>
      <c r="G896" s="185"/>
      <c r="H896" s="184"/>
      <c r="I896" s="184"/>
      <c r="J896" s="184"/>
      <c r="K896" s="184"/>
      <c r="L896" s="184"/>
      <c r="M896" s="184"/>
      <c r="N896" s="184"/>
      <c r="O896" s="184"/>
      <c r="P896" s="184"/>
      <c r="Q896" s="184"/>
      <c r="R896" s="184"/>
      <c r="S896" s="184"/>
      <c r="T896" s="184"/>
      <c r="U896" s="184"/>
      <c r="V896" s="184"/>
      <c r="W896" s="184"/>
      <c r="X896" s="184"/>
      <c r="Y896" s="184"/>
      <c r="Z896" s="184"/>
      <c r="AA896" s="184"/>
      <c r="AB896" s="184"/>
      <c r="AC896" s="184"/>
      <c r="AD896" s="184"/>
      <c r="AE896" s="184"/>
      <c r="AF896" s="184"/>
      <c r="AG896" s="184"/>
      <c r="AH896" s="184"/>
      <c r="AI896" s="184"/>
      <c r="AJ896" s="184"/>
      <c r="AK896" s="184"/>
      <c r="AL896" s="184"/>
      <c r="AM896" s="184"/>
      <c r="AN896" s="184"/>
      <c r="AO896" s="184"/>
      <c r="AP896" s="184"/>
      <c r="AQ896" s="184"/>
      <c r="AR896" s="184"/>
      <c r="AS896" s="184"/>
      <c r="AT896" s="184"/>
      <c r="AU896" s="184"/>
      <c r="AV896" s="184"/>
      <c r="AW896" s="184"/>
      <c r="AX896" s="184"/>
      <c r="AY896" s="184"/>
      <c r="AZ896" s="184"/>
      <c r="BA896" s="184"/>
      <c r="BB896" s="184"/>
      <c r="BC896" s="184"/>
      <c r="BD896" s="184"/>
      <c r="BE896" s="184"/>
      <c r="BF896" s="184"/>
      <c r="BG896" s="184"/>
      <c r="BH896" s="184"/>
      <c r="BI896" s="184"/>
      <c r="BJ896" s="184"/>
      <c r="BK896" s="184"/>
      <c r="BL896" s="184"/>
      <c r="BM896" s="184"/>
      <c r="BN896" s="184"/>
      <c r="BO896" s="184"/>
      <c r="BP896" s="184"/>
      <c r="BQ896" s="184"/>
      <c r="BR896" s="184"/>
      <c r="BS896" s="184"/>
      <c r="BT896" s="184"/>
      <c r="BU896" s="184"/>
      <c r="BV896" s="184"/>
      <c r="BW896" s="184"/>
      <c r="BX896" s="187"/>
      <c r="BY896" s="187"/>
      <c r="BZ896" s="187"/>
      <c r="CA896" s="187"/>
      <c r="CB896" s="187"/>
      <c r="CC896" s="187"/>
      <c r="CD896" s="187"/>
      <c r="CE896" s="187"/>
      <c r="CF896" s="187"/>
      <c r="CG896" s="187"/>
      <c r="CH896" s="187"/>
    </row>
    <row r="897" spans="1:86" s="186" customFormat="1" ht="12" customHeight="1">
      <c r="A897" s="184"/>
      <c r="B897" s="184"/>
      <c r="C897" s="184"/>
      <c r="D897" s="184"/>
      <c r="E897" s="184"/>
      <c r="F897" s="184"/>
      <c r="G897" s="185"/>
      <c r="H897" s="184"/>
      <c r="I897" s="184"/>
      <c r="J897" s="184"/>
      <c r="K897" s="184"/>
      <c r="L897" s="184"/>
      <c r="M897" s="184"/>
      <c r="N897" s="184"/>
      <c r="O897" s="184"/>
      <c r="P897" s="184"/>
      <c r="Q897" s="184"/>
      <c r="R897" s="184"/>
      <c r="S897" s="184"/>
      <c r="T897" s="184"/>
      <c r="U897" s="184"/>
      <c r="V897" s="184"/>
      <c r="W897" s="184"/>
      <c r="X897" s="184"/>
      <c r="Y897" s="184"/>
      <c r="Z897" s="184"/>
      <c r="AA897" s="184"/>
      <c r="AB897" s="184"/>
      <c r="AC897" s="184"/>
      <c r="AD897" s="184"/>
      <c r="AE897" s="184"/>
      <c r="AF897" s="184"/>
      <c r="AG897" s="184"/>
      <c r="AH897" s="184"/>
      <c r="AI897" s="184"/>
      <c r="AJ897" s="184"/>
      <c r="AK897" s="184"/>
      <c r="AL897" s="184"/>
      <c r="AM897" s="184"/>
      <c r="AN897" s="184"/>
      <c r="AO897" s="184"/>
      <c r="AP897" s="184"/>
      <c r="AQ897" s="184"/>
      <c r="AR897" s="184"/>
      <c r="AS897" s="184"/>
      <c r="AT897" s="184"/>
      <c r="AU897" s="184"/>
      <c r="AV897" s="184"/>
      <c r="AW897" s="184"/>
      <c r="AX897" s="184"/>
      <c r="AY897" s="184"/>
      <c r="AZ897" s="184"/>
      <c r="BA897" s="184"/>
      <c r="BB897" s="184"/>
      <c r="BC897" s="184"/>
      <c r="BD897" s="184"/>
      <c r="BE897" s="184"/>
      <c r="BF897" s="184"/>
      <c r="BG897" s="184"/>
      <c r="BH897" s="184"/>
      <c r="BI897" s="184"/>
      <c r="BJ897" s="184"/>
      <c r="BK897" s="184"/>
      <c r="BL897" s="184"/>
      <c r="BM897" s="184"/>
      <c r="BN897" s="184"/>
      <c r="BO897" s="184"/>
      <c r="BP897" s="184"/>
      <c r="BQ897" s="184"/>
      <c r="BR897" s="184"/>
      <c r="BS897" s="184"/>
      <c r="BT897" s="184"/>
      <c r="BU897" s="184"/>
      <c r="BV897" s="184"/>
      <c r="BW897" s="184"/>
      <c r="BX897" s="187"/>
      <c r="BY897" s="187"/>
      <c r="BZ897" s="187"/>
      <c r="CA897" s="187"/>
      <c r="CB897" s="187"/>
      <c r="CC897" s="187"/>
      <c r="CD897" s="187"/>
      <c r="CE897" s="187"/>
      <c r="CF897" s="187"/>
      <c r="CG897" s="187"/>
      <c r="CH897" s="187"/>
    </row>
    <row r="898" spans="1:86" s="186" customFormat="1" ht="12" customHeight="1">
      <c r="A898" s="184"/>
      <c r="B898" s="184"/>
      <c r="C898" s="184"/>
      <c r="D898" s="184"/>
      <c r="E898" s="184"/>
      <c r="F898" s="184"/>
      <c r="G898" s="185"/>
      <c r="H898" s="184"/>
      <c r="I898" s="184"/>
      <c r="J898" s="184"/>
      <c r="K898" s="184"/>
      <c r="L898" s="184"/>
      <c r="M898" s="184"/>
      <c r="N898" s="184"/>
      <c r="O898" s="184"/>
      <c r="P898" s="184"/>
      <c r="Q898" s="184"/>
      <c r="R898" s="184"/>
      <c r="S898" s="184"/>
      <c r="T898" s="184"/>
      <c r="U898" s="184"/>
      <c r="V898" s="184"/>
      <c r="W898" s="184"/>
      <c r="X898" s="184"/>
      <c r="Y898" s="184"/>
      <c r="Z898" s="184"/>
      <c r="AA898" s="184"/>
      <c r="AB898" s="184"/>
      <c r="AC898" s="184"/>
      <c r="AD898" s="184"/>
      <c r="AE898" s="184"/>
      <c r="AF898" s="184"/>
      <c r="AG898" s="184"/>
      <c r="AH898" s="184"/>
      <c r="AI898" s="184"/>
      <c r="AJ898" s="184"/>
      <c r="AK898" s="184"/>
      <c r="AL898" s="184"/>
      <c r="AM898" s="184"/>
      <c r="AN898" s="184"/>
      <c r="AO898" s="184"/>
      <c r="AP898" s="184"/>
      <c r="AQ898" s="184"/>
      <c r="AR898" s="184"/>
      <c r="AS898" s="184"/>
      <c r="AT898" s="184"/>
      <c r="AU898" s="184"/>
      <c r="AV898" s="184"/>
      <c r="AW898" s="184"/>
      <c r="AX898" s="184"/>
      <c r="AY898" s="184"/>
      <c r="AZ898" s="184"/>
      <c r="BA898" s="184"/>
      <c r="BB898" s="184"/>
      <c r="BC898" s="184"/>
      <c r="BD898" s="184"/>
      <c r="BE898" s="184"/>
      <c r="BF898" s="184"/>
      <c r="BG898" s="184"/>
      <c r="BH898" s="184"/>
      <c r="BI898" s="184"/>
      <c r="BJ898" s="184"/>
      <c r="BK898" s="184"/>
      <c r="BL898" s="184"/>
      <c r="BM898" s="184"/>
      <c r="BN898" s="184"/>
      <c r="BO898" s="184"/>
      <c r="BP898" s="184"/>
      <c r="BQ898" s="184"/>
      <c r="BR898" s="184"/>
      <c r="BS898" s="184"/>
      <c r="BT898" s="184"/>
      <c r="BU898" s="184"/>
      <c r="BV898" s="184"/>
      <c r="BW898" s="184"/>
      <c r="BX898" s="187"/>
      <c r="BY898" s="187"/>
      <c r="BZ898" s="187"/>
      <c r="CA898" s="187"/>
      <c r="CB898" s="187"/>
      <c r="CC898" s="187"/>
      <c r="CD898" s="187"/>
      <c r="CE898" s="187"/>
      <c r="CF898" s="187"/>
      <c r="CG898" s="187"/>
      <c r="CH898" s="187"/>
    </row>
    <row r="899" spans="1:86" s="186" customFormat="1" ht="12" customHeight="1">
      <c r="A899" s="184"/>
      <c r="B899" s="184"/>
      <c r="C899" s="184"/>
      <c r="D899" s="184"/>
      <c r="E899" s="184"/>
      <c r="F899" s="184"/>
      <c r="G899" s="185"/>
      <c r="H899" s="184"/>
      <c r="I899" s="184"/>
      <c r="J899" s="184"/>
      <c r="K899" s="184"/>
      <c r="L899" s="184"/>
      <c r="M899" s="184"/>
      <c r="N899" s="184"/>
      <c r="O899" s="184"/>
      <c r="P899" s="184"/>
      <c r="Q899" s="184"/>
      <c r="R899" s="184"/>
      <c r="S899" s="184"/>
      <c r="T899" s="184"/>
      <c r="U899" s="184"/>
      <c r="V899" s="184"/>
      <c r="W899" s="184"/>
      <c r="X899" s="184"/>
      <c r="Y899" s="184"/>
      <c r="Z899" s="184"/>
      <c r="AA899" s="184"/>
      <c r="AB899" s="184"/>
      <c r="AC899" s="184"/>
      <c r="AD899" s="184"/>
      <c r="AE899" s="184"/>
      <c r="AF899" s="184"/>
      <c r="AG899" s="184"/>
      <c r="AH899" s="184"/>
      <c r="AI899" s="184"/>
      <c r="AJ899" s="184"/>
      <c r="AK899" s="184"/>
      <c r="AL899" s="184"/>
      <c r="AM899" s="184"/>
      <c r="AN899" s="184"/>
      <c r="AO899" s="184"/>
      <c r="AP899" s="184"/>
      <c r="AQ899" s="184"/>
      <c r="AR899" s="184"/>
      <c r="AS899" s="184"/>
      <c r="AT899" s="184"/>
      <c r="AU899" s="184"/>
      <c r="AV899" s="184"/>
      <c r="AW899" s="184"/>
      <c r="AX899" s="184"/>
      <c r="AY899" s="184"/>
      <c r="AZ899" s="184"/>
      <c r="BA899" s="184"/>
      <c r="BB899" s="184"/>
      <c r="BC899" s="184"/>
      <c r="BD899" s="184"/>
      <c r="BE899" s="184"/>
      <c r="BF899" s="184"/>
      <c r="BG899" s="184"/>
      <c r="BH899" s="184"/>
      <c r="BI899" s="184"/>
      <c r="BJ899" s="184"/>
      <c r="BK899" s="184"/>
      <c r="BL899" s="184"/>
      <c r="BM899" s="184"/>
      <c r="BN899" s="184"/>
      <c r="BO899" s="184"/>
      <c r="BP899" s="184"/>
      <c r="BQ899" s="184"/>
      <c r="BR899" s="184"/>
      <c r="BS899" s="184"/>
      <c r="BT899" s="184"/>
      <c r="BU899" s="184"/>
      <c r="BV899" s="184"/>
      <c r="BW899" s="184"/>
      <c r="BX899" s="187"/>
      <c r="BY899" s="187"/>
      <c r="BZ899" s="187"/>
      <c r="CA899" s="187"/>
      <c r="CB899" s="187"/>
      <c r="CC899" s="187"/>
      <c r="CD899" s="187"/>
      <c r="CE899" s="187"/>
      <c r="CF899" s="187"/>
      <c r="CG899" s="187"/>
      <c r="CH899" s="187"/>
    </row>
    <row r="900" spans="1:86" s="186" customFormat="1" ht="12" customHeight="1">
      <c r="A900" s="184"/>
      <c r="B900" s="184"/>
      <c r="C900" s="184"/>
      <c r="D900" s="184"/>
      <c r="E900" s="184"/>
      <c r="F900" s="184"/>
      <c r="G900" s="185"/>
      <c r="H900" s="184"/>
      <c r="I900" s="184"/>
      <c r="J900" s="184"/>
      <c r="K900" s="184"/>
      <c r="L900" s="184"/>
      <c r="M900" s="184"/>
      <c r="N900" s="184"/>
      <c r="O900" s="184"/>
      <c r="P900" s="184"/>
      <c r="Q900" s="184"/>
      <c r="R900" s="184"/>
      <c r="S900" s="184"/>
      <c r="T900" s="184"/>
      <c r="U900" s="184"/>
      <c r="V900" s="184"/>
      <c r="W900" s="184"/>
      <c r="X900" s="184"/>
      <c r="Y900" s="184"/>
      <c r="Z900" s="184"/>
      <c r="AA900" s="184"/>
      <c r="AB900" s="184"/>
      <c r="AC900" s="184"/>
      <c r="AD900" s="184"/>
      <c r="AE900" s="184"/>
      <c r="AF900" s="184"/>
      <c r="AG900" s="184"/>
      <c r="AH900" s="184"/>
      <c r="AI900" s="184"/>
      <c r="AJ900" s="184"/>
      <c r="AK900" s="184"/>
      <c r="AL900" s="184"/>
      <c r="AM900" s="184"/>
      <c r="AN900" s="184"/>
      <c r="AO900" s="184"/>
      <c r="AP900" s="184"/>
      <c r="AQ900" s="184"/>
      <c r="AR900" s="184"/>
      <c r="AS900" s="184"/>
      <c r="AT900" s="184"/>
      <c r="AU900" s="184"/>
      <c r="AV900" s="184"/>
      <c r="AW900" s="184"/>
      <c r="AX900" s="184"/>
      <c r="AY900" s="184"/>
      <c r="AZ900" s="184"/>
      <c r="BA900" s="184"/>
      <c r="BB900" s="184"/>
      <c r="BC900" s="184"/>
      <c r="BD900" s="184"/>
      <c r="BE900" s="184"/>
      <c r="BF900" s="184"/>
      <c r="BG900" s="184"/>
      <c r="BH900" s="184"/>
      <c r="BI900" s="184"/>
      <c r="BJ900" s="184"/>
      <c r="BK900" s="184"/>
      <c r="BL900" s="184"/>
      <c r="BM900" s="184"/>
      <c r="BN900" s="184"/>
      <c r="BO900" s="184"/>
      <c r="BP900" s="184"/>
      <c r="BQ900" s="184"/>
      <c r="BR900" s="184"/>
      <c r="BS900" s="184"/>
      <c r="BT900" s="184"/>
      <c r="BU900" s="184"/>
      <c r="BV900" s="184"/>
      <c r="BW900" s="184"/>
      <c r="BX900" s="187"/>
      <c r="BY900" s="187"/>
      <c r="BZ900" s="187"/>
      <c r="CA900" s="187"/>
      <c r="CB900" s="187"/>
      <c r="CC900" s="187"/>
      <c r="CD900" s="187"/>
      <c r="CE900" s="187"/>
      <c r="CF900" s="187"/>
      <c r="CG900" s="187"/>
      <c r="CH900" s="187"/>
    </row>
    <row r="901" spans="1:86" s="186" customFormat="1" ht="12" customHeight="1">
      <c r="A901" s="184"/>
      <c r="B901" s="184"/>
      <c r="C901" s="184"/>
      <c r="D901" s="184"/>
      <c r="E901" s="184"/>
      <c r="F901" s="184"/>
      <c r="G901" s="185"/>
      <c r="H901" s="184"/>
      <c r="I901" s="184"/>
      <c r="J901" s="184"/>
      <c r="K901" s="184"/>
      <c r="L901" s="184"/>
      <c r="M901" s="184"/>
      <c r="N901" s="184"/>
      <c r="O901" s="184"/>
      <c r="P901" s="184"/>
      <c r="Q901" s="184"/>
      <c r="R901" s="184"/>
      <c r="S901" s="184"/>
      <c r="T901" s="184"/>
      <c r="U901" s="184"/>
      <c r="V901" s="184"/>
      <c r="W901" s="184"/>
      <c r="X901" s="184"/>
      <c r="Y901" s="184"/>
      <c r="Z901" s="184"/>
      <c r="AA901" s="184"/>
      <c r="AB901" s="184"/>
      <c r="AC901" s="184"/>
      <c r="AD901" s="184"/>
      <c r="AE901" s="184"/>
      <c r="AF901" s="184"/>
      <c r="AG901" s="184"/>
      <c r="AH901" s="184"/>
      <c r="AI901" s="184"/>
      <c r="AJ901" s="184"/>
      <c r="AK901" s="184"/>
      <c r="AL901" s="184"/>
      <c r="AM901" s="184"/>
      <c r="AN901" s="184"/>
      <c r="AO901" s="184"/>
      <c r="AP901" s="184"/>
      <c r="AQ901" s="184"/>
      <c r="AR901" s="184"/>
      <c r="AS901" s="184"/>
      <c r="AT901" s="184"/>
      <c r="AU901" s="184"/>
      <c r="AV901" s="184"/>
      <c r="AW901" s="184"/>
      <c r="AX901" s="184"/>
      <c r="AY901" s="184"/>
      <c r="AZ901" s="184"/>
      <c r="BA901" s="184"/>
      <c r="BB901" s="184"/>
      <c r="BC901" s="184"/>
      <c r="BD901" s="184"/>
      <c r="BE901" s="184"/>
      <c r="BF901" s="184"/>
      <c r="BG901" s="184"/>
      <c r="BH901" s="184"/>
      <c r="BI901" s="184"/>
      <c r="BJ901" s="184"/>
      <c r="BK901" s="184"/>
      <c r="BL901" s="184"/>
      <c r="BM901" s="184"/>
      <c r="BN901" s="184"/>
      <c r="BO901" s="184"/>
      <c r="BP901" s="184"/>
      <c r="BQ901" s="184"/>
      <c r="BR901" s="184"/>
      <c r="BS901" s="184"/>
      <c r="BT901" s="184"/>
      <c r="BU901" s="184"/>
      <c r="BV901" s="184"/>
      <c r="BW901" s="184"/>
      <c r="BX901" s="187"/>
      <c r="BY901" s="187"/>
      <c r="BZ901" s="187"/>
      <c r="CA901" s="187"/>
      <c r="CB901" s="187"/>
      <c r="CC901" s="187"/>
      <c r="CD901" s="187"/>
      <c r="CE901" s="187"/>
      <c r="CF901" s="187"/>
      <c r="CG901" s="187"/>
      <c r="CH901" s="187"/>
    </row>
    <row r="902" spans="1:86" s="186" customFormat="1" ht="12" customHeight="1">
      <c r="A902" s="184"/>
      <c r="B902" s="184"/>
      <c r="C902" s="184"/>
      <c r="D902" s="184"/>
      <c r="E902" s="184"/>
      <c r="F902" s="184"/>
      <c r="G902" s="185"/>
      <c r="H902" s="184"/>
      <c r="I902" s="184"/>
      <c r="J902" s="184"/>
      <c r="K902" s="184"/>
      <c r="L902" s="184"/>
      <c r="M902" s="184"/>
      <c r="N902" s="184"/>
      <c r="O902" s="184"/>
      <c r="P902" s="184"/>
      <c r="Q902" s="184"/>
      <c r="R902" s="184"/>
      <c r="S902" s="184"/>
      <c r="T902" s="184"/>
      <c r="U902" s="184"/>
      <c r="V902" s="184"/>
      <c r="W902" s="184"/>
      <c r="X902" s="184"/>
      <c r="Y902" s="184"/>
      <c r="Z902" s="184"/>
      <c r="AA902" s="184"/>
      <c r="AB902" s="184"/>
      <c r="AC902" s="184"/>
      <c r="AD902" s="184"/>
      <c r="AE902" s="184"/>
      <c r="AF902" s="184"/>
      <c r="AG902" s="184"/>
      <c r="AH902" s="184"/>
      <c r="AI902" s="184"/>
      <c r="AJ902" s="184"/>
      <c r="AK902" s="184"/>
      <c r="AL902" s="184"/>
      <c r="AM902" s="184"/>
      <c r="AN902" s="184"/>
      <c r="AO902" s="184"/>
      <c r="AP902" s="184"/>
      <c r="AQ902" s="184"/>
      <c r="AR902" s="184"/>
      <c r="AS902" s="184"/>
      <c r="AT902" s="184"/>
      <c r="AU902" s="184"/>
      <c r="AV902" s="184"/>
      <c r="AW902" s="184"/>
      <c r="AX902" s="184"/>
      <c r="AY902" s="184"/>
      <c r="AZ902" s="184"/>
      <c r="BA902" s="184"/>
      <c r="BB902" s="184"/>
      <c r="BC902" s="184"/>
      <c r="BD902" s="184"/>
      <c r="BE902" s="184"/>
      <c r="BF902" s="184"/>
      <c r="BG902" s="184"/>
      <c r="BH902" s="184"/>
      <c r="BI902" s="184"/>
      <c r="BJ902" s="184"/>
      <c r="BK902" s="184"/>
      <c r="BL902" s="184"/>
      <c r="BM902" s="184"/>
      <c r="BN902" s="184"/>
      <c r="BO902" s="184"/>
      <c r="BP902" s="184"/>
      <c r="BQ902" s="184"/>
      <c r="BR902" s="184"/>
      <c r="BS902" s="184"/>
      <c r="BT902" s="184"/>
      <c r="BU902" s="184"/>
      <c r="BV902" s="184"/>
      <c r="BW902" s="184"/>
      <c r="BX902" s="187"/>
      <c r="BY902" s="187"/>
      <c r="BZ902" s="187"/>
      <c r="CA902" s="187"/>
      <c r="CB902" s="187"/>
      <c r="CC902" s="187"/>
      <c r="CD902" s="187"/>
      <c r="CE902" s="187"/>
      <c r="CF902" s="187"/>
      <c r="CG902" s="187"/>
      <c r="CH902" s="187"/>
    </row>
    <row r="903" spans="1:86" s="186" customFormat="1" ht="12" customHeight="1">
      <c r="A903" s="184"/>
      <c r="B903" s="184"/>
      <c r="C903" s="184"/>
      <c r="D903" s="184"/>
      <c r="E903" s="184"/>
      <c r="F903" s="184"/>
      <c r="G903" s="185"/>
      <c r="H903" s="184"/>
      <c r="I903" s="184"/>
      <c r="J903" s="184"/>
      <c r="K903" s="184"/>
      <c r="L903" s="184"/>
      <c r="M903" s="184"/>
      <c r="N903" s="184"/>
      <c r="O903" s="184"/>
      <c r="P903" s="184"/>
      <c r="Q903" s="184"/>
      <c r="R903" s="184"/>
      <c r="S903" s="184"/>
      <c r="T903" s="184"/>
      <c r="U903" s="184"/>
      <c r="V903" s="184"/>
      <c r="W903" s="184"/>
      <c r="X903" s="184"/>
      <c r="Y903" s="184"/>
      <c r="Z903" s="184"/>
      <c r="AA903" s="184"/>
      <c r="AB903" s="184"/>
      <c r="AC903" s="184"/>
      <c r="AD903" s="184"/>
      <c r="AE903" s="184"/>
      <c r="AF903" s="184"/>
      <c r="AG903" s="184"/>
      <c r="AH903" s="184"/>
      <c r="AI903" s="184"/>
      <c r="AJ903" s="184"/>
      <c r="AK903" s="184"/>
      <c r="AL903" s="184"/>
      <c r="AM903" s="184"/>
      <c r="AN903" s="184"/>
      <c r="AO903" s="184"/>
      <c r="AP903" s="184"/>
      <c r="AQ903" s="184"/>
      <c r="AR903" s="184"/>
      <c r="AS903" s="184"/>
      <c r="AT903" s="184"/>
      <c r="AU903" s="184"/>
      <c r="AV903" s="184"/>
      <c r="AW903" s="184"/>
      <c r="AX903" s="184"/>
      <c r="AY903" s="184"/>
      <c r="AZ903" s="184"/>
      <c r="BA903" s="184"/>
      <c r="BB903" s="184"/>
      <c r="BC903" s="184"/>
      <c r="BD903" s="184"/>
      <c r="BE903" s="184"/>
      <c r="BF903" s="184"/>
      <c r="BG903" s="184"/>
      <c r="BH903" s="184"/>
      <c r="BI903" s="184"/>
      <c r="BJ903" s="184"/>
      <c r="BK903" s="184"/>
      <c r="BL903" s="184"/>
      <c r="BM903" s="184"/>
      <c r="BN903" s="184"/>
      <c r="BO903" s="184"/>
      <c r="BP903" s="184"/>
      <c r="BQ903" s="184"/>
      <c r="BR903" s="184"/>
      <c r="BS903" s="184"/>
      <c r="BT903" s="184"/>
      <c r="BU903" s="184"/>
      <c r="BV903" s="184"/>
      <c r="BW903" s="184"/>
      <c r="BX903" s="187"/>
      <c r="BY903" s="187"/>
      <c r="BZ903" s="187"/>
      <c r="CA903" s="187"/>
      <c r="CB903" s="187"/>
      <c r="CC903" s="187"/>
      <c r="CD903" s="187"/>
      <c r="CE903" s="187"/>
      <c r="CF903" s="187"/>
      <c r="CG903" s="187"/>
      <c r="CH903" s="187"/>
    </row>
    <row r="904" spans="1:86" s="186" customFormat="1" ht="12" customHeight="1">
      <c r="A904" s="184"/>
      <c r="B904" s="184"/>
      <c r="C904" s="184"/>
      <c r="D904" s="184"/>
      <c r="E904" s="184"/>
      <c r="F904" s="184"/>
      <c r="G904" s="185"/>
      <c r="H904" s="184"/>
      <c r="I904" s="184"/>
      <c r="J904" s="184"/>
      <c r="K904" s="184"/>
      <c r="L904" s="184"/>
      <c r="M904" s="184"/>
      <c r="N904" s="184"/>
      <c r="O904" s="184"/>
      <c r="P904" s="184"/>
      <c r="Q904" s="184"/>
      <c r="R904" s="184"/>
      <c r="S904" s="184"/>
      <c r="T904" s="184"/>
      <c r="U904" s="184"/>
      <c r="V904" s="184"/>
      <c r="W904" s="184"/>
      <c r="X904" s="184"/>
      <c r="Y904" s="184"/>
      <c r="Z904" s="184"/>
      <c r="AA904" s="184"/>
      <c r="AB904" s="184"/>
      <c r="AC904" s="184"/>
      <c r="AD904" s="184"/>
      <c r="AE904" s="184"/>
      <c r="AF904" s="184"/>
      <c r="AG904" s="184"/>
      <c r="AH904" s="184"/>
      <c r="AI904" s="184"/>
      <c r="AJ904" s="184"/>
      <c r="AK904" s="184"/>
      <c r="AL904" s="184"/>
      <c r="AM904" s="184"/>
      <c r="AN904" s="184"/>
      <c r="AO904" s="184"/>
      <c r="AP904" s="184"/>
      <c r="AQ904" s="184"/>
      <c r="AR904" s="184"/>
      <c r="AS904" s="184"/>
      <c r="AT904" s="184"/>
      <c r="AU904" s="184"/>
      <c r="AV904" s="184"/>
      <c r="AW904" s="184"/>
      <c r="AX904" s="184"/>
      <c r="AY904" s="184"/>
      <c r="AZ904" s="184"/>
      <c r="BA904" s="184"/>
      <c r="BB904" s="184"/>
      <c r="BC904" s="184"/>
      <c r="BD904" s="184"/>
      <c r="BE904" s="184"/>
      <c r="BF904" s="184"/>
      <c r="BG904" s="184"/>
      <c r="BH904" s="184"/>
      <c r="BI904" s="184"/>
      <c r="BJ904" s="184"/>
      <c r="BK904" s="184"/>
      <c r="BL904" s="184"/>
      <c r="BM904" s="184"/>
      <c r="BN904" s="184"/>
      <c r="BO904" s="184"/>
      <c r="BP904" s="184"/>
      <c r="BQ904" s="184"/>
      <c r="BR904" s="184"/>
      <c r="BS904" s="184"/>
      <c r="BT904" s="184"/>
      <c r="BU904" s="184"/>
      <c r="BV904" s="184"/>
      <c r="BW904" s="184"/>
      <c r="BX904" s="187"/>
      <c r="BY904" s="187"/>
      <c r="BZ904" s="187"/>
      <c r="CA904" s="187"/>
      <c r="CB904" s="187"/>
      <c r="CC904" s="187"/>
      <c r="CD904" s="187"/>
      <c r="CE904" s="187"/>
      <c r="CF904" s="187"/>
      <c r="CG904" s="187"/>
      <c r="CH904" s="187"/>
    </row>
    <row r="905" spans="1:86" s="186" customFormat="1" ht="12" customHeight="1">
      <c r="A905" s="184"/>
      <c r="B905" s="184"/>
      <c r="C905" s="184"/>
      <c r="D905" s="184"/>
      <c r="E905" s="184"/>
      <c r="F905" s="184"/>
      <c r="G905" s="185"/>
      <c r="H905" s="184"/>
      <c r="I905" s="184"/>
      <c r="J905" s="184"/>
      <c r="K905" s="184"/>
      <c r="L905" s="184"/>
      <c r="M905" s="184"/>
      <c r="N905" s="184"/>
      <c r="O905" s="184"/>
      <c r="P905" s="184"/>
      <c r="Q905" s="184"/>
      <c r="R905" s="184"/>
      <c r="S905" s="184"/>
      <c r="T905" s="184"/>
      <c r="U905" s="184"/>
      <c r="V905" s="184"/>
      <c r="W905" s="184"/>
      <c r="X905" s="184"/>
      <c r="Y905" s="184"/>
      <c r="Z905" s="184"/>
      <c r="AA905" s="184"/>
      <c r="AB905" s="184"/>
      <c r="AC905" s="184"/>
      <c r="AD905" s="184"/>
      <c r="AE905" s="184"/>
      <c r="AF905" s="184"/>
      <c r="AG905" s="184"/>
      <c r="AH905" s="184"/>
      <c r="AI905" s="184"/>
      <c r="AJ905" s="184"/>
      <c r="AK905" s="184"/>
      <c r="AL905" s="184"/>
      <c r="AM905" s="184"/>
      <c r="AN905" s="184"/>
      <c r="AO905" s="184"/>
      <c r="AP905" s="184"/>
      <c r="AQ905" s="184"/>
      <c r="AR905" s="184"/>
      <c r="AS905" s="184"/>
      <c r="AT905" s="184"/>
      <c r="AU905" s="184"/>
      <c r="AV905" s="184"/>
      <c r="AW905" s="184"/>
      <c r="AX905" s="184"/>
      <c r="AY905" s="184"/>
      <c r="AZ905" s="184"/>
      <c r="BA905" s="184"/>
      <c r="BB905" s="184"/>
      <c r="BC905" s="184"/>
      <c r="BD905" s="184"/>
      <c r="BE905" s="184"/>
      <c r="BF905" s="184"/>
      <c r="BG905" s="184"/>
      <c r="BH905" s="184"/>
      <c r="BI905" s="184"/>
      <c r="BJ905" s="184"/>
      <c r="BK905" s="184"/>
      <c r="BL905" s="184"/>
      <c r="BM905" s="184"/>
      <c r="BN905" s="184"/>
      <c r="BO905" s="184"/>
      <c r="BP905" s="184"/>
      <c r="BQ905" s="184"/>
      <c r="BR905" s="184"/>
      <c r="BS905" s="184"/>
      <c r="BT905" s="184"/>
      <c r="BU905" s="184"/>
      <c r="BV905" s="184"/>
      <c r="BW905" s="184"/>
      <c r="BX905" s="187"/>
      <c r="BY905" s="187"/>
      <c r="BZ905" s="187"/>
      <c r="CA905" s="187"/>
      <c r="CB905" s="187"/>
      <c r="CC905" s="187"/>
      <c r="CD905" s="187"/>
      <c r="CE905" s="187"/>
      <c r="CF905" s="187"/>
      <c r="CG905" s="187"/>
      <c r="CH905" s="187"/>
    </row>
    <row r="906" spans="1:86" s="186" customFormat="1" ht="12" customHeight="1">
      <c r="A906" s="184"/>
      <c r="B906" s="184"/>
      <c r="C906" s="184"/>
      <c r="D906" s="184"/>
      <c r="E906" s="184"/>
      <c r="F906" s="184"/>
      <c r="G906" s="185"/>
      <c r="H906" s="184"/>
      <c r="I906" s="184"/>
      <c r="J906" s="184"/>
      <c r="K906" s="184"/>
      <c r="L906" s="184"/>
      <c r="M906" s="184"/>
      <c r="N906" s="184"/>
      <c r="O906" s="184"/>
      <c r="P906" s="184"/>
      <c r="Q906" s="184"/>
      <c r="R906" s="184"/>
      <c r="S906" s="184"/>
      <c r="T906" s="184"/>
      <c r="U906" s="184"/>
      <c r="V906" s="184"/>
      <c r="W906" s="184"/>
      <c r="X906" s="184"/>
      <c r="Y906" s="184"/>
      <c r="Z906" s="184"/>
      <c r="AA906" s="184"/>
      <c r="AB906" s="184"/>
      <c r="AC906" s="184"/>
      <c r="AD906" s="184"/>
      <c r="AE906" s="184"/>
      <c r="AF906" s="184"/>
      <c r="AG906" s="184"/>
      <c r="AH906" s="184"/>
      <c r="AI906" s="184"/>
      <c r="AJ906" s="184"/>
      <c r="AK906" s="184"/>
      <c r="AL906" s="184"/>
      <c r="AM906" s="184"/>
      <c r="AN906" s="184"/>
      <c r="AO906" s="184"/>
      <c r="AP906" s="184"/>
      <c r="AQ906" s="184"/>
      <c r="AR906" s="184"/>
      <c r="AS906" s="184"/>
      <c r="AT906" s="184"/>
      <c r="AU906" s="184"/>
      <c r="AV906" s="184"/>
      <c r="AW906" s="184"/>
      <c r="AX906" s="184"/>
      <c r="AY906" s="184"/>
      <c r="AZ906" s="184"/>
      <c r="BA906" s="184"/>
      <c r="BB906" s="184"/>
      <c r="BC906" s="184"/>
      <c r="BD906" s="184"/>
      <c r="BE906" s="184"/>
      <c r="BF906" s="184"/>
      <c r="BG906" s="184"/>
      <c r="BH906" s="184"/>
      <c r="BI906" s="184"/>
      <c r="BJ906" s="184"/>
      <c r="BK906" s="184"/>
      <c r="BL906" s="184"/>
      <c r="BM906" s="184"/>
      <c r="BN906" s="184"/>
      <c r="BO906" s="184"/>
      <c r="BP906" s="184"/>
      <c r="BQ906" s="184"/>
      <c r="BR906" s="184"/>
      <c r="BS906" s="184"/>
      <c r="BT906" s="184"/>
      <c r="BU906" s="184"/>
      <c r="BV906" s="184"/>
      <c r="BW906" s="184"/>
      <c r="BX906" s="187"/>
      <c r="BY906" s="187"/>
      <c r="BZ906" s="187"/>
      <c r="CA906" s="187"/>
      <c r="CB906" s="187"/>
      <c r="CC906" s="187"/>
      <c r="CD906" s="187"/>
      <c r="CE906" s="187"/>
      <c r="CF906" s="187"/>
      <c r="CG906" s="187"/>
      <c r="CH906" s="187"/>
    </row>
    <row r="907" spans="1:86" s="186" customFormat="1" ht="12" customHeight="1">
      <c r="A907" s="184"/>
      <c r="B907" s="184"/>
      <c r="C907" s="184"/>
      <c r="D907" s="184"/>
      <c r="E907" s="184"/>
      <c r="F907" s="184"/>
      <c r="G907" s="185"/>
      <c r="H907" s="184"/>
      <c r="I907" s="184"/>
      <c r="J907" s="184"/>
      <c r="K907" s="184"/>
      <c r="L907" s="184"/>
      <c r="M907" s="184"/>
      <c r="N907" s="184"/>
      <c r="O907" s="184"/>
      <c r="P907" s="184"/>
      <c r="Q907" s="184"/>
      <c r="R907" s="184"/>
      <c r="S907" s="184"/>
      <c r="T907" s="184"/>
      <c r="U907" s="184"/>
      <c r="V907" s="184"/>
      <c r="W907" s="184"/>
      <c r="X907" s="184"/>
      <c r="Y907" s="184"/>
      <c r="Z907" s="184"/>
      <c r="AA907" s="184"/>
      <c r="AB907" s="184"/>
      <c r="AC907" s="184"/>
      <c r="AD907" s="184"/>
      <c r="AE907" s="184"/>
      <c r="AF907" s="184"/>
      <c r="AG907" s="184"/>
      <c r="AH907" s="184"/>
      <c r="AI907" s="184"/>
      <c r="AJ907" s="184"/>
      <c r="AK907" s="184"/>
      <c r="AL907" s="184"/>
      <c r="AM907" s="184"/>
      <c r="AN907" s="184"/>
      <c r="AO907" s="184"/>
      <c r="AP907" s="184"/>
      <c r="AQ907" s="184"/>
      <c r="AR907" s="184"/>
      <c r="AS907" s="184"/>
      <c r="AT907" s="184"/>
      <c r="AU907" s="184"/>
      <c r="AV907" s="184"/>
      <c r="AW907" s="184"/>
      <c r="AX907" s="184"/>
      <c r="AY907" s="184"/>
      <c r="AZ907" s="184"/>
      <c r="BA907" s="184"/>
      <c r="BB907" s="184"/>
      <c r="BC907" s="184"/>
      <c r="BD907" s="184"/>
      <c r="BE907" s="184"/>
      <c r="BF907" s="184"/>
      <c r="BG907" s="184"/>
      <c r="BH907" s="184"/>
      <c r="BI907" s="184"/>
      <c r="BJ907" s="184"/>
      <c r="BK907" s="184"/>
      <c r="BL907" s="184"/>
      <c r="BM907" s="184"/>
      <c r="BN907" s="184"/>
      <c r="BO907" s="184"/>
      <c r="BP907" s="184"/>
      <c r="BQ907" s="184"/>
      <c r="BR907" s="184"/>
      <c r="BS907" s="184"/>
      <c r="BT907" s="184"/>
      <c r="BU907" s="184"/>
      <c r="BV907" s="184"/>
      <c r="BW907" s="184"/>
      <c r="BX907" s="187"/>
      <c r="BY907" s="187"/>
      <c r="BZ907" s="187"/>
      <c r="CA907" s="187"/>
      <c r="CB907" s="187"/>
      <c r="CC907" s="187"/>
      <c r="CD907" s="187"/>
      <c r="CE907" s="187"/>
      <c r="CF907" s="187"/>
      <c r="CG907" s="187"/>
      <c r="CH907" s="187"/>
    </row>
    <row r="908" spans="1:86" s="186" customFormat="1" ht="12" customHeight="1">
      <c r="A908" s="184"/>
      <c r="B908" s="184"/>
      <c r="C908" s="184"/>
      <c r="D908" s="184"/>
      <c r="E908" s="184"/>
      <c r="F908" s="184"/>
      <c r="G908" s="185"/>
      <c r="H908" s="184"/>
      <c r="I908" s="184"/>
      <c r="J908" s="184"/>
      <c r="K908" s="184"/>
      <c r="L908" s="184"/>
      <c r="M908" s="184"/>
      <c r="N908" s="184"/>
      <c r="O908" s="184"/>
      <c r="P908" s="184"/>
      <c r="Q908" s="184"/>
      <c r="R908" s="184"/>
      <c r="S908" s="184"/>
      <c r="T908" s="184"/>
      <c r="U908" s="184"/>
      <c r="V908" s="184"/>
      <c r="W908" s="184"/>
      <c r="X908" s="184"/>
      <c r="Y908" s="184"/>
      <c r="Z908" s="184"/>
      <c r="AA908" s="184"/>
      <c r="AB908" s="184"/>
      <c r="AC908" s="184"/>
      <c r="AD908" s="184"/>
      <c r="AE908" s="184"/>
      <c r="AF908" s="184"/>
      <c r="AG908" s="184"/>
      <c r="AH908" s="184"/>
      <c r="AI908" s="184"/>
      <c r="AJ908" s="184"/>
      <c r="AK908" s="184"/>
      <c r="AL908" s="184"/>
      <c r="AM908" s="184"/>
      <c r="AN908" s="184"/>
      <c r="AO908" s="184"/>
      <c r="AP908" s="184"/>
      <c r="AQ908" s="184"/>
      <c r="AR908" s="184"/>
      <c r="AS908" s="184"/>
      <c r="AT908" s="184"/>
      <c r="AU908" s="184"/>
      <c r="AV908" s="184"/>
      <c r="AW908" s="184"/>
      <c r="AX908" s="184"/>
      <c r="AY908" s="184"/>
      <c r="AZ908" s="184"/>
      <c r="BA908" s="184"/>
      <c r="BB908" s="184"/>
      <c r="BC908" s="184"/>
      <c r="BD908" s="184"/>
      <c r="BE908" s="184"/>
      <c r="BF908" s="184"/>
      <c r="BG908" s="184"/>
      <c r="BH908" s="184"/>
      <c r="BI908" s="184"/>
      <c r="BJ908" s="184"/>
      <c r="BK908" s="184"/>
      <c r="BL908" s="184"/>
      <c r="BM908" s="184"/>
      <c r="BN908" s="184"/>
      <c r="BO908" s="184"/>
      <c r="BP908" s="184"/>
      <c r="BQ908" s="184"/>
      <c r="BR908" s="184"/>
      <c r="BS908" s="184"/>
      <c r="BT908" s="184"/>
      <c r="BU908" s="184"/>
      <c r="BV908" s="184"/>
      <c r="BW908" s="184"/>
      <c r="BX908" s="187"/>
      <c r="BY908" s="187"/>
      <c r="BZ908" s="187"/>
      <c r="CA908" s="187"/>
      <c r="CB908" s="187"/>
      <c r="CC908" s="187"/>
      <c r="CD908" s="187"/>
      <c r="CE908" s="187"/>
      <c r="CF908" s="187"/>
      <c r="CG908" s="187"/>
      <c r="CH908" s="187"/>
    </row>
    <row r="909" spans="1:86" s="186" customFormat="1" ht="12" customHeight="1">
      <c r="A909" s="184"/>
      <c r="B909" s="184"/>
      <c r="C909" s="184"/>
      <c r="D909" s="184"/>
      <c r="E909" s="184"/>
      <c r="F909" s="184"/>
      <c r="G909" s="185"/>
      <c r="H909" s="184"/>
      <c r="I909" s="184"/>
      <c r="J909" s="184"/>
      <c r="K909" s="184"/>
      <c r="L909" s="184"/>
      <c r="M909" s="184"/>
      <c r="N909" s="184"/>
      <c r="O909" s="184"/>
      <c r="P909" s="184"/>
      <c r="Q909" s="184"/>
      <c r="R909" s="184"/>
      <c r="S909" s="184"/>
      <c r="T909" s="184"/>
      <c r="U909" s="184"/>
      <c r="V909" s="184"/>
      <c r="W909" s="184"/>
      <c r="X909" s="184"/>
      <c r="Y909" s="184"/>
      <c r="Z909" s="184"/>
      <c r="AA909" s="184"/>
      <c r="AB909" s="184"/>
      <c r="AC909" s="184"/>
      <c r="AD909" s="184"/>
      <c r="AE909" s="184"/>
      <c r="AF909" s="184"/>
      <c r="AG909" s="184"/>
      <c r="AH909" s="184"/>
      <c r="AI909" s="184"/>
      <c r="AJ909" s="184"/>
      <c r="AK909" s="184"/>
      <c r="AL909" s="184"/>
      <c r="AM909" s="184"/>
      <c r="AN909" s="184"/>
      <c r="AO909" s="184"/>
      <c r="AP909" s="184"/>
      <c r="AQ909" s="184"/>
      <c r="AR909" s="184"/>
      <c r="AS909" s="184"/>
      <c r="AT909" s="184"/>
      <c r="AU909" s="184"/>
      <c r="AV909" s="184"/>
      <c r="AW909" s="184"/>
      <c r="AX909" s="184"/>
      <c r="AY909" s="184"/>
      <c r="AZ909" s="184"/>
      <c r="BA909" s="184"/>
      <c r="BB909" s="184"/>
      <c r="BC909" s="184"/>
      <c r="BD909" s="184"/>
      <c r="BE909" s="184"/>
      <c r="BF909" s="184"/>
      <c r="BG909" s="184"/>
      <c r="BH909" s="184"/>
      <c r="BI909" s="184"/>
      <c r="BJ909" s="184"/>
      <c r="BK909" s="184"/>
      <c r="BL909" s="184"/>
      <c r="BM909" s="184"/>
      <c r="BN909" s="184"/>
      <c r="BO909" s="184"/>
      <c r="BP909" s="184"/>
      <c r="BQ909" s="184"/>
      <c r="BR909" s="184"/>
      <c r="BS909" s="184"/>
      <c r="BT909" s="184"/>
      <c r="BU909" s="184"/>
      <c r="BV909" s="184"/>
      <c r="BW909" s="184"/>
      <c r="BX909" s="187"/>
      <c r="BY909" s="187"/>
      <c r="BZ909" s="187"/>
      <c r="CA909" s="187"/>
      <c r="CB909" s="187"/>
      <c r="CC909" s="187"/>
      <c r="CD909" s="187"/>
      <c r="CE909" s="187"/>
      <c r="CF909" s="187"/>
      <c r="CG909" s="187"/>
      <c r="CH909" s="187"/>
    </row>
    <row r="910" spans="1:86" s="186" customFormat="1" ht="12" customHeight="1">
      <c r="A910" s="184"/>
      <c r="B910" s="184"/>
      <c r="C910" s="184"/>
      <c r="D910" s="184"/>
      <c r="E910" s="184"/>
      <c r="F910" s="184"/>
      <c r="G910" s="185"/>
      <c r="H910" s="184"/>
      <c r="I910" s="184"/>
      <c r="J910" s="184"/>
      <c r="K910" s="184"/>
      <c r="L910" s="184"/>
      <c r="M910" s="184"/>
      <c r="N910" s="184"/>
      <c r="O910" s="184"/>
      <c r="P910" s="184"/>
      <c r="Q910" s="184"/>
      <c r="R910" s="184"/>
      <c r="S910" s="184"/>
      <c r="T910" s="184"/>
      <c r="U910" s="184"/>
      <c r="V910" s="184"/>
      <c r="W910" s="184"/>
      <c r="X910" s="184"/>
      <c r="Y910" s="184"/>
      <c r="Z910" s="184"/>
      <c r="AA910" s="184"/>
      <c r="AB910" s="184"/>
      <c r="AC910" s="184"/>
      <c r="AD910" s="184"/>
      <c r="AE910" s="184"/>
      <c r="AF910" s="184"/>
      <c r="AG910" s="184"/>
      <c r="AH910" s="184"/>
      <c r="AI910" s="184"/>
      <c r="AJ910" s="184"/>
      <c r="AK910" s="184"/>
      <c r="AL910" s="184"/>
      <c r="AM910" s="184"/>
      <c r="AN910" s="184"/>
      <c r="AO910" s="184"/>
      <c r="AP910" s="184"/>
      <c r="AQ910" s="184"/>
      <c r="AR910" s="184"/>
      <c r="AS910" s="184"/>
      <c r="AT910" s="184"/>
      <c r="AU910" s="184"/>
      <c r="AV910" s="184"/>
      <c r="AW910" s="184"/>
      <c r="AX910" s="184"/>
      <c r="AY910" s="184"/>
      <c r="AZ910" s="184"/>
      <c r="BA910" s="184"/>
      <c r="BB910" s="184"/>
      <c r="BC910" s="184"/>
      <c r="BD910" s="184"/>
      <c r="BE910" s="184"/>
      <c r="BF910" s="184"/>
      <c r="BG910" s="184"/>
      <c r="BH910" s="184"/>
      <c r="BI910" s="184"/>
      <c r="BJ910" s="184"/>
      <c r="BK910" s="184"/>
      <c r="BL910" s="184"/>
      <c r="BM910" s="184"/>
      <c r="BN910" s="184"/>
      <c r="BO910" s="184"/>
      <c r="BP910" s="184"/>
      <c r="BQ910" s="184"/>
      <c r="BR910" s="184"/>
      <c r="BS910" s="184"/>
      <c r="BT910" s="184"/>
      <c r="BU910" s="184"/>
      <c r="BV910" s="184"/>
      <c r="BW910" s="184"/>
      <c r="BX910" s="187"/>
      <c r="BY910" s="187"/>
      <c r="BZ910" s="187"/>
      <c r="CA910" s="187"/>
      <c r="CB910" s="187"/>
      <c r="CC910" s="187"/>
      <c r="CD910" s="187"/>
      <c r="CE910" s="187"/>
      <c r="CF910" s="187"/>
      <c r="CG910" s="187"/>
      <c r="CH910" s="187"/>
    </row>
    <row r="911" spans="1:86" s="186" customFormat="1" ht="12" customHeight="1">
      <c r="A911" s="184"/>
      <c r="B911" s="184"/>
      <c r="C911" s="184"/>
      <c r="D911" s="184"/>
      <c r="E911" s="184"/>
      <c r="F911" s="184"/>
      <c r="G911" s="185"/>
      <c r="H911" s="184"/>
      <c r="I911" s="184"/>
      <c r="J911" s="184"/>
      <c r="K911" s="184"/>
      <c r="L911" s="184"/>
      <c r="M911" s="184"/>
      <c r="N911" s="184"/>
      <c r="O911" s="184"/>
      <c r="P911" s="184"/>
      <c r="Q911" s="184"/>
      <c r="R911" s="184"/>
      <c r="S911" s="184"/>
      <c r="T911" s="184"/>
      <c r="U911" s="184"/>
      <c r="V911" s="184"/>
      <c r="W911" s="184"/>
      <c r="X911" s="184"/>
      <c r="Y911" s="184"/>
      <c r="Z911" s="184"/>
      <c r="AA911" s="184"/>
      <c r="AB911" s="184"/>
      <c r="AC911" s="184"/>
      <c r="AD911" s="184"/>
      <c r="AE911" s="184"/>
      <c r="AF911" s="184"/>
      <c r="AG911" s="184"/>
      <c r="AH911" s="184"/>
      <c r="AI911" s="184"/>
      <c r="AJ911" s="184"/>
      <c r="AK911" s="184"/>
      <c r="AL911" s="184"/>
      <c r="AM911" s="184"/>
      <c r="AN911" s="184"/>
      <c r="AO911" s="184"/>
      <c r="AP911" s="184"/>
      <c r="AQ911" s="184"/>
      <c r="AR911" s="184"/>
      <c r="AS911" s="184"/>
      <c r="AT911" s="184"/>
      <c r="AU911" s="184"/>
      <c r="AV911" s="184"/>
      <c r="AW911" s="184"/>
      <c r="AX911" s="184"/>
      <c r="AY911" s="184"/>
      <c r="AZ911" s="184"/>
      <c r="BA911" s="184"/>
      <c r="BB911" s="184"/>
      <c r="BC911" s="184"/>
      <c r="BD911" s="184"/>
      <c r="BE911" s="184"/>
      <c r="BF911" s="184"/>
      <c r="BG911" s="184"/>
      <c r="BH911" s="184"/>
      <c r="BI911" s="184"/>
      <c r="BJ911" s="184"/>
      <c r="BK911" s="184"/>
      <c r="BL911" s="184"/>
      <c r="BM911" s="184"/>
      <c r="BN911" s="184"/>
      <c r="BO911" s="184"/>
      <c r="BP911" s="184"/>
      <c r="BQ911" s="184"/>
      <c r="BR911" s="184"/>
      <c r="BS911" s="184"/>
      <c r="BT911" s="184"/>
      <c r="BU911" s="184"/>
      <c r="BV911" s="184"/>
      <c r="BW911" s="184"/>
      <c r="BX911" s="187"/>
      <c r="BY911" s="187"/>
      <c r="BZ911" s="187"/>
      <c r="CA911" s="187"/>
      <c r="CB911" s="187"/>
      <c r="CC911" s="187"/>
      <c r="CD911" s="187"/>
      <c r="CE911" s="187"/>
      <c r="CF911" s="187"/>
      <c r="CG911" s="187"/>
      <c r="CH911" s="187"/>
    </row>
    <row r="912" spans="1:86" s="186" customFormat="1" ht="12" customHeight="1">
      <c r="A912" s="184"/>
      <c r="B912" s="184"/>
      <c r="C912" s="184"/>
      <c r="D912" s="184"/>
      <c r="E912" s="184"/>
      <c r="F912" s="184"/>
      <c r="G912" s="185"/>
      <c r="H912" s="184"/>
      <c r="I912" s="184"/>
      <c r="J912" s="184"/>
      <c r="K912" s="184"/>
      <c r="L912" s="184"/>
      <c r="M912" s="184"/>
      <c r="N912" s="184"/>
      <c r="O912" s="184"/>
      <c r="P912" s="184"/>
      <c r="Q912" s="184"/>
      <c r="R912" s="184"/>
      <c r="S912" s="184"/>
      <c r="T912" s="184"/>
      <c r="U912" s="184"/>
      <c r="V912" s="184"/>
      <c r="W912" s="184"/>
      <c r="X912" s="184"/>
      <c r="Y912" s="184"/>
      <c r="Z912" s="184"/>
      <c r="AA912" s="184"/>
      <c r="AB912" s="184"/>
      <c r="AC912" s="184"/>
      <c r="AD912" s="184"/>
      <c r="AE912" s="184"/>
      <c r="AF912" s="184"/>
      <c r="AG912" s="184"/>
      <c r="AH912" s="184"/>
      <c r="AI912" s="184"/>
      <c r="AJ912" s="184"/>
      <c r="AK912" s="184"/>
      <c r="AL912" s="184"/>
      <c r="AM912" s="184"/>
      <c r="AN912" s="184"/>
      <c r="AO912" s="184"/>
      <c r="AP912" s="184"/>
      <c r="AQ912" s="184"/>
      <c r="AR912" s="184"/>
      <c r="AS912" s="184"/>
      <c r="AT912" s="184"/>
      <c r="AU912" s="184"/>
      <c r="AV912" s="184"/>
      <c r="AW912" s="184"/>
      <c r="AX912" s="184"/>
      <c r="AY912" s="184"/>
      <c r="AZ912" s="184"/>
      <c r="BA912" s="184"/>
      <c r="BB912" s="184"/>
      <c r="BC912" s="184"/>
      <c r="BD912" s="184"/>
      <c r="BE912" s="184"/>
      <c r="BF912" s="184"/>
      <c r="BG912" s="184"/>
      <c r="BH912" s="184"/>
      <c r="BI912" s="184"/>
      <c r="BJ912" s="184"/>
      <c r="BK912" s="184"/>
      <c r="BL912" s="184"/>
      <c r="BM912" s="184"/>
      <c r="BN912" s="184"/>
      <c r="BO912" s="184"/>
      <c r="BP912" s="184"/>
      <c r="BQ912" s="184"/>
      <c r="BR912" s="184"/>
      <c r="BS912" s="184"/>
      <c r="BT912" s="184"/>
      <c r="BU912" s="184"/>
      <c r="BV912" s="184"/>
      <c r="BW912" s="184"/>
      <c r="BX912" s="187"/>
      <c r="BY912" s="187"/>
      <c r="BZ912" s="187"/>
      <c r="CA912" s="187"/>
      <c r="CB912" s="187"/>
      <c r="CC912" s="187"/>
      <c r="CD912" s="187"/>
      <c r="CE912" s="187"/>
      <c r="CF912" s="187"/>
      <c r="CG912" s="187"/>
      <c r="CH912" s="187"/>
    </row>
    <row r="913" spans="1:86" s="186" customFormat="1" ht="12" customHeight="1">
      <c r="A913" s="184"/>
      <c r="B913" s="184"/>
      <c r="C913" s="184"/>
      <c r="D913" s="184"/>
      <c r="E913" s="184"/>
      <c r="F913" s="184"/>
      <c r="G913" s="185"/>
      <c r="H913" s="184"/>
      <c r="I913" s="184"/>
      <c r="J913" s="184"/>
      <c r="K913" s="184"/>
      <c r="L913" s="184"/>
      <c r="M913" s="184"/>
      <c r="N913" s="184"/>
      <c r="O913" s="184"/>
      <c r="P913" s="184"/>
      <c r="Q913" s="184"/>
      <c r="R913" s="184"/>
      <c r="S913" s="184"/>
      <c r="T913" s="184"/>
      <c r="U913" s="184"/>
      <c r="V913" s="184"/>
      <c r="W913" s="184"/>
      <c r="X913" s="184"/>
      <c r="Y913" s="184"/>
      <c r="Z913" s="184"/>
      <c r="AA913" s="184"/>
      <c r="AB913" s="184"/>
      <c r="AC913" s="184"/>
      <c r="AD913" s="184"/>
      <c r="AE913" s="184"/>
      <c r="AF913" s="184"/>
      <c r="AG913" s="184"/>
      <c r="AH913" s="184"/>
      <c r="AI913" s="184"/>
      <c r="AJ913" s="184"/>
      <c r="AK913" s="184"/>
      <c r="AL913" s="184"/>
      <c r="AM913" s="184"/>
      <c r="AN913" s="184"/>
      <c r="AO913" s="184"/>
      <c r="AP913" s="184"/>
      <c r="AQ913" s="184"/>
      <c r="AR913" s="184"/>
      <c r="AS913" s="184"/>
      <c r="AT913" s="184"/>
      <c r="AU913" s="184"/>
      <c r="AV913" s="184"/>
      <c r="AW913" s="184"/>
      <c r="AX913" s="184"/>
      <c r="AY913" s="184"/>
      <c r="AZ913" s="184"/>
      <c r="BA913" s="184"/>
      <c r="BB913" s="184"/>
      <c r="BC913" s="184"/>
      <c r="BD913" s="184"/>
      <c r="BE913" s="184"/>
      <c r="BF913" s="184"/>
      <c r="BG913" s="184"/>
      <c r="BH913" s="184"/>
      <c r="BI913" s="184"/>
      <c r="BJ913" s="184"/>
      <c r="BK913" s="184"/>
      <c r="BL913" s="184"/>
      <c r="BM913" s="184"/>
      <c r="BN913" s="184"/>
      <c r="BO913" s="184"/>
      <c r="BP913" s="184"/>
      <c r="BQ913" s="184"/>
      <c r="BR913" s="184"/>
      <c r="BS913" s="184"/>
      <c r="BT913" s="184"/>
      <c r="BU913" s="184"/>
      <c r="BV913" s="184"/>
      <c r="BW913" s="184"/>
      <c r="BX913" s="187"/>
      <c r="BY913" s="187"/>
      <c r="BZ913" s="187"/>
      <c r="CA913" s="187"/>
      <c r="CB913" s="187"/>
      <c r="CC913" s="187"/>
      <c r="CD913" s="187"/>
      <c r="CE913" s="187"/>
      <c r="CF913" s="187"/>
      <c r="CG913" s="187"/>
      <c r="CH913" s="187"/>
    </row>
    <row r="914" spans="1:86" s="186" customFormat="1" ht="12" customHeight="1">
      <c r="A914" s="184"/>
      <c r="B914" s="184"/>
      <c r="C914" s="184"/>
      <c r="D914" s="184"/>
      <c r="E914" s="184"/>
      <c r="F914" s="184"/>
      <c r="G914" s="185"/>
      <c r="H914" s="184"/>
      <c r="I914" s="184"/>
      <c r="J914" s="184"/>
      <c r="K914" s="184"/>
      <c r="L914" s="184"/>
      <c r="M914" s="184"/>
      <c r="N914" s="184"/>
      <c r="O914" s="184"/>
      <c r="P914" s="184"/>
      <c r="Q914" s="184"/>
      <c r="R914" s="184"/>
      <c r="S914" s="184"/>
      <c r="T914" s="184"/>
      <c r="U914" s="184"/>
      <c r="V914" s="184"/>
      <c r="W914" s="184"/>
      <c r="X914" s="184"/>
      <c r="Y914" s="184"/>
      <c r="Z914" s="184"/>
      <c r="AA914" s="184"/>
      <c r="AB914" s="184"/>
      <c r="AC914" s="184"/>
      <c r="AD914" s="184"/>
      <c r="AE914" s="184"/>
      <c r="AF914" s="184"/>
      <c r="AG914" s="184"/>
      <c r="AH914" s="184"/>
      <c r="AI914" s="184"/>
      <c r="AJ914" s="184"/>
      <c r="AK914" s="184"/>
      <c r="AL914" s="184"/>
      <c r="AM914" s="184"/>
      <c r="AN914" s="184"/>
      <c r="AO914" s="184"/>
      <c r="AP914" s="184"/>
      <c r="AQ914" s="184"/>
      <c r="AR914" s="184"/>
      <c r="AS914" s="184"/>
      <c r="AT914" s="184"/>
      <c r="AU914" s="184"/>
      <c r="AV914" s="184"/>
      <c r="AW914" s="184"/>
      <c r="AX914" s="184"/>
      <c r="AY914" s="184"/>
      <c r="AZ914" s="184"/>
      <c r="BA914" s="184"/>
      <c r="BB914" s="184"/>
      <c r="BC914" s="184"/>
      <c r="BD914" s="184"/>
      <c r="BE914" s="184"/>
      <c r="BF914" s="184"/>
      <c r="BG914" s="184"/>
      <c r="BH914" s="184"/>
      <c r="BI914" s="184"/>
      <c r="BJ914" s="184"/>
      <c r="BK914" s="184"/>
      <c r="BL914" s="184"/>
      <c r="BM914" s="184"/>
      <c r="BN914" s="184"/>
      <c r="BO914" s="184"/>
      <c r="BP914" s="184"/>
      <c r="BQ914" s="184"/>
      <c r="BR914" s="184"/>
      <c r="BS914" s="184"/>
      <c r="BT914" s="184"/>
      <c r="BU914" s="184"/>
      <c r="BV914" s="184"/>
      <c r="BW914" s="184"/>
      <c r="BX914" s="187"/>
      <c r="BY914" s="187"/>
      <c r="BZ914" s="187"/>
      <c r="CA914" s="187"/>
      <c r="CB914" s="187"/>
      <c r="CC914" s="187"/>
      <c r="CD914" s="187"/>
      <c r="CE914" s="187"/>
      <c r="CF914" s="187"/>
      <c r="CG914" s="187"/>
      <c r="CH914" s="187"/>
    </row>
    <row r="915" spans="1:86" s="186" customFormat="1" ht="12" customHeight="1">
      <c r="A915" s="184"/>
      <c r="B915" s="184"/>
      <c r="C915" s="184"/>
      <c r="D915" s="184"/>
      <c r="E915" s="184"/>
      <c r="F915" s="184"/>
      <c r="G915" s="185"/>
      <c r="H915" s="184"/>
      <c r="I915" s="184"/>
      <c r="J915" s="184"/>
      <c r="K915" s="184"/>
      <c r="L915" s="184"/>
      <c r="M915" s="184"/>
      <c r="N915" s="184"/>
      <c r="O915" s="184"/>
      <c r="P915" s="184"/>
      <c r="Q915" s="184"/>
      <c r="R915" s="184"/>
      <c r="S915" s="184"/>
      <c r="T915" s="184"/>
      <c r="U915" s="184"/>
      <c r="V915" s="184"/>
      <c r="W915" s="184"/>
      <c r="X915" s="184"/>
      <c r="Y915" s="184"/>
      <c r="Z915" s="184"/>
      <c r="AA915" s="184"/>
      <c r="AB915" s="184"/>
      <c r="AC915" s="184"/>
      <c r="AD915" s="184"/>
      <c r="AE915" s="184"/>
      <c r="AF915" s="184"/>
      <c r="AG915" s="184"/>
      <c r="AH915" s="184"/>
      <c r="AI915" s="184"/>
      <c r="AJ915" s="184"/>
      <c r="AK915" s="184"/>
      <c r="AL915" s="184"/>
      <c r="AM915" s="184"/>
      <c r="AN915" s="184"/>
      <c r="AO915" s="184"/>
      <c r="AP915" s="184"/>
      <c r="AQ915" s="184"/>
      <c r="AR915" s="184"/>
      <c r="AS915" s="184"/>
      <c r="AT915" s="184"/>
      <c r="AU915" s="184"/>
      <c r="AV915" s="184"/>
      <c r="AW915" s="184"/>
      <c r="AX915" s="184"/>
      <c r="AY915" s="184"/>
      <c r="AZ915" s="184"/>
      <c r="BA915" s="184"/>
      <c r="BB915" s="184"/>
      <c r="BC915" s="184"/>
      <c r="BD915" s="184"/>
      <c r="BE915" s="184"/>
      <c r="BF915" s="184"/>
      <c r="BG915" s="184"/>
      <c r="BH915" s="184"/>
      <c r="BI915" s="184"/>
      <c r="BJ915" s="184"/>
      <c r="BK915" s="184"/>
      <c r="BL915" s="184"/>
      <c r="BM915" s="184"/>
      <c r="BN915" s="184"/>
      <c r="BO915" s="184"/>
      <c r="BP915" s="184"/>
      <c r="BQ915" s="184"/>
      <c r="BR915" s="184"/>
      <c r="BS915" s="184"/>
      <c r="BT915" s="184"/>
      <c r="BU915" s="184"/>
      <c r="BV915" s="184"/>
      <c r="BW915" s="184"/>
      <c r="BX915" s="187"/>
      <c r="BY915" s="187"/>
      <c r="BZ915" s="187"/>
      <c r="CA915" s="187"/>
      <c r="CB915" s="187"/>
      <c r="CC915" s="187"/>
      <c r="CD915" s="187"/>
      <c r="CE915" s="187"/>
      <c r="CF915" s="187"/>
      <c r="CG915" s="187"/>
      <c r="CH915" s="187"/>
    </row>
    <row r="916" spans="1:86" s="186" customFormat="1" ht="12" customHeight="1">
      <c r="A916" s="184"/>
      <c r="B916" s="184"/>
      <c r="C916" s="184"/>
      <c r="D916" s="184"/>
      <c r="E916" s="184"/>
      <c r="F916" s="184"/>
      <c r="G916" s="185"/>
      <c r="H916" s="184"/>
      <c r="I916" s="184"/>
      <c r="J916" s="184"/>
      <c r="K916" s="184"/>
      <c r="L916" s="184"/>
      <c r="M916" s="184"/>
      <c r="N916" s="184"/>
      <c r="O916" s="184"/>
      <c r="P916" s="184"/>
      <c r="Q916" s="184"/>
      <c r="R916" s="184"/>
      <c r="S916" s="184"/>
      <c r="T916" s="184"/>
      <c r="U916" s="184"/>
      <c r="V916" s="184"/>
      <c r="W916" s="184"/>
      <c r="X916" s="184"/>
      <c r="Y916" s="184"/>
      <c r="Z916" s="184"/>
      <c r="AA916" s="184"/>
      <c r="AB916" s="184"/>
      <c r="AC916" s="184"/>
      <c r="AD916" s="184"/>
      <c r="AE916" s="184"/>
      <c r="AF916" s="184"/>
      <c r="AG916" s="184"/>
      <c r="AH916" s="184"/>
      <c r="AI916" s="184"/>
      <c r="AJ916" s="184"/>
      <c r="AK916" s="184"/>
      <c r="AL916" s="184"/>
      <c r="AM916" s="184"/>
      <c r="AN916" s="184"/>
      <c r="AO916" s="184"/>
      <c r="AP916" s="184"/>
      <c r="AQ916" s="184"/>
      <c r="AR916" s="184"/>
      <c r="AS916" s="184"/>
      <c r="AT916" s="184"/>
      <c r="AU916" s="184"/>
      <c r="AV916" s="184"/>
      <c r="AW916" s="184"/>
      <c r="AX916" s="184"/>
      <c r="AY916" s="184"/>
      <c r="AZ916" s="184"/>
      <c r="BA916" s="184"/>
      <c r="BB916" s="184"/>
      <c r="BC916" s="184"/>
      <c r="BD916" s="184"/>
      <c r="BE916" s="184"/>
      <c r="BF916" s="184"/>
      <c r="BG916" s="184"/>
      <c r="BH916" s="184"/>
      <c r="BI916" s="184"/>
      <c r="BJ916" s="184"/>
      <c r="BK916" s="184"/>
      <c r="BL916" s="184"/>
      <c r="BM916" s="184"/>
      <c r="BN916" s="184"/>
      <c r="BO916" s="184"/>
      <c r="BP916" s="184"/>
      <c r="BQ916" s="184"/>
      <c r="BR916" s="184"/>
      <c r="BS916" s="184"/>
      <c r="BT916" s="184"/>
      <c r="BU916" s="184"/>
      <c r="BV916" s="184"/>
      <c r="BW916" s="184"/>
      <c r="BX916" s="187"/>
      <c r="BY916" s="187"/>
      <c r="BZ916" s="187"/>
      <c r="CA916" s="187"/>
      <c r="CB916" s="187"/>
      <c r="CC916" s="187"/>
      <c r="CD916" s="187"/>
      <c r="CE916" s="187"/>
      <c r="CF916" s="187"/>
      <c r="CG916" s="187"/>
      <c r="CH916" s="187"/>
    </row>
    <row r="917" spans="1:86" s="186" customFormat="1" ht="12" customHeight="1">
      <c r="A917" s="184"/>
      <c r="B917" s="184"/>
      <c r="C917" s="184"/>
      <c r="D917" s="184"/>
      <c r="E917" s="184"/>
      <c r="F917" s="184"/>
      <c r="G917" s="185"/>
      <c r="H917" s="184"/>
      <c r="I917" s="184"/>
      <c r="J917" s="184"/>
      <c r="K917" s="184"/>
      <c r="L917" s="184"/>
      <c r="M917" s="184"/>
      <c r="N917" s="184"/>
      <c r="O917" s="184"/>
      <c r="P917" s="184"/>
      <c r="Q917" s="184"/>
      <c r="R917" s="184"/>
      <c r="S917" s="184"/>
      <c r="T917" s="184"/>
      <c r="U917" s="184"/>
      <c r="V917" s="184"/>
      <c r="W917" s="184"/>
      <c r="X917" s="184"/>
      <c r="Y917" s="184"/>
      <c r="Z917" s="184"/>
      <c r="AA917" s="184"/>
      <c r="AB917" s="184"/>
      <c r="AC917" s="184"/>
      <c r="AD917" s="184"/>
      <c r="AE917" s="184"/>
      <c r="AF917" s="184"/>
      <c r="AG917" s="184"/>
      <c r="AH917" s="184"/>
      <c r="AI917" s="184"/>
      <c r="AJ917" s="184"/>
      <c r="AK917" s="184"/>
      <c r="AL917" s="184"/>
      <c r="AM917" s="184"/>
      <c r="AN917" s="184"/>
      <c r="AO917" s="184"/>
      <c r="AP917" s="184"/>
      <c r="AQ917" s="184"/>
      <c r="AR917" s="184"/>
      <c r="AS917" s="184"/>
      <c r="AT917" s="184"/>
      <c r="AU917" s="184"/>
      <c r="AV917" s="184"/>
      <c r="AW917" s="184"/>
      <c r="AX917" s="184"/>
      <c r="AY917" s="184"/>
      <c r="AZ917" s="184"/>
      <c r="BA917" s="184"/>
      <c r="BB917" s="184"/>
      <c r="BC917" s="184"/>
      <c r="BD917" s="184"/>
      <c r="BE917" s="184"/>
      <c r="BF917" s="184"/>
      <c r="BG917" s="184"/>
      <c r="BH917" s="184"/>
      <c r="BI917" s="184"/>
      <c r="BJ917" s="184"/>
      <c r="BK917" s="184"/>
      <c r="BL917" s="184"/>
      <c r="BM917" s="184"/>
      <c r="BN917" s="184"/>
      <c r="BO917" s="184"/>
      <c r="BP917" s="184"/>
      <c r="BQ917" s="184"/>
      <c r="BR917" s="184"/>
      <c r="BS917" s="184"/>
      <c r="BT917" s="184"/>
      <c r="BU917" s="184"/>
      <c r="BV917" s="184"/>
      <c r="BW917" s="184"/>
      <c r="BX917" s="187"/>
      <c r="BY917" s="187"/>
      <c r="BZ917" s="187"/>
      <c r="CA917" s="187"/>
      <c r="CB917" s="187"/>
      <c r="CC917" s="187"/>
      <c r="CD917" s="187"/>
      <c r="CE917" s="187"/>
      <c r="CF917" s="187"/>
      <c r="CG917" s="187"/>
      <c r="CH917" s="187"/>
    </row>
    <row r="918" spans="1:86" s="186" customFormat="1" ht="12" customHeight="1">
      <c r="A918" s="184"/>
      <c r="B918" s="184"/>
      <c r="C918" s="184"/>
      <c r="D918" s="184"/>
      <c r="E918" s="184"/>
      <c r="F918" s="184"/>
      <c r="G918" s="185"/>
      <c r="H918" s="184"/>
      <c r="I918" s="184"/>
      <c r="J918" s="184"/>
      <c r="K918" s="184"/>
      <c r="L918" s="184"/>
      <c r="M918" s="184"/>
      <c r="N918" s="184"/>
      <c r="O918" s="184"/>
      <c r="P918" s="184"/>
      <c r="Q918" s="184"/>
      <c r="R918" s="184"/>
      <c r="S918" s="184"/>
      <c r="T918" s="184"/>
      <c r="U918" s="184"/>
      <c r="V918" s="184"/>
      <c r="W918" s="184"/>
      <c r="X918" s="184"/>
      <c r="Y918" s="184"/>
      <c r="Z918" s="184"/>
      <c r="AA918" s="184"/>
      <c r="AB918" s="184"/>
      <c r="AC918" s="184"/>
      <c r="AD918" s="184"/>
      <c r="AE918" s="184"/>
      <c r="AF918" s="184"/>
      <c r="AG918" s="184"/>
      <c r="AH918" s="184"/>
      <c r="AI918" s="184"/>
      <c r="AJ918" s="184"/>
      <c r="AK918" s="184"/>
      <c r="AL918" s="184"/>
      <c r="AM918" s="184"/>
      <c r="AN918" s="184"/>
      <c r="AO918" s="184"/>
      <c r="AP918" s="184"/>
      <c r="AQ918" s="184"/>
      <c r="AR918" s="184"/>
      <c r="AS918" s="184"/>
      <c r="AT918" s="184"/>
      <c r="AU918" s="184"/>
      <c r="AV918" s="184"/>
      <c r="AW918" s="184"/>
      <c r="AX918" s="184"/>
      <c r="AY918" s="184"/>
      <c r="AZ918" s="184"/>
      <c r="BA918" s="184"/>
      <c r="BB918" s="184"/>
      <c r="BC918" s="184"/>
      <c r="BD918" s="184"/>
      <c r="BE918" s="184"/>
      <c r="BF918" s="184"/>
      <c r="BG918" s="184"/>
      <c r="BH918" s="184"/>
      <c r="BI918" s="184"/>
      <c r="BJ918" s="184"/>
      <c r="BK918" s="184"/>
      <c r="BL918" s="184"/>
      <c r="BM918" s="184"/>
      <c r="BN918" s="184"/>
      <c r="BO918" s="184"/>
      <c r="BP918" s="184"/>
      <c r="BQ918" s="184"/>
      <c r="BR918" s="184"/>
      <c r="BS918" s="184"/>
      <c r="BT918" s="184"/>
      <c r="BU918" s="184"/>
      <c r="BV918" s="184"/>
      <c r="BW918" s="184"/>
      <c r="BX918" s="187"/>
      <c r="BY918" s="187"/>
      <c r="BZ918" s="187"/>
      <c r="CA918" s="187"/>
      <c r="CB918" s="187"/>
      <c r="CC918" s="187"/>
      <c r="CD918" s="187"/>
      <c r="CE918" s="187"/>
      <c r="CF918" s="187"/>
      <c r="CG918" s="187"/>
      <c r="CH918" s="187"/>
    </row>
    <row r="919" spans="1:86" s="186" customFormat="1" ht="12" customHeight="1">
      <c r="A919" s="184"/>
      <c r="B919" s="184"/>
      <c r="C919" s="184"/>
      <c r="D919" s="184"/>
      <c r="E919" s="184"/>
      <c r="F919" s="184"/>
      <c r="G919" s="185"/>
      <c r="H919" s="184"/>
      <c r="I919" s="184"/>
      <c r="J919" s="184"/>
      <c r="K919" s="184"/>
      <c r="L919" s="184"/>
      <c r="M919" s="184"/>
      <c r="N919" s="184"/>
      <c r="O919" s="184"/>
      <c r="P919" s="184"/>
      <c r="Q919" s="184"/>
      <c r="R919" s="184"/>
      <c r="S919" s="184"/>
      <c r="T919" s="184"/>
      <c r="U919" s="184"/>
      <c r="V919" s="184"/>
      <c r="W919" s="184"/>
      <c r="X919" s="184"/>
      <c r="Y919" s="184"/>
      <c r="Z919" s="184"/>
      <c r="AA919" s="184"/>
      <c r="AB919" s="184"/>
      <c r="AC919" s="184"/>
      <c r="AD919" s="184"/>
      <c r="AE919" s="184"/>
      <c r="AF919" s="184"/>
      <c r="AG919" s="184"/>
      <c r="AH919" s="184"/>
      <c r="AI919" s="184"/>
      <c r="AJ919" s="184"/>
      <c r="AK919" s="184"/>
      <c r="AL919" s="184"/>
      <c r="AM919" s="184"/>
      <c r="AN919" s="184"/>
      <c r="AO919" s="184"/>
      <c r="AP919" s="184"/>
      <c r="AQ919" s="184"/>
      <c r="AR919" s="184"/>
      <c r="AS919" s="184"/>
      <c r="AT919" s="184"/>
      <c r="AU919" s="184"/>
      <c r="AV919" s="184"/>
      <c r="AW919" s="184"/>
      <c r="AX919" s="184"/>
      <c r="AY919" s="184"/>
      <c r="AZ919" s="184"/>
      <c r="BA919" s="184"/>
      <c r="BB919" s="184"/>
      <c r="BC919" s="184"/>
      <c r="BD919" s="184"/>
      <c r="BE919" s="184"/>
      <c r="BF919" s="184"/>
      <c r="BG919" s="184"/>
      <c r="BH919" s="184"/>
      <c r="BI919" s="184"/>
      <c r="BJ919" s="184"/>
      <c r="BK919" s="184"/>
      <c r="BL919" s="184"/>
      <c r="BM919" s="184"/>
      <c r="BN919" s="184"/>
      <c r="BO919" s="184"/>
      <c r="BP919" s="184"/>
      <c r="BQ919" s="184"/>
      <c r="BR919" s="184"/>
      <c r="BS919" s="184"/>
      <c r="BT919" s="184"/>
      <c r="BU919" s="184"/>
      <c r="BV919" s="184"/>
      <c r="BW919" s="184"/>
      <c r="BX919" s="187"/>
      <c r="BY919" s="187"/>
      <c r="BZ919" s="187"/>
      <c r="CA919" s="187"/>
      <c r="CB919" s="187"/>
      <c r="CC919" s="187"/>
      <c r="CD919" s="187"/>
      <c r="CE919" s="187"/>
      <c r="CF919" s="187"/>
      <c r="CG919" s="187"/>
      <c r="CH919" s="187"/>
    </row>
    <row r="920" spans="1:86" s="186" customFormat="1" ht="12" customHeight="1">
      <c r="A920" s="184"/>
      <c r="B920" s="184"/>
      <c r="C920" s="184"/>
      <c r="D920" s="184"/>
      <c r="E920" s="184"/>
      <c r="F920" s="184"/>
      <c r="G920" s="185"/>
      <c r="H920" s="184"/>
      <c r="I920" s="184"/>
      <c r="J920" s="184"/>
      <c r="K920" s="184"/>
      <c r="L920" s="184"/>
      <c r="M920" s="184"/>
      <c r="N920" s="184"/>
      <c r="O920" s="184"/>
      <c r="P920" s="184"/>
      <c r="Q920" s="184"/>
      <c r="R920" s="184"/>
      <c r="S920" s="184"/>
      <c r="T920" s="184"/>
      <c r="U920" s="184"/>
      <c r="V920" s="184"/>
      <c r="W920" s="184"/>
      <c r="X920" s="184"/>
      <c r="Y920" s="184"/>
      <c r="Z920" s="184"/>
      <c r="AA920" s="184"/>
      <c r="AB920" s="184"/>
      <c r="AC920" s="184"/>
      <c r="AD920" s="184"/>
      <c r="AE920" s="184"/>
      <c r="AF920" s="184"/>
      <c r="AG920" s="184"/>
      <c r="AH920" s="184"/>
      <c r="AI920" s="184"/>
      <c r="AJ920" s="184"/>
      <c r="AK920" s="184"/>
      <c r="AL920" s="184"/>
      <c r="AM920" s="184"/>
      <c r="AN920" s="184"/>
      <c r="AO920" s="184"/>
      <c r="AP920" s="184"/>
      <c r="AQ920" s="184"/>
      <c r="AR920" s="184"/>
      <c r="AS920" s="184"/>
      <c r="AT920" s="184"/>
      <c r="AU920" s="184"/>
      <c r="AV920" s="184"/>
      <c r="AW920" s="184"/>
      <c r="AX920" s="184"/>
      <c r="AY920" s="184"/>
      <c r="AZ920" s="184"/>
      <c r="BA920" s="184"/>
      <c r="BB920" s="184"/>
      <c r="BC920" s="184"/>
      <c r="BD920" s="184"/>
      <c r="BE920" s="184"/>
      <c r="BF920" s="184"/>
      <c r="BG920" s="184"/>
      <c r="BH920" s="184"/>
      <c r="BI920" s="184"/>
      <c r="BJ920" s="184"/>
      <c r="BK920" s="184"/>
      <c r="BL920" s="184"/>
      <c r="BM920" s="184"/>
      <c r="BN920" s="184"/>
      <c r="BO920" s="184"/>
      <c r="BP920" s="184"/>
      <c r="BQ920" s="184"/>
      <c r="BR920" s="184"/>
      <c r="BS920" s="184"/>
      <c r="BT920" s="184"/>
      <c r="BU920" s="184"/>
      <c r="BV920" s="184"/>
      <c r="BW920" s="184"/>
      <c r="BX920" s="187"/>
      <c r="BY920" s="187"/>
      <c r="BZ920" s="187"/>
      <c r="CA920" s="187"/>
      <c r="CB920" s="187"/>
      <c r="CC920" s="187"/>
      <c r="CD920" s="187"/>
      <c r="CE920" s="187"/>
      <c r="CF920" s="187"/>
      <c r="CG920" s="187"/>
      <c r="CH920" s="187"/>
    </row>
    <row r="921" spans="1:86" s="186" customFormat="1" ht="12" customHeight="1">
      <c r="A921" s="184"/>
      <c r="B921" s="184"/>
      <c r="C921" s="184"/>
      <c r="D921" s="184"/>
      <c r="E921" s="184"/>
      <c r="F921" s="184"/>
      <c r="G921" s="185"/>
      <c r="H921" s="184"/>
      <c r="I921" s="184"/>
      <c r="J921" s="184"/>
      <c r="K921" s="184"/>
      <c r="L921" s="184"/>
      <c r="M921" s="184"/>
      <c r="N921" s="184"/>
      <c r="O921" s="184"/>
      <c r="P921" s="184"/>
      <c r="Q921" s="184"/>
      <c r="R921" s="184"/>
      <c r="S921" s="184"/>
      <c r="T921" s="184"/>
      <c r="U921" s="184"/>
      <c r="V921" s="184"/>
      <c r="W921" s="184"/>
      <c r="X921" s="184"/>
      <c r="Y921" s="184"/>
      <c r="Z921" s="184"/>
      <c r="AA921" s="184"/>
      <c r="AB921" s="184"/>
      <c r="AC921" s="184"/>
      <c r="AD921" s="184"/>
      <c r="AE921" s="184"/>
      <c r="AF921" s="184"/>
      <c r="AG921" s="184"/>
      <c r="AH921" s="184"/>
      <c r="AI921" s="184"/>
      <c r="AJ921" s="184"/>
      <c r="AK921" s="184"/>
      <c r="AL921" s="184"/>
      <c r="AM921" s="184"/>
      <c r="AN921" s="184"/>
      <c r="AO921" s="184"/>
      <c r="AP921" s="184"/>
      <c r="AQ921" s="184"/>
      <c r="AR921" s="184"/>
      <c r="AS921" s="184"/>
      <c r="AT921" s="184"/>
      <c r="AU921" s="184"/>
      <c r="AV921" s="184"/>
      <c r="AW921" s="184"/>
      <c r="AX921" s="184"/>
      <c r="AY921" s="184"/>
      <c r="AZ921" s="184"/>
      <c r="BA921" s="184"/>
      <c r="BB921" s="184"/>
      <c r="BC921" s="184"/>
      <c r="BD921" s="184"/>
      <c r="BE921" s="184"/>
      <c r="BF921" s="184"/>
      <c r="BG921" s="184"/>
      <c r="BH921" s="184"/>
      <c r="BI921" s="184"/>
      <c r="BJ921" s="184"/>
      <c r="BK921" s="184"/>
      <c r="BL921" s="184"/>
      <c r="BM921" s="184"/>
      <c r="BN921" s="184"/>
      <c r="BO921" s="184"/>
      <c r="BP921" s="184"/>
      <c r="BQ921" s="184"/>
      <c r="BR921" s="184"/>
      <c r="BS921" s="184"/>
      <c r="BT921" s="184"/>
      <c r="BU921" s="184"/>
      <c r="BV921" s="184"/>
      <c r="BW921" s="184"/>
      <c r="BX921" s="187"/>
      <c r="BY921" s="187"/>
      <c r="BZ921" s="187"/>
      <c r="CA921" s="187"/>
      <c r="CB921" s="187"/>
      <c r="CC921" s="187"/>
      <c r="CD921" s="187"/>
      <c r="CE921" s="187"/>
      <c r="CF921" s="187"/>
      <c r="CG921" s="187"/>
      <c r="CH921" s="187"/>
    </row>
    <row r="922" spans="1:86" s="186" customFormat="1" ht="12" customHeight="1">
      <c r="A922" s="184"/>
      <c r="B922" s="184"/>
      <c r="C922" s="184"/>
      <c r="D922" s="184"/>
      <c r="E922" s="184"/>
      <c r="F922" s="184"/>
      <c r="G922" s="185"/>
      <c r="H922" s="184"/>
      <c r="I922" s="184"/>
      <c r="J922" s="184"/>
      <c r="K922" s="184"/>
      <c r="L922" s="184"/>
      <c r="M922" s="184"/>
      <c r="N922" s="184"/>
      <c r="O922" s="184"/>
      <c r="P922" s="184"/>
      <c r="Q922" s="184"/>
      <c r="R922" s="184"/>
      <c r="S922" s="184"/>
      <c r="T922" s="184"/>
      <c r="U922" s="184"/>
      <c r="V922" s="184"/>
      <c r="W922" s="184"/>
      <c r="X922" s="184"/>
      <c r="Y922" s="184"/>
      <c r="Z922" s="184"/>
      <c r="AA922" s="184"/>
      <c r="AB922" s="184"/>
      <c r="AC922" s="184"/>
      <c r="AD922" s="184"/>
      <c r="AE922" s="184"/>
      <c r="AF922" s="184"/>
      <c r="AG922" s="184"/>
      <c r="AH922" s="184"/>
      <c r="AI922" s="184"/>
      <c r="AJ922" s="184"/>
      <c r="AK922" s="184"/>
      <c r="AL922" s="184"/>
      <c r="AM922" s="184"/>
      <c r="AN922" s="184"/>
      <c r="AO922" s="184"/>
      <c r="AP922" s="184"/>
      <c r="AQ922" s="184"/>
      <c r="AR922" s="184"/>
      <c r="AS922" s="184"/>
      <c r="AT922" s="184"/>
      <c r="AU922" s="184"/>
      <c r="AV922" s="184"/>
      <c r="AW922" s="184"/>
      <c r="AX922" s="184"/>
      <c r="AY922" s="184"/>
      <c r="AZ922" s="184"/>
      <c r="BA922" s="184"/>
      <c r="BB922" s="184"/>
      <c r="BC922" s="184"/>
      <c r="BD922" s="184"/>
      <c r="BE922" s="184"/>
      <c r="BF922" s="184"/>
      <c r="BG922" s="184"/>
      <c r="BH922" s="184"/>
      <c r="BI922" s="184"/>
      <c r="BJ922" s="184"/>
      <c r="BK922" s="184"/>
      <c r="BL922" s="184"/>
      <c r="BM922" s="184"/>
      <c r="BN922" s="184"/>
      <c r="BO922" s="184"/>
      <c r="BP922" s="184"/>
      <c r="BQ922" s="184"/>
      <c r="BR922" s="184"/>
      <c r="BS922" s="184"/>
      <c r="BT922" s="184"/>
      <c r="BU922" s="184"/>
      <c r="BV922" s="184"/>
      <c r="BW922" s="184"/>
      <c r="BX922" s="187"/>
      <c r="BY922" s="187"/>
      <c r="BZ922" s="187"/>
      <c r="CA922" s="187"/>
      <c r="CB922" s="187"/>
      <c r="CC922" s="187"/>
      <c r="CD922" s="187"/>
      <c r="CE922" s="187"/>
      <c r="CF922" s="187"/>
      <c r="CG922" s="187"/>
      <c r="CH922" s="187"/>
    </row>
    <row r="923" spans="1:86" s="186" customFormat="1" ht="12" customHeight="1">
      <c r="A923" s="184"/>
      <c r="B923" s="184"/>
      <c r="C923" s="184"/>
      <c r="D923" s="184"/>
      <c r="E923" s="184"/>
      <c r="F923" s="184"/>
      <c r="G923" s="185"/>
      <c r="H923" s="184"/>
      <c r="I923" s="184"/>
      <c r="J923" s="184"/>
      <c r="K923" s="184"/>
      <c r="L923" s="184"/>
      <c r="M923" s="184"/>
      <c r="N923" s="184"/>
      <c r="O923" s="184"/>
      <c r="P923" s="184"/>
      <c r="Q923" s="184"/>
      <c r="R923" s="184"/>
      <c r="S923" s="184"/>
      <c r="T923" s="184"/>
      <c r="U923" s="184"/>
      <c r="V923" s="184"/>
      <c r="W923" s="184"/>
      <c r="X923" s="184"/>
      <c r="Y923" s="184"/>
      <c r="Z923" s="184"/>
      <c r="AA923" s="184"/>
      <c r="AB923" s="184"/>
      <c r="AC923" s="184"/>
      <c r="AD923" s="184"/>
      <c r="AE923" s="184"/>
      <c r="AF923" s="184"/>
      <c r="AG923" s="184"/>
      <c r="AH923" s="184"/>
      <c r="AI923" s="184"/>
      <c r="AJ923" s="184"/>
      <c r="AK923" s="184"/>
      <c r="AL923" s="184"/>
      <c r="AM923" s="184"/>
      <c r="AN923" s="184"/>
      <c r="AO923" s="184"/>
      <c r="AP923" s="184"/>
      <c r="AQ923" s="184"/>
      <c r="AR923" s="184"/>
      <c r="AS923" s="184"/>
      <c r="AT923" s="184"/>
      <c r="AU923" s="184"/>
      <c r="AV923" s="184"/>
      <c r="AW923" s="184"/>
      <c r="AX923" s="184"/>
      <c r="AY923" s="184"/>
      <c r="AZ923" s="184"/>
      <c r="BA923" s="184"/>
      <c r="BB923" s="184"/>
      <c r="BC923" s="184"/>
      <c r="BD923" s="184"/>
      <c r="BE923" s="184"/>
      <c r="BF923" s="184"/>
      <c r="BG923" s="184"/>
      <c r="BH923" s="184"/>
      <c r="BI923" s="184"/>
      <c r="BJ923" s="184"/>
      <c r="BK923" s="184"/>
      <c r="BL923" s="184"/>
      <c r="BM923" s="184"/>
      <c r="BN923" s="184"/>
      <c r="BO923" s="184"/>
      <c r="BP923" s="184"/>
      <c r="BQ923" s="184"/>
      <c r="BR923" s="184"/>
      <c r="BS923" s="184"/>
      <c r="BT923" s="184"/>
      <c r="BU923" s="184"/>
      <c r="BV923" s="184"/>
      <c r="BW923" s="184"/>
      <c r="BX923" s="187"/>
      <c r="BY923" s="187"/>
      <c r="BZ923" s="187"/>
      <c r="CA923" s="187"/>
      <c r="CB923" s="187"/>
      <c r="CC923" s="187"/>
      <c r="CD923" s="187"/>
      <c r="CE923" s="187"/>
      <c r="CF923" s="187"/>
      <c r="CG923" s="187"/>
      <c r="CH923" s="187"/>
    </row>
    <row r="924" spans="1:86" s="186" customFormat="1" ht="12" customHeight="1">
      <c r="A924" s="184"/>
      <c r="B924" s="184"/>
      <c r="C924" s="184"/>
      <c r="D924" s="184"/>
      <c r="E924" s="184"/>
      <c r="F924" s="184"/>
      <c r="G924" s="185"/>
      <c r="H924" s="184"/>
      <c r="I924" s="184"/>
      <c r="J924" s="184"/>
      <c r="K924" s="184"/>
      <c r="L924" s="184"/>
      <c r="M924" s="184"/>
      <c r="N924" s="184"/>
      <c r="O924" s="184"/>
      <c r="P924" s="184"/>
      <c r="Q924" s="184"/>
      <c r="R924" s="184"/>
      <c r="S924" s="184"/>
      <c r="T924" s="184"/>
      <c r="U924" s="184"/>
      <c r="V924" s="184"/>
      <c r="W924" s="184"/>
      <c r="X924" s="184"/>
      <c r="Y924" s="184"/>
      <c r="Z924" s="184"/>
      <c r="AA924" s="184"/>
      <c r="AB924" s="184"/>
      <c r="AC924" s="184"/>
      <c r="AD924" s="184"/>
      <c r="AE924" s="184"/>
      <c r="AF924" s="184"/>
      <c r="AG924" s="184"/>
      <c r="AH924" s="184"/>
      <c r="AI924" s="184"/>
      <c r="AJ924" s="184"/>
      <c r="AK924" s="184"/>
      <c r="AL924" s="184"/>
      <c r="AM924" s="184"/>
      <c r="AN924" s="184"/>
      <c r="AO924" s="184"/>
      <c r="AP924" s="184"/>
      <c r="AQ924" s="184"/>
      <c r="AR924" s="184"/>
      <c r="AS924" s="184"/>
      <c r="AT924" s="184"/>
      <c r="AU924" s="184"/>
      <c r="AV924" s="184"/>
      <c r="AW924" s="184"/>
      <c r="AX924" s="184"/>
      <c r="AY924" s="184"/>
      <c r="AZ924" s="184"/>
      <c r="BA924" s="184"/>
      <c r="BB924" s="184"/>
      <c r="BC924" s="184"/>
      <c r="BD924" s="184"/>
      <c r="BE924" s="184"/>
      <c r="BF924" s="184"/>
      <c r="BG924" s="184"/>
      <c r="BH924" s="184"/>
      <c r="BI924" s="184"/>
      <c r="BJ924" s="184"/>
      <c r="BK924" s="184"/>
      <c r="BL924" s="184"/>
      <c r="BM924" s="184"/>
      <c r="BN924" s="184"/>
      <c r="BO924" s="184"/>
      <c r="BP924" s="184"/>
      <c r="BQ924" s="184"/>
      <c r="BR924" s="184"/>
      <c r="BS924" s="184"/>
      <c r="BT924" s="184"/>
      <c r="BU924" s="184"/>
      <c r="BV924" s="184"/>
      <c r="BW924" s="184"/>
      <c r="BX924" s="187"/>
      <c r="BY924" s="187"/>
      <c r="BZ924" s="187"/>
      <c r="CA924" s="187"/>
      <c r="CB924" s="187"/>
      <c r="CC924" s="187"/>
      <c r="CD924" s="187"/>
      <c r="CE924" s="187"/>
      <c r="CF924" s="187"/>
      <c r="CG924" s="187"/>
      <c r="CH924" s="187"/>
    </row>
    <row r="925" spans="1:86" s="186" customFormat="1" ht="12" customHeight="1">
      <c r="A925" s="184"/>
      <c r="B925" s="184"/>
      <c r="C925" s="184"/>
      <c r="D925" s="184"/>
      <c r="E925" s="184"/>
      <c r="F925" s="184"/>
      <c r="G925" s="185"/>
      <c r="H925" s="184"/>
      <c r="I925" s="184"/>
      <c r="J925" s="184"/>
      <c r="K925" s="184"/>
      <c r="L925" s="184"/>
      <c r="M925" s="184"/>
      <c r="N925" s="184"/>
      <c r="O925" s="184"/>
      <c r="P925" s="184"/>
      <c r="Q925" s="184"/>
      <c r="R925" s="184"/>
      <c r="S925" s="184"/>
      <c r="T925" s="184"/>
      <c r="U925" s="184"/>
      <c r="V925" s="184"/>
      <c r="W925" s="184"/>
      <c r="X925" s="184"/>
      <c r="Y925" s="184"/>
      <c r="Z925" s="184"/>
      <c r="AA925" s="184"/>
      <c r="AB925" s="184"/>
      <c r="AC925" s="184"/>
      <c r="AD925" s="184"/>
      <c r="AE925" s="184"/>
      <c r="AF925" s="184"/>
      <c r="AG925" s="184"/>
      <c r="AH925" s="184"/>
      <c r="AI925" s="184"/>
      <c r="AJ925" s="184"/>
      <c r="AK925" s="184"/>
      <c r="AL925" s="184"/>
      <c r="AM925" s="184"/>
      <c r="AN925" s="184"/>
      <c r="AO925" s="184"/>
      <c r="AP925" s="184"/>
      <c r="AQ925" s="184"/>
      <c r="AR925" s="184"/>
      <c r="AS925" s="184"/>
      <c r="AT925" s="184"/>
      <c r="AU925" s="184"/>
      <c r="AV925" s="184"/>
      <c r="AW925" s="184"/>
      <c r="AX925" s="184"/>
      <c r="AY925" s="184"/>
      <c r="AZ925" s="184"/>
      <c r="BA925" s="184"/>
      <c r="BB925" s="184"/>
      <c r="BC925" s="184"/>
      <c r="BD925" s="184"/>
      <c r="BE925" s="184"/>
      <c r="BF925" s="184"/>
      <c r="BG925" s="184"/>
      <c r="BH925" s="184"/>
      <c r="BI925" s="184"/>
      <c r="BJ925" s="184"/>
      <c r="BK925" s="184"/>
      <c r="BL925" s="184"/>
      <c r="BM925" s="184"/>
      <c r="BN925" s="184"/>
      <c r="BO925" s="184"/>
      <c r="BP925" s="184"/>
      <c r="BQ925" s="184"/>
      <c r="BR925" s="184"/>
      <c r="BS925" s="184"/>
      <c r="BT925" s="184"/>
      <c r="BU925" s="184"/>
      <c r="BV925" s="184"/>
      <c r="BW925" s="184"/>
      <c r="BX925" s="187"/>
      <c r="BY925" s="187"/>
      <c r="BZ925" s="187"/>
      <c r="CA925" s="187"/>
      <c r="CB925" s="187"/>
      <c r="CC925" s="187"/>
      <c r="CD925" s="187"/>
      <c r="CE925" s="187"/>
      <c r="CF925" s="187"/>
      <c r="CG925" s="187"/>
      <c r="CH925" s="187"/>
    </row>
    <row r="926" spans="1:86" s="186" customFormat="1" ht="12" customHeight="1">
      <c r="A926" s="184"/>
      <c r="B926" s="184"/>
      <c r="C926" s="184"/>
      <c r="D926" s="184"/>
      <c r="E926" s="184"/>
      <c r="F926" s="184"/>
      <c r="G926" s="185"/>
      <c r="H926" s="184"/>
      <c r="I926" s="184"/>
      <c r="J926" s="184"/>
      <c r="K926" s="184"/>
      <c r="L926" s="184"/>
      <c r="M926" s="184"/>
      <c r="N926" s="184"/>
      <c r="O926" s="184"/>
      <c r="P926" s="184"/>
      <c r="Q926" s="184"/>
      <c r="R926" s="184"/>
      <c r="S926" s="184"/>
      <c r="T926" s="184"/>
      <c r="U926" s="184"/>
      <c r="V926" s="184"/>
      <c r="W926" s="184"/>
      <c r="X926" s="184"/>
      <c r="Y926" s="184"/>
      <c r="Z926" s="184"/>
      <c r="AA926" s="184"/>
      <c r="AB926" s="184"/>
      <c r="AC926" s="184"/>
      <c r="AD926" s="184"/>
      <c r="AE926" s="184"/>
      <c r="AF926" s="184"/>
      <c r="AG926" s="184"/>
      <c r="AH926" s="184"/>
      <c r="AI926" s="184"/>
      <c r="AJ926" s="184"/>
      <c r="AK926" s="184"/>
      <c r="AL926" s="184"/>
      <c r="AM926" s="184"/>
      <c r="AN926" s="184"/>
      <c r="AO926" s="184"/>
      <c r="AP926" s="184"/>
      <c r="AQ926" s="184"/>
      <c r="AR926" s="184"/>
      <c r="AS926" s="184"/>
      <c r="AT926" s="184"/>
      <c r="AU926" s="184"/>
      <c r="AV926" s="184"/>
      <c r="AW926" s="184"/>
      <c r="AX926" s="184"/>
      <c r="AY926" s="184"/>
      <c r="AZ926" s="184"/>
      <c r="BA926" s="184"/>
      <c r="BB926" s="184"/>
      <c r="BC926" s="184"/>
      <c r="BD926" s="184"/>
      <c r="BE926" s="184"/>
      <c r="BF926" s="184"/>
      <c r="BG926" s="184"/>
      <c r="BH926" s="184"/>
      <c r="BI926" s="184"/>
      <c r="BJ926" s="184"/>
      <c r="BK926" s="184"/>
      <c r="BL926" s="184"/>
      <c r="BM926" s="184"/>
      <c r="BN926" s="184"/>
      <c r="BO926" s="184"/>
      <c r="BP926" s="184"/>
      <c r="BQ926" s="184"/>
      <c r="BR926" s="184"/>
      <c r="BS926" s="184"/>
      <c r="BT926" s="184"/>
      <c r="BU926" s="184"/>
      <c r="BV926" s="184"/>
      <c r="BW926" s="184"/>
      <c r="BX926" s="187"/>
      <c r="BY926" s="187"/>
      <c r="BZ926" s="187"/>
      <c r="CA926" s="187"/>
      <c r="CB926" s="187"/>
      <c r="CC926" s="187"/>
      <c r="CD926" s="187"/>
      <c r="CE926" s="187"/>
      <c r="CF926" s="187"/>
      <c r="CG926" s="187"/>
      <c r="CH926" s="187"/>
    </row>
    <row r="927" spans="1:86" s="186" customFormat="1" ht="12" customHeight="1">
      <c r="A927" s="184"/>
      <c r="B927" s="184"/>
      <c r="C927" s="184"/>
      <c r="D927" s="184"/>
      <c r="E927" s="184"/>
      <c r="F927" s="184"/>
      <c r="G927" s="185"/>
      <c r="H927" s="184"/>
      <c r="I927" s="184"/>
      <c r="J927" s="184"/>
      <c r="K927" s="184"/>
      <c r="L927" s="184"/>
      <c r="M927" s="184"/>
      <c r="N927" s="184"/>
      <c r="O927" s="184"/>
      <c r="P927" s="184"/>
      <c r="Q927" s="184"/>
      <c r="R927" s="184"/>
      <c r="S927" s="184"/>
      <c r="T927" s="184"/>
      <c r="U927" s="184"/>
      <c r="V927" s="184"/>
      <c r="W927" s="184"/>
      <c r="X927" s="184"/>
      <c r="Y927" s="184"/>
      <c r="Z927" s="184"/>
      <c r="AA927" s="184"/>
      <c r="AB927" s="184"/>
      <c r="AC927" s="184"/>
      <c r="AD927" s="184"/>
      <c r="AE927" s="184"/>
      <c r="AF927" s="184"/>
      <c r="AG927" s="184"/>
      <c r="AH927" s="184"/>
      <c r="AI927" s="184"/>
      <c r="AJ927" s="184"/>
      <c r="AK927" s="184"/>
      <c r="AL927" s="184"/>
      <c r="AM927" s="184"/>
      <c r="AN927" s="184"/>
      <c r="AO927" s="184"/>
      <c r="AP927" s="184"/>
      <c r="AQ927" s="184"/>
      <c r="AR927" s="184"/>
      <c r="AS927" s="184"/>
      <c r="AT927" s="184"/>
      <c r="AU927" s="184"/>
      <c r="AV927" s="184"/>
      <c r="AW927" s="184"/>
      <c r="AX927" s="184"/>
      <c r="AY927" s="184"/>
      <c r="AZ927" s="184"/>
      <c r="BA927" s="184"/>
      <c r="BB927" s="184"/>
      <c r="BC927" s="184"/>
      <c r="BD927" s="184"/>
      <c r="BE927" s="184"/>
      <c r="BF927" s="184"/>
      <c r="BG927" s="184"/>
      <c r="BH927" s="184"/>
      <c r="BI927" s="184"/>
      <c r="BJ927" s="184"/>
      <c r="BK927" s="184"/>
      <c r="BL927" s="184"/>
      <c r="BM927" s="184"/>
      <c r="BN927" s="184"/>
      <c r="BO927" s="184"/>
      <c r="BP927" s="184"/>
      <c r="BQ927" s="184"/>
      <c r="BR927" s="184"/>
      <c r="BS927" s="184"/>
      <c r="BT927" s="184"/>
      <c r="BU927" s="184"/>
      <c r="BV927" s="184"/>
      <c r="BW927" s="184"/>
      <c r="BX927" s="187"/>
      <c r="BY927" s="187"/>
      <c r="BZ927" s="187"/>
      <c r="CA927" s="187"/>
      <c r="CB927" s="187"/>
      <c r="CC927" s="187"/>
      <c r="CD927" s="187"/>
      <c r="CE927" s="187"/>
      <c r="CF927" s="187"/>
      <c r="CG927" s="187"/>
      <c r="CH927" s="187"/>
    </row>
    <row r="928" spans="1:86" s="186" customFormat="1" ht="12" customHeight="1">
      <c r="A928" s="184"/>
      <c r="B928" s="184"/>
      <c r="C928" s="184"/>
      <c r="D928" s="184"/>
      <c r="E928" s="184"/>
      <c r="F928" s="184"/>
      <c r="G928" s="185"/>
      <c r="H928" s="184"/>
      <c r="I928" s="184"/>
      <c r="J928" s="184"/>
      <c r="K928" s="184"/>
      <c r="L928" s="184"/>
      <c r="M928" s="184"/>
      <c r="N928" s="184"/>
      <c r="O928" s="184"/>
      <c r="P928" s="184"/>
      <c r="Q928" s="184"/>
      <c r="R928" s="184"/>
      <c r="S928" s="184"/>
      <c r="T928" s="184"/>
      <c r="U928" s="184"/>
      <c r="V928" s="184"/>
      <c r="W928" s="184"/>
      <c r="X928" s="184"/>
      <c r="Y928" s="184"/>
      <c r="Z928" s="184"/>
      <c r="AA928" s="184"/>
      <c r="AB928" s="184"/>
      <c r="AC928" s="184"/>
      <c r="AD928" s="184"/>
      <c r="AE928" s="184"/>
      <c r="AF928" s="184"/>
      <c r="AG928" s="184"/>
      <c r="AH928" s="184"/>
      <c r="AI928" s="184"/>
      <c r="AJ928" s="184"/>
      <c r="AK928" s="184"/>
      <c r="AL928" s="184"/>
      <c r="AM928" s="184"/>
      <c r="AN928" s="184"/>
      <c r="AO928" s="184"/>
      <c r="AP928" s="184"/>
      <c r="AQ928" s="184"/>
      <c r="AR928" s="184"/>
      <c r="AS928" s="184"/>
      <c r="AT928" s="184"/>
      <c r="AU928" s="184"/>
      <c r="AV928" s="184"/>
      <c r="AW928" s="184"/>
      <c r="AX928" s="184"/>
      <c r="AY928" s="184"/>
      <c r="AZ928" s="184"/>
      <c r="BA928" s="184"/>
      <c r="BB928" s="184"/>
      <c r="BC928" s="184"/>
      <c r="BD928" s="184"/>
      <c r="BE928" s="184"/>
      <c r="BF928" s="184"/>
      <c r="BG928" s="184"/>
      <c r="BH928" s="184"/>
      <c r="BI928" s="184"/>
      <c r="BJ928" s="184"/>
      <c r="BK928" s="184"/>
      <c r="BL928" s="184"/>
      <c r="BM928" s="184"/>
      <c r="BN928" s="184"/>
      <c r="BO928" s="184"/>
      <c r="BP928" s="184"/>
      <c r="BQ928" s="184"/>
      <c r="BR928" s="184"/>
      <c r="BS928" s="184"/>
      <c r="BT928" s="184"/>
      <c r="BU928" s="184"/>
      <c r="BV928" s="184"/>
      <c r="BW928" s="184"/>
      <c r="BX928" s="187"/>
      <c r="BY928" s="187"/>
      <c r="BZ928" s="187"/>
      <c r="CA928" s="187"/>
      <c r="CB928" s="187"/>
      <c r="CC928" s="187"/>
      <c r="CD928" s="187"/>
      <c r="CE928" s="187"/>
      <c r="CF928" s="187"/>
      <c r="CG928" s="187"/>
      <c r="CH928" s="187"/>
    </row>
    <row r="929" spans="1:86" s="186" customFormat="1" ht="12" customHeight="1">
      <c r="A929" s="184"/>
      <c r="B929" s="184"/>
      <c r="C929" s="184"/>
      <c r="D929" s="184"/>
      <c r="E929" s="184"/>
      <c r="F929" s="184"/>
      <c r="G929" s="185"/>
      <c r="H929" s="184"/>
      <c r="I929" s="184"/>
      <c r="J929" s="184"/>
      <c r="K929" s="184"/>
      <c r="L929" s="184"/>
      <c r="M929" s="184"/>
      <c r="N929" s="184"/>
      <c r="O929" s="184"/>
      <c r="P929" s="184"/>
      <c r="Q929" s="184"/>
      <c r="R929" s="184"/>
      <c r="S929" s="184"/>
      <c r="T929" s="184"/>
      <c r="U929" s="184"/>
      <c r="V929" s="184"/>
      <c r="W929" s="184"/>
      <c r="X929" s="184"/>
      <c r="Y929" s="184"/>
      <c r="Z929" s="184"/>
      <c r="AA929" s="184"/>
      <c r="AB929" s="184"/>
      <c r="AC929" s="184"/>
      <c r="AD929" s="184"/>
      <c r="AE929" s="184"/>
      <c r="AF929" s="184"/>
      <c r="AG929" s="184"/>
      <c r="AH929" s="184"/>
      <c r="AI929" s="184"/>
      <c r="AJ929" s="184"/>
      <c r="AK929" s="184"/>
      <c r="AL929" s="184"/>
      <c r="AM929" s="184"/>
      <c r="AN929" s="184"/>
      <c r="AO929" s="184"/>
      <c r="AP929" s="184"/>
      <c r="AQ929" s="184"/>
      <c r="AR929" s="184"/>
      <c r="AS929" s="184"/>
      <c r="AT929" s="184"/>
      <c r="AU929" s="184"/>
      <c r="AV929" s="184"/>
      <c r="AW929" s="184"/>
      <c r="AX929" s="184"/>
      <c r="AY929" s="184"/>
      <c r="AZ929" s="184"/>
      <c r="BA929" s="184"/>
      <c r="BB929" s="184"/>
      <c r="BC929" s="184"/>
      <c r="BD929" s="184"/>
      <c r="BE929" s="184"/>
      <c r="BF929" s="184"/>
      <c r="BG929" s="184"/>
      <c r="BH929" s="184"/>
      <c r="BI929" s="184"/>
      <c r="BJ929" s="184"/>
      <c r="BK929" s="184"/>
      <c r="BL929" s="184"/>
      <c r="BM929" s="184"/>
      <c r="BN929" s="184"/>
      <c r="BO929" s="184"/>
      <c r="BP929" s="184"/>
      <c r="BQ929" s="184"/>
      <c r="BR929" s="184"/>
      <c r="BS929" s="184"/>
      <c r="BT929" s="184"/>
      <c r="BU929" s="184"/>
      <c r="BV929" s="184"/>
      <c r="BW929" s="184"/>
      <c r="BX929" s="187"/>
      <c r="BY929" s="187"/>
      <c r="BZ929" s="187"/>
      <c r="CA929" s="187"/>
      <c r="CB929" s="187"/>
      <c r="CC929" s="187"/>
      <c r="CD929" s="187"/>
      <c r="CE929" s="187"/>
      <c r="CF929" s="187"/>
      <c r="CG929" s="187"/>
      <c r="CH929" s="187"/>
    </row>
    <row r="930" spans="1:86" s="186" customFormat="1" ht="12" customHeight="1">
      <c r="A930" s="184"/>
      <c r="B930" s="184"/>
      <c r="C930" s="184"/>
      <c r="D930" s="184"/>
      <c r="E930" s="184"/>
      <c r="F930" s="184"/>
      <c r="G930" s="185"/>
      <c r="H930" s="184"/>
      <c r="I930" s="184"/>
      <c r="J930" s="184"/>
      <c r="K930" s="184"/>
      <c r="L930" s="184"/>
      <c r="M930" s="184"/>
      <c r="N930" s="184"/>
      <c r="O930" s="184"/>
      <c r="P930" s="184"/>
      <c r="Q930" s="184"/>
      <c r="R930" s="184"/>
      <c r="S930" s="184"/>
      <c r="T930" s="184"/>
      <c r="U930" s="184"/>
      <c r="V930" s="184"/>
      <c r="W930" s="184"/>
      <c r="X930" s="184"/>
      <c r="Y930" s="184"/>
      <c r="Z930" s="184"/>
      <c r="AA930" s="184"/>
      <c r="AB930" s="184"/>
      <c r="AC930" s="184"/>
      <c r="AD930" s="184"/>
      <c r="AE930" s="184"/>
      <c r="AF930" s="184"/>
      <c r="AG930" s="184"/>
      <c r="AH930" s="184"/>
      <c r="AI930" s="184"/>
      <c r="AJ930" s="184"/>
      <c r="AK930" s="184"/>
      <c r="AL930" s="184"/>
      <c r="AM930" s="184"/>
      <c r="AN930" s="184"/>
      <c r="AO930" s="184"/>
      <c r="AP930" s="184"/>
      <c r="AQ930" s="184"/>
      <c r="AR930" s="184"/>
      <c r="AS930" s="184"/>
      <c r="AT930" s="184"/>
      <c r="AU930" s="184"/>
      <c r="AV930" s="184"/>
      <c r="AW930" s="184"/>
      <c r="AX930" s="184"/>
      <c r="AY930" s="184"/>
      <c r="AZ930" s="184"/>
      <c r="BA930" s="184"/>
      <c r="BB930" s="184"/>
      <c r="BC930" s="184"/>
      <c r="BD930" s="184"/>
      <c r="BE930" s="184"/>
      <c r="BF930" s="184"/>
      <c r="BG930" s="184"/>
      <c r="BH930" s="184"/>
      <c r="BI930" s="184"/>
      <c r="BJ930" s="184"/>
      <c r="BK930" s="184"/>
      <c r="BL930" s="184"/>
      <c r="BM930" s="184"/>
      <c r="BN930" s="184"/>
      <c r="BO930" s="184"/>
      <c r="BP930" s="184"/>
      <c r="BQ930" s="184"/>
      <c r="BR930" s="184"/>
      <c r="BS930" s="184"/>
      <c r="BT930" s="184"/>
      <c r="BU930" s="184"/>
      <c r="BV930" s="184"/>
      <c r="BW930" s="184"/>
      <c r="BX930" s="187"/>
      <c r="BY930" s="187"/>
      <c r="BZ930" s="187"/>
      <c r="CA930" s="187"/>
      <c r="CB930" s="187"/>
      <c r="CC930" s="187"/>
      <c r="CD930" s="187"/>
      <c r="CE930" s="187"/>
      <c r="CF930" s="187"/>
      <c r="CG930" s="187"/>
      <c r="CH930" s="187"/>
    </row>
    <row r="931" spans="1:86" s="186" customFormat="1" ht="12" customHeight="1">
      <c r="A931" s="184"/>
      <c r="B931" s="184"/>
      <c r="C931" s="184"/>
      <c r="D931" s="184"/>
      <c r="E931" s="184"/>
      <c r="F931" s="184"/>
      <c r="G931" s="185"/>
      <c r="H931" s="184"/>
      <c r="I931" s="184"/>
      <c r="J931" s="184"/>
      <c r="K931" s="184"/>
      <c r="L931" s="184"/>
      <c r="M931" s="184"/>
      <c r="N931" s="184"/>
      <c r="O931" s="184"/>
      <c r="P931" s="184"/>
      <c r="Q931" s="184"/>
      <c r="R931" s="184"/>
      <c r="S931" s="184"/>
      <c r="T931" s="184"/>
      <c r="U931" s="184"/>
      <c r="V931" s="184"/>
      <c r="W931" s="184"/>
      <c r="X931" s="184"/>
      <c r="Y931" s="184"/>
      <c r="Z931" s="184"/>
      <c r="AA931" s="184"/>
      <c r="AB931" s="184"/>
      <c r="AC931" s="184"/>
      <c r="AD931" s="184"/>
      <c r="AE931" s="184"/>
      <c r="AF931" s="184"/>
      <c r="AG931" s="184"/>
      <c r="AH931" s="184"/>
      <c r="AI931" s="184"/>
      <c r="AJ931" s="184"/>
      <c r="AK931" s="184"/>
      <c r="AL931" s="184"/>
      <c r="AM931" s="184"/>
      <c r="AN931" s="184"/>
      <c r="AO931" s="184"/>
      <c r="AP931" s="184"/>
      <c r="AQ931" s="184"/>
      <c r="AR931" s="184"/>
      <c r="AS931" s="184"/>
      <c r="AT931" s="184"/>
      <c r="AU931" s="184"/>
      <c r="AV931" s="184"/>
      <c r="AW931" s="184"/>
      <c r="AX931" s="184"/>
      <c r="AY931" s="184"/>
      <c r="AZ931" s="184"/>
      <c r="BA931" s="184"/>
      <c r="BB931" s="184"/>
      <c r="BC931" s="184"/>
      <c r="BD931" s="184"/>
      <c r="BE931" s="184"/>
      <c r="BF931" s="184"/>
      <c r="BG931" s="184"/>
      <c r="BH931" s="184"/>
      <c r="BI931" s="184"/>
      <c r="BJ931" s="184"/>
      <c r="BK931" s="184"/>
      <c r="BL931" s="184"/>
      <c r="BM931" s="184"/>
      <c r="BN931" s="184"/>
      <c r="BO931" s="184"/>
      <c r="BP931" s="184"/>
      <c r="BQ931" s="184"/>
      <c r="BR931" s="184"/>
      <c r="BS931" s="184"/>
      <c r="BT931" s="184"/>
      <c r="BU931" s="184"/>
      <c r="BV931" s="184"/>
      <c r="BW931" s="184"/>
      <c r="BX931" s="187"/>
      <c r="BY931" s="187"/>
      <c r="BZ931" s="187"/>
      <c r="CA931" s="187"/>
      <c r="CB931" s="187"/>
      <c r="CC931" s="187"/>
      <c r="CD931" s="187"/>
      <c r="CE931" s="187"/>
      <c r="CF931" s="187"/>
      <c r="CG931" s="187"/>
      <c r="CH931" s="187"/>
    </row>
    <row r="932" spans="1:86" s="186" customFormat="1" ht="12" customHeight="1">
      <c r="A932" s="184"/>
      <c r="B932" s="184"/>
      <c r="C932" s="184"/>
      <c r="D932" s="184"/>
      <c r="E932" s="184"/>
      <c r="F932" s="184"/>
      <c r="G932" s="185"/>
      <c r="H932" s="184"/>
      <c r="I932" s="184"/>
      <c r="J932" s="184"/>
      <c r="K932" s="184"/>
      <c r="L932" s="184"/>
      <c r="M932" s="184"/>
      <c r="N932" s="184"/>
      <c r="O932" s="184"/>
      <c r="P932" s="184"/>
      <c r="Q932" s="184"/>
      <c r="R932" s="184"/>
      <c r="S932" s="184"/>
      <c r="T932" s="184"/>
      <c r="U932" s="184"/>
      <c r="V932" s="184"/>
      <c r="W932" s="184"/>
      <c r="X932" s="184"/>
      <c r="Y932" s="184"/>
      <c r="Z932" s="184"/>
      <c r="AA932" s="184"/>
      <c r="AB932" s="184"/>
      <c r="AC932" s="184"/>
      <c r="AD932" s="184"/>
      <c r="AE932" s="184"/>
      <c r="AF932" s="184"/>
      <c r="AG932" s="184"/>
      <c r="AH932" s="184"/>
      <c r="AI932" s="184"/>
      <c r="AJ932" s="184"/>
      <c r="AK932" s="184"/>
      <c r="AL932" s="184"/>
      <c r="AM932" s="184"/>
      <c r="AN932" s="184"/>
      <c r="AO932" s="184"/>
      <c r="AP932" s="184"/>
      <c r="AQ932" s="184"/>
      <c r="AR932" s="184"/>
      <c r="AS932" s="184"/>
      <c r="AT932" s="184"/>
      <c r="AU932" s="184"/>
      <c r="AV932" s="184"/>
      <c r="AW932" s="184"/>
      <c r="AX932" s="184"/>
      <c r="AY932" s="184"/>
      <c r="AZ932" s="184"/>
      <c r="BA932" s="184"/>
      <c r="BB932" s="184"/>
      <c r="BC932" s="184"/>
      <c r="BD932" s="184"/>
      <c r="BE932" s="184"/>
      <c r="BF932" s="184"/>
      <c r="BG932" s="184"/>
      <c r="BH932" s="184"/>
      <c r="BI932" s="184"/>
      <c r="BJ932" s="184"/>
      <c r="BK932" s="184"/>
      <c r="BL932" s="184"/>
      <c r="BM932" s="184"/>
      <c r="BN932" s="184"/>
      <c r="BO932" s="184"/>
      <c r="BP932" s="184"/>
      <c r="BQ932" s="184"/>
      <c r="BR932" s="184"/>
      <c r="BS932" s="184"/>
      <c r="BT932" s="184"/>
      <c r="BU932" s="184"/>
      <c r="BV932" s="184"/>
      <c r="BW932" s="184"/>
      <c r="BX932" s="187"/>
      <c r="BY932" s="187"/>
      <c r="BZ932" s="187"/>
      <c r="CA932" s="187"/>
      <c r="CB932" s="187"/>
      <c r="CC932" s="187"/>
      <c r="CD932" s="187"/>
      <c r="CE932" s="187"/>
      <c r="CF932" s="187"/>
      <c r="CG932" s="187"/>
      <c r="CH932" s="187"/>
    </row>
    <row r="933" spans="1:86" s="186" customFormat="1" ht="12" customHeight="1">
      <c r="A933" s="184"/>
      <c r="B933" s="184"/>
      <c r="C933" s="184"/>
      <c r="D933" s="184"/>
      <c r="E933" s="184"/>
      <c r="F933" s="184"/>
      <c r="G933" s="185"/>
      <c r="H933" s="184"/>
      <c r="I933" s="184"/>
      <c r="J933" s="184"/>
      <c r="K933" s="184"/>
      <c r="L933" s="184"/>
      <c r="M933" s="184"/>
      <c r="N933" s="184"/>
      <c r="O933" s="184"/>
      <c r="P933" s="184"/>
      <c r="Q933" s="184"/>
      <c r="R933" s="184"/>
      <c r="S933" s="184"/>
      <c r="T933" s="184"/>
      <c r="U933" s="184"/>
      <c r="V933" s="184"/>
      <c r="W933" s="184"/>
      <c r="X933" s="184"/>
      <c r="Y933" s="184"/>
      <c r="Z933" s="184"/>
      <c r="AA933" s="184"/>
      <c r="AB933" s="184"/>
      <c r="AC933" s="184"/>
      <c r="AD933" s="184"/>
      <c r="AE933" s="184"/>
      <c r="AF933" s="184"/>
      <c r="AG933" s="184"/>
      <c r="AH933" s="184"/>
      <c r="AI933" s="184"/>
      <c r="AJ933" s="184"/>
      <c r="AK933" s="184"/>
      <c r="AL933" s="184"/>
      <c r="AM933" s="184"/>
      <c r="AN933" s="184"/>
      <c r="AO933" s="184"/>
      <c r="AP933" s="184"/>
      <c r="AQ933" s="184"/>
      <c r="AR933" s="184"/>
      <c r="AS933" s="184"/>
      <c r="AT933" s="184"/>
      <c r="AU933" s="184"/>
      <c r="AV933" s="184"/>
      <c r="AW933" s="184"/>
      <c r="AX933" s="184"/>
      <c r="AY933" s="184"/>
      <c r="AZ933" s="184"/>
      <c r="BA933" s="184"/>
      <c r="BB933" s="184"/>
      <c r="BC933" s="184"/>
      <c r="BD933" s="184"/>
      <c r="BE933" s="184"/>
      <c r="BF933" s="184"/>
      <c r="BG933" s="184"/>
      <c r="BH933" s="184"/>
      <c r="BI933" s="184"/>
      <c r="BJ933" s="184"/>
      <c r="BK933" s="184"/>
      <c r="BL933" s="184"/>
      <c r="BM933" s="184"/>
      <c r="BN933" s="184"/>
      <c r="BO933" s="184"/>
      <c r="BP933" s="184"/>
      <c r="BQ933" s="184"/>
      <c r="BR933" s="184"/>
      <c r="BS933" s="184"/>
      <c r="BT933" s="184"/>
      <c r="BU933" s="184"/>
      <c r="BV933" s="184"/>
      <c r="BW933" s="184"/>
      <c r="BX933" s="187"/>
      <c r="BY933" s="187"/>
      <c r="BZ933" s="187"/>
      <c r="CA933" s="187"/>
      <c r="CB933" s="187"/>
      <c r="CC933" s="187"/>
      <c r="CD933" s="187"/>
      <c r="CE933" s="187"/>
      <c r="CF933" s="187"/>
      <c r="CG933" s="187"/>
      <c r="CH933" s="187"/>
    </row>
    <row r="934" spans="1:86" s="186" customFormat="1" ht="12" customHeight="1">
      <c r="A934" s="184"/>
      <c r="B934" s="184"/>
      <c r="C934" s="184"/>
      <c r="D934" s="184"/>
      <c r="E934" s="184"/>
      <c r="F934" s="184"/>
      <c r="G934" s="185"/>
      <c r="H934" s="184"/>
      <c r="I934" s="184"/>
      <c r="J934" s="184"/>
      <c r="K934" s="184"/>
      <c r="L934" s="184"/>
      <c r="M934" s="184"/>
      <c r="N934" s="184"/>
      <c r="O934" s="184"/>
      <c r="P934" s="184"/>
      <c r="Q934" s="184"/>
      <c r="R934" s="184"/>
      <c r="S934" s="184"/>
      <c r="T934" s="184"/>
      <c r="U934" s="184"/>
      <c r="V934" s="184"/>
      <c r="W934" s="184"/>
      <c r="X934" s="184"/>
      <c r="Y934" s="184"/>
      <c r="Z934" s="184"/>
      <c r="AA934" s="184"/>
      <c r="AB934" s="184"/>
      <c r="AC934" s="184"/>
      <c r="AD934" s="184"/>
      <c r="AE934" s="184"/>
      <c r="AF934" s="184"/>
      <c r="AG934" s="184"/>
      <c r="AH934" s="184"/>
      <c r="AI934" s="184"/>
      <c r="AJ934" s="184"/>
      <c r="AK934" s="184"/>
      <c r="AL934" s="184"/>
      <c r="AM934" s="184"/>
      <c r="AN934" s="184"/>
      <c r="AO934" s="184"/>
      <c r="AP934" s="184"/>
      <c r="AQ934" s="184"/>
      <c r="AR934" s="184"/>
      <c r="AS934" s="184"/>
      <c r="AT934" s="184"/>
      <c r="AU934" s="184"/>
      <c r="AV934" s="184"/>
      <c r="AW934" s="184"/>
      <c r="AX934" s="184"/>
      <c r="AY934" s="184"/>
      <c r="AZ934" s="184"/>
      <c r="BA934" s="184"/>
      <c r="BB934" s="184"/>
      <c r="BC934" s="184"/>
      <c r="BD934" s="184"/>
      <c r="BE934" s="184"/>
      <c r="BF934" s="184"/>
      <c r="BG934" s="184"/>
      <c r="BH934" s="184"/>
      <c r="BI934" s="184"/>
      <c r="BJ934" s="184"/>
      <c r="BK934" s="184"/>
      <c r="BL934" s="184"/>
      <c r="BM934" s="184"/>
      <c r="BN934" s="184"/>
      <c r="BO934" s="184"/>
      <c r="BP934" s="184"/>
      <c r="BQ934" s="184"/>
      <c r="BR934" s="184"/>
      <c r="BS934" s="184"/>
      <c r="BT934" s="184"/>
      <c r="BU934" s="184"/>
      <c r="BV934" s="184"/>
      <c r="BW934" s="184"/>
      <c r="BX934" s="187"/>
      <c r="BY934" s="187"/>
      <c r="BZ934" s="187"/>
      <c r="CA934" s="187"/>
      <c r="CB934" s="187"/>
      <c r="CC934" s="187"/>
      <c r="CD934" s="187"/>
      <c r="CE934" s="187"/>
      <c r="CF934" s="187"/>
      <c r="CG934" s="187"/>
      <c r="CH934" s="187"/>
    </row>
    <row r="935" spans="1:86" s="186" customFormat="1" ht="12" customHeight="1">
      <c r="A935" s="184"/>
      <c r="B935" s="184"/>
      <c r="C935" s="184"/>
      <c r="D935" s="184"/>
      <c r="E935" s="184"/>
      <c r="F935" s="184"/>
      <c r="G935" s="185"/>
      <c r="H935" s="184"/>
      <c r="I935" s="184"/>
      <c r="J935" s="184"/>
      <c r="K935" s="184"/>
      <c r="L935" s="184"/>
      <c r="M935" s="184"/>
      <c r="N935" s="184"/>
      <c r="O935" s="184"/>
      <c r="P935" s="184"/>
      <c r="Q935" s="184"/>
      <c r="R935" s="184"/>
      <c r="S935" s="184"/>
      <c r="T935" s="184"/>
      <c r="U935" s="184"/>
      <c r="V935" s="184"/>
      <c r="W935" s="184"/>
      <c r="X935" s="184"/>
      <c r="Y935" s="184"/>
      <c r="Z935" s="184"/>
      <c r="AA935" s="184"/>
      <c r="AB935" s="184"/>
      <c r="AC935" s="184"/>
      <c r="AD935" s="184"/>
      <c r="AE935" s="184"/>
      <c r="AF935" s="184"/>
      <c r="AG935" s="184"/>
      <c r="AH935" s="184"/>
      <c r="AI935" s="184"/>
      <c r="AJ935" s="184"/>
      <c r="AK935" s="184"/>
      <c r="AL935" s="184"/>
      <c r="AM935" s="184"/>
      <c r="AN935" s="184"/>
      <c r="AO935" s="184"/>
      <c r="AP935" s="184"/>
      <c r="AQ935" s="184"/>
      <c r="AR935" s="184"/>
      <c r="AS935" s="184"/>
      <c r="AT935" s="184"/>
      <c r="AU935" s="184"/>
      <c r="AV935" s="184"/>
      <c r="AW935" s="184"/>
      <c r="AX935" s="184"/>
      <c r="AY935" s="184"/>
      <c r="AZ935" s="184"/>
      <c r="BA935" s="184"/>
      <c r="BB935" s="184"/>
      <c r="BC935" s="184"/>
      <c r="BD935" s="184"/>
      <c r="BE935" s="184"/>
      <c r="BF935" s="184"/>
      <c r="BG935" s="184"/>
      <c r="BH935" s="184"/>
      <c r="BI935" s="184"/>
      <c r="BJ935" s="184"/>
      <c r="BK935" s="184"/>
      <c r="BL935" s="184"/>
      <c r="BM935" s="184"/>
      <c r="BN935" s="184"/>
      <c r="BO935" s="184"/>
      <c r="BP935" s="184"/>
      <c r="BQ935" s="184"/>
      <c r="BR935" s="184"/>
      <c r="BS935" s="184"/>
      <c r="BT935" s="184"/>
      <c r="BU935" s="184"/>
      <c r="BV935" s="184"/>
      <c r="BW935" s="184"/>
      <c r="BX935" s="187"/>
      <c r="BY935" s="187"/>
      <c r="BZ935" s="187"/>
      <c r="CA935" s="187"/>
      <c r="CB935" s="187"/>
      <c r="CC935" s="187"/>
      <c r="CD935" s="187"/>
      <c r="CE935" s="187"/>
      <c r="CF935" s="187"/>
      <c r="CG935" s="187"/>
      <c r="CH935" s="187"/>
    </row>
    <row r="936" spans="1:86" s="186" customFormat="1" ht="12" customHeight="1">
      <c r="A936" s="184"/>
      <c r="B936" s="184"/>
      <c r="C936" s="184"/>
      <c r="D936" s="184"/>
      <c r="E936" s="184"/>
      <c r="F936" s="184"/>
      <c r="G936" s="185"/>
      <c r="H936" s="184"/>
      <c r="I936" s="184"/>
      <c r="J936" s="184"/>
      <c r="K936" s="184"/>
      <c r="L936" s="184"/>
      <c r="M936" s="184"/>
      <c r="N936" s="184"/>
      <c r="O936" s="184"/>
      <c r="P936" s="184"/>
      <c r="Q936" s="184"/>
      <c r="R936" s="184"/>
      <c r="S936" s="184"/>
      <c r="T936" s="184"/>
      <c r="U936" s="184"/>
      <c r="V936" s="184"/>
      <c r="W936" s="184"/>
      <c r="X936" s="184"/>
      <c r="Y936" s="184"/>
      <c r="Z936" s="184"/>
      <c r="AA936" s="184"/>
      <c r="AB936" s="184"/>
      <c r="AC936" s="184"/>
      <c r="AD936" s="184"/>
      <c r="AE936" s="184"/>
      <c r="AF936" s="184"/>
      <c r="AG936" s="184"/>
      <c r="AH936" s="184"/>
      <c r="AI936" s="184"/>
      <c r="AJ936" s="184"/>
      <c r="AK936" s="184"/>
      <c r="AL936" s="184"/>
      <c r="AM936" s="184"/>
      <c r="AN936" s="184"/>
      <c r="AO936" s="184"/>
      <c r="AP936" s="184"/>
      <c r="AQ936" s="184"/>
      <c r="AR936" s="184"/>
      <c r="AS936" s="184"/>
      <c r="AT936" s="184"/>
      <c r="AU936" s="184"/>
      <c r="AV936" s="184"/>
      <c r="AW936" s="184"/>
      <c r="AX936" s="184"/>
      <c r="AY936" s="184"/>
      <c r="AZ936" s="184"/>
      <c r="BA936" s="184"/>
      <c r="BB936" s="184"/>
      <c r="BC936" s="184"/>
      <c r="BD936" s="184"/>
      <c r="BE936" s="184"/>
      <c r="BF936" s="184"/>
      <c r="BG936" s="184"/>
      <c r="BH936" s="184"/>
      <c r="BI936" s="184"/>
      <c r="BJ936" s="184"/>
      <c r="BK936" s="184"/>
      <c r="BL936" s="184"/>
      <c r="BM936" s="184"/>
      <c r="BN936" s="184"/>
      <c r="BO936" s="184"/>
      <c r="BP936" s="184"/>
      <c r="BQ936" s="184"/>
      <c r="BR936" s="184"/>
      <c r="BS936" s="184"/>
      <c r="BT936" s="184"/>
      <c r="BU936" s="184"/>
      <c r="BV936" s="184"/>
      <c r="BW936" s="184"/>
      <c r="BX936" s="187"/>
      <c r="BY936" s="187"/>
      <c r="BZ936" s="187"/>
      <c r="CA936" s="187"/>
      <c r="CB936" s="187"/>
      <c r="CC936" s="187"/>
      <c r="CD936" s="187"/>
      <c r="CE936" s="187"/>
      <c r="CF936" s="187"/>
      <c r="CG936" s="187"/>
      <c r="CH936" s="187"/>
    </row>
    <row r="937" spans="1:86" s="186" customFormat="1" ht="12" customHeight="1">
      <c r="A937" s="184"/>
      <c r="B937" s="184"/>
      <c r="C937" s="184"/>
      <c r="D937" s="184"/>
      <c r="E937" s="184"/>
      <c r="F937" s="184"/>
      <c r="G937" s="185"/>
      <c r="H937" s="184"/>
      <c r="I937" s="184"/>
      <c r="J937" s="184"/>
      <c r="K937" s="184"/>
      <c r="L937" s="184"/>
      <c r="M937" s="184"/>
      <c r="N937" s="184"/>
      <c r="O937" s="184"/>
      <c r="P937" s="184"/>
      <c r="Q937" s="184"/>
      <c r="R937" s="184"/>
      <c r="S937" s="184"/>
      <c r="T937" s="184"/>
      <c r="U937" s="184"/>
      <c r="V937" s="184"/>
      <c r="W937" s="184"/>
      <c r="X937" s="184"/>
      <c r="Y937" s="184"/>
      <c r="Z937" s="184"/>
      <c r="AA937" s="184"/>
      <c r="AB937" s="184"/>
      <c r="AC937" s="184"/>
      <c r="AD937" s="184"/>
      <c r="AE937" s="184"/>
      <c r="AF937" s="184"/>
      <c r="AG937" s="184"/>
      <c r="AH937" s="184"/>
      <c r="AI937" s="184"/>
      <c r="AJ937" s="184"/>
      <c r="AK937" s="184"/>
      <c r="AL937" s="184"/>
      <c r="AM937" s="184"/>
      <c r="AN937" s="184"/>
      <c r="AO937" s="184"/>
      <c r="AP937" s="184"/>
      <c r="AQ937" s="184"/>
      <c r="AR937" s="184"/>
      <c r="AS937" s="184"/>
      <c r="AT937" s="184"/>
      <c r="AU937" s="184"/>
      <c r="AV937" s="184"/>
      <c r="AW937" s="184"/>
      <c r="AX937" s="184"/>
      <c r="AY937" s="184"/>
      <c r="AZ937" s="184"/>
      <c r="BA937" s="184"/>
      <c r="BB937" s="184"/>
      <c r="BC937" s="184"/>
      <c r="BD937" s="184"/>
      <c r="BE937" s="184"/>
      <c r="BF937" s="184"/>
      <c r="BG937" s="184"/>
      <c r="BH937" s="184"/>
      <c r="BI937" s="184"/>
      <c r="BJ937" s="184"/>
      <c r="BK937" s="184"/>
      <c r="BL937" s="184"/>
      <c r="BM937" s="184"/>
      <c r="BN937" s="184"/>
      <c r="BO937" s="184"/>
      <c r="BP937" s="184"/>
      <c r="BQ937" s="184"/>
      <c r="BR937" s="184"/>
      <c r="BS937" s="184"/>
      <c r="BT937" s="184"/>
      <c r="BU937" s="184"/>
      <c r="BV937" s="184"/>
      <c r="BW937" s="184"/>
      <c r="BX937" s="187"/>
      <c r="BY937" s="187"/>
      <c r="BZ937" s="187"/>
      <c r="CA937" s="187"/>
      <c r="CB937" s="187"/>
      <c r="CC937" s="187"/>
      <c r="CD937" s="187"/>
      <c r="CE937" s="187"/>
      <c r="CF937" s="187"/>
      <c r="CG937" s="187"/>
      <c r="CH937" s="187"/>
    </row>
    <row r="938" spans="1:86" s="186" customFormat="1" ht="12" customHeight="1">
      <c r="A938" s="184"/>
      <c r="B938" s="184"/>
      <c r="C938" s="184"/>
      <c r="D938" s="184"/>
      <c r="E938" s="184"/>
      <c r="F938" s="184"/>
      <c r="G938" s="185"/>
      <c r="H938" s="184"/>
      <c r="I938" s="184"/>
      <c r="J938" s="184"/>
      <c r="K938" s="184"/>
      <c r="L938" s="184"/>
      <c r="M938" s="184"/>
      <c r="N938" s="184"/>
      <c r="O938" s="184"/>
      <c r="P938" s="184"/>
      <c r="Q938" s="184"/>
      <c r="R938" s="184"/>
      <c r="S938" s="184"/>
      <c r="T938" s="184"/>
      <c r="U938" s="184"/>
      <c r="V938" s="184"/>
      <c r="W938" s="184"/>
      <c r="X938" s="184"/>
      <c r="Y938" s="184"/>
      <c r="Z938" s="184"/>
      <c r="AA938" s="184"/>
      <c r="AB938" s="184"/>
      <c r="AC938" s="184"/>
      <c r="AD938" s="184"/>
      <c r="AE938" s="184"/>
      <c r="AF938" s="184"/>
      <c r="AG938" s="184"/>
      <c r="AH938" s="184"/>
      <c r="AI938" s="184"/>
      <c r="AJ938" s="184"/>
      <c r="AK938" s="184"/>
      <c r="AL938" s="184"/>
      <c r="AM938" s="184"/>
      <c r="AN938" s="184"/>
      <c r="AO938" s="184"/>
      <c r="AP938" s="184"/>
      <c r="AQ938" s="184"/>
      <c r="AR938" s="184"/>
      <c r="AS938" s="184"/>
      <c r="AT938" s="184"/>
      <c r="AU938" s="184"/>
      <c r="AV938" s="184"/>
      <c r="AW938" s="184"/>
      <c r="AX938" s="184"/>
      <c r="AY938" s="184"/>
      <c r="AZ938" s="184"/>
      <c r="BA938" s="184"/>
      <c r="BB938" s="184"/>
      <c r="BC938" s="184"/>
      <c r="BD938" s="184"/>
      <c r="BE938" s="184"/>
      <c r="BF938" s="184"/>
      <c r="BG938" s="184"/>
      <c r="BH938" s="184"/>
      <c r="BI938" s="184"/>
      <c r="BJ938" s="184"/>
      <c r="BK938" s="184"/>
      <c r="BL938" s="184"/>
      <c r="BM938" s="184"/>
      <c r="BN938" s="184"/>
      <c r="BO938" s="184"/>
      <c r="BP938" s="184"/>
      <c r="BQ938" s="184"/>
      <c r="BR938" s="184"/>
      <c r="BS938" s="184"/>
      <c r="BT938" s="184"/>
      <c r="BU938" s="184"/>
      <c r="BV938" s="184"/>
      <c r="BW938" s="184"/>
      <c r="BX938" s="187"/>
      <c r="BY938" s="187"/>
      <c r="BZ938" s="187"/>
      <c r="CA938" s="187"/>
      <c r="CB938" s="187"/>
      <c r="CC938" s="187"/>
      <c r="CD938" s="187"/>
      <c r="CE938" s="187"/>
      <c r="CF938" s="187"/>
      <c r="CG938" s="187"/>
      <c r="CH938" s="187"/>
    </row>
    <row r="939" spans="1:86" s="186" customFormat="1" ht="12" customHeight="1">
      <c r="A939" s="184"/>
      <c r="B939" s="184"/>
      <c r="C939" s="184"/>
      <c r="D939" s="184"/>
      <c r="E939" s="184"/>
      <c r="F939" s="184"/>
      <c r="G939" s="185"/>
      <c r="H939" s="184"/>
      <c r="I939" s="184"/>
      <c r="J939" s="184"/>
      <c r="K939" s="184"/>
      <c r="L939" s="184"/>
      <c r="M939" s="184"/>
      <c r="N939" s="184"/>
      <c r="O939" s="184"/>
      <c r="P939" s="184"/>
      <c r="Q939" s="184"/>
      <c r="R939" s="184"/>
      <c r="S939" s="184"/>
      <c r="T939" s="184"/>
      <c r="U939" s="184"/>
      <c r="V939" s="184"/>
      <c r="W939" s="184"/>
      <c r="X939" s="184"/>
      <c r="Y939" s="184"/>
      <c r="Z939" s="184"/>
      <c r="AA939" s="184"/>
      <c r="AB939" s="184"/>
      <c r="AC939" s="184"/>
      <c r="AD939" s="184"/>
      <c r="AE939" s="184"/>
      <c r="AF939" s="184"/>
      <c r="AG939" s="184"/>
      <c r="AH939" s="184"/>
      <c r="AI939" s="184"/>
      <c r="AJ939" s="184"/>
      <c r="AK939" s="184"/>
      <c r="AL939" s="184"/>
      <c r="AM939" s="184"/>
      <c r="AN939" s="184"/>
      <c r="AO939" s="184"/>
      <c r="AP939" s="184"/>
      <c r="AQ939" s="184"/>
      <c r="AR939" s="184"/>
      <c r="AS939" s="184"/>
      <c r="AT939" s="184"/>
      <c r="AU939" s="184"/>
      <c r="AV939" s="184"/>
      <c r="AW939" s="184"/>
      <c r="AX939" s="184"/>
      <c r="AY939" s="184"/>
      <c r="AZ939" s="184"/>
      <c r="BA939" s="184"/>
      <c r="BB939" s="184"/>
      <c r="BC939" s="184"/>
      <c r="BD939" s="184"/>
      <c r="BE939" s="184"/>
      <c r="BF939" s="184"/>
      <c r="BG939" s="184"/>
      <c r="BH939" s="184"/>
      <c r="BI939" s="184"/>
      <c r="BJ939" s="184"/>
      <c r="BK939" s="184"/>
      <c r="BL939" s="184"/>
      <c r="BM939" s="184"/>
      <c r="BN939" s="184"/>
      <c r="BO939" s="184"/>
      <c r="BP939" s="184"/>
      <c r="BQ939" s="184"/>
      <c r="BR939" s="184"/>
      <c r="BS939" s="184"/>
      <c r="BT939" s="184"/>
      <c r="BU939" s="184"/>
      <c r="BV939" s="184"/>
      <c r="BW939" s="184"/>
      <c r="BX939" s="187"/>
      <c r="BY939" s="187"/>
      <c r="BZ939" s="187"/>
      <c r="CA939" s="187"/>
      <c r="CB939" s="187"/>
      <c r="CC939" s="187"/>
      <c r="CD939" s="187"/>
      <c r="CE939" s="187"/>
      <c r="CF939" s="187"/>
      <c r="CG939" s="187"/>
      <c r="CH939" s="187"/>
    </row>
    <row r="940" spans="1:86" s="186" customFormat="1" ht="12" customHeight="1">
      <c r="A940" s="184"/>
      <c r="B940" s="184"/>
      <c r="C940" s="184"/>
      <c r="D940" s="184"/>
      <c r="E940" s="184"/>
      <c r="F940" s="184"/>
      <c r="G940" s="185"/>
      <c r="H940" s="184"/>
      <c r="I940" s="184"/>
      <c r="J940" s="184"/>
      <c r="K940" s="184"/>
      <c r="L940" s="184"/>
      <c r="M940" s="184"/>
      <c r="N940" s="184"/>
      <c r="O940" s="184"/>
      <c r="P940" s="184"/>
      <c r="Q940" s="184"/>
      <c r="R940" s="184"/>
      <c r="S940" s="184"/>
      <c r="T940" s="184"/>
      <c r="U940" s="184"/>
      <c r="V940" s="184"/>
      <c r="W940" s="184"/>
      <c r="X940" s="184"/>
      <c r="Y940" s="184"/>
      <c r="Z940" s="184"/>
      <c r="AA940" s="184"/>
      <c r="AB940" s="184"/>
      <c r="AC940" s="184"/>
      <c r="AD940" s="184"/>
      <c r="AE940" s="184"/>
      <c r="AF940" s="184"/>
      <c r="AG940" s="184"/>
      <c r="AH940" s="184"/>
      <c r="AI940" s="184"/>
      <c r="AJ940" s="184"/>
      <c r="AK940" s="184"/>
      <c r="AL940" s="184"/>
      <c r="AM940" s="184"/>
      <c r="AN940" s="184"/>
      <c r="AO940" s="184"/>
      <c r="AP940" s="184"/>
      <c r="AQ940" s="184"/>
      <c r="AR940" s="184"/>
      <c r="AS940" s="184"/>
      <c r="AT940" s="184"/>
      <c r="AU940" s="184"/>
      <c r="AV940" s="184"/>
      <c r="AW940" s="184"/>
      <c r="AX940" s="184"/>
      <c r="AY940" s="184"/>
      <c r="AZ940" s="184"/>
      <c r="BA940" s="184"/>
      <c r="BB940" s="184"/>
      <c r="BC940" s="184"/>
      <c r="BD940" s="184"/>
      <c r="BE940" s="184"/>
      <c r="BF940" s="184"/>
      <c r="BG940" s="184"/>
      <c r="BH940" s="184"/>
      <c r="BI940" s="184"/>
      <c r="BJ940" s="184"/>
      <c r="BK940" s="184"/>
      <c r="BL940" s="184"/>
      <c r="BM940" s="184"/>
      <c r="BN940" s="184"/>
      <c r="BO940" s="184"/>
      <c r="BP940" s="184"/>
      <c r="BQ940" s="184"/>
      <c r="BR940" s="184"/>
      <c r="BS940" s="184"/>
      <c r="BT940" s="184"/>
      <c r="BU940" s="184"/>
      <c r="BV940" s="184"/>
      <c r="BW940" s="184"/>
      <c r="BX940" s="187"/>
      <c r="BY940" s="187"/>
      <c r="BZ940" s="187"/>
      <c r="CA940" s="187"/>
      <c r="CB940" s="187"/>
      <c r="CC940" s="187"/>
      <c r="CD940" s="187"/>
      <c r="CE940" s="187"/>
      <c r="CF940" s="187"/>
      <c r="CG940" s="187"/>
      <c r="CH940" s="187"/>
    </row>
    <row r="941" spans="1:86" s="186" customFormat="1" ht="12" customHeight="1">
      <c r="A941" s="184"/>
      <c r="B941" s="184"/>
      <c r="C941" s="184"/>
      <c r="D941" s="184"/>
      <c r="E941" s="184"/>
      <c r="F941" s="184"/>
      <c r="G941" s="185"/>
      <c r="H941" s="184"/>
      <c r="I941" s="184"/>
      <c r="J941" s="184"/>
      <c r="K941" s="184"/>
      <c r="L941" s="184"/>
      <c r="M941" s="184"/>
      <c r="N941" s="184"/>
      <c r="O941" s="184"/>
      <c r="P941" s="184"/>
      <c r="Q941" s="184"/>
      <c r="R941" s="184"/>
      <c r="S941" s="184"/>
      <c r="T941" s="184"/>
      <c r="U941" s="184"/>
      <c r="V941" s="184"/>
      <c r="W941" s="184"/>
      <c r="X941" s="184"/>
      <c r="Y941" s="184"/>
      <c r="Z941" s="184"/>
      <c r="AA941" s="184"/>
      <c r="AB941" s="184"/>
      <c r="AC941" s="184"/>
      <c r="AD941" s="184"/>
      <c r="AE941" s="184"/>
      <c r="AF941" s="184"/>
      <c r="AG941" s="184"/>
      <c r="AH941" s="184"/>
      <c r="AI941" s="184"/>
      <c r="AJ941" s="184"/>
      <c r="AK941" s="184"/>
      <c r="AL941" s="184"/>
      <c r="AM941" s="184"/>
      <c r="AN941" s="184"/>
      <c r="AO941" s="184"/>
      <c r="AP941" s="184"/>
      <c r="AQ941" s="184"/>
      <c r="AR941" s="184"/>
      <c r="AS941" s="184"/>
      <c r="AT941" s="184"/>
      <c r="AU941" s="184"/>
      <c r="AV941" s="184"/>
      <c r="AW941" s="184"/>
      <c r="AX941" s="184"/>
      <c r="AY941" s="184"/>
      <c r="AZ941" s="184"/>
      <c r="BA941" s="184"/>
      <c r="BB941" s="184"/>
      <c r="BC941" s="184"/>
      <c r="BD941" s="184"/>
      <c r="BE941" s="184"/>
      <c r="BF941" s="184"/>
      <c r="BG941" s="184"/>
      <c r="BH941" s="184"/>
      <c r="BI941" s="184"/>
      <c r="BJ941" s="184"/>
      <c r="BK941" s="184"/>
      <c r="BL941" s="184"/>
      <c r="BM941" s="184"/>
      <c r="BN941" s="184"/>
      <c r="BO941" s="184"/>
      <c r="BP941" s="184"/>
      <c r="BQ941" s="184"/>
      <c r="BR941" s="184"/>
      <c r="BS941" s="184"/>
      <c r="BT941" s="184"/>
      <c r="BU941" s="184"/>
      <c r="BV941" s="184"/>
      <c r="BW941" s="184"/>
      <c r="BX941" s="187"/>
      <c r="BY941" s="187"/>
      <c r="BZ941" s="187"/>
      <c r="CA941" s="187"/>
      <c r="CB941" s="187"/>
      <c r="CC941" s="187"/>
      <c r="CD941" s="187"/>
      <c r="CE941" s="187"/>
      <c r="CF941" s="187"/>
      <c r="CG941" s="187"/>
      <c r="CH941" s="187"/>
    </row>
    <row r="942" spans="1:86" s="186" customFormat="1" ht="12" customHeight="1">
      <c r="A942" s="184"/>
      <c r="B942" s="184"/>
      <c r="C942" s="184"/>
      <c r="D942" s="184"/>
      <c r="E942" s="184"/>
      <c r="F942" s="184"/>
      <c r="G942" s="185"/>
      <c r="H942" s="184"/>
      <c r="I942" s="184"/>
      <c r="J942" s="184"/>
      <c r="K942" s="184"/>
      <c r="L942" s="184"/>
      <c r="M942" s="184"/>
      <c r="N942" s="184"/>
      <c r="O942" s="184"/>
      <c r="P942" s="184"/>
      <c r="Q942" s="184"/>
      <c r="R942" s="184"/>
      <c r="S942" s="184"/>
      <c r="T942" s="184"/>
      <c r="U942" s="184"/>
      <c r="V942" s="184"/>
      <c r="W942" s="184"/>
      <c r="X942" s="184"/>
      <c r="Y942" s="184"/>
      <c r="Z942" s="184"/>
      <c r="AA942" s="184"/>
      <c r="AB942" s="184"/>
      <c r="AC942" s="184"/>
      <c r="AD942" s="184"/>
      <c r="AE942" s="184"/>
      <c r="AF942" s="184"/>
      <c r="AG942" s="184"/>
      <c r="AH942" s="184"/>
      <c r="AI942" s="184"/>
      <c r="AJ942" s="184"/>
      <c r="AK942" s="184"/>
      <c r="AL942" s="184"/>
      <c r="AM942" s="184"/>
      <c r="AN942" s="184"/>
      <c r="AO942" s="184"/>
      <c r="AP942" s="184"/>
      <c r="AQ942" s="184"/>
      <c r="AR942" s="184"/>
      <c r="AS942" s="184"/>
      <c r="AT942" s="184"/>
      <c r="AU942" s="184"/>
      <c r="AV942" s="184"/>
      <c r="AW942" s="184"/>
      <c r="AX942" s="184"/>
      <c r="AY942" s="184"/>
      <c r="AZ942" s="184"/>
      <c r="BA942" s="184"/>
      <c r="BB942" s="184"/>
      <c r="BC942" s="184"/>
      <c r="BD942" s="184"/>
      <c r="BE942" s="184"/>
      <c r="BF942" s="184"/>
      <c r="BG942" s="184"/>
      <c r="BH942" s="184"/>
      <c r="BI942" s="184"/>
      <c r="BJ942" s="184"/>
      <c r="BK942" s="184"/>
      <c r="BL942" s="184"/>
      <c r="BM942" s="184"/>
      <c r="BN942" s="184"/>
      <c r="BO942" s="184"/>
      <c r="BP942" s="184"/>
      <c r="BQ942" s="184"/>
      <c r="BR942" s="184"/>
      <c r="BS942" s="184"/>
      <c r="BT942" s="184"/>
      <c r="BU942" s="184"/>
      <c r="BV942" s="184"/>
      <c r="BW942" s="184"/>
      <c r="BX942" s="187"/>
      <c r="BY942" s="187"/>
      <c r="BZ942" s="187"/>
      <c r="CA942" s="187"/>
      <c r="CB942" s="187"/>
      <c r="CC942" s="187"/>
      <c r="CD942" s="187"/>
      <c r="CE942" s="187"/>
      <c r="CF942" s="187"/>
      <c r="CG942" s="187"/>
      <c r="CH942" s="187"/>
    </row>
    <row r="943" spans="1:86" s="186" customFormat="1" ht="12" customHeight="1">
      <c r="A943" s="184"/>
      <c r="B943" s="184"/>
      <c r="C943" s="184"/>
      <c r="D943" s="184"/>
      <c r="E943" s="184"/>
      <c r="F943" s="184"/>
      <c r="G943" s="185"/>
      <c r="H943" s="184"/>
      <c r="I943" s="184"/>
      <c r="J943" s="184"/>
      <c r="K943" s="184"/>
      <c r="L943" s="184"/>
      <c r="M943" s="184"/>
      <c r="N943" s="184"/>
      <c r="O943" s="184"/>
      <c r="P943" s="184"/>
      <c r="Q943" s="184"/>
      <c r="R943" s="184"/>
      <c r="S943" s="184"/>
      <c r="T943" s="184"/>
      <c r="U943" s="184"/>
      <c r="V943" s="184"/>
      <c r="W943" s="184"/>
      <c r="X943" s="184"/>
      <c r="Y943" s="184"/>
      <c r="Z943" s="184"/>
      <c r="AA943" s="184"/>
      <c r="AB943" s="184"/>
      <c r="AC943" s="184"/>
      <c r="AD943" s="184"/>
      <c r="AE943" s="184"/>
      <c r="AF943" s="184"/>
      <c r="AG943" s="184"/>
      <c r="AH943" s="184"/>
      <c r="AI943" s="184"/>
      <c r="AJ943" s="184"/>
      <c r="AK943" s="184"/>
      <c r="AL943" s="184"/>
      <c r="AM943" s="184"/>
      <c r="AN943" s="184"/>
      <c r="AO943" s="184"/>
      <c r="AP943" s="184"/>
      <c r="AQ943" s="184"/>
      <c r="AR943" s="184"/>
      <c r="AS943" s="184"/>
      <c r="AT943" s="184"/>
      <c r="AU943" s="184"/>
      <c r="AV943" s="184"/>
      <c r="AW943" s="184"/>
      <c r="AX943" s="184"/>
      <c r="AY943" s="184"/>
      <c r="AZ943" s="184"/>
      <c r="BA943" s="184"/>
      <c r="BB943" s="184"/>
      <c r="BC943" s="184"/>
      <c r="BD943" s="184"/>
      <c r="BE943" s="184"/>
      <c r="BF943" s="184"/>
      <c r="BG943" s="184"/>
      <c r="BH943" s="184"/>
      <c r="BI943" s="184"/>
      <c r="BJ943" s="184"/>
      <c r="BK943" s="184"/>
      <c r="BL943" s="184"/>
      <c r="BM943" s="184"/>
      <c r="BN943" s="184"/>
      <c r="BO943" s="184"/>
      <c r="BP943" s="184"/>
      <c r="BQ943" s="184"/>
      <c r="BR943" s="184"/>
      <c r="BS943" s="184"/>
      <c r="BT943" s="184"/>
      <c r="BU943" s="184"/>
      <c r="BV943" s="184"/>
      <c r="BW943" s="184"/>
      <c r="BX943" s="187"/>
      <c r="BY943" s="187"/>
      <c r="BZ943" s="187"/>
      <c r="CA943" s="187"/>
      <c r="CB943" s="187"/>
      <c r="CC943" s="187"/>
      <c r="CD943" s="187"/>
      <c r="CE943" s="187"/>
      <c r="CF943" s="187"/>
      <c r="CG943" s="187"/>
      <c r="CH943" s="187"/>
    </row>
    <row r="944" spans="1:86" s="186" customFormat="1" ht="12" customHeight="1">
      <c r="A944" s="184"/>
      <c r="B944" s="184"/>
      <c r="C944" s="184"/>
      <c r="D944" s="184"/>
      <c r="E944" s="184"/>
      <c r="F944" s="184"/>
      <c r="G944" s="185"/>
      <c r="H944" s="184"/>
      <c r="I944" s="184"/>
      <c r="J944" s="184"/>
      <c r="K944" s="184"/>
      <c r="L944" s="184"/>
      <c r="M944" s="184"/>
      <c r="N944" s="184"/>
      <c r="O944" s="184"/>
      <c r="P944" s="184"/>
      <c r="Q944" s="184"/>
      <c r="R944" s="184"/>
      <c r="S944" s="184"/>
      <c r="T944" s="184"/>
      <c r="U944" s="184"/>
      <c r="V944" s="184"/>
      <c r="W944" s="184"/>
      <c r="X944" s="184"/>
      <c r="Y944" s="184"/>
      <c r="Z944" s="184"/>
      <c r="AA944" s="184"/>
      <c r="AB944" s="184"/>
      <c r="AC944" s="184"/>
      <c r="AD944" s="184"/>
      <c r="AE944" s="184"/>
      <c r="AF944" s="184"/>
      <c r="AG944" s="184"/>
      <c r="AH944" s="184"/>
      <c r="AI944" s="184"/>
      <c r="AJ944" s="184"/>
      <c r="AK944" s="184"/>
      <c r="AL944" s="184"/>
      <c r="AM944" s="184"/>
      <c r="AN944" s="184"/>
      <c r="AO944" s="184"/>
      <c r="AP944" s="184"/>
      <c r="AQ944" s="184"/>
      <c r="AR944" s="184"/>
      <c r="AS944" s="184"/>
      <c r="AT944" s="184"/>
      <c r="AU944" s="184"/>
      <c r="AV944" s="184"/>
      <c r="AW944" s="184"/>
      <c r="AX944" s="184"/>
      <c r="AY944" s="184"/>
      <c r="AZ944" s="184"/>
      <c r="BA944" s="184"/>
      <c r="BB944" s="184"/>
      <c r="BC944" s="184"/>
      <c r="BD944" s="184"/>
      <c r="BE944" s="184"/>
      <c r="BF944" s="184"/>
      <c r="BG944" s="184"/>
      <c r="BH944" s="184"/>
      <c r="BI944" s="184"/>
      <c r="BJ944" s="184"/>
      <c r="BK944" s="184"/>
      <c r="BL944" s="184"/>
      <c r="BM944" s="184"/>
      <c r="BN944" s="184"/>
      <c r="BO944" s="184"/>
      <c r="BP944" s="184"/>
      <c r="BQ944" s="184"/>
      <c r="BR944" s="184"/>
      <c r="BS944" s="184"/>
      <c r="BT944" s="184"/>
      <c r="BU944" s="184"/>
      <c r="BV944" s="184"/>
      <c r="BW944" s="184"/>
      <c r="BX944" s="187"/>
      <c r="BY944" s="187"/>
      <c r="BZ944" s="187"/>
      <c r="CA944" s="187"/>
      <c r="CB944" s="187"/>
      <c r="CC944" s="187"/>
      <c r="CD944" s="187"/>
      <c r="CE944" s="187"/>
      <c r="CF944" s="187"/>
      <c r="CG944" s="187"/>
      <c r="CH944" s="187"/>
    </row>
    <row r="945" spans="1:86" s="186" customFormat="1" ht="12" customHeight="1">
      <c r="A945" s="184"/>
      <c r="B945" s="184"/>
      <c r="C945" s="184"/>
      <c r="D945" s="184"/>
      <c r="E945" s="184"/>
      <c r="F945" s="184"/>
      <c r="G945" s="185"/>
      <c r="H945" s="184"/>
      <c r="I945" s="184"/>
      <c r="J945" s="184"/>
      <c r="K945" s="184"/>
      <c r="L945" s="184"/>
      <c r="M945" s="184"/>
      <c r="N945" s="184"/>
      <c r="O945" s="184"/>
      <c r="P945" s="184"/>
      <c r="Q945" s="184"/>
      <c r="R945" s="184"/>
      <c r="S945" s="184"/>
      <c r="T945" s="184"/>
      <c r="U945" s="184"/>
      <c r="V945" s="184"/>
      <c r="W945" s="184"/>
      <c r="X945" s="184"/>
      <c r="Y945" s="184"/>
      <c r="Z945" s="184"/>
      <c r="AA945" s="184"/>
      <c r="AB945" s="184"/>
      <c r="AC945" s="184"/>
      <c r="AD945" s="184"/>
      <c r="AE945" s="184"/>
      <c r="AF945" s="184"/>
      <c r="AG945" s="184"/>
      <c r="AH945" s="184"/>
      <c r="AI945" s="184"/>
      <c r="AJ945" s="184"/>
      <c r="AK945" s="184"/>
      <c r="AL945" s="184"/>
      <c r="AM945" s="184"/>
      <c r="AN945" s="184"/>
      <c r="AO945" s="184"/>
      <c r="AP945" s="184"/>
      <c r="AQ945" s="184"/>
      <c r="AR945" s="184"/>
      <c r="AS945" s="184"/>
      <c r="AT945" s="184"/>
      <c r="AU945" s="184"/>
      <c r="AV945" s="184"/>
      <c r="AW945" s="184"/>
      <c r="AX945" s="184"/>
      <c r="AY945" s="184"/>
      <c r="AZ945" s="184"/>
      <c r="BA945" s="184"/>
      <c r="BB945" s="184"/>
      <c r="BC945" s="184"/>
      <c r="BD945" s="184"/>
      <c r="BE945" s="184"/>
      <c r="BF945" s="184"/>
      <c r="BG945" s="184"/>
      <c r="BH945" s="184"/>
      <c r="BI945" s="184"/>
      <c r="BJ945" s="184"/>
      <c r="BK945" s="184"/>
      <c r="BL945" s="184"/>
      <c r="BM945" s="184"/>
      <c r="BN945" s="184"/>
      <c r="BO945" s="184"/>
      <c r="BP945" s="184"/>
      <c r="BQ945" s="184"/>
      <c r="BR945" s="184"/>
      <c r="BS945" s="184"/>
      <c r="BT945" s="184"/>
      <c r="BU945" s="184"/>
      <c r="BV945" s="184"/>
      <c r="BW945" s="184"/>
      <c r="BX945" s="187"/>
      <c r="BY945" s="187"/>
      <c r="BZ945" s="187"/>
      <c r="CA945" s="187"/>
      <c r="CB945" s="187"/>
      <c r="CC945" s="187"/>
      <c r="CD945" s="187"/>
      <c r="CE945" s="187"/>
      <c r="CF945" s="187"/>
      <c r="CG945" s="187"/>
      <c r="CH945" s="187"/>
    </row>
    <row r="946" spans="1:86" s="186" customFormat="1" ht="12" customHeight="1">
      <c r="A946" s="184"/>
      <c r="B946" s="184"/>
      <c r="C946" s="184"/>
      <c r="D946" s="184"/>
      <c r="E946" s="184"/>
      <c r="F946" s="184"/>
      <c r="G946" s="185"/>
      <c r="H946" s="184"/>
      <c r="I946" s="184"/>
      <c r="J946" s="184"/>
      <c r="K946" s="184"/>
      <c r="L946" s="184"/>
      <c r="M946" s="184"/>
      <c r="N946" s="184"/>
      <c r="O946" s="184"/>
      <c r="P946" s="184"/>
      <c r="Q946" s="184"/>
      <c r="R946" s="184"/>
      <c r="S946" s="184"/>
      <c r="T946" s="184"/>
      <c r="U946" s="184"/>
      <c r="V946" s="184"/>
      <c r="W946" s="184"/>
      <c r="X946" s="184"/>
      <c r="Y946" s="184"/>
      <c r="Z946" s="184"/>
      <c r="AA946" s="184"/>
      <c r="AB946" s="184"/>
      <c r="AC946" s="184"/>
      <c r="AD946" s="184"/>
      <c r="AE946" s="184"/>
      <c r="AF946" s="184"/>
      <c r="AG946" s="184"/>
      <c r="AH946" s="184"/>
      <c r="AI946" s="184"/>
      <c r="AJ946" s="184"/>
      <c r="AK946" s="184"/>
      <c r="AL946" s="184"/>
      <c r="AM946" s="184"/>
      <c r="AN946" s="184"/>
      <c r="AO946" s="184"/>
      <c r="AP946" s="184"/>
      <c r="AQ946" s="184"/>
      <c r="AR946" s="184"/>
      <c r="AS946" s="184"/>
      <c r="AT946" s="184"/>
      <c r="AU946" s="184"/>
      <c r="AV946" s="184"/>
      <c r="AW946" s="184"/>
      <c r="AX946" s="184"/>
      <c r="AY946" s="184"/>
      <c r="AZ946" s="184"/>
      <c r="BA946" s="184"/>
      <c r="BB946" s="184"/>
      <c r="BC946" s="184"/>
      <c r="BD946" s="184"/>
      <c r="BE946" s="184"/>
      <c r="BF946" s="184"/>
      <c r="BG946" s="184"/>
      <c r="BH946" s="184"/>
      <c r="BI946" s="184"/>
      <c r="BJ946" s="184"/>
      <c r="BK946" s="184"/>
      <c r="BL946" s="184"/>
      <c r="BM946" s="184"/>
      <c r="BN946" s="184"/>
      <c r="BO946" s="184"/>
      <c r="BP946" s="184"/>
      <c r="BQ946" s="184"/>
      <c r="BR946" s="184"/>
      <c r="BS946" s="184"/>
      <c r="BT946" s="184"/>
      <c r="BU946" s="184"/>
      <c r="BV946" s="184"/>
      <c r="BW946" s="184"/>
      <c r="BX946" s="187"/>
      <c r="BY946" s="187"/>
      <c r="BZ946" s="187"/>
      <c r="CA946" s="187"/>
      <c r="CB946" s="187"/>
      <c r="CC946" s="187"/>
      <c r="CD946" s="187"/>
      <c r="CE946" s="187"/>
      <c r="CF946" s="187"/>
      <c r="CG946" s="187"/>
      <c r="CH946" s="187"/>
    </row>
    <row r="947" spans="1:86" s="186" customFormat="1" ht="12" customHeight="1">
      <c r="A947" s="184"/>
      <c r="B947" s="184"/>
      <c r="C947" s="184"/>
      <c r="D947" s="184"/>
      <c r="E947" s="184"/>
      <c r="F947" s="184"/>
      <c r="G947" s="185"/>
      <c r="H947" s="184"/>
      <c r="I947" s="184"/>
      <c r="J947" s="184"/>
      <c r="K947" s="184"/>
      <c r="L947" s="184"/>
      <c r="M947" s="184"/>
      <c r="N947" s="184"/>
      <c r="O947" s="184"/>
      <c r="P947" s="184"/>
      <c r="Q947" s="184"/>
      <c r="R947" s="184"/>
      <c r="S947" s="184"/>
      <c r="T947" s="184"/>
      <c r="U947" s="184"/>
      <c r="V947" s="184"/>
      <c r="W947" s="184"/>
      <c r="X947" s="184"/>
      <c r="Y947" s="184"/>
      <c r="Z947" s="184"/>
      <c r="AA947" s="184"/>
      <c r="AB947" s="184"/>
      <c r="AC947" s="184"/>
      <c r="AD947" s="184"/>
      <c r="AE947" s="184"/>
      <c r="AF947" s="184"/>
      <c r="AG947" s="184"/>
      <c r="AH947" s="184"/>
      <c r="AI947" s="184"/>
      <c r="AJ947" s="184"/>
      <c r="AK947" s="184"/>
      <c r="AL947" s="184"/>
      <c r="AM947" s="184"/>
      <c r="AN947" s="184"/>
      <c r="AO947" s="184"/>
      <c r="AP947" s="184"/>
      <c r="AQ947" s="184"/>
      <c r="AR947" s="184"/>
      <c r="AS947" s="184"/>
      <c r="AT947" s="184"/>
      <c r="AU947" s="184"/>
      <c r="AV947" s="184"/>
      <c r="AW947" s="184"/>
      <c r="AX947" s="184"/>
      <c r="AY947" s="184"/>
      <c r="AZ947" s="184"/>
      <c r="BA947" s="184"/>
      <c r="BB947" s="184"/>
      <c r="BC947" s="184"/>
      <c r="BD947" s="184"/>
      <c r="BE947" s="184"/>
      <c r="BF947" s="184"/>
      <c r="BG947" s="184"/>
      <c r="BH947" s="184"/>
      <c r="BI947" s="184"/>
      <c r="BJ947" s="184"/>
      <c r="BK947" s="184"/>
      <c r="BL947" s="184"/>
      <c r="BM947" s="184"/>
      <c r="BN947" s="184"/>
      <c r="BO947" s="184"/>
      <c r="BP947" s="184"/>
      <c r="BQ947" s="184"/>
      <c r="BR947" s="184"/>
      <c r="BS947" s="184"/>
      <c r="BT947" s="184"/>
      <c r="BU947" s="184"/>
      <c r="BV947" s="184"/>
      <c r="BW947" s="184"/>
      <c r="BX947" s="187"/>
      <c r="BY947" s="187"/>
      <c r="BZ947" s="187"/>
      <c r="CA947" s="187"/>
      <c r="CB947" s="187"/>
      <c r="CC947" s="187"/>
      <c r="CD947" s="187"/>
      <c r="CE947" s="187"/>
      <c r="CF947" s="187"/>
      <c r="CG947" s="187"/>
      <c r="CH947" s="187"/>
    </row>
    <row r="948" spans="1:86" s="186" customFormat="1" ht="12" customHeight="1">
      <c r="A948" s="184"/>
      <c r="B948" s="184"/>
      <c r="C948" s="184"/>
      <c r="D948" s="184"/>
      <c r="E948" s="184"/>
      <c r="F948" s="184"/>
      <c r="G948" s="185"/>
      <c r="H948" s="184"/>
      <c r="I948" s="184"/>
      <c r="J948" s="184"/>
      <c r="K948" s="184"/>
      <c r="L948" s="184"/>
      <c r="M948" s="184"/>
      <c r="N948" s="184"/>
      <c r="O948" s="184"/>
      <c r="P948" s="184"/>
      <c r="Q948" s="184"/>
      <c r="R948" s="184"/>
      <c r="S948" s="184"/>
      <c r="T948" s="184"/>
      <c r="U948" s="184"/>
      <c r="V948" s="184"/>
      <c r="W948" s="184"/>
      <c r="X948" s="184"/>
      <c r="Y948" s="184"/>
      <c r="Z948" s="184"/>
      <c r="AA948" s="184"/>
      <c r="AB948" s="184"/>
      <c r="AC948" s="184"/>
      <c r="AD948" s="184"/>
      <c r="AE948" s="184"/>
      <c r="AF948" s="184"/>
      <c r="AG948" s="184"/>
      <c r="AH948" s="184"/>
      <c r="AI948" s="184"/>
      <c r="AJ948" s="184"/>
      <c r="AK948" s="184"/>
      <c r="AL948" s="184"/>
      <c r="AM948" s="184"/>
      <c r="AN948" s="184"/>
      <c r="AO948" s="184"/>
      <c r="AP948" s="184"/>
      <c r="AQ948" s="184"/>
      <c r="AR948" s="184"/>
      <c r="AS948" s="184"/>
      <c r="AT948" s="184"/>
      <c r="AU948" s="184"/>
      <c r="AV948" s="184"/>
      <c r="AW948" s="184"/>
      <c r="AX948" s="184"/>
      <c r="AY948" s="184"/>
      <c r="AZ948" s="184"/>
      <c r="BA948" s="184"/>
      <c r="BB948" s="184"/>
      <c r="BC948" s="184"/>
      <c r="BD948" s="184"/>
      <c r="BE948" s="184"/>
      <c r="BF948" s="184"/>
      <c r="BG948" s="184"/>
      <c r="BH948" s="184"/>
      <c r="BI948" s="184"/>
      <c r="BJ948" s="184"/>
      <c r="BK948" s="184"/>
      <c r="BL948" s="184"/>
      <c r="BM948" s="184"/>
      <c r="BN948" s="184"/>
      <c r="BO948" s="184"/>
      <c r="BP948" s="184"/>
      <c r="BQ948" s="184"/>
      <c r="BR948" s="184"/>
      <c r="BS948" s="184"/>
      <c r="BT948" s="184"/>
      <c r="BU948" s="184"/>
      <c r="BV948" s="184"/>
      <c r="BW948" s="184"/>
      <c r="BX948" s="187"/>
      <c r="BY948" s="187"/>
      <c r="BZ948" s="187"/>
      <c r="CA948" s="187"/>
      <c r="CB948" s="187"/>
      <c r="CC948" s="187"/>
      <c r="CD948" s="187"/>
      <c r="CE948" s="187"/>
      <c r="CF948" s="187"/>
      <c r="CG948" s="187"/>
      <c r="CH948" s="187"/>
    </row>
    <row r="949" spans="1:86" s="186" customFormat="1" ht="12" customHeight="1">
      <c r="A949" s="184"/>
      <c r="B949" s="184"/>
      <c r="C949" s="184"/>
      <c r="D949" s="184"/>
      <c r="E949" s="184"/>
      <c r="F949" s="184"/>
      <c r="G949" s="185"/>
      <c r="H949" s="184"/>
      <c r="I949" s="184"/>
      <c r="J949" s="184"/>
      <c r="K949" s="184"/>
      <c r="L949" s="184"/>
      <c r="M949" s="184"/>
      <c r="N949" s="184"/>
      <c r="O949" s="184"/>
      <c r="P949" s="184"/>
      <c r="Q949" s="184"/>
      <c r="R949" s="184"/>
      <c r="S949" s="184"/>
      <c r="T949" s="184"/>
      <c r="U949" s="184"/>
      <c r="V949" s="184"/>
      <c r="W949" s="184"/>
      <c r="X949" s="184"/>
      <c r="Y949" s="184"/>
      <c r="Z949" s="184"/>
      <c r="AA949" s="184"/>
      <c r="AB949" s="184"/>
      <c r="AC949" s="184"/>
      <c r="AD949" s="184"/>
      <c r="AE949" s="184"/>
      <c r="AF949" s="184"/>
      <c r="AG949" s="184"/>
      <c r="AH949" s="184"/>
      <c r="AI949" s="184"/>
      <c r="AJ949" s="184"/>
      <c r="AK949" s="184"/>
      <c r="AL949" s="184"/>
      <c r="AM949" s="184"/>
      <c r="AN949" s="184"/>
      <c r="AO949" s="184"/>
      <c r="AP949" s="184"/>
      <c r="AQ949" s="184"/>
      <c r="AR949" s="184"/>
      <c r="AS949" s="184"/>
      <c r="AT949" s="184"/>
      <c r="AU949" s="184"/>
      <c r="AV949" s="184"/>
      <c r="AW949" s="184"/>
      <c r="AX949" s="184"/>
      <c r="AY949" s="184"/>
      <c r="AZ949" s="184"/>
      <c r="BA949" s="184"/>
      <c r="BB949" s="184"/>
      <c r="BC949" s="184"/>
      <c r="BD949" s="184"/>
      <c r="BE949" s="184"/>
      <c r="BF949" s="184"/>
      <c r="BG949" s="184"/>
      <c r="BH949" s="184"/>
      <c r="BI949" s="184"/>
      <c r="BJ949" s="184"/>
      <c r="BK949" s="184"/>
      <c r="BL949" s="184"/>
      <c r="BM949" s="184"/>
      <c r="BN949" s="184"/>
      <c r="BO949" s="184"/>
      <c r="BP949" s="184"/>
      <c r="BQ949" s="184"/>
      <c r="BR949" s="184"/>
      <c r="BS949" s="184"/>
      <c r="BT949" s="184"/>
      <c r="BU949" s="184"/>
      <c r="BV949" s="184"/>
      <c r="BW949" s="184"/>
      <c r="BX949" s="187"/>
      <c r="BY949" s="187"/>
      <c r="BZ949" s="187"/>
      <c r="CA949" s="187"/>
      <c r="CB949" s="187"/>
      <c r="CC949" s="187"/>
      <c r="CD949" s="187"/>
      <c r="CE949" s="187"/>
      <c r="CF949" s="187"/>
      <c r="CG949" s="187"/>
      <c r="CH949" s="187"/>
    </row>
    <row r="950" spans="1:86" s="186" customFormat="1" ht="12" customHeight="1">
      <c r="A950" s="184"/>
      <c r="B950" s="184"/>
      <c r="C950" s="184"/>
      <c r="D950" s="184"/>
      <c r="E950" s="184"/>
      <c r="F950" s="184"/>
      <c r="G950" s="185"/>
      <c r="H950" s="184"/>
      <c r="I950" s="184"/>
      <c r="J950" s="184"/>
      <c r="K950" s="184"/>
      <c r="L950" s="184"/>
      <c r="M950" s="184"/>
      <c r="N950" s="184"/>
      <c r="O950" s="184"/>
      <c r="P950" s="184"/>
      <c r="Q950" s="184"/>
      <c r="R950" s="184"/>
      <c r="S950" s="184"/>
      <c r="T950" s="184"/>
      <c r="U950" s="184"/>
      <c r="V950" s="184"/>
      <c r="W950" s="184"/>
      <c r="X950" s="184"/>
      <c r="Y950" s="184"/>
      <c r="Z950" s="184"/>
      <c r="AA950" s="184"/>
      <c r="AB950" s="184"/>
      <c r="AC950" s="184"/>
      <c r="AD950" s="184"/>
      <c r="AE950" s="184"/>
      <c r="AF950" s="184"/>
      <c r="AG950" s="184"/>
      <c r="AH950" s="184"/>
      <c r="AI950" s="184"/>
      <c r="AJ950" s="184"/>
      <c r="AK950" s="184"/>
      <c r="AL950" s="184"/>
      <c r="AM950" s="184"/>
      <c r="AN950" s="184"/>
      <c r="AO950" s="184"/>
      <c r="AP950" s="184"/>
      <c r="AQ950" s="184"/>
      <c r="AR950" s="184"/>
      <c r="AS950" s="184"/>
      <c r="AT950" s="184"/>
      <c r="AU950" s="184"/>
      <c r="AV950" s="184"/>
      <c r="AW950" s="184"/>
      <c r="AX950" s="184"/>
      <c r="AY950" s="184"/>
      <c r="AZ950" s="184"/>
      <c r="BA950" s="184"/>
      <c r="BB950" s="184"/>
      <c r="BC950" s="184"/>
      <c r="BD950" s="184"/>
      <c r="BE950" s="184"/>
      <c r="BF950" s="184"/>
      <c r="BG950" s="184"/>
      <c r="BH950" s="184"/>
      <c r="BI950" s="184"/>
      <c r="BJ950" s="184"/>
      <c r="BK950" s="184"/>
      <c r="BL950" s="184"/>
      <c r="BM950" s="184"/>
      <c r="BN950" s="184"/>
      <c r="BO950" s="184"/>
      <c r="BP950" s="184"/>
      <c r="BQ950" s="184"/>
      <c r="BR950" s="184"/>
      <c r="BS950" s="184"/>
      <c r="BT950" s="184"/>
      <c r="BU950" s="184"/>
      <c r="BV950" s="184"/>
      <c r="BW950" s="184"/>
      <c r="BX950" s="187"/>
      <c r="BY950" s="187"/>
      <c r="BZ950" s="187"/>
      <c r="CA950" s="187"/>
      <c r="CB950" s="187"/>
      <c r="CC950" s="187"/>
      <c r="CD950" s="187"/>
      <c r="CE950" s="187"/>
      <c r="CF950" s="187"/>
      <c r="CG950" s="187"/>
      <c r="CH950" s="187"/>
    </row>
    <row r="951" spans="1:86" s="186" customFormat="1" ht="12" customHeight="1">
      <c r="A951" s="184"/>
      <c r="B951" s="184"/>
      <c r="C951" s="184"/>
      <c r="D951" s="184"/>
      <c r="E951" s="184"/>
      <c r="F951" s="184"/>
      <c r="G951" s="185"/>
      <c r="H951" s="184"/>
      <c r="I951" s="184"/>
      <c r="J951" s="184"/>
      <c r="K951" s="184"/>
      <c r="L951" s="184"/>
      <c r="M951" s="184"/>
      <c r="N951" s="184"/>
      <c r="O951" s="184"/>
      <c r="P951" s="184"/>
      <c r="Q951" s="184"/>
      <c r="R951" s="184"/>
      <c r="S951" s="184"/>
      <c r="T951" s="184"/>
      <c r="U951" s="184"/>
      <c r="V951" s="184"/>
      <c r="W951" s="184"/>
      <c r="X951" s="184"/>
      <c r="Y951" s="184"/>
      <c r="Z951" s="184"/>
      <c r="AA951" s="184"/>
      <c r="AB951" s="184"/>
      <c r="AC951" s="184"/>
      <c r="AD951" s="184"/>
      <c r="AE951" s="184"/>
      <c r="AF951" s="184"/>
      <c r="AG951" s="184"/>
      <c r="AH951" s="184"/>
      <c r="AI951" s="184"/>
      <c r="AJ951" s="184"/>
      <c r="AK951" s="184"/>
      <c r="AL951" s="184"/>
      <c r="AM951" s="184"/>
      <c r="AN951" s="184"/>
      <c r="AO951" s="184"/>
      <c r="AP951" s="184"/>
      <c r="AQ951" s="184"/>
      <c r="AR951" s="184"/>
      <c r="AS951" s="184"/>
      <c r="AT951" s="184"/>
      <c r="AU951" s="184"/>
      <c r="AV951" s="184"/>
      <c r="AW951" s="184"/>
      <c r="AX951" s="184"/>
      <c r="AY951" s="184"/>
      <c r="AZ951" s="184"/>
      <c r="BA951" s="184"/>
      <c r="BB951" s="184"/>
      <c r="BC951" s="184"/>
      <c r="BD951" s="184"/>
      <c r="BE951" s="184"/>
      <c r="BF951" s="184"/>
      <c r="BG951" s="184"/>
      <c r="BH951" s="184"/>
      <c r="BI951" s="184"/>
      <c r="BJ951" s="184"/>
      <c r="BK951" s="184"/>
      <c r="BL951" s="184"/>
      <c r="BM951" s="184"/>
      <c r="BN951" s="184"/>
      <c r="BO951" s="184"/>
      <c r="BP951" s="184"/>
      <c r="BQ951" s="184"/>
      <c r="BR951" s="184"/>
      <c r="BS951" s="184"/>
      <c r="BT951" s="184"/>
      <c r="BU951" s="184"/>
      <c r="BV951" s="184"/>
      <c r="BW951" s="184"/>
      <c r="BX951" s="187"/>
      <c r="BY951" s="187"/>
      <c r="BZ951" s="187"/>
      <c r="CA951" s="187"/>
      <c r="CB951" s="187"/>
      <c r="CC951" s="187"/>
      <c r="CD951" s="187"/>
      <c r="CE951" s="187"/>
      <c r="CF951" s="187"/>
      <c r="CG951" s="187"/>
      <c r="CH951" s="187"/>
    </row>
    <row r="952" spans="1:86" s="186" customFormat="1" ht="12" customHeight="1">
      <c r="A952" s="184"/>
      <c r="B952" s="184"/>
      <c r="C952" s="184"/>
      <c r="D952" s="184"/>
      <c r="E952" s="184"/>
      <c r="F952" s="184"/>
      <c r="G952" s="185"/>
      <c r="H952" s="184"/>
      <c r="I952" s="184"/>
      <c r="J952" s="184"/>
      <c r="K952" s="184"/>
      <c r="L952" s="184"/>
      <c r="M952" s="184"/>
      <c r="N952" s="184"/>
      <c r="O952" s="184"/>
      <c r="P952" s="184"/>
      <c r="Q952" s="184"/>
      <c r="R952" s="184"/>
      <c r="S952" s="184"/>
      <c r="T952" s="184"/>
      <c r="U952" s="184"/>
      <c r="V952" s="184"/>
      <c r="W952" s="184"/>
      <c r="X952" s="184"/>
      <c r="Y952" s="184"/>
      <c r="Z952" s="184"/>
      <c r="AA952" s="184"/>
      <c r="AB952" s="184"/>
      <c r="AC952" s="184"/>
      <c r="AD952" s="184"/>
      <c r="AE952" s="184"/>
      <c r="AF952" s="184"/>
      <c r="AG952" s="184"/>
      <c r="AH952" s="184"/>
      <c r="AI952" s="184"/>
      <c r="AJ952" s="184"/>
      <c r="AK952" s="184"/>
      <c r="AL952" s="184"/>
      <c r="AM952" s="184"/>
      <c r="AN952" s="184"/>
      <c r="AO952" s="184"/>
      <c r="AP952" s="184"/>
      <c r="AQ952" s="184"/>
      <c r="AR952" s="184"/>
      <c r="AS952" s="184"/>
      <c r="AT952" s="184"/>
      <c r="AU952" s="184"/>
      <c r="AV952" s="184"/>
      <c r="AW952" s="184"/>
      <c r="AX952" s="184"/>
      <c r="AY952" s="184"/>
      <c r="AZ952" s="184"/>
      <c r="BA952" s="184"/>
      <c r="BB952" s="184"/>
      <c r="BC952" s="184"/>
      <c r="BD952" s="184"/>
      <c r="BE952" s="184"/>
      <c r="BF952" s="184"/>
      <c r="BG952" s="184"/>
      <c r="BH952" s="184"/>
      <c r="BI952" s="184"/>
      <c r="BJ952" s="184"/>
      <c r="BK952" s="184"/>
      <c r="BL952" s="184"/>
      <c r="BM952" s="184"/>
      <c r="BN952" s="184"/>
      <c r="BO952" s="184"/>
      <c r="BP952" s="184"/>
      <c r="BQ952" s="184"/>
      <c r="BR952" s="184"/>
      <c r="BS952" s="184"/>
      <c r="BT952" s="184"/>
      <c r="BU952" s="184"/>
      <c r="BV952" s="184"/>
      <c r="BW952" s="184"/>
      <c r="BX952" s="187"/>
      <c r="BY952" s="187"/>
      <c r="BZ952" s="187"/>
      <c r="CA952" s="187"/>
      <c r="CB952" s="187"/>
      <c r="CC952" s="187"/>
      <c r="CD952" s="187"/>
      <c r="CE952" s="187"/>
      <c r="CF952" s="187"/>
      <c r="CG952" s="187"/>
      <c r="CH952" s="187"/>
    </row>
    <row r="953" spans="1:86" s="186" customFormat="1" ht="12" customHeight="1">
      <c r="A953" s="184"/>
      <c r="B953" s="184"/>
      <c r="C953" s="184"/>
      <c r="D953" s="184"/>
      <c r="E953" s="184"/>
      <c r="F953" s="184"/>
      <c r="G953" s="185"/>
      <c r="H953" s="184"/>
      <c r="I953" s="184"/>
      <c r="J953" s="184"/>
      <c r="K953" s="184"/>
      <c r="L953" s="184"/>
      <c r="M953" s="184"/>
      <c r="N953" s="184"/>
      <c r="O953" s="184"/>
      <c r="P953" s="184"/>
      <c r="Q953" s="184"/>
      <c r="R953" s="184"/>
      <c r="S953" s="184"/>
      <c r="T953" s="184"/>
      <c r="U953" s="184"/>
      <c r="V953" s="184"/>
      <c r="W953" s="184"/>
      <c r="X953" s="184"/>
      <c r="Y953" s="184"/>
      <c r="Z953" s="184"/>
      <c r="AA953" s="184"/>
      <c r="AB953" s="184"/>
      <c r="AC953" s="184"/>
      <c r="AD953" s="184"/>
      <c r="AE953" s="184"/>
      <c r="AF953" s="184"/>
      <c r="AG953" s="184"/>
      <c r="AH953" s="184"/>
      <c r="AI953" s="184"/>
      <c r="AJ953" s="184"/>
      <c r="AK953" s="184"/>
      <c r="AL953" s="184"/>
      <c r="AM953" s="184"/>
      <c r="AN953" s="184"/>
      <c r="AO953" s="184"/>
      <c r="AP953" s="184"/>
      <c r="AQ953" s="184"/>
      <c r="AR953" s="184"/>
      <c r="AS953" s="184"/>
      <c r="AT953" s="184"/>
      <c r="AU953" s="184"/>
      <c r="AV953" s="184"/>
      <c r="AW953" s="184"/>
      <c r="AX953" s="184"/>
      <c r="AY953" s="184"/>
      <c r="AZ953" s="184"/>
      <c r="BA953" s="184"/>
      <c r="BB953" s="184"/>
      <c r="BC953" s="184"/>
      <c r="BD953" s="184"/>
      <c r="BE953" s="184"/>
      <c r="BF953" s="184"/>
      <c r="BG953" s="184"/>
      <c r="BH953" s="184"/>
      <c r="BI953" s="184"/>
      <c r="BJ953" s="184"/>
      <c r="BK953" s="184"/>
      <c r="BL953" s="184"/>
      <c r="BM953" s="184"/>
      <c r="BN953" s="184"/>
      <c r="BO953" s="184"/>
      <c r="BP953" s="184"/>
      <c r="BQ953" s="184"/>
      <c r="BR953" s="184"/>
      <c r="BS953" s="184"/>
      <c r="BT953" s="184"/>
      <c r="BU953" s="184"/>
      <c r="BV953" s="184"/>
      <c r="BW953" s="184"/>
      <c r="BX953" s="187"/>
      <c r="BY953" s="187"/>
      <c r="BZ953" s="187"/>
      <c r="CA953" s="187"/>
      <c r="CB953" s="187"/>
      <c r="CC953" s="187"/>
      <c r="CD953" s="187"/>
      <c r="CE953" s="187"/>
      <c r="CF953" s="187"/>
      <c r="CG953" s="187"/>
      <c r="CH953" s="187"/>
    </row>
    <row r="954" spans="1:86" s="186" customFormat="1" ht="12" customHeight="1">
      <c r="A954" s="184"/>
      <c r="B954" s="184"/>
      <c r="C954" s="184"/>
      <c r="D954" s="184"/>
      <c r="E954" s="184"/>
      <c r="F954" s="184"/>
      <c r="G954" s="185"/>
      <c r="H954" s="184"/>
      <c r="I954" s="184"/>
      <c r="J954" s="184"/>
      <c r="K954" s="184"/>
      <c r="L954" s="184"/>
      <c r="M954" s="184"/>
      <c r="N954" s="184"/>
      <c r="O954" s="184"/>
      <c r="P954" s="184"/>
      <c r="Q954" s="184"/>
      <c r="R954" s="184"/>
      <c r="S954" s="184"/>
      <c r="T954" s="184"/>
      <c r="U954" s="184"/>
      <c r="V954" s="184"/>
      <c r="W954" s="184"/>
      <c r="X954" s="184"/>
      <c r="Y954" s="184"/>
      <c r="Z954" s="184"/>
      <c r="AA954" s="184"/>
      <c r="AB954" s="184"/>
      <c r="AC954" s="184"/>
      <c r="AD954" s="184"/>
      <c r="AE954" s="184"/>
      <c r="AF954" s="184"/>
      <c r="AG954" s="184"/>
      <c r="AH954" s="184"/>
      <c r="AI954" s="184"/>
      <c r="AJ954" s="184"/>
      <c r="AK954" s="184"/>
      <c r="AL954" s="184"/>
      <c r="AM954" s="184"/>
      <c r="AN954" s="184"/>
      <c r="AO954" s="184"/>
      <c r="AP954" s="184"/>
      <c r="AQ954" s="184"/>
      <c r="AR954" s="184"/>
      <c r="AS954" s="184"/>
      <c r="AT954" s="184"/>
      <c r="AU954" s="184"/>
      <c r="AV954" s="184"/>
      <c r="AW954" s="184"/>
      <c r="AX954" s="184"/>
      <c r="AY954" s="184"/>
      <c r="AZ954" s="184"/>
      <c r="BA954" s="184"/>
      <c r="BB954" s="184"/>
      <c r="BC954" s="184"/>
      <c r="BD954" s="184"/>
      <c r="BE954" s="184"/>
      <c r="BF954" s="184"/>
      <c r="BG954" s="184"/>
      <c r="BH954" s="184"/>
      <c r="BI954" s="184"/>
      <c r="BJ954" s="184"/>
      <c r="BK954" s="184"/>
      <c r="BL954" s="184"/>
      <c r="BM954" s="184"/>
      <c r="BN954" s="184"/>
      <c r="BO954" s="184"/>
      <c r="BP954" s="184"/>
      <c r="BQ954" s="184"/>
      <c r="BR954" s="184"/>
      <c r="BS954" s="184"/>
      <c r="BT954" s="184"/>
      <c r="BU954" s="184"/>
      <c r="BV954" s="184"/>
      <c r="BW954" s="184"/>
      <c r="BX954" s="187"/>
      <c r="BY954" s="187"/>
      <c r="BZ954" s="187"/>
      <c r="CA954" s="187"/>
      <c r="CB954" s="187"/>
      <c r="CC954" s="187"/>
      <c r="CD954" s="187"/>
      <c r="CE954" s="187"/>
      <c r="CF954" s="187"/>
      <c r="CG954" s="187"/>
      <c r="CH954" s="187"/>
    </row>
    <row r="955" spans="1:86" s="186" customFormat="1" ht="12" customHeight="1">
      <c r="A955" s="184"/>
      <c r="B955" s="184"/>
      <c r="C955" s="184"/>
      <c r="D955" s="184"/>
      <c r="E955" s="184"/>
      <c r="F955" s="184"/>
      <c r="G955" s="185"/>
      <c r="H955" s="184"/>
      <c r="I955" s="184"/>
      <c r="J955" s="184"/>
      <c r="K955" s="184"/>
      <c r="L955" s="184"/>
      <c r="M955" s="184"/>
      <c r="N955" s="184"/>
      <c r="O955" s="184"/>
      <c r="P955" s="184"/>
      <c r="Q955" s="184"/>
      <c r="R955" s="184"/>
      <c r="S955" s="184"/>
      <c r="T955" s="184"/>
      <c r="U955" s="184"/>
      <c r="V955" s="184"/>
      <c r="W955" s="184"/>
      <c r="X955" s="184"/>
      <c r="Y955" s="184"/>
      <c r="Z955" s="184"/>
      <c r="AA955" s="184"/>
      <c r="AB955" s="184"/>
      <c r="AC955" s="184"/>
      <c r="AD955" s="184"/>
      <c r="AE955" s="184"/>
      <c r="AF955" s="184"/>
      <c r="AG955" s="184"/>
      <c r="AH955" s="184"/>
      <c r="AI955" s="184"/>
      <c r="AJ955" s="184"/>
      <c r="AK955" s="184"/>
      <c r="AL955" s="184"/>
      <c r="AM955" s="184"/>
      <c r="AN955" s="184"/>
      <c r="AO955" s="184"/>
      <c r="AP955" s="184"/>
      <c r="AQ955" s="184"/>
      <c r="AR955" s="184"/>
      <c r="AS955" s="184"/>
      <c r="AT955" s="184"/>
      <c r="AU955" s="184"/>
      <c r="AV955" s="184"/>
      <c r="AW955" s="184"/>
      <c r="AX955" s="184"/>
      <c r="AY955" s="184"/>
      <c r="AZ955" s="184"/>
      <c r="BA955" s="184"/>
      <c r="BB955" s="184"/>
      <c r="BC955" s="184"/>
      <c r="BD955" s="184"/>
      <c r="BE955" s="184"/>
      <c r="BF955" s="184"/>
      <c r="BG955" s="184"/>
      <c r="BH955" s="184"/>
      <c r="BI955" s="184"/>
      <c r="BJ955" s="184"/>
      <c r="BK955" s="184"/>
      <c r="BL955" s="184"/>
      <c r="BM955" s="184"/>
      <c r="BN955" s="184"/>
      <c r="BO955" s="184"/>
      <c r="BP955" s="184"/>
      <c r="BQ955" s="184"/>
      <c r="BR955" s="184"/>
      <c r="BS955" s="184"/>
      <c r="BT955" s="184"/>
      <c r="BU955" s="184"/>
      <c r="BV955" s="184"/>
      <c r="BW955" s="184"/>
      <c r="BX955" s="187"/>
      <c r="BY955" s="187"/>
      <c r="BZ955" s="187"/>
      <c r="CA955" s="187"/>
      <c r="CB955" s="187"/>
      <c r="CC955" s="187"/>
      <c r="CD955" s="187"/>
      <c r="CE955" s="187"/>
      <c r="CF955" s="187"/>
      <c r="CG955" s="187"/>
      <c r="CH955" s="187"/>
    </row>
    <row r="956" spans="1:86" s="186" customFormat="1" ht="12" customHeight="1">
      <c r="A956" s="184"/>
      <c r="B956" s="184"/>
      <c r="C956" s="184"/>
      <c r="D956" s="184"/>
      <c r="E956" s="184"/>
      <c r="F956" s="184"/>
      <c r="G956" s="185"/>
      <c r="H956" s="184"/>
      <c r="I956" s="184"/>
      <c r="J956" s="184"/>
      <c r="K956" s="184"/>
      <c r="L956" s="184"/>
      <c r="M956" s="184"/>
      <c r="N956" s="184"/>
      <c r="O956" s="184"/>
      <c r="P956" s="184"/>
      <c r="Q956" s="184"/>
      <c r="R956" s="184"/>
      <c r="S956" s="184"/>
      <c r="T956" s="184"/>
      <c r="U956" s="184"/>
      <c r="V956" s="184"/>
      <c r="W956" s="184"/>
      <c r="X956" s="184"/>
      <c r="Y956" s="184"/>
      <c r="Z956" s="184"/>
      <c r="AA956" s="184"/>
      <c r="AB956" s="184"/>
      <c r="AC956" s="184"/>
      <c r="AD956" s="184"/>
      <c r="AE956" s="184"/>
      <c r="AF956" s="184"/>
      <c r="AG956" s="184"/>
      <c r="AH956" s="184"/>
      <c r="AI956" s="184"/>
      <c r="AJ956" s="184"/>
      <c r="AK956" s="184"/>
      <c r="AL956" s="184"/>
      <c r="AM956" s="184"/>
      <c r="AN956" s="184"/>
      <c r="AO956" s="184"/>
      <c r="AP956" s="184"/>
      <c r="AQ956" s="184"/>
      <c r="AR956" s="184"/>
      <c r="AS956" s="184"/>
      <c r="AT956" s="184"/>
      <c r="AU956" s="184"/>
      <c r="AV956" s="184"/>
      <c r="AW956" s="184"/>
      <c r="AX956" s="184"/>
      <c r="AY956" s="184"/>
      <c r="AZ956" s="184"/>
      <c r="BA956" s="184"/>
      <c r="BB956" s="184"/>
      <c r="BC956" s="184"/>
      <c r="BD956" s="184"/>
      <c r="BE956" s="184"/>
      <c r="BF956" s="184"/>
      <c r="BG956" s="184"/>
      <c r="BH956" s="184"/>
      <c r="BI956" s="184"/>
      <c r="BJ956" s="184"/>
      <c r="BK956" s="184"/>
      <c r="BL956" s="184"/>
      <c r="BM956" s="184"/>
      <c r="BN956" s="184"/>
      <c r="BO956" s="184"/>
      <c r="BP956" s="184"/>
      <c r="BQ956" s="184"/>
      <c r="BR956" s="184"/>
      <c r="BS956" s="184"/>
      <c r="BT956" s="184"/>
      <c r="BU956" s="184"/>
      <c r="BV956" s="184"/>
      <c r="BW956" s="184"/>
      <c r="BX956" s="187"/>
      <c r="BY956" s="187"/>
      <c r="BZ956" s="187"/>
      <c r="CA956" s="187"/>
      <c r="CB956" s="187"/>
      <c r="CC956" s="187"/>
      <c r="CD956" s="187"/>
      <c r="CE956" s="187"/>
      <c r="CF956" s="187"/>
      <c r="CG956" s="187"/>
      <c r="CH956" s="187"/>
    </row>
    <row r="957" spans="1:86" s="186" customFormat="1" ht="12" customHeight="1">
      <c r="A957" s="184"/>
      <c r="B957" s="184"/>
      <c r="C957" s="184"/>
      <c r="D957" s="184"/>
      <c r="E957" s="184"/>
      <c r="F957" s="184"/>
      <c r="G957" s="185"/>
      <c r="H957" s="184"/>
      <c r="I957" s="184"/>
      <c r="J957" s="184"/>
      <c r="K957" s="184"/>
      <c r="L957" s="184"/>
      <c r="M957" s="184"/>
      <c r="N957" s="184"/>
      <c r="O957" s="184"/>
      <c r="P957" s="184"/>
      <c r="Q957" s="184"/>
      <c r="R957" s="184"/>
      <c r="S957" s="184"/>
      <c r="T957" s="184"/>
      <c r="U957" s="184"/>
      <c r="V957" s="184"/>
      <c r="W957" s="184"/>
      <c r="X957" s="184"/>
      <c r="Y957" s="184"/>
      <c r="Z957" s="184"/>
      <c r="AA957" s="184"/>
      <c r="AB957" s="184"/>
      <c r="AC957" s="184"/>
      <c r="AD957" s="184"/>
      <c r="AE957" s="184"/>
      <c r="AF957" s="184"/>
      <c r="AG957" s="184"/>
      <c r="AH957" s="184"/>
      <c r="AI957" s="184"/>
      <c r="AJ957" s="184"/>
      <c r="AK957" s="184"/>
      <c r="AL957" s="184"/>
      <c r="AM957" s="184"/>
      <c r="AN957" s="184"/>
      <c r="AO957" s="184"/>
      <c r="AP957" s="184"/>
      <c r="AQ957" s="184"/>
      <c r="AR957" s="184"/>
      <c r="AS957" s="184"/>
      <c r="AT957" s="184"/>
      <c r="AU957" s="184"/>
      <c r="AV957" s="184"/>
      <c r="AW957" s="184"/>
      <c r="AX957" s="184"/>
      <c r="AY957" s="184"/>
      <c r="AZ957" s="184"/>
      <c r="BA957" s="184"/>
      <c r="BB957" s="184"/>
      <c r="BC957" s="184"/>
      <c r="BD957" s="184"/>
      <c r="BE957" s="184"/>
      <c r="BF957" s="184"/>
      <c r="BG957" s="184"/>
      <c r="BH957" s="184"/>
      <c r="BI957" s="184"/>
      <c r="BJ957" s="184"/>
      <c r="BK957" s="184"/>
      <c r="BL957" s="184"/>
      <c r="BM957" s="184"/>
      <c r="BN957" s="184"/>
      <c r="BO957" s="184"/>
      <c r="BP957" s="184"/>
      <c r="BQ957" s="184"/>
      <c r="BR957" s="184"/>
      <c r="BS957" s="184"/>
      <c r="BT957" s="184"/>
      <c r="BU957" s="184"/>
      <c r="BV957" s="184"/>
      <c r="BW957" s="184"/>
      <c r="BX957" s="187"/>
      <c r="BY957" s="187"/>
      <c r="BZ957" s="187"/>
      <c r="CA957" s="187"/>
      <c r="CB957" s="187"/>
      <c r="CC957" s="187"/>
      <c r="CD957" s="187"/>
      <c r="CE957" s="187"/>
      <c r="CF957" s="187"/>
      <c r="CG957" s="187"/>
      <c r="CH957" s="187"/>
    </row>
    <row r="958" spans="1:86" s="186" customFormat="1" ht="12" customHeight="1">
      <c r="A958" s="184"/>
      <c r="B958" s="184"/>
      <c r="C958" s="184"/>
      <c r="D958" s="184"/>
      <c r="E958" s="184"/>
      <c r="F958" s="184"/>
      <c r="G958" s="185"/>
      <c r="H958" s="184"/>
      <c r="I958" s="184"/>
      <c r="J958" s="184"/>
      <c r="K958" s="184"/>
      <c r="L958" s="184"/>
      <c r="M958" s="184"/>
      <c r="N958" s="184"/>
      <c r="O958" s="184"/>
      <c r="P958" s="184"/>
      <c r="Q958" s="184"/>
      <c r="R958" s="184"/>
      <c r="S958" s="184"/>
      <c r="T958" s="184"/>
      <c r="U958" s="184"/>
      <c r="V958" s="184"/>
      <c r="W958" s="184"/>
      <c r="X958" s="184"/>
      <c r="Y958" s="184"/>
      <c r="Z958" s="184"/>
      <c r="AA958" s="184"/>
      <c r="AB958" s="184"/>
      <c r="AC958" s="184"/>
      <c r="AD958" s="184"/>
      <c r="AE958" s="184"/>
      <c r="AF958" s="184"/>
      <c r="AG958" s="184"/>
      <c r="AH958" s="184"/>
      <c r="AI958" s="184"/>
      <c r="AJ958" s="184"/>
      <c r="AK958" s="184"/>
      <c r="AL958" s="184"/>
      <c r="AM958" s="184"/>
      <c r="AN958" s="184"/>
      <c r="AO958" s="184"/>
      <c r="AP958" s="184"/>
      <c r="AQ958" s="184"/>
      <c r="AR958" s="184"/>
      <c r="AS958" s="184"/>
      <c r="AT958" s="184"/>
      <c r="AU958" s="184"/>
      <c r="AV958" s="184"/>
      <c r="AW958" s="184"/>
      <c r="AX958" s="184"/>
      <c r="AY958" s="184"/>
      <c r="AZ958" s="184"/>
      <c r="BA958" s="184"/>
      <c r="BB958" s="184"/>
      <c r="BC958" s="184"/>
      <c r="BD958" s="184"/>
      <c r="BE958" s="184"/>
      <c r="BF958" s="184"/>
      <c r="BG958" s="184"/>
      <c r="BH958" s="184"/>
      <c r="BI958" s="184"/>
      <c r="BJ958" s="184"/>
      <c r="BK958" s="184"/>
      <c r="BL958" s="184"/>
      <c r="BM958" s="184"/>
      <c r="BN958" s="184"/>
      <c r="BO958" s="184"/>
      <c r="BP958" s="184"/>
      <c r="BQ958" s="184"/>
      <c r="BR958" s="184"/>
      <c r="BS958" s="184"/>
      <c r="BT958" s="184"/>
      <c r="BU958" s="184"/>
      <c r="BV958" s="184"/>
      <c r="BW958" s="184"/>
      <c r="BX958" s="187"/>
      <c r="BY958" s="187"/>
      <c r="BZ958" s="187"/>
      <c r="CA958" s="187"/>
      <c r="CB958" s="187"/>
      <c r="CC958" s="187"/>
      <c r="CD958" s="187"/>
      <c r="CE958" s="187"/>
      <c r="CF958" s="187"/>
      <c r="CG958" s="187"/>
      <c r="CH958" s="187"/>
    </row>
    <row r="959" spans="1:86" s="186" customFormat="1" ht="12" customHeight="1">
      <c r="A959" s="184"/>
      <c r="B959" s="184"/>
      <c r="C959" s="184"/>
      <c r="D959" s="184"/>
      <c r="E959" s="184"/>
      <c r="F959" s="184"/>
      <c r="G959" s="185"/>
      <c r="H959" s="184"/>
      <c r="I959" s="184"/>
      <c r="J959" s="184"/>
      <c r="K959" s="184"/>
      <c r="L959" s="184"/>
      <c r="M959" s="184"/>
      <c r="N959" s="184"/>
      <c r="O959" s="184"/>
      <c r="P959" s="184"/>
      <c r="Q959" s="184"/>
      <c r="R959" s="184"/>
      <c r="S959" s="184"/>
      <c r="T959" s="184"/>
      <c r="U959" s="184"/>
      <c r="V959" s="184"/>
      <c r="W959" s="184"/>
      <c r="X959" s="184"/>
      <c r="Y959" s="184"/>
      <c r="Z959" s="184"/>
      <c r="AA959" s="184"/>
      <c r="AB959" s="184"/>
      <c r="AC959" s="184"/>
      <c r="AD959" s="184"/>
      <c r="AE959" s="184"/>
      <c r="AF959" s="184"/>
      <c r="AG959" s="184"/>
      <c r="AH959" s="184"/>
      <c r="AI959" s="184"/>
      <c r="AJ959" s="184"/>
      <c r="AK959" s="184"/>
      <c r="AL959" s="184"/>
      <c r="AM959" s="184"/>
      <c r="AN959" s="184"/>
      <c r="AO959" s="184"/>
      <c r="AP959" s="184"/>
      <c r="AQ959" s="184"/>
      <c r="AR959" s="184"/>
      <c r="AS959" s="184"/>
      <c r="AT959" s="184"/>
      <c r="AU959" s="184"/>
      <c r="AV959" s="184"/>
      <c r="AW959" s="184"/>
      <c r="AX959" s="184"/>
      <c r="AY959" s="184"/>
      <c r="AZ959" s="184"/>
      <c r="BA959" s="184"/>
      <c r="BB959" s="184"/>
      <c r="BC959" s="184"/>
      <c r="BD959" s="184"/>
      <c r="BE959" s="184"/>
      <c r="BF959" s="184"/>
      <c r="BG959" s="184"/>
      <c r="BH959" s="184"/>
      <c r="BI959" s="184"/>
      <c r="BJ959" s="184"/>
      <c r="BK959" s="184"/>
      <c r="BL959" s="184"/>
      <c r="BM959" s="184"/>
      <c r="BN959" s="184"/>
      <c r="BO959" s="184"/>
      <c r="BP959" s="184"/>
      <c r="BQ959" s="184"/>
      <c r="BR959" s="184"/>
      <c r="BS959" s="184"/>
      <c r="BT959" s="184"/>
      <c r="BU959" s="184"/>
      <c r="BV959" s="184"/>
      <c r="BW959" s="184"/>
      <c r="BX959" s="187"/>
      <c r="BY959" s="187"/>
      <c r="BZ959" s="187"/>
      <c r="CA959" s="187"/>
      <c r="CB959" s="187"/>
      <c r="CC959" s="187"/>
      <c r="CD959" s="187"/>
      <c r="CE959" s="187"/>
      <c r="CF959" s="187"/>
      <c r="CG959" s="187"/>
      <c r="CH959" s="187"/>
    </row>
    <row r="960" spans="1:86" s="186" customFormat="1" ht="12" customHeight="1">
      <c r="A960" s="184"/>
      <c r="B960" s="184"/>
      <c r="C960" s="184"/>
      <c r="D960" s="184"/>
      <c r="E960" s="184"/>
      <c r="F960" s="184"/>
      <c r="G960" s="185"/>
      <c r="H960" s="184"/>
      <c r="I960" s="184"/>
      <c r="J960" s="184"/>
      <c r="K960" s="184"/>
      <c r="L960" s="184"/>
      <c r="M960" s="184"/>
      <c r="N960" s="184"/>
      <c r="O960" s="184"/>
      <c r="P960" s="184"/>
      <c r="Q960" s="184"/>
      <c r="R960" s="184"/>
      <c r="S960" s="184"/>
      <c r="T960" s="184"/>
      <c r="U960" s="184"/>
      <c r="V960" s="184"/>
      <c r="W960" s="184"/>
      <c r="X960" s="184"/>
      <c r="Y960" s="184"/>
      <c r="Z960" s="184"/>
      <c r="AA960" s="184"/>
      <c r="AB960" s="184"/>
      <c r="AC960" s="184"/>
      <c r="AD960" s="184"/>
      <c r="AE960" s="184"/>
      <c r="AF960" s="184"/>
      <c r="AG960" s="184"/>
      <c r="AH960" s="184"/>
      <c r="AI960" s="184"/>
      <c r="AJ960" s="184"/>
      <c r="AK960" s="184"/>
      <c r="AL960" s="184"/>
      <c r="AM960" s="184"/>
      <c r="AN960" s="184"/>
      <c r="AO960" s="184"/>
      <c r="AP960" s="184"/>
      <c r="AQ960" s="184"/>
      <c r="AR960" s="184"/>
      <c r="AS960" s="184"/>
      <c r="AT960" s="184"/>
      <c r="AU960" s="184"/>
      <c r="AV960" s="184"/>
      <c r="AW960" s="184"/>
      <c r="AX960" s="184"/>
      <c r="AY960" s="184"/>
      <c r="AZ960" s="184"/>
      <c r="BA960" s="184"/>
      <c r="BB960" s="184"/>
      <c r="BC960" s="184"/>
      <c r="BD960" s="184"/>
      <c r="BE960" s="184"/>
      <c r="BF960" s="184"/>
      <c r="BG960" s="184"/>
      <c r="BH960" s="184"/>
      <c r="BI960" s="184"/>
      <c r="BJ960" s="184"/>
      <c r="BK960" s="184"/>
      <c r="BL960" s="184"/>
      <c r="BM960" s="184"/>
      <c r="BN960" s="184"/>
      <c r="BO960" s="184"/>
      <c r="BP960" s="184"/>
      <c r="BQ960" s="184"/>
      <c r="BR960" s="184"/>
      <c r="BS960" s="184"/>
      <c r="BT960" s="184"/>
      <c r="BU960" s="184"/>
      <c r="BV960" s="184"/>
      <c r="BW960" s="184"/>
      <c r="BX960" s="187"/>
      <c r="BY960" s="187"/>
      <c r="BZ960" s="187"/>
      <c r="CA960" s="187"/>
      <c r="CB960" s="187"/>
      <c r="CC960" s="187"/>
      <c r="CD960" s="187"/>
      <c r="CE960" s="187"/>
      <c r="CF960" s="187"/>
      <c r="CG960" s="187"/>
      <c r="CH960" s="187"/>
    </row>
    <row r="961" spans="1:86" s="186" customFormat="1" ht="12" customHeight="1">
      <c r="A961" s="184"/>
      <c r="B961" s="184"/>
      <c r="C961" s="184"/>
      <c r="D961" s="184"/>
      <c r="E961" s="184"/>
      <c r="F961" s="184"/>
      <c r="G961" s="185"/>
      <c r="H961" s="184"/>
      <c r="I961" s="184"/>
      <c r="J961" s="184"/>
      <c r="K961" s="184"/>
      <c r="L961" s="184"/>
      <c r="M961" s="184"/>
      <c r="N961" s="184"/>
      <c r="O961" s="184"/>
      <c r="P961" s="184"/>
      <c r="Q961" s="184"/>
      <c r="R961" s="184"/>
      <c r="S961" s="184"/>
      <c r="T961" s="184"/>
      <c r="U961" s="184"/>
      <c r="V961" s="184"/>
      <c r="W961" s="184"/>
      <c r="X961" s="184"/>
      <c r="Y961" s="184"/>
      <c r="Z961" s="184"/>
      <c r="AA961" s="184"/>
      <c r="AB961" s="184"/>
      <c r="AC961" s="184"/>
      <c r="AD961" s="184"/>
      <c r="AE961" s="184"/>
      <c r="AF961" s="184"/>
      <c r="AG961" s="184"/>
      <c r="AH961" s="184"/>
      <c r="AI961" s="184"/>
      <c r="AJ961" s="184"/>
      <c r="AK961" s="184"/>
      <c r="AL961" s="184"/>
      <c r="AM961" s="184"/>
      <c r="AN961" s="184"/>
      <c r="AO961" s="184"/>
      <c r="AP961" s="184"/>
      <c r="AQ961" s="184"/>
      <c r="AR961" s="184"/>
      <c r="AS961" s="184"/>
      <c r="AT961" s="184"/>
      <c r="AU961" s="184"/>
      <c r="AV961" s="184"/>
      <c r="AW961" s="184"/>
      <c r="AX961" s="184"/>
      <c r="AY961" s="184"/>
      <c r="AZ961" s="184"/>
      <c r="BA961" s="184"/>
      <c r="BB961" s="184"/>
      <c r="BC961" s="184"/>
      <c r="BD961" s="184"/>
      <c r="BE961" s="184"/>
      <c r="BF961" s="184"/>
      <c r="BG961" s="184"/>
      <c r="BH961" s="184"/>
      <c r="BI961" s="184"/>
      <c r="BJ961" s="184"/>
      <c r="BK961" s="184"/>
      <c r="BL961" s="184"/>
      <c r="BM961" s="184"/>
      <c r="BN961" s="184"/>
      <c r="BO961" s="184"/>
      <c r="BP961" s="184"/>
      <c r="BQ961" s="184"/>
      <c r="BR961" s="184"/>
      <c r="BS961" s="184"/>
      <c r="BT961" s="184"/>
      <c r="BU961" s="184"/>
      <c r="BV961" s="184"/>
      <c r="BW961" s="184"/>
      <c r="BX961" s="187"/>
      <c r="BY961" s="187"/>
      <c r="BZ961" s="187"/>
      <c r="CA961" s="187"/>
      <c r="CB961" s="187"/>
      <c r="CC961" s="187"/>
      <c r="CD961" s="187"/>
      <c r="CE961" s="187"/>
      <c r="CF961" s="187"/>
      <c r="CG961" s="187"/>
      <c r="CH961" s="187"/>
    </row>
    <row r="962" spans="1:86" s="186" customFormat="1" ht="12" customHeight="1">
      <c r="A962" s="184"/>
      <c r="B962" s="184"/>
      <c r="C962" s="184"/>
      <c r="D962" s="184"/>
      <c r="E962" s="184"/>
      <c r="F962" s="184"/>
      <c r="G962" s="185"/>
      <c r="H962" s="184"/>
      <c r="I962" s="184"/>
      <c r="J962" s="184"/>
      <c r="K962" s="184"/>
      <c r="L962" s="184"/>
      <c r="M962" s="184"/>
      <c r="N962" s="184"/>
      <c r="O962" s="184"/>
      <c r="P962" s="184"/>
      <c r="Q962" s="184"/>
      <c r="R962" s="184"/>
      <c r="S962" s="184"/>
      <c r="T962" s="184"/>
      <c r="U962" s="184"/>
      <c r="V962" s="184"/>
      <c r="W962" s="184"/>
      <c r="X962" s="184"/>
      <c r="Y962" s="184"/>
      <c r="Z962" s="184"/>
      <c r="AA962" s="184"/>
      <c r="AB962" s="184"/>
      <c r="AC962" s="184"/>
      <c r="AD962" s="184"/>
      <c r="AE962" s="184"/>
      <c r="AF962" s="184"/>
      <c r="AG962" s="184"/>
      <c r="AH962" s="184"/>
      <c r="AI962" s="184"/>
      <c r="AJ962" s="184"/>
      <c r="AK962" s="184"/>
      <c r="AL962" s="184"/>
      <c r="AM962" s="184"/>
      <c r="AN962" s="184"/>
      <c r="AO962" s="184"/>
      <c r="AP962" s="184"/>
      <c r="AQ962" s="184"/>
      <c r="AR962" s="184"/>
      <c r="AS962" s="184"/>
      <c r="AT962" s="184"/>
      <c r="AU962" s="184"/>
      <c r="AV962" s="184"/>
      <c r="AW962" s="184"/>
      <c r="AX962" s="184"/>
      <c r="AY962" s="184"/>
      <c r="AZ962" s="184"/>
      <c r="BA962" s="184"/>
      <c r="BB962" s="184"/>
      <c r="BC962" s="184"/>
      <c r="BD962" s="184"/>
      <c r="BE962" s="184"/>
      <c r="BF962" s="184"/>
      <c r="BG962" s="184"/>
      <c r="BH962" s="184"/>
      <c r="BI962" s="184"/>
      <c r="BJ962" s="184"/>
      <c r="BK962" s="184"/>
      <c r="BL962" s="184"/>
      <c r="BM962" s="184"/>
      <c r="BN962" s="184"/>
      <c r="BO962" s="184"/>
      <c r="BP962" s="184"/>
      <c r="BQ962" s="184"/>
      <c r="BR962" s="184"/>
      <c r="BS962" s="184"/>
      <c r="BT962" s="184"/>
      <c r="BU962" s="184"/>
      <c r="BV962" s="184"/>
      <c r="BW962" s="184"/>
      <c r="BX962" s="187"/>
      <c r="BY962" s="187"/>
      <c r="BZ962" s="187"/>
      <c r="CA962" s="187"/>
      <c r="CB962" s="187"/>
      <c r="CC962" s="187"/>
      <c r="CD962" s="187"/>
      <c r="CE962" s="187"/>
      <c r="CF962" s="187"/>
      <c r="CG962" s="187"/>
      <c r="CH962" s="187"/>
    </row>
    <row r="963" spans="1:86" s="186" customFormat="1" ht="12" customHeight="1">
      <c r="A963" s="184"/>
      <c r="B963" s="184"/>
      <c r="C963" s="184"/>
      <c r="D963" s="184"/>
      <c r="E963" s="184"/>
      <c r="F963" s="184"/>
      <c r="G963" s="185"/>
      <c r="H963" s="184"/>
      <c r="I963" s="184"/>
      <c r="J963" s="184"/>
      <c r="K963" s="184"/>
      <c r="L963" s="184"/>
      <c r="M963" s="184"/>
      <c r="N963" s="184"/>
      <c r="O963" s="184"/>
      <c r="P963" s="184"/>
      <c r="Q963" s="184"/>
      <c r="R963" s="184"/>
      <c r="S963" s="184"/>
      <c r="T963" s="184"/>
      <c r="U963" s="184"/>
      <c r="V963" s="184"/>
      <c r="W963" s="184"/>
      <c r="X963" s="184"/>
      <c r="Y963" s="184"/>
      <c r="Z963" s="184"/>
      <c r="AA963" s="184"/>
      <c r="AB963" s="184"/>
      <c r="AC963" s="184"/>
      <c r="AD963" s="184"/>
      <c r="AE963" s="184"/>
      <c r="AF963" s="184"/>
      <c r="AG963" s="184"/>
      <c r="AH963" s="184"/>
      <c r="AI963" s="184"/>
      <c r="AJ963" s="184"/>
      <c r="AK963" s="184"/>
      <c r="AL963" s="184"/>
      <c r="AM963" s="184"/>
      <c r="AN963" s="184"/>
      <c r="AO963" s="184"/>
      <c r="AP963" s="184"/>
      <c r="AQ963" s="184"/>
      <c r="AR963" s="184"/>
      <c r="AS963" s="184"/>
      <c r="AT963" s="184"/>
      <c r="AU963" s="184"/>
      <c r="AV963" s="184"/>
      <c r="AW963" s="184"/>
      <c r="AX963" s="184"/>
      <c r="AY963" s="184"/>
      <c r="AZ963" s="184"/>
      <c r="BA963" s="184"/>
      <c r="BB963" s="184"/>
      <c r="BC963" s="184"/>
      <c r="BD963" s="184"/>
      <c r="BE963" s="184"/>
      <c r="BF963" s="184"/>
      <c r="BG963" s="184"/>
      <c r="BH963" s="184"/>
      <c r="BI963" s="184"/>
      <c r="BJ963" s="184"/>
      <c r="BK963" s="184"/>
      <c r="BL963" s="184"/>
      <c r="BM963" s="184"/>
      <c r="BN963" s="184"/>
      <c r="BO963" s="184"/>
      <c r="BP963" s="184"/>
      <c r="BQ963" s="184"/>
      <c r="BR963" s="184"/>
      <c r="BS963" s="184"/>
      <c r="BT963" s="184"/>
      <c r="BU963" s="184"/>
      <c r="BV963" s="184"/>
      <c r="BW963" s="184"/>
      <c r="BX963" s="187"/>
      <c r="BY963" s="187"/>
      <c r="BZ963" s="187"/>
      <c r="CA963" s="187"/>
      <c r="CB963" s="187"/>
      <c r="CC963" s="187"/>
      <c r="CD963" s="187"/>
      <c r="CE963" s="187"/>
      <c r="CF963" s="187"/>
      <c r="CG963" s="187"/>
      <c r="CH963" s="187"/>
    </row>
    <row r="964" spans="1:86" s="186" customFormat="1" ht="12" customHeight="1">
      <c r="A964" s="184"/>
      <c r="B964" s="184"/>
      <c r="C964" s="184"/>
      <c r="D964" s="184"/>
      <c r="E964" s="184"/>
      <c r="F964" s="184"/>
      <c r="G964" s="185"/>
      <c r="H964" s="184"/>
      <c r="I964" s="184"/>
      <c r="J964" s="184"/>
      <c r="K964" s="184"/>
      <c r="L964" s="184"/>
      <c r="M964" s="184"/>
      <c r="N964" s="184"/>
      <c r="O964" s="184"/>
      <c r="P964" s="184"/>
      <c r="Q964" s="184"/>
      <c r="R964" s="184"/>
      <c r="S964" s="184"/>
      <c r="T964" s="184"/>
      <c r="U964" s="184"/>
      <c r="V964" s="184"/>
      <c r="W964" s="184"/>
      <c r="X964" s="184"/>
      <c r="Y964" s="184"/>
      <c r="Z964" s="184"/>
      <c r="AA964" s="184"/>
      <c r="AB964" s="184"/>
      <c r="AC964" s="184"/>
      <c r="AD964" s="184"/>
      <c r="AE964" s="184"/>
      <c r="AF964" s="184"/>
      <c r="AG964" s="184"/>
      <c r="AH964" s="184"/>
      <c r="AI964" s="184"/>
      <c r="AJ964" s="184"/>
      <c r="AK964" s="184"/>
      <c r="AL964" s="184"/>
      <c r="AM964" s="184"/>
      <c r="AN964" s="184"/>
      <c r="AO964" s="184"/>
      <c r="AP964" s="184"/>
      <c r="AQ964" s="184"/>
      <c r="AR964" s="184"/>
      <c r="AS964" s="184"/>
      <c r="AT964" s="184"/>
      <c r="AU964" s="184"/>
      <c r="AV964" s="184"/>
      <c r="AW964" s="184"/>
      <c r="AX964" s="184"/>
      <c r="AY964" s="184"/>
      <c r="AZ964" s="184"/>
      <c r="BA964" s="184"/>
      <c r="BB964" s="184"/>
      <c r="BC964" s="184"/>
      <c r="BD964" s="184"/>
      <c r="BE964" s="184"/>
      <c r="BF964" s="184"/>
      <c r="BG964" s="184"/>
      <c r="BH964" s="184"/>
      <c r="BI964" s="184"/>
      <c r="BJ964" s="184"/>
      <c r="BK964" s="184"/>
      <c r="BL964" s="184"/>
      <c r="BM964" s="184"/>
      <c r="BN964" s="184"/>
      <c r="BO964" s="184"/>
      <c r="BP964" s="184"/>
      <c r="BQ964" s="184"/>
      <c r="BR964" s="184"/>
      <c r="BS964" s="184"/>
      <c r="BT964" s="184"/>
      <c r="BU964" s="184"/>
      <c r="BV964" s="184"/>
      <c r="BW964" s="184"/>
      <c r="BX964" s="187"/>
      <c r="BY964" s="187"/>
      <c r="BZ964" s="187"/>
      <c r="CA964" s="187"/>
      <c r="CB964" s="187"/>
      <c r="CC964" s="187"/>
      <c r="CD964" s="187"/>
      <c r="CE964" s="187"/>
      <c r="CF964" s="187"/>
      <c r="CG964" s="187"/>
      <c r="CH964" s="187"/>
    </row>
    <row r="965" spans="1:86" s="186" customFormat="1" ht="12" customHeight="1">
      <c r="A965" s="184"/>
      <c r="B965" s="184"/>
      <c r="C965" s="184"/>
      <c r="D965" s="184"/>
      <c r="E965" s="184"/>
      <c r="F965" s="184"/>
      <c r="G965" s="185"/>
      <c r="H965" s="184"/>
      <c r="I965" s="184"/>
      <c r="J965" s="184"/>
      <c r="K965" s="184"/>
      <c r="L965" s="184"/>
      <c r="M965" s="184"/>
      <c r="N965" s="184"/>
      <c r="O965" s="184"/>
      <c r="P965" s="184"/>
      <c r="Q965" s="184"/>
      <c r="R965" s="184"/>
      <c r="S965" s="184"/>
      <c r="T965" s="184"/>
      <c r="U965" s="184"/>
      <c r="V965" s="184"/>
      <c r="W965" s="184"/>
      <c r="X965" s="184"/>
      <c r="Y965" s="184"/>
      <c r="Z965" s="184"/>
      <c r="AA965" s="184"/>
      <c r="AB965" s="184"/>
      <c r="AC965" s="184"/>
      <c r="AD965" s="184"/>
      <c r="AE965" s="184"/>
      <c r="AF965" s="184"/>
      <c r="AG965" s="184"/>
      <c r="AH965" s="184"/>
      <c r="AI965" s="184"/>
      <c r="AJ965" s="184"/>
      <c r="AK965" s="184"/>
      <c r="AL965" s="184"/>
      <c r="AM965" s="184"/>
      <c r="AN965" s="184"/>
      <c r="AO965" s="184"/>
      <c r="AP965" s="184"/>
      <c r="AQ965" s="184"/>
      <c r="AR965" s="184"/>
      <c r="AS965" s="184"/>
      <c r="AT965" s="184"/>
      <c r="AU965" s="184"/>
      <c r="AV965" s="184"/>
      <c r="AW965" s="184"/>
      <c r="AX965" s="184"/>
      <c r="AY965" s="184"/>
      <c r="AZ965" s="184"/>
      <c r="BA965" s="184"/>
      <c r="BB965" s="184"/>
      <c r="BC965" s="184"/>
      <c r="BD965" s="184"/>
      <c r="BE965" s="184"/>
      <c r="BF965" s="184"/>
      <c r="BG965" s="184"/>
      <c r="BH965" s="184"/>
      <c r="BI965" s="184"/>
      <c r="BJ965" s="184"/>
      <c r="BK965" s="184"/>
      <c r="BL965" s="184"/>
      <c r="BM965" s="184"/>
      <c r="BN965" s="184"/>
      <c r="BO965" s="184"/>
      <c r="BP965" s="184"/>
      <c r="BQ965" s="184"/>
      <c r="BR965" s="184"/>
      <c r="BS965" s="184"/>
      <c r="BT965" s="184"/>
      <c r="BU965" s="184"/>
      <c r="BV965" s="184"/>
      <c r="BW965" s="184"/>
      <c r="BX965" s="187"/>
      <c r="BY965" s="187"/>
      <c r="BZ965" s="187"/>
      <c r="CA965" s="187"/>
      <c r="CB965" s="187"/>
      <c r="CC965" s="187"/>
      <c r="CD965" s="187"/>
      <c r="CE965" s="187"/>
      <c r="CF965" s="187"/>
      <c r="CG965" s="187"/>
      <c r="CH965" s="187"/>
    </row>
    <row r="966" spans="1:86" s="186" customFormat="1" ht="12" customHeight="1">
      <c r="A966" s="184"/>
      <c r="B966" s="184"/>
      <c r="C966" s="184"/>
      <c r="D966" s="184"/>
      <c r="E966" s="184"/>
      <c r="F966" s="184"/>
      <c r="G966" s="185"/>
      <c r="H966" s="184"/>
      <c r="I966" s="184"/>
      <c r="J966" s="184"/>
      <c r="K966" s="184"/>
      <c r="L966" s="184"/>
      <c r="M966" s="184"/>
      <c r="N966" s="184"/>
      <c r="O966" s="184"/>
      <c r="P966" s="184"/>
      <c r="Q966" s="184"/>
      <c r="R966" s="184"/>
      <c r="S966" s="184"/>
      <c r="T966" s="184"/>
      <c r="U966" s="184"/>
      <c r="V966" s="184"/>
      <c r="W966" s="184"/>
      <c r="X966" s="184"/>
      <c r="Y966" s="184"/>
      <c r="Z966" s="184"/>
      <c r="AA966" s="184"/>
      <c r="AB966" s="184"/>
      <c r="AC966" s="184"/>
      <c r="AD966" s="184"/>
      <c r="AE966" s="184"/>
      <c r="AF966" s="184"/>
      <c r="AG966" s="184"/>
      <c r="AH966" s="184"/>
      <c r="AI966" s="184"/>
      <c r="AJ966" s="184"/>
      <c r="AK966" s="184"/>
      <c r="AL966" s="184"/>
      <c r="AM966" s="184"/>
      <c r="AN966" s="184"/>
      <c r="AO966" s="184"/>
      <c r="AP966" s="184"/>
      <c r="AQ966" s="184"/>
      <c r="AR966" s="184"/>
      <c r="AS966" s="184"/>
      <c r="AT966" s="184"/>
      <c r="AU966" s="184"/>
      <c r="AV966" s="184"/>
      <c r="AW966" s="184"/>
      <c r="AX966" s="184"/>
      <c r="AY966" s="184"/>
      <c r="AZ966" s="184"/>
      <c r="BA966" s="184"/>
      <c r="BB966" s="184"/>
      <c r="BC966" s="184"/>
      <c r="BD966" s="184"/>
      <c r="BE966" s="184"/>
      <c r="BF966" s="184"/>
      <c r="BG966" s="184"/>
      <c r="BH966" s="184"/>
      <c r="BI966" s="184"/>
      <c r="BJ966" s="184"/>
      <c r="BK966" s="184"/>
      <c r="BL966" s="184"/>
      <c r="BM966" s="184"/>
      <c r="BN966" s="184"/>
      <c r="BO966" s="184"/>
      <c r="BP966" s="184"/>
      <c r="BQ966" s="184"/>
      <c r="BR966" s="184"/>
      <c r="BS966" s="184"/>
      <c r="BT966" s="184"/>
      <c r="BU966" s="184"/>
      <c r="BV966" s="184"/>
      <c r="BW966" s="184"/>
      <c r="BX966" s="187"/>
      <c r="BY966" s="187"/>
      <c r="BZ966" s="187"/>
      <c r="CA966" s="187"/>
      <c r="CB966" s="187"/>
      <c r="CC966" s="187"/>
      <c r="CD966" s="187"/>
      <c r="CE966" s="187"/>
      <c r="CF966" s="187"/>
      <c r="CG966" s="187"/>
      <c r="CH966" s="187"/>
    </row>
    <row r="967" spans="1:86" s="186" customFormat="1" ht="12" customHeight="1">
      <c r="A967" s="184"/>
      <c r="B967" s="184"/>
      <c r="C967" s="184"/>
      <c r="D967" s="184"/>
      <c r="E967" s="184"/>
      <c r="F967" s="184"/>
      <c r="G967" s="185"/>
      <c r="H967" s="184"/>
      <c r="I967" s="184"/>
      <c r="J967" s="184"/>
      <c r="K967" s="184"/>
      <c r="L967" s="184"/>
      <c r="M967" s="184"/>
      <c r="N967" s="184"/>
      <c r="O967" s="184"/>
      <c r="P967" s="184"/>
      <c r="Q967" s="184"/>
      <c r="R967" s="184"/>
      <c r="S967" s="184"/>
      <c r="T967" s="184"/>
      <c r="U967" s="184"/>
      <c r="V967" s="184"/>
      <c r="W967" s="184"/>
      <c r="X967" s="184"/>
      <c r="Y967" s="184"/>
      <c r="Z967" s="184"/>
      <c r="AA967" s="184"/>
      <c r="AB967" s="184"/>
      <c r="AC967" s="184"/>
      <c r="AD967" s="184"/>
      <c r="AE967" s="184"/>
      <c r="AF967" s="184"/>
      <c r="AG967" s="184"/>
      <c r="AH967" s="184"/>
      <c r="AI967" s="184"/>
      <c r="AJ967" s="184"/>
      <c r="AK967" s="184"/>
      <c r="AL967" s="184"/>
      <c r="AM967" s="184"/>
      <c r="AN967" s="184"/>
      <c r="AO967" s="184"/>
      <c r="AP967" s="184"/>
      <c r="AQ967" s="184"/>
      <c r="AR967" s="184"/>
      <c r="AS967" s="184"/>
      <c r="AT967" s="184"/>
      <c r="AU967" s="184"/>
      <c r="AV967" s="184"/>
      <c r="AW967" s="184"/>
      <c r="AX967" s="184"/>
      <c r="AY967" s="184"/>
      <c r="AZ967" s="184"/>
      <c r="BA967" s="184"/>
      <c r="BB967" s="184"/>
      <c r="BC967" s="184"/>
      <c r="BD967" s="184"/>
      <c r="BE967" s="184"/>
      <c r="BF967" s="184"/>
      <c r="BG967" s="184"/>
      <c r="BH967" s="184"/>
      <c r="BI967" s="184"/>
      <c r="BJ967" s="184"/>
      <c r="BK967" s="184"/>
      <c r="BL967" s="184"/>
      <c r="BM967" s="184"/>
      <c r="BN967" s="184"/>
      <c r="BO967" s="184"/>
      <c r="BP967" s="184"/>
      <c r="BQ967" s="184"/>
      <c r="BR967" s="184"/>
      <c r="BS967" s="184"/>
      <c r="BT967" s="184"/>
      <c r="BU967" s="184"/>
      <c r="BV967" s="184"/>
      <c r="BW967" s="184"/>
      <c r="BX967" s="187"/>
      <c r="BY967" s="187"/>
      <c r="BZ967" s="187"/>
      <c r="CA967" s="187"/>
      <c r="CB967" s="187"/>
      <c r="CC967" s="187"/>
      <c r="CD967" s="187"/>
      <c r="CE967" s="187"/>
      <c r="CF967" s="187"/>
      <c r="CG967" s="187"/>
      <c r="CH967" s="187"/>
    </row>
    <row r="968" spans="1:86" s="186" customFormat="1" ht="12" customHeight="1">
      <c r="A968" s="184"/>
      <c r="B968" s="184"/>
      <c r="C968" s="184"/>
      <c r="D968" s="184"/>
      <c r="E968" s="184"/>
      <c r="F968" s="184"/>
      <c r="G968" s="185"/>
      <c r="H968" s="184"/>
      <c r="I968" s="184"/>
      <c r="J968" s="184"/>
      <c r="K968" s="184"/>
      <c r="L968" s="184"/>
      <c r="M968" s="184"/>
      <c r="N968" s="184"/>
      <c r="O968" s="184"/>
      <c r="P968" s="184"/>
      <c r="Q968" s="184"/>
      <c r="R968" s="184"/>
      <c r="S968" s="184"/>
      <c r="T968" s="184"/>
      <c r="U968" s="184"/>
      <c r="V968" s="184"/>
      <c r="W968" s="184"/>
      <c r="X968" s="184"/>
      <c r="Y968" s="184"/>
      <c r="Z968" s="184"/>
      <c r="AA968" s="184"/>
      <c r="AB968" s="184"/>
      <c r="AC968" s="184"/>
      <c r="AD968" s="184"/>
      <c r="AE968" s="184"/>
      <c r="AF968" s="184"/>
      <c r="AG968" s="184"/>
      <c r="AH968" s="184"/>
      <c r="AI968" s="184"/>
      <c r="AJ968" s="184"/>
      <c r="AK968" s="184"/>
      <c r="AL968" s="184"/>
      <c r="AM968" s="184"/>
      <c r="AN968" s="184"/>
      <c r="AO968" s="184"/>
      <c r="AP968" s="184"/>
      <c r="AQ968" s="184"/>
      <c r="AR968" s="184"/>
      <c r="AS968" s="184"/>
      <c r="AT968" s="184"/>
      <c r="AU968" s="184"/>
      <c r="AV968" s="184"/>
      <c r="AW968" s="184"/>
      <c r="AX968" s="184"/>
      <c r="AY968" s="184"/>
      <c r="AZ968" s="184"/>
      <c r="BA968" s="184"/>
      <c r="BB968" s="184"/>
      <c r="BC968" s="184"/>
      <c r="BD968" s="184"/>
      <c r="BE968" s="184"/>
      <c r="BF968" s="184"/>
      <c r="BG968" s="184"/>
      <c r="BH968" s="184"/>
      <c r="BI968" s="184"/>
      <c r="BJ968" s="184"/>
      <c r="BK968" s="184"/>
      <c r="BL968" s="184"/>
      <c r="BM968" s="184"/>
      <c r="BN968" s="184"/>
      <c r="BO968" s="184"/>
      <c r="BP968" s="184"/>
      <c r="BQ968" s="184"/>
      <c r="BR968" s="184"/>
      <c r="BS968" s="184"/>
      <c r="BT968" s="184"/>
      <c r="BU968" s="184"/>
      <c r="BV968" s="184"/>
      <c r="BW968" s="184"/>
      <c r="BX968" s="187"/>
      <c r="BY968" s="187"/>
      <c r="BZ968" s="187"/>
      <c r="CA968" s="187"/>
      <c r="CB968" s="187"/>
      <c r="CC968" s="187"/>
      <c r="CD968" s="187"/>
      <c r="CE968" s="187"/>
      <c r="CF968" s="187"/>
      <c r="CG968" s="187"/>
      <c r="CH968" s="187"/>
    </row>
    <row r="969" spans="1:86" s="186" customFormat="1" ht="12" customHeight="1">
      <c r="A969" s="184"/>
      <c r="B969" s="184"/>
      <c r="C969" s="184"/>
      <c r="D969" s="184"/>
      <c r="E969" s="184"/>
      <c r="F969" s="184"/>
      <c r="G969" s="185"/>
      <c r="H969" s="184"/>
      <c r="I969" s="184"/>
      <c r="J969" s="184"/>
      <c r="K969" s="184"/>
      <c r="L969" s="184"/>
      <c r="M969" s="184"/>
      <c r="N969" s="184"/>
      <c r="O969" s="184"/>
      <c r="P969" s="184"/>
      <c r="Q969" s="184"/>
      <c r="R969" s="184"/>
      <c r="S969" s="184"/>
      <c r="T969" s="184"/>
      <c r="U969" s="184"/>
      <c r="V969" s="184"/>
      <c r="W969" s="184"/>
      <c r="X969" s="184"/>
      <c r="Y969" s="184"/>
      <c r="Z969" s="184"/>
      <c r="AA969" s="184"/>
      <c r="AB969" s="184"/>
      <c r="AC969" s="184"/>
      <c r="AD969" s="184"/>
      <c r="AE969" s="184"/>
      <c r="AF969" s="184"/>
      <c r="AG969" s="184"/>
      <c r="AH969" s="184"/>
      <c r="AI969" s="184"/>
      <c r="AJ969" s="184"/>
      <c r="AK969" s="184"/>
      <c r="AL969" s="184"/>
      <c r="AM969" s="184"/>
      <c r="AN969" s="184"/>
      <c r="AO969" s="184"/>
      <c r="AP969" s="184"/>
      <c r="AQ969" s="184"/>
      <c r="AR969" s="184"/>
      <c r="AS969" s="184"/>
      <c r="AT969" s="184"/>
      <c r="AU969" s="184"/>
      <c r="AV969" s="184"/>
      <c r="AW969" s="184"/>
      <c r="AX969" s="184"/>
      <c r="AY969" s="184"/>
      <c r="AZ969" s="184"/>
      <c r="BA969" s="184"/>
      <c r="BB969" s="184"/>
      <c r="BC969" s="184"/>
      <c r="BD969" s="184"/>
      <c r="BE969" s="184"/>
      <c r="BF969" s="184"/>
      <c r="BG969" s="184"/>
      <c r="BH969" s="184"/>
      <c r="BI969" s="184"/>
      <c r="BJ969" s="184"/>
      <c r="BK969" s="184"/>
      <c r="BL969" s="184"/>
      <c r="BM969" s="184"/>
      <c r="BN969" s="184"/>
      <c r="BO969" s="184"/>
      <c r="BP969" s="184"/>
      <c r="BQ969" s="184"/>
      <c r="BR969" s="184"/>
      <c r="BS969" s="184"/>
      <c r="BT969" s="184"/>
      <c r="BU969" s="184"/>
      <c r="BV969" s="184"/>
      <c r="BW969" s="184"/>
      <c r="BX969" s="187"/>
      <c r="BY969" s="187"/>
      <c r="BZ969" s="187"/>
      <c r="CA969" s="187"/>
      <c r="CB969" s="187"/>
      <c r="CC969" s="187"/>
      <c r="CD969" s="187"/>
      <c r="CE969" s="187"/>
      <c r="CF969" s="187"/>
      <c r="CG969" s="187"/>
      <c r="CH969" s="187"/>
    </row>
    <row r="970" spans="1:86" s="186" customFormat="1" ht="12" customHeight="1">
      <c r="A970" s="184"/>
      <c r="B970" s="184"/>
      <c r="C970" s="184"/>
      <c r="D970" s="184"/>
      <c r="E970" s="184"/>
      <c r="F970" s="184"/>
      <c r="G970" s="185"/>
      <c r="H970" s="184"/>
      <c r="I970" s="184"/>
      <c r="J970" s="184"/>
      <c r="K970" s="184"/>
      <c r="L970" s="184"/>
      <c r="M970" s="184"/>
      <c r="N970" s="184"/>
      <c r="O970" s="184"/>
      <c r="P970" s="184"/>
      <c r="Q970" s="184"/>
      <c r="R970" s="184"/>
      <c r="S970" s="184"/>
      <c r="T970" s="184"/>
      <c r="U970" s="184"/>
      <c r="V970" s="184"/>
      <c r="W970" s="184"/>
      <c r="X970" s="184"/>
      <c r="Y970" s="184"/>
      <c r="Z970" s="184"/>
      <c r="AA970" s="184"/>
      <c r="AB970" s="184"/>
      <c r="AC970" s="184"/>
      <c r="AD970" s="184"/>
      <c r="AE970" s="184"/>
      <c r="AF970" s="184"/>
      <c r="AG970" s="184"/>
      <c r="AH970" s="184"/>
      <c r="AI970" s="184"/>
      <c r="AJ970" s="184"/>
      <c r="AK970" s="184"/>
      <c r="AL970" s="184"/>
      <c r="AM970" s="184"/>
      <c r="AN970" s="184"/>
      <c r="AO970" s="184"/>
      <c r="AP970" s="184"/>
      <c r="AQ970" s="184"/>
      <c r="AR970" s="184"/>
      <c r="AS970" s="184"/>
      <c r="AT970" s="184"/>
      <c r="AU970" s="184"/>
      <c r="AV970" s="184"/>
      <c r="AW970" s="184"/>
      <c r="AX970" s="184"/>
      <c r="AY970" s="184"/>
      <c r="AZ970" s="184"/>
      <c r="BA970" s="184"/>
      <c r="BB970" s="184"/>
      <c r="BC970" s="184"/>
      <c r="BD970" s="184"/>
      <c r="BE970" s="184"/>
      <c r="BF970" s="184"/>
      <c r="BG970" s="184"/>
      <c r="BH970" s="184"/>
      <c r="BI970" s="184"/>
      <c r="BJ970" s="184"/>
      <c r="BK970" s="184"/>
      <c r="BL970" s="184"/>
      <c r="BM970" s="184"/>
      <c r="BN970" s="184"/>
      <c r="BO970" s="184"/>
      <c r="BP970" s="184"/>
      <c r="BQ970" s="184"/>
      <c r="BR970" s="184"/>
      <c r="BS970" s="184"/>
      <c r="BT970" s="184"/>
      <c r="BU970" s="184"/>
      <c r="BV970" s="184"/>
      <c r="BW970" s="184"/>
      <c r="BX970" s="187"/>
      <c r="BY970" s="187"/>
      <c r="BZ970" s="187"/>
      <c r="CA970" s="187"/>
      <c r="CB970" s="187"/>
      <c r="CC970" s="187"/>
      <c r="CD970" s="187"/>
      <c r="CE970" s="187"/>
      <c r="CF970" s="187"/>
      <c r="CG970" s="187"/>
      <c r="CH970" s="187"/>
    </row>
    <row r="971" spans="1:86" s="186" customFormat="1" ht="12" customHeight="1">
      <c r="A971" s="184"/>
      <c r="B971" s="184"/>
      <c r="C971" s="184"/>
      <c r="D971" s="184"/>
      <c r="E971" s="184"/>
      <c r="F971" s="184"/>
      <c r="G971" s="185"/>
      <c r="H971" s="184"/>
      <c r="I971" s="184"/>
      <c r="J971" s="184"/>
      <c r="K971" s="184"/>
      <c r="L971" s="184"/>
      <c r="M971" s="184"/>
      <c r="N971" s="184"/>
      <c r="O971" s="184"/>
      <c r="P971" s="184"/>
      <c r="Q971" s="184"/>
      <c r="R971" s="184"/>
      <c r="S971" s="184"/>
      <c r="T971" s="184"/>
      <c r="U971" s="184"/>
      <c r="V971" s="184"/>
      <c r="W971" s="184"/>
      <c r="X971" s="184"/>
      <c r="Y971" s="184"/>
      <c r="Z971" s="184"/>
      <c r="AA971" s="184"/>
      <c r="AB971" s="184"/>
      <c r="AC971" s="184"/>
      <c r="AD971" s="184"/>
      <c r="AE971" s="184"/>
      <c r="AF971" s="184"/>
      <c r="AG971" s="184"/>
      <c r="AH971" s="184"/>
      <c r="AI971" s="184"/>
      <c r="AJ971" s="184"/>
      <c r="AK971" s="184"/>
      <c r="AL971" s="184"/>
      <c r="AM971" s="184"/>
      <c r="AN971" s="184"/>
      <c r="AO971" s="184"/>
      <c r="AP971" s="184"/>
      <c r="AQ971" s="184"/>
      <c r="AR971" s="184"/>
      <c r="AS971" s="184"/>
      <c r="AT971" s="184"/>
      <c r="AU971" s="184"/>
      <c r="AV971" s="184"/>
      <c r="AW971" s="184"/>
      <c r="AX971" s="184"/>
      <c r="AY971" s="184"/>
      <c r="AZ971" s="184"/>
      <c r="BA971" s="184"/>
      <c r="BB971" s="184"/>
      <c r="BC971" s="184"/>
      <c r="BD971" s="184"/>
      <c r="BE971" s="184"/>
      <c r="BF971" s="184"/>
      <c r="BG971" s="184"/>
      <c r="BH971" s="184"/>
      <c r="BI971" s="184"/>
      <c r="BJ971" s="184"/>
      <c r="BK971" s="184"/>
      <c r="BL971" s="184"/>
      <c r="BM971" s="184"/>
      <c r="BN971" s="184"/>
      <c r="BO971" s="184"/>
      <c r="BP971" s="184"/>
      <c r="BQ971" s="184"/>
      <c r="BR971" s="184"/>
      <c r="BS971" s="184"/>
      <c r="BT971" s="184"/>
      <c r="BU971" s="184"/>
      <c r="BV971" s="184"/>
      <c r="BW971" s="184"/>
      <c r="BX971" s="187"/>
      <c r="BY971" s="187"/>
      <c r="BZ971" s="187"/>
      <c r="CA971" s="187"/>
      <c r="CB971" s="187"/>
      <c r="CC971" s="187"/>
      <c r="CD971" s="187"/>
      <c r="CE971" s="187"/>
      <c r="CF971" s="187"/>
      <c r="CG971" s="187"/>
      <c r="CH971" s="187"/>
    </row>
    <row r="972" spans="1:86" s="186" customFormat="1" ht="12" customHeight="1">
      <c r="A972" s="184"/>
      <c r="B972" s="184"/>
      <c r="C972" s="184"/>
      <c r="D972" s="184"/>
      <c r="E972" s="184"/>
      <c r="F972" s="184"/>
      <c r="G972" s="185"/>
      <c r="H972" s="184"/>
      <c r="I972" s="184"/>
      <c r="J972" s="184"/>
      <c r="K972" s="184"/>
      <c r="L972" s="184"/>
      <c r="M972" s="184"/>
      <c r="N972" s="184"/>
      <c r="O972" s="184"/>
      <c r="P972" s="184"/>
      <c r="Q972" s="184"/>
      <c r="R972" s="184"/>
      <c r="S972" s="184"/>
      <c r="T972" s="184"/>
      <c r="U972" s="184"/>
      <c r="V972" s="184"/>
      <c r="W972" s="184"/>
      <c r="X972" s="184"/>
      <c r="Y972" s="184"/>
      <c r="Z972" s="184"/>
      <c r="AA972" s="184"/>
      <c r="AB972" s="184"/>
      <c r="AC972" s="184"/>
      <c r="AD972" s="184"/>
      <c r="AE972" s="184"/>
      <c r="AF972" s="184"/>
      <c r="AG972" s="184"/>
      <c r="AH972" s="184"/>
      <c r="AI972" s="184"/>
      <c r="AJ972" s="184"/>
      <c r="AK972" s="184"/>
      <c r="AL972" s="184"/>
      <c r="AM972" s="184"/>
      <c r="AN972" s="184"/>
      <c r="AO972" s="184"/>
      <c r="AP972" s="184"/>
      <c r="AQ972" s="184"/>
      <c r="AR972" s="184"/>
      <c r="AS972" s="184"/>
      <c r="AT972" s="184"/>
      <c r="AU972" s="184"/>
      <c r="AV972" s="184"/>
      <c r="AW972" s="184"/>
      <c r="AX972" s="184"/>
      <c r="AY972" s="184"/>
      <c r="AZ972" s="184"/>
      <c r="BA972" s="184"/>
      <c r="BB972" s="184"/>
      <c r="BC972" s="184"/>
      <c r="BD972" s="184"/>
      <c r="BE972" s="184"/>
      <c r="BF972" s="184"/>
      <c r="BG972" s="184"/>
      <c r="BH972" s="184"/>
      <c r="BI972" s="184"/>
      <c r="BJ972" s="184"/>
      <c r="BK972" s="184"/>
      <c r="BL972" s="184"/>
      <c r="BM972" s="184"/>
      <c r="BN972" s="184"/>
      <c r="BO972" s="184"/>
      <c r="BP972" s="184"/>
      <c r="BQ972" s="184"/>
      <c r="BR972" s="184"/>
      <c r="BS972" s="184"/>
      <c r="BT972" s="184"/>
      <c r="BU972" s="184"/>
      <c r="BV972" s="184"/>
      <c r="BW972" s="184"/>
      <c r="BX972" s="187"/>
      <c r="BY972" s="187"/>
      <c r="BZ972" s="187"/>
      <c r="CA972" s="187"/>
      <c r="CB972" s="187"/>
      <c r="CC972" s="187"/>
      <c r="CD972" s="187"/>
      <c r="CE972" s="187"/>
      <c r="CF972" s="187"/>
      <c r="CG972" s="187"/>
      <c r="CH972" s="187"/>
    </row>
    <row r="973" spans="1:86" s="186" customFormat="1" ht="12" customHeight="1">
      <c r="A973" s="184"/>
      <c r="B973" s="184"/>
      <c r="C973" s="184"/>
      <c r="D973" s="184"/>
      <c r="E973" s="184"/>
      <c r="F973" s="184"/>
      <c r="G973" s="185"/>
      <c r="H973" s="184"/>
      <c r="I973" s="184"/>
      <c r="J973" s="184"/>
      <c r="K973" s="184"/>
      <c r="L973" s="184"/>
      <c r="M973" s="184"/>
      <c r="N973" s="184"/>
      <c r="O973" s="184"/>
      <c r="P973" s="184"/>
      <c r="Q973" s="184"/>
      <c r="R973" s="184"/>
      <c r="S973" s="184"/>
      <c r="T973" s="184"/>
      <c r="U973" s="184"/>
      <c r="V973" s="184"/>
      <c r="W973" s="184"/>
      <c r="X973" s="184"/>
      <c r="Y973" s="184"/>
      <c r="Z973" s="184"/>
      <c r="AA973" s="184"/>
      <c r="AB973" s="184"/>
      <c r="AC973" s="184"/>
      <c r="AD973" s="184"/>
      <c r="AE973" s="184"/>
      <c r="AF973" s="184"/>
      <c r="AG973" s="184"/>
      <c r="AH973" s="184"/>
      <c r="AI973" s="184"/>
      <c r="AJ973" s="184"/>
      <c r="AK973" s="184"/>
      <c r="AL973" s="184"/>
      <c r="AM973" s="184"/>
      <c r="AN973" s="184"/>
      <c r="AO973" s="184"/>
      <c r="AP973" s="184"/>
      <c r="AQ973" s="184"/>
      <c r="AR973" s="184"/>
      <c r="AS973" s="184"/>
      <c r="AT973" s="184"/>
      <c r="AU973" s="184"/>
      <c r="AV973" s="184"/>
      <c r="AW973" s="184"/>
      <c r="AX973" s="184"/>
      <c r="AY973" s="184"/>
      <c r="AZ973" s="184"/>
      <c r="BA973" s="184"/>
      <c r="BB973" s="184"/>
      <c r="BC973" s="184"/>
      <c r="BD973" s="184"/>
      <c r="BE973" s="184"/>
      <c r="BF973" s="184"/>
      <c r="BG973" s="184"/>
      <c r="BH973" s="184"/>
      <c r="BI973" s="184"/>
      <c r="BJ973" s="184"/>
      <c r="BK973" s="184"/>
      <c r="BL973" s="184"/>
      <c r="BM973" s="184"/>
      <c r="BN973" s="184"/>
      <c r="BO973" s="184"/>
      <c r="BP973" s="184"/>
      <c r="BQ973" s="184"/>
      <c r="BR973" s="184"/>
      <c r="BS973" s="184"/>
      <c r="BT973" s="184"/>
      <c r="BU973" s="184"/>
      <c r="BV973" s="184"/>
      <c r="BW973" s="184"/>
      <c r="BX973" s="187"/>
      <c r="BY973" s="187"/>
      <c r="BZ973" s="187"/>
      <c r="CA973" s="187"/>
      <c r="CB973" s="187"/>
      <c r="CC973" s="187"/>
      <c r="CD973" s="187"/>
      <c r="CE973" s="187"/>
      <c r="CF973" s="187"/>
      <c r="CG973" s="187"/>
      <c r="CH973" s="187"/>
    </row>
    <row r="974" spans="1:86" s="186" customFormat="1" ht="12" customHeight="1">
      <c r="A974" s="184"/>
      <c r="B974" s="184"/>
      <c r="C974" s="184"/>
      <c r="D974" s="184"/>
      <c r="E974" s="184"/>
      <c r="F974" s="184"/>
      <c r="G974" s="185"/>
      <c r="H974" s="184"/>
      <c r="I974" s="184"/>
      <c r="J974" s="184"/>
      <c r="K974" s="184"/>
      <c r="L974" s="184"/>
      <c r="M974" s="184"/>
      <c r="N974" s="184"/>
      <c r="O974" s="184"/>
      <c r="P974" s="184"/>
      <c r="Q974" s="184"/>
      <c r="R974" s="184"/>
      <c r="S974" s="184"/>
      <c r="T974" s="184"/>
      <c r="U974" s="184"/>
      <c r="V974" s="184"/>
      <c r="W974" s="184"/>
      <c r="X974" s="184"/>
      <c r="Y974" s="184"/>
      <c r="Z974" s="184"/>
      <c r="AA974" s="184"/>
      <c r="AB974" s="184"/>
      <c r="AC974" s="184"/>
      <c r="AD974" s="184"/>
      <c r="AE974" s="184"/>
      <c r="AF974" s="184"/>
      <c r="AG974" s="184"/>
      <c r="AH974" s="184"/>
      <c r="AI974" s="184"/>
      <c r="AJ974" s="184"/>
      <c r="AK974" s="184"/>
      <c r="AL974" s="184"/>
      <c r="AM974" s="184"/>
      <c r="AN974" s="184"/>
      <c r="AO974" s="184"/>
      <c r="AP974" s="184"/>
      <c r="AQ974" s="184"/>
      <c r="AR974" s="184"/>
      <c r="AS974" s="184"/>
      <c r="AT974" s="184"/>
      <c r="AU974" s="184"/>
      <c r="AV974" s="184"/>
      <c r="AW974" s="184"/>
      <c r="AX974" s="184"/>
      <c r="AY974" s="184"/>
      <c r="AZ974" s="184"/>
      <c r="BA974" s="184"/>
      <c r="BB974" s="184"/>
      <c r="BC974" s="184"/>
      <c r="BD974" s="184"/>
      <c r="BE974" s="184"/>
      <c r="BF974" s="184"/>
      <c r="BG974" s="184"/>
      <c r="BH974" s="184"/>
      <c r="BI974" s="184"/>
      <c r="BJ974" s="184"/>
      <c r="BK974" s="184"/>
      <c r="BL974" s="184"/>
      <c r="BM974" s="184"/>
      <c r="BN974" s="184"/>
      <c r="BO974" s="184"/>
      <c r="BP974" s="184"/>
      <c r="BQ974" s="184"/>
      <c r="BR974" s="184"/>
      <c r="BS974" s="184"/>
      <c r="BT974" s="184"/>
      <c r="BU974" s="184"/>
      <c r="BV974" s="184"/>
      <c r="BW974" s="184"/>
      <c r="BX974" s="187"/>
      <c r="BY974" s="187"/>
      <c r="BZ974" s="187"/>
      <c r="CA974" s="187"/>
      <c r="CB974" s="187"/>
      <c r="CC974" s="187"/>
      <c r="CD974" s="187"/>
      <c r="CE974" s="187"/>
      <c r="CF974" s="187"/>
      <c r="CG974" s="187"/>
      <c r="CH974" s="187"/>
    </row>
    <row r="975" spans="1:86" s="186" customFormat="1" ht="12" customHeight="1">
      <c r="A975" s="184"/>
      <c r="B975" s="184"/>
      <c r="C975" s="184"/>
      <c r="D975" s="184"/>
      <c r="E975" s="184"/>
      <c r="F975" s="184"/>
      <c r="G975" s="185"/>
      <c r="H975" s="184"/>
      <c r="I975" s="184"/>
      <c r="J975" s="184"/>
      <c r="K975" s="184"/>
      <c r="L975" s="184"/>
      <c r="M975" s="184"/>
      <c r="N975" s="184"/>
      <c r="O975" s="184"/>
      <c r="P975" s="184"/>
      <c r="Q975" s="184"/>
      <c r="R975" s="184"/>
      <c r="S975" s="184"/>
      <c r="T975" s="184"/>
      <c r="U975" s="184"/>
      <c r="V975" s="184"/>
      <c r="W975" s="184"/>
      <c r="X975" s="184"/>
      <c r="Y975" s="184"/>
      <c r="Z975" s="184"/>
      <c r="AA975" s="184"/>
      <c r="AB975" s="184"/>
      <c r="AC975" s="184"/>
      <c r="AD975" s="184"/>
      <c r="AE975" s="184"/>
      <c r="AF975" s="184"/>
      <c r="AG975" s="184"/>
      <c r="AH975" s="184"/>
      <c r="AI975" s="184"/>
      <c r="AJ975" s="184"/>
      <c r="AK975" s="184"/>
      <c r="AL975" s="184"/>
      <c r="AM975" s="184"/>
      <c r="AN975" s="184"/>
      <c r="AO975" s="184"/>
      <c r="AP975" s="184"/>
      <c r="AQ975" s="184"/>
      <c r="AR975" s="184"/>
      <c r="AS975" s="184"/>
      <c r="AT975" s="184"/>
      <c r="AU975" s="184"/>
      <c r="AV975" s="184"/>
      <c r="AW975" s="184"/>
      <c r="AX975" s="184"/>
      <c r="AY975" s="184"/>
      <c r="AZ975" s="184"/>
      <c r="BA975" s="184"/>
      <c r="BB975" s="184"/>
      <c r="BC975" s="184"/>
      <c r="BD975" s="184"/>
      <c r="BE975" s="184"/>
      <c r="BF975" s="184"/>
      <c r="BG975" s="184"/>
      <c r="BH975" s="184"/>
      <c r="BI975" s="184"/>
      <c r="BJ975" s="184"/>
      <c r="BK975" s="184"/>
      <c r="BL975" s="184"/>
      <c r="BM975" s="184"/>
      <c r="BN975" s="184"/>
      <c r="BO975" s="184"/>
      <c r="BP975" s="184"/>
      <c r="BQ975" s="184"/>
      <c r="BR975" s="184"/>
      <c r="BS975" s="184"/>
      <c r="BT975" s="184"/>
      <c r="BU975" s="184"/>
      <c r="BV975" s="184"/>
      <c r="BW975" s="184"/>
      <c r="BX975" s="187"/>
      <c r="BY975" s="187"/>
      <c r="BZ975" s="187"/>
      <c r="CA975" s="187"/>
      <c r="CB975" s="187"/>
      <c r="CC975" s="187"/>
      <c r="CD975" s="187"/>
      <c r="CE975" s="187"/>
      <c r="CF975" s="187"/>
      <c r="CG975" s="187"/>
      <c r="CH975" s="187"/>
    </row>
    <row r="976" spans="1:86" s="186" customFormat="1" ht="12" customHeight="1">
      <c r="A976" s="184"/>
      <c r="B976" s="184"/>
      <c r="C976" s="184"/>
      <c r="D976" s="184"/>
      <c r="E976" s="184"/>
      <c r="F976" s="184"/>
      <c r="G976" s="185"/>
      <c r="H976" s="184"/>
      <c r="I976" s="184"/>
      <c r="J976" s="184"/>
      <c r="K976" s="184"/>
      <c r="L976" s="184"/>
      <c r="M976" s="184"/>
      <c r="N976" s="184"/>
      <c r="O976" s="184"/>
      <c r="P976" s="184"/>
      <c r="Q976" s="184"/>
      <c r="R976" s="184"/>
      <c r="S976" s="184"/>
      <c r="T976" s="184"/>
      <c r="U976" s="184"/>
      <c r="V976" s="184"/>
      <c r="W976" s="184"/>
      <c r="X976" s="184"/>
      <c r="Y976" s="184"/>
      <c r="Z976" s="184"/>
      <c r="AA976" s="184"/>
      <c r="AB976" s="184"/>
      <c r="AC976" s="184"/>
      <c r="AD976" s="184"/>
      <c r="AE976" s="184"/>
      <c r="AF976" s="184"/>
      <c r="AG976" s="184"/>
      <c r="AH976" s="184"/>
      <c r="AI976" s="184"/>
      <c r="AJ976" s="184"/>
      <c r="AK976" s="184"/>
      <c r="AL976" s="184"/>
      <c r="AM976" s="184"/>
      <c r="AN976" s="184"/>
      <c r="AO976" s="184"/>
      <c r="AP976" s="184"/>
      <c r="AQ976" s="184"/>
      <c r="AR976" s="184"/>
      <c r="AS976" s="184"/>
      <c r="AT976" s="184"/>
      <c r="AU976" s="184"/>
      <c r="AV976" s="184"/>
      <c r="AW976" s="184"/>
      <c r="AX976" s="184"/>
      <c r="AY976" s="184"/>
      <c r="AZ976" s="184"/>
      <c r="BA976" s="184"/>
      <c r="BB976" s="184"/>
      <c r="BC976" s="184"/>
      <c r="BD976" s="184"/>
      <c r="BE976" s="184"/>
      <c r="BF976" s="184"/>
      <c r="BG976" s="184"/>
      <c r="BH976" s="184"/>
      <c r="BI976" s="184"/>
      <c r="BJ976" s="184"/>
      <c r="BK976" s="184"/>
      <c r="BL976" s="184"/>
      <c r="BM976" s="184"/>
      <c r="BN976" s="184"/>
      <c r="BO976" s="184"/>
      <c r="BP976" s="184"/>
      <c r="BQ976" s="184"/>
      <c r="BR976" s="184"/>
      <c r="BS976" s="184"/>
      <c r="BT976" s="184"/>
      <c r="BU976" s="184"/>
      <c r="BV976" s="184"/>
      <c r="BW976" s="184"/>
      <c r="BX976" s="187"/>
      <c r="BY976" s="187"/>
      <c r="BZ976" s="187"/>
      <c r="CA976" s="187"/>
      <c r="CB976" s="187"/>
      <c r="CC976" s="187"/>
      <c r="CD976" s="187"/>
      <c r="CE976" s="187"/>
      <c r="CF976" s="187"/>
      <c r="CG976" s="187"/>
      <c r="CH976" s="187"/>
    </row>
    <row r="977" spans="1:86" s="186" customFormat="1" ht="12" customHeight="1">
      <c r="A977" s="184"/>
      <c r="B977" s="184"/>
      <c r="C977" s="184"/>
      <c r="D977" s="184"/>
      <c r="E977" s="184"/>
      <c r="F977" s="184"/>
      <c r="G977" s="185"/>
      <c r="H977" s="184"/>
      <c r="I977" s="184"/>
      <c r="J977" s="184"/>
      <c r="K977" s="184"/>
      <c r="L977" s="184"/>
      <c r="M977" s="184"/>
      <c r="N977" s="184"/>
      <c r="O977" s="184"/>
      <c r="P977" s="184"/>
      <c r="Q977" s="184"/>
      <c r="R977" s="184"/>
      <c r="S977" s="184"/>
      <c r="T977" s="184"/>
      <c r="U977" s="184"/>
      <c r="V977" s="184"/>
      <c r="W977" s="184"/>
      <c r="X977" s="184"/>
      <c r="Y977" s="184"/>
      <c r="Z977" s="184"/>
      <c r="AA977" s="184"/>
      <c r="AB977" s="184"/>
      <c r="AC977" s="184"/>
      <c r="AD977" s="184"/>
      <c r="AE977" s="184"/>
      <c r="AF977" s="184"/>
      <c r="AG977" s="184"/>
      <c r="AH977" s="184"/>
      <c r="AI977" s="184"/>
      <c r="AJ977" s="184"/>
      <c r="AK977" s="184"/>
      <c r="AL977" s="184"/>
      <c r="AM977" s="184"/>
      <c r="AN977" s="184"/>
      <c r="AO977" s="184"/>
      <c r="AP977" s="184"/>
      <c r="AQ977" s="184"/>
      <c r="AR977" s="184"/>
      <c r="AS977" s="184"/>
      <c r="AT977" s="184"/>
      <c r="AU977" s="184"/>
      <c r="AV977" s="184"/>
      <c r="AW977" s="184"/>
      <c r="AX977" s="184"/>
      <c r="AY977" s="184"/>
      <c r="AZ977" s="184"/>
      <c r="BA977" s="184"/>
      <c r="BB977" s="184"/>
      <c r="BC977" s="184"/>
      <c r="BD977" s="184"/>
      <c r="BE977" s="184"/>
      <c r="BF977" s="184"/>
      <c r="BG977" s="184"/>
      <c r="BH977" s="184"/>
      <c r="BI977" s="184"/>
      <c r="BJ977" s="184"/>
      <c r="BK977" s="184"/>
      <c r="BL977" s="184"/>
      <c r="BM977" s="184"/>
      <c r="BN977" s="184"/>
      <c r="BO977" s="184"/>
      <c r="BP977" s="184"/>
      <c r="BQ977" s="184"/>
      <c r="BR977" s="184"/>
      <c r="BS977" s="184"/>
      <c r="BT977" s="184"/>
      <c r="BU977" s="184"/>
      <c r="BV977" s="184"/>
      <c r="BW977" s="184"/>
      <c r="BX977" s="187"/>
      <c r="BY977" s="187"/>
      <c r="BZ977" s="187"/>
      <c r="CA977" s="187"/>
      <c r="CB977" s="187"/>
      <c r="CC977" s="187"/>
      <c r="CD977" s="187"/>
      <c r="CE977" s="187"/>
      <c r="CF977" s="187"/>
      <c r="CG977" s="187"/>
      <c r="CH977" s="187"/>
    </row>
    <row r="978" spans="1:86" s="186" customFormat="1" ht="12" customHeight="1">
      <c r="A978" s="184"/>
      <c r="B978" s="184"/>
      <c r="C978" s="184"/>
      <c r="D978" s="184"/>
      <c r="E978" s="184"/>
      <c r="F978" s="184"/>
      <c r="G978" s="185"/>
      <c r="H978" s="184"/>
      <c r="I978" s="184"/>
      <c r="J978" s="184"/>
      <c r="K978" s="184"/>
      <c r="L978" s="184"/>
      <c r="M978" s="184"/>
      <c r="N978" s="184"/>
      <c r="O978" s="184"/>
      <c r="P978" s="184"/>
      <c r="Q978" s="184"/>
      <c r="R978" s="184"/>
      <c r="S978" s="184"/>
      <c r="T978" s="184"/>
      <c r="U978" s="184"/>
      <c r="V978" s="184"/>
      <c r="W978" s="184"/>
      <c r="X978" s="184"/>
      <c r="Y978" s="184"/>
      <c r="Z978" s="184"/>
      <c r="AA978" s="184"/>
      <c r="AB978" s="184"/>
      <c r="AC978" s="184"/>
      <c r="AD978" s="184"/>
      <c r="AE978" s="184"/>
      <c r="AF978" s="184"/>
      <c r="AG978" s="184"/>
      <c r="AH978" s="184"/>
      <c r="AI978" s="184"/>
      <c r="AJ978" s="184"/>
      <c r="AK978" s="184"/>
      <c r="AL978" s="184"/>
      <c r="AM978" s="184"/>
      <c r="AN978" s="184"/>
      <c r="AO978" s="184"/>
      <c r="AP978" s="184"/>
      <c r="AQ978" s="184"/>
      <c r="AR978" s="184"/>
      <c r="AS978" s="184"/>
      <c r="AT978" s="184"/>
      <c r="AU978" s="184"/>
      <c r="AV978" s="184"/>
      <c r="AW978" s="184"/>
      <c r="AX978" s="184"/>
      <c r="AY978" s="184"/>
      <c r="AZ978" s="184"/>
      <c r="BA978" s="184"/>
      <c r="BB978" s="184"/>
      <c r="BC978" s="184"/>
      <c r="BD978" s="184"/>
      <c r="BE978" s="184"/>
      <c r="BF978" s="184"/>
      <c r="BG978" s="184"/>
      <c r="BH978" s="184"/>
      <c r="BI978" s="184"/>
      <c r="BJ978" s="184"/>
      <c r="BK978" s="184"/>
      <c r="BL978" s="184"/>
      <c r="BM978" s="184"/>
      <c r="BN978" s="184"/>
      <c r="BO978" s="184"/>
      <c r="BP978" s="184"/>
      <c r="BQ978" s="184"/>
      <c r="BR978" s="184"/>
      <c r="BS978" s="184"/>
      <c r="BT978" s="184"/>
      <c r="BU978" s="184"/>
      <c r="BV978" s="184"/>
      <c r="BW978" s="184"/>
      <c r="BX978" s="187"/>
      <c r="BY978" s="187"/>
      <c r="BZ978" s="187"/>
      <c r="CA978" s="187"/>
      <c r="CB978" s="187"/>
      <c r="CC978" s="187"/>
      <c r="CD978" s="187"/>
      <c r="CE978" s="187"/>
      <c r="CF978" s="187"/>
      <c r="CG978" s="187"/>
      <c r="CH978" s="187"/>
    </row>
    <row r="979" spans="1:86" s="186" customFormat="1" ht="12" customHeight="1">
      <c r="A979" s="184"/>
      <c r="B979" s="184"/>
      <c r="C979" s="184"/>
      <c r="D979" s="184"/>
      <c r="E979" s="184"/>
      <c r="F979" s="184"/>
      <c r="G979" s="185"/>
      <c r="H979" s="184"/>
      <c r="I979" s="184"/>
      <c r="J979" s="184"/>
      <c r="K979" s="184"/>
      <c r="L979" s="184"/>
      <c r="M979" s="184"/>
      <c r="N979" s="184"/>
      <c r="O979" s="184"/>
      <c r="P979" s="184"/>
      <c r="Q979" s="184"/>
      <c r="R979" s="184"/>
      <c r="S979" s="184"/>
      <c r="T979" s="184"/>
      <c r="U979" s="184"/>
      <c r="V979" s="184"/>
      <c r="W979" s="184"/>
      <c r="X979" s="184"/>
      <c r="Y979" s="184"/>
      <c r="Z979" s="184"/>
      <c r="AA979" s="184"/>
      <c r="AB979" s="184"/>
      <c r="AC979" s="184"/>
      <c r="AD979" s="184"/>
      <c r="AE979" s="184"/>
      <c r="AF979" s="184"/>
      <c r="AG979" s="184"/>
      <c r="AH979" s="184"/>
      <c r="AI979" s="184"/>
      <c r="AJ979" s="184"/>
      <c r="AK979" s="184"/>
      <c r="AL979" s="184"/>
      <c r="AM979" s="184"/>
      <c r="AN979" s="184"/>
      <c r="AO979" s="184"/>
      <c r="AP979" s="184"/>
      <c r="AQ979" s="184"/>
      <c r="AR979" s="184"/>
      <c r="AS979" s="184"/>
      <c r="AT979" s="184"/>
      <c r="AU979" s="184"/>
      <c r="AV979" s="184"/>
      <c r="AW979" s="184"/>
      <c r="AX979" s="184"/>
      <c r="AY979" s="184"/>
      <c r="AZ979" s="184"/>
      <c r="BA979" s="184"/>
      <c r="BB979" s="184"/>
      <c r="BC979" s="184"/>
      <c r="BD979" s="184"/>
      <c r="BE979" s="184"/>
      <c r="BF979" s="184"/>
      <c r="BG979" s="184"/>
      <c r="BH979" s="184"/>
      <c r="BI979" s="184"/>
      <c r="BJ979" s="184"/>
      <c r="BK979" s="184"/>
      <c r="BL979" s="184"/>
      <c r="BM979" s="184"/>
      <c r="BN979" s="184"/>
      <c r="BO979" s="184"/>
      <c r="BP979" s="184"/>
      <c r="BQ979" s="184"/>
      <c r="BR979" s="184"/>
      <c r="BS979" s="184"/>
      <c r="BT979" s="184"/>
      <c r="BU979" s="184"/>
      <c r="BV979" s="184"/>
      <c r="BW979" s="184"/>
      <c r="BX979" s="187"/>
      <c r="BY979" s="187"/>
      <c r="BZ979" s="187"/>
      <c r="CA979" s="187"/>
      <c r="CB979" s="187"/>
      <c r="CC979" s="187"/>
      <c r="CD979" s="187"/>
      <c r="CE979" s="187"/>
      <c r="CF979" s="187"/>
      <c r="CG979" s="187"/>
      <c r="CH979" s="187"/>
    </row>
    <row r="980" spans="1:86" s="186" customFormat="1" ht="12" customHeight="1">
      <c r="A980" s="184"/>
      <c r="B980" s="184"/>
      <c r="C980" s="184"/>
      <c r="D980" s="184"/>
      <c r="E980" s="184"/>
      <c r="F980" s="184"/>
      <c r="G980" s="185"/>
      <c r="H980" s="184"/>
      <c r="I980" s="184"/>
      <c r="J980" s="184"/>
      <c r="K980" s="184"/>
      <c r="L980" s="184"/>
      <c r="M980" s="184"/>
      <c r="N980" s="184"/>
      <c r="O980" s="184"/>
      <c r="P980" s="184"/>
      <c r="Q980" s="184"/>
      <c r="R980" s="184"/>
      <c r="S980" s="184"/>
      <c r="T980" s="184"/>
      <c r="U980" s="184"/>
      <c r="V980" s="184"/>
      <c r="W980" s="184"/>
      <c r="X980" s="184"/>
      <c r="Y980" s="184"/>
      <c r="Z980" s="184"/>
      <c r="AA980" s="184"/>
      <c r="AB980" s="184"/>
      <c r="AC980" s="184"/>
      <c r="AD980" s="184"/>
      <c r="AE980" s="184"/>
      <c r="AF980" s="184"/>
      <c r="AG980" s="184"/>
      <c r="AH980" s="184"/>
      <c r="AI980" s="184"/>
      <c r="AJ980" s="184"/>
      <c r="AK980" s="184"/>
      <c r="AL980" s="184"/>
      <c r="AM980" s="184"/>
      <c r="AN980" s="184"/>
      <c r="AO980" s="184"/>
      <c r="AP980" s="184"/>
      <c r="AQ980" s="184"/>
      <c r="AR980" s="184"/>
      <c r="AS980" s="184"/>
      <c r="AT980" s="184"/>
      <c r="AU980" s="184"/>
      <c r="AV980" s="184"/>
      <c r="AW980" s="184"/>
      <c r="AX980" s="184"/>
      <c r="AY980" s="184"/>
      <c r="AZ980" s="184"/>
      <c r="BA980" s="184"/>
      <c r="BB980" s="184"/>
      <c r="BC980" s="184"/>
      <c r="BD980" s="184"/>
      <c r="BE980" s="184"/>
      <c r="BF980" s="184"/>
      <c r="BG980" s="184"/>
      <c r="BH980" s="184"/>
      <c r="BI980" s="184"/>
      <c r="BJ980" s="184"/>
      <c r="BK980" s="184"/>
      <c r="BL980" s="184"/>
      <c r="BM980" s="184"/>
      <c r="BN980" s="184"/>
      <c r="BO980" s="184"/>
      <c r="BP980" s="184"/>
      <c r="BQ980" s="184"/>
      <c r="BR980" s="184"/>
      <c r="BS980" s="184"/>
      <c r="BT980" s="184"/>
      <c r="BU980" s="184"/>
      <c r="BV980" s="184"/>
      <c r="BW980" s="184"/>
      <c r="BX980" s="187"/>
      <c r="BY980" s="187"/>
      <c r="BZ980" s="187"/>
      <c r="CA980" s="187"/>
      <c r="CB980" s="187"/>
      <c r="CC980" s="187"/>
      <c r="CD980" s="187"/>
      <c r="CE980" s="187"/>
      <c r="CF980" s="187"/>
      <c r="CG980" s="187"/>
      <c r="CH980" s="187"/>
    </row>
    <row r="981" spans="1:86" s="186" customFormat="1" ht="12" customHeight="1">
      <c r="A981" s="184"/>
      <c r="B981" s="184"/>
      <c r="C981" s="184"/>
      <c r="D981" s="184"/>
      <c r="E981" s="184"/>
      <c r="F981" s="184"/>
      <c r="G981" s="185"/>
      <c r="H981" s="184"/>
      <c r="I981" s="184"/>
      <c r="J981" s="184"/>
      <c r="K981" s="184"/>
      <c r="L981" s="184"/>
      <c r="M981" s="184"/>
      <c r="N981" s="184"/>
      <c r="O981" s="184"/>
      <c r="P981" s="184"/>
      <c r="Q981" s="184"/>
      <c r="R981" s="184"/>
      <c r="S981" s="184"/>
      <c r="T981" s="184"/>
      <c r="U981" s="184"/>
      <c r="V981" s="184"/>
      <c r="W981" s="184"/>
      <c r="X981" s="184"/>
      <c r="Y981" s="184"/>
      <c r="Z981" s="184"/>
      <c r="AA981" s="184"/>
      <c r="AB981" s="184"/>
      <c r="AC981" s="184"/>
      <c r="AD981" s="184"/>
      <c r="AE981" s="184"/>
      <c r="AF981" s="184"/>
      <c r="AG981" s="184"/>
      <c r="AH981" s="184"/>
      <c r="AI981" s="184"/>
      <c r="AJ981" s="184"/>
      <c r="AK981" s="184"/>
      <c r="AL981" s="184"/>
      <c r="AM981" s="184"/>
      <c r="AN981" s="184"/>
      <c r="AO981" s="184"/>
      <c r="AP981" s="184"/>
      <c r="AQ981" s="184"/>
      <c r="AR981" s="184"/>
      <c r="AS981" s="184"/>
      <c r="AT981" s="184"/>
      <c r="AU981" s="184"/>
      <c r="AV981" s="184"/>
      <c r="AW981" s="184"/>
      <c r="AX981" s="184"/>
      <c r="AY981" s="184"/>
      <c r="AZ981" s="184"/>
      <c r="BA981" s="184"/>
      <c r="BB981" s="184"/>
      <c r="BC981" s="184"/>
      <c r="BD981" s="184"/>
      <c r="BE981" s="184"/>
      <c r="BF981" s="184"/>
      <c r="BG981" s="184"/>
      <c r="BH981" s="184"/>
      <c r="BI981" s="184"/>
      <c r="BJ981" s="184"/>
      <c r="BK981" s="184"/>
      <c r="BL981" s="184"/>
      <c r="BM981" s="184"/>
      <c r="BN981" s="184"/>
      <c r="BO981" s="184"/>
      <c r="BP981" s="184"/>
      <c r="BQ981" s="184"/>
      <c r="BR981" s="184"/>
      <c r="BS981" s="184"/>
      <c r="BT981" s="184"/>
      <c r="BU981" s="184"/>
      <c r="BV981" s="184"/>
      <c r="BW981" s="184"/>
      <c r="BX981" s="187"/>
      <c r="BY981" s="187"/>
      <c r="BZ981" s="187"/>
      <c r="CA981" s="187"/>
      <c r="CB981" s="187"/>
      <c r="CC981" s="187"/>
      <c r="CD981" s="187"/>
      <c r="CE981" s="187"/>
      <c r="CF981" s="187"/>
      <c r="CG981" s="187"/>
      <c r="CH981" s="187"/>
    </row>
    <row r="982" spans="1:86" s="186" customFormat="1" ht="12" customHeight="1">
      <c r="A982" s="184"/>
      <c r="B982" s="184"/>
      <c r="C982" s="184"/>
      <c r="D982" s="184"/>
      <c r="E982" s="184"/>
      <c r="F982" s="184"/>
      <c r="G982" s="185"/>
      <c r="H982" s="184"/>
      <c r="I982" s="184"/>
      <c r="J982" s="184"/>
      <c r="K982" s="184"/>
      <c r="L982" s="184"/>
      <c r="M982" s="184"/>
      <c r="N982" s="184"/>
      <c r="O982" s="184"/>
      <c r="P982" s="184"/>
      <c r="Q982" s="184"/>
      <c r="R982" s="184"/>
      <c r="S982" s="184"/>
      <c r="T982" s="184"/>
      <c r="U982" s="184"/>
      <c r="V982" s="184"/>
      <c r="W982" s="184"/>
      <c r="X982" s="184"/>
      <c r="Y982" s="184"/>
      <c r="Z982" s="184"/>
      <c r="AA982" s="184"/>
      <c r="AB982" s="184"/>
      <c r="AC982" s="184"/>
      <c r="AD982" s="184"/>
      <c r="AE982" s="184"/>
      <c r="AF982" s="184"/>
      <c r="AG982" s="184"/>
      <c r="AH982" s="184"/>
      <c r="AI982" s="184"/>
      <c r="AJ982" s="184"/>
      <c r="AK982" s="184"/>
      <c r="AL982" s="184"/>
      <c r="AM982" s="184"/>
      <c r="AN982" s="184"/>
      <c r="AO982" s="184"/>
      <c r="AP982" s="184"/>
      <c r="AQ982" s="184"/>
      <c r="AR982" s="184"/>
      <c r="AS982" s="184"/>
      <c r="AT982" s="184"/>
      <c r="AU982" s="184"/>
      <c r="AV982" s="184"/>
      <c r="AW982" s="184"/>
      <c r="AX982" s="184"/>
      <c r="AY982" s="184"/>
      <c r="AZ982" s="184"/>
      <c r="BA982" s="184"/>
      <c r="BB982" s="184"/>
      <c r="BC982" s="184"/>
      <c r="BD982" s="184"/>
      <c r="BE982" s="184"/>
      <c r="BF982" s="184"/>
      <c r="BG982" s="184"/>
      <c r="BH982" s="184"/>
      <c r="BI982" s="184"/>
      <c r="BJ982" s="184"/>
      <c r="BK982" s="184"/>
      <c r="BL982" s="184"/>
      <c r="BM982" s="184"/>
      <c r="BN982" s="184"/>
      <c r="BO982" s="184"/>
      <c r="BP982" s="184"/>
      <c r="BQ982" s="184"/>
      <c r="BR982" s="184"/>
      <c r="BS982" s="184"/>
      <c r="BT982" s="184"/>
      <c r="BU982" s="184"/>
      <c r="BV982" s="184"/>
      <c r="BW982" s="184"/>
      <c r="BX982" s="187"/>
      <c r="BY982" s="187"/>
      <c r="BZ982" s="187"/>
      <c r="CA982" s="187"/>
      <c r="CB982" s="187"/>
      <c r="CC982" s="187"/>
      <c r="CD982" s="187"/>
      <c r="CE982" s="187"/>
      <c r="CF982" s="187"/>
      <c r="CG982" s="187"/>
      <c r="CH982" s="187"/>
    </row>
    <row r="983" spans="1:86" s="186" customFormat="1" ht="12" customHeight="1">
      <c r="A983" s="184"/>
      <c r="B983" s="184"/>
      <c r="C983" s="184"/>
      <c r="D983" s="184"/>
      <c r="E983" s="184"/>
      <c r="F983" s="184"/>
      <c r="G983" s="185"/>
      <c r="H983" s="184"/>
      <c r="I983" s="184"/>
      <c r="J983" s="184"/>
      <c r="K983" s="184"/>
      <c r="L983" s="184"/>
      <c r="M983" s="184"/>
      <c r="N983" s="184"/>
      <c r="O983" s="184"/>
      <c r="P983" s="184"/>
      <c r="Q983" s="184"/>
      <c r="R983" s="184"/>
      <c r="S983" s="184"/>
      <c r="T983" s="184"/>
      <c r="U983" s="184"/>
      <c r="V983" s="184"/>
      <c r="W983" s="184"/>
      <c r="X983" s="184"/>
      <c r="Y983" s="184"/>
      <c r="Z983" s="184"/>
      <c r="AA983" s="184"/>
      <c r="AB983" s="184"/>
      <c r="AC983" s="184"/>
      <c r="AD983" s="184"/>
      <c r="AE983" s="184"/>
      <c r="AF983" s="184"/>
      <c r="AG983" s="184"/>
      <c r="AH983" s="184"/>
      <c r="AI983" s="184"/>
      <c r="AJ983" s="184"/>
      <c r="AK983" s="184"/>
      <c r="AL983" s="184"/>
      <c r="AM983" s="184"/>
      <c r="AN983" s="184"/>
      <c r="AO983" s="184"/>
      <c r="AP983" s="184"/>
      <c r="AQ983" s="184"/>
      <c r="AR983" s="184"/>
      <c r="AS983" s="184"/>
      <c r="AT983" s="184"/>
      <c r="AU983" s="184"/>
      <c r="AV983" s="184"/>
      <c r="AW983" s="184"/>
      <c r="AX983" s="184"/>
      <c r="AY983" s="184"/>
      <c r="AZ983" s="184"/>
      <c r="BA983" s="184"/>
      <c r="BB983" s="184"/>
      <c r="BC983" s="184"/>
      <c r="BD983" s="184"/>
      <c r="BE983" s="184"/>
      <c r="BF983" s="184"/>
      <c r="BG983" s="184"/>
      <c r="BH983" s="184"/>
      <c r="BI983" s="184"/>
      <c r="BJ983" s="184"/>
      <c r="BK983" s="184"/>
      <c r="BL983" s="184"/>
      <c r="BM983" s="184"/>
      <c r="BN983" s="184"/>
      <c r="BO983" s="184"/>
      <c r="BP983" s="184"/>
      <c r="BQ983" s="184"/>
      <c r="BR983" s="184"/>
      <c r="BS983" s="184"/>
      <c r="BT983" s="184"/>
      <c r="BU983" s="184"/>
      <c r="BV983" s="184"/>
      <c r="BW983" s="184"/>
      <c r="BX983" s="187"/>
      <c r="BY983" s="187"/>
      <c r="BZ983" s="187"/>
      <c r="CA983" s="187"/>
      <c r="CB983" s="187"/>
      <c r="CC983" s="187"/>
      <c r="CD983" s="187"/>
      <c r="CE983" s="187"/>
      <c r="CF983" s="187"/>
      <c r="CG983" s="187"/>
      <c r="CH983" s="187"/>
    </row>
    <row r="984" spans="1:86" s="186" customFormat="1" ht="12" customHeight="1">
      <c r="A984" s="184"/>
      <c r="B984" s="184"/>
      <c r="C984" s="184"/>
      <c r="D984" s="184"/>
      <c r="E984" s="184"/>
      <c r="F984" s="184"/>
      <c r="G984" s="185"/>
      <c r="H984" s="184"/>
      <c r="I984" s="184"/>
      <c r="J984" s="184"/>
      <c r="K984" s="184"/>
      <c r="L984" s="184"/>
      <c r="M984" s="184"/>
      <c r="N984" s="184"/>
      <c r="O984" s="184"/>
      <c r="P984" s="184"/>
      <c r="Q984" s="184"/>
      <c r="R984" s="184"/>
      <c r="S984" s="184"/>
      <c r="T984" s="184"/>
      <c r="U984" s="184"/>
      <c r="V984" s="184"/>
      <c r="W984" s="184"/>
      <c r="X984" s="184"/>
      <c r="Y984" s="184"/>
      <c r="Z984" s="184"/>
      <c r="AA984" s="184"/>
      <c r="AB984" s="184"/>
      <c r="AC984" s="184"/>
      <c r="AD984" s="184"/>
      <c r="AE984" s="184"/>
      <c r="AF984" s="184"/>
      <c r="AG984" s="184"/>
      <c r="AH984" s="184"/>
      <c r="AI984" s="184"/>
      <c r="AJ984" s="184"/>
      <c r="AK984" s="184"/>
      <c r="AL984" s="184"/>
      <c r="AM984" s="184"/>
      <c r="AN984" s="184"/>
      <c r="AO984" s="184"/>
      <c r="AP984" s="184"/>
      <c r="AQ984" s="184"/>
      <c r="AR984" s="184"/>
      <c r="AS984" s="184"/>
      <c r="AT984" s="184"/>
      <c r="AU984" s="184"/>
      <c r="AV984" s="184"/>
      <c r="AW984" s="184"/>
      <c r="AX984" s="184"/>
      <c r="AY984" s="184"/>
      <c r="AZ984" s="184"/>
      <c r="BA984" s="184"/>
      <c r="BB984" s="184"/>
      <c r="BC984" s="184"/>
      <c r="BD984" s="184"/>
      <c r="BE984" s="184"/>
      <c r="BF984" s="184"/>
      <c r="BG984" s="184"/>
      <c r="BH984" s="184"/>
      <c r="BI984" s="184"/>
      <c r="BJ984" s="184"/>
      <c r="BK984" s="184"/>
      <c r="BL984" s="184"/>
      <c r="BM984" s="184"/>
      <c r="BN984" s="184"/>
      <c r="BO984" s="184"/>
      <c r="BP984" s="184"/>
      <c r="BQ984" s="184"/>
      <c r="BR984" s="184"/>
      <c r="BS984" s="184"/>
      <c r="BT984" s="184"/>
      <c r="BU984" s="184"/>
      <c r="BV984" s="184"/>
      <c r="BW984" s="184"/>
      <c r="BX984" s="187"/>
      <c r="BY984" s="187"/>
      <c r="BZ984" s="187"/>
      <c r="CA984" s="187"/>
      <c r="CB984" s="187"/>
      <c r="CC984" s="187"/>
      <c r="CD984" s="187"/>
      <c r="CE984" s="187"/>
      <c r="CF984" s="187"/>
      <c r="CG984" s="187"/>
      <c r="CH984" s="187"/>
    </row>
    <row r="985" spans="1:86" s="186" customFormat="1" ht="12" customHeight="1">
      <c r="A985" s="184"/>
      <c r="B985" s="184"/>
      <c r="C985" s="184"/>
      <c r="D985" s="184"/>
      <c r="E985" s="184"/>
      <c r="F985" s="184"/>
      <c r="G985" s="185"/>
      <c r="H985" s="184"/>
      <c r="I985" s="184"/>
      <c r="J985" s="184"/>
      <c r="K985" s="184"/>
      <c r="L985" s="184"/>
      <c r="M985" s="184"/>
      <c r="N985" s="184"/>
      <c r="O985" s="184"/>
      <c r="P985" s="184"/>
      <c r="Q985" s="184"/>
      <c r="R985" s="184"/>
      <c r="S985" s="184"/>
      <c r="T985" s="184"/>
      <c r="U985" s="184"/>
      <c r="V985" s="184"/>
      <c r="W985" s="184"/>
      <c r="X985" s="184"/>
      <c r="Y985" s="184"/>
      <c r="Z985" s="184"/>
      <c r="AA985" s="184"/>
      <c r="AB985" s="184"/>
      <c r="AC985" s="184"/>
      <c r="AD985" s="184"/>
      <c r="AE985" s="184"/>
      <c r="AF985" s="184"/>
      <c r="AG985" s="184"/>
      <c r="AH985" s="184"/>
      <c r="AI985" s="184"/>
      <c r="AJ985" s="184"/>
      <c r="AK985" s="184"/>
      <c r="AL985" s="184"/>
      <c r="AM985" s="184"/>
      <c r="AN985" s="184"/>
      <c r="AO985" s="184"/>
      <c r="AP985" s="184"/>
      <c r="AQ985" s="184"/>
      <c r="AR985" s="184"/>
      <c r="AS985" s="184"/>
      <c r="AT985" s="184"/>
      <c r="AU985" s="184"/>
      <c r="AV985" s="184"/>
      <c r="AW985" s="184"/>
      <c r="AX985" s="184"/>
      <c r="AY985" s="184"/>
      <c r="AZ985" s="184"/>
      <c r="BA985" s="184"/>
      <c r="BB985" s="184"/>
      <c r="BC985" s="184"/>
      <c r="BD985" s="184"/>
      <c r="BE985" s="184"/>
      <c r="BF985" s="184"/>
      <c r="BG985" s="184"/>
      <c r="BH985" s="184"/>
      <c r="BI985" s="184"/>
      <c r="BJ985" s="184"/>
      <c r="BK985" s="184"/>
      <c r="BL985" s="184"/>
      <c r="BM985" s="184"/>
      <c r="BN985" s="184"/>
      <c r="BO985" s="184"/>
      <c r="BP985" s="184"/>
      <c r="BQ985" s="184"/>
      <c r="BR985" s="184"/>
      <c r="BS985" s="184"/>
      <c r="BT985" s="184"/>
      <c r="BU985" s="184"/>
      <c r="BV985" s="184"/>
      <c r="BW985" s="184"/>
      <c r="BX985" s="187"/>
      <c r="BY985" s="187"/>
      <c r="BZ985" s="187"/>
      <c r="CA985" s="187"/>
      <c r="CB985" s="187"/>
      <c r="CC985" s="187"/>
      <c r="CD985" s="187"/>
      <c r="CE985" s="187"/>
      <c r="CF985" s="187"/>
      <c r="CG985" s="187"/>
      <c r="CH985" s="187"/>
    </row>
    <row r="986" spans="1:86" s="186" customFormat="1" ht="12" customHeight="1">
      <c r="A986" s="184"/>
      <c r="B986" s="184"/>
      <c r="C986" s="184"/>
      <c r="D986" s="184"/>
      <c r="E986" s="184"/>
      <c r="F986" s="184"/>
      <c r="G986" s="185"/>
      <c r="H986" s="184"/>
      <c r="I986" s="184"/>
      <c r="J986" s="184"/>
      <c r="K986" s="184"/>
      <c r="L986" s="184"/>
      <c r="M986" s="184"/>
      <c r="N986" s="184"/>
      <c r="O986" s="184"/>
      <c r="P986" s="184"/>
      <c r="Q986" s="184"/>
      <c r="R986" s="184"/>
      <c r="S986" s="184"/>
      <c r="T986" s="184"/>
      <c r="U986" s="184"/>
      <c r="V986" s="184"/>
      <c r="W986" s="184"/>
      <c r="X986" s="184"/>
      <c r="Y986" s="184"/>
      <c r="Z986" s="184"/>
      <c r="AA986" s="184"/>
      <c r="AB986" s="184"/>
      <c r="AC986" s="184"/>
      <c r="AD986" s="184"/>
      <c r="AE986" s="184"/>
      <c r="AF986" s="184"/>
      <c r="AG986" s="184"/>
      <c r="AH986" s="184"/>
      <c r="AI986" s="184"/>
      <c r="AJ986" s="184"/>
      <c r="AK986" s="184"/>
      <c r="AL986" s="184"/>
      <c r="AM986" s="184"/>
      <c r="AN986" s="184"/>
      <c r="AO986" s="184"/>
      <c r="AP986" s="184"/>
      <c r="AQ986" s="184"/>
      <c r="AR986" s="184"/>
      <c r="AS986" s="184"/>
      <c r="AT986" s="184"/>
      <c r="AU986" s="184"/>
      <c r="AV986" s="184"/>
      <c r="AW986" s="184"/>
      <c r="AX986" s="184"/>
      <c r="AY986" s="184"/>
      <c r="AZ986" s="184"/>
      <c r="BA986" s="184"/>
      <c r="BB986" s="184"/>
      <c r="BC986" s="184"/>
      <c r="BD986" s="184"/>
      <c r="BE986" s="184"/>
      <c r="BF986" s="184"/>
      <c r="BG986" s="184"/>
      <c r="BH986" s="184"/>
      <c r="BI986" s="184"/>
      <c r="BJ986" s="184"/>
      <c r="BK986" s="184"/>
      <c r="BL986" s="184"/>
      <c r="BM986" s="184"/>
      <c r="BN986" s="184"/>
      <c r="BO986" s="184"/>
      <c r="BP986" s="184"/>
      <c r="BQ986" s="184"/>
      <c r="BR986" s="184"/>
      <c r="BS986" s="184"/>
      <c r="BT986" s="184"/>
      <c r="BU986" s="184"/>
      <c r="BV986" s="184"/>
      <c r="BW986" s="184"/>
      <c r="BX986" s="187"/>
      <c r="BY986" s="187"/>
      <c r="BZ986" s="187"/>
      <c r="CA986" s="187"/>
      <c r="CB986" s="187"/>
      <c r="CC986" s="187"/>
      <c r="CD986" s="187"/>
      <c r="CE986" s="187"/>
      <c r="CF986" s="187"/>
      <c r="CG986" s="187"/>
      <c r="CH986" s="187"/>
    </row>
    <row r="987" spans="1:86" s="186" customFormat="1" ht="12" customHeight="1">
      <c r="A987" s="184"/>
      <c r="B987" s="184"/>
      <c r="C987" s="184"/>
      <c r="D987" s="184"/>
      <c r="E987" s="184"/>
      <c r="F987" s="184"/>
      <c r="G987" s="185"/>
      <c r="H987" s="184"/>
      <c r="I987" s="184"/>
      <c r="J987" s="184"/>
      <c r="K987" s="184"/>
      <c r="L987" s="184"/>
      <c r="M987" s="184"/>
      <c r="N987" s="184"/>
      <c r="O987" s="184"/>
      <c r="P987" s="184"/>
      <c r="Q987" s="184"/>
      <c r="R987" s="184"/>
      <c r="S987" s="184"/>
      <c r="T987" s="184"/>
      <c r="U987" s="184"/>
      <c r="V987" s="184"/>
      <c r="W987" s="184"/>
      <c r="X987" s="184"/>
      <c r="Y987" s="184"/>
      <c r="Z987" s="184"/>
      <c r="AA987" s="184"/>
      <c r="AB987" s="184"/>
      <c r="AC987" s="184"/>
      <c r="AD987" s="184"/>
      <c r="AE987" s="184"/>
      <c r="AF987" s="184"/>
      <c r="AG987" s="184"/>
      <c r="AH987" s="184"/>
      <c r="AI987" s="184"/>
      <c r="AJ987" s="184"/>
      <c r="AK987" s="184"/>
      <c r="AL987" s="184"/>
      <c r="AM987" s="184"/>
      <c r="AN987" s="184"/>
      <c r="AO987" s="184"/>
      <c r="AP987" s="184"/>
      <c r="AQ987" s="184"/>
      <c r="AR987" s="184"/>
      <c r="AS987" s="184"/>
      <c r="AT987" s="184"/>
      <c r="AU987" s="184"/>
      <c r="AV987" s="184"/>
      <c r="AW987" s="184"/>
      <c r="AX987" s="184"/>
      <c r="AY987" s="184"/>
      <c r="AZ987" s="184"/>
      <c r="BA987" s="184"/>
      <c r="BB987" s="184"/>
      <c r="BC987" s="184"/>
      <c r="BD987" s="184"/>
      <c r="BE987" s="184"/>
      <c r="BF987" s="184"/>
      <c r="BG987" s="184"/>
      <c r="BH987" s="184"/>
      <c r="BI987" s="184"/>
      <c r="BJ987" s="184"/>
      <c r="BK987" s="184"/>
      <c r="BL987" s="184"/>
      <c r="BM987" s="184"/>
      <c r="BN987" s="184"/>
      <c r="BO987" s="184"/>
      <c r="BP987" s="184"/>
      <c r="BQ987" s="184"/>
      <c r="BR987" s="184"/>
      <c r="BS987" s="184"/>
      <c r="BT987" s="184"/>
      <c r="BU987" s="184"/>
      <c r="BV987" s="184"/>
      <c r="BW987" s="184"/>
      <c r="BX987" s="187"/>
      <c r="BY987" s="187"/>
      <c r="BZ987" s="187"/>
      <c r="CA987" s="187"/>
      <c r="CB987" s="187"/>
      <c r="CC987" s="187"/>
      <c r="CD987" s="187"/>
      <c r="CE987" s="187"/>
      <c r="CF987" s="187"/>
      <c r="CG987" s="187"/>
      <c r="CH987" s="187"/>
    </row>
    <row r="988" spans="1:86" s="186" customFormat="1" ht="12" customHeight="1">
      <c r="A988" s="184"/>
      <c r="B988" s="184"/>
      <c r="C988" s="184"/>
      <c r="D988" s="184"/>
      <c r="E988" s="184"/>
      <c r="F988" s="184"/>
      <c r="G988" s="185"/>
      <c r="H988" s="184"/>
      <c r="I988" s="184"/>
      <c r="J988" s="184"/>
      <c r="K988" s="184"/>
      <c r="L988" s="184"/>
      <c r="M988" s="184"/>
      <c r="N988" s="184"/>
      <c r="O988" s="184"/>
      <c r="P988" s="184"/>
      <c r="Q988" s="184"/>
      <c r="R988" s="184"/>
      <c r="S988" s="184"/>
      <c r="T988" s="184"/>
      <c r="U988" s="184"/>
      <c r="V988" s="184"/>
      <c r="W988" s="184"/>
      <c r="X988" s="184"/>
      <c r="Y988" s="184"/>
      <c r="Z988" s="184"/>
      <c r="AA988" s="184"/>
      <c r="AB988" s="184"/>
      <c r="AC988" s="184"/>
      <c r="AD988" s="184"/>
      <c r="AE988" s="184"/>
      <c r="AF988" s="184"/>
      <c r="AG988" s="184"/>
      <c r="AH988" s="184"/>
      <c r="AI988" s="184"/>
      <c r="AJ988" s="184"/>
      <c r="AK988" s="184"/>
      <c r="AL988" s="184"/>
      <c r="AM988" s="184"/>
      <c r="AN988" s="184"/>
      <c r="AO988" s="184"/>
      <c r="AP988" s="184"/>
      <c r="AQ988" s="184"/>
      <c r="AR988" s="184"/>
      <c r="AS988" s="184"/>
      <c r="AT988" s="184"/>
      <c r="AU988" s="184"/>
      <c r="AV988" s="184"/>
      <c r="AW988" s="184"/>
      <c r="AX988" s="184"/>
      <c r="AY988" s="184"/>
      <c r="AZ988" s="184"/>
      <c r="BA988" s="184"/>
      <c r="BB988" s="184"/>
      <c r="BC988" s="184"/>
      <c r="BD988" s="184"/>
      <c r="BE988" s="184"/>
      <c r="BF988" s="184"/>
      <c r="BG988" s="184"/>
      <c r="BH988" s="184"/>
      <c r="BI988" s="184"/>
      <c r="BJ988" s="184"/>
      <c r="BK988" s="184"/>
      <c r="BL988" s="184"/>
      <c r="BM988" s="184"/>
      <c r="BN988" s="184"/>
      <c r="BO988" s="184"/>
      <c r="BP988" s="184"/>
      <c r="BQ988" s="184"/>
      <c r="BR988" s="184"/>
      <c r="BS988" s="184"/>
      <c r="BT988" s="184"/>
      <c r="BU988" s="184"/>
      <c r="BV988" s="184"/>
      <c r="BW988" s="184"/>
      <c r="BX988" s="187"/>
      <c r="BY988" s="187"/>
      <c r="BZ988" s="187"/>
      <c r="CA988" s="187"/>
      <c r="CB988" s="187"/>
      <c r="CC988" s="187"/>
      <c r="CD988" s="187"/>
      <c r="CE988" s="187"/>
      <c r="CF988" s="187"/>
      <c r="CG988" s="187"/>
      <c r="CH988" s="187"/>
    </row>
    <row r="989" spans="1:86" s="186" customFormat="1" ht="12" customHeight="1">
      <c r="A989" s="184"/>
      <c r="B989" s="184"/>
      <c r="C989" s="184"/>
      <c r="D989" s="184"/>
      <c r="E989" s="184"/>
      <c r="F989" s="184"/>
      <c r="G989" s="185"/>
      <c r="H989" s="184"/>
      <c r="I989" s="184"/>
      <c r="J989" s="184"/>
      <c r="K989" s="184"/>
      <c r="L989" s="184"/>
      <c r="M989" s="184"/>
      <c r="N989" s="184"/>
      <c r="O989" s="184"/>
      <c r="P989" s="184"/>
      <c r="Q989" s="184"/>
      <c r="R989" s="184"/>
      <c r="S989" s="184"/>
      <c r="T989" s="184"/>
      <c r="U989" s="184"/>
      <c r="V989" s="184"/>
      <c r="W989" s="184"/>
      <c r="X989" s="184"/>
      <c r="Y989" s="184"/>
      <c r="Z989" s="184"/>
      <c r="AA989" s="184"/>
      <c r="AB989" s="184"/>
      <c r="AC989" s="184"/>
      <c r="AD989" s="184"/>
      <c r="AE989" s="184"/>
      <c r="AF989" s="184"/>
      <c r="AG989" s="184"/>
      <c r="AH989" s="184"/>
      <c r="AI989" s="184"/>
      <c r="AJ989" s="184"/>
      <c r="AK989" s="184"/>
      <c r="AL989" s="184"/>
      <c r="AM989" s="184"/>
      <c r="AN989" s="184"/>
      <c r="AO989" s="184"/>
      <c r="AP989" s="184"/>
      <c r="AQ989" s="184"/>
      <c r="AR989" s="184"/>
      <c r="AS989" s="184"/>
      <c r="AT989" s="184"/>
      <c r="AU989" s="184"/>
      <c r="AV989" s="184"/>
      <c r="AW989" s="184"/>
      <c r="AX989" s="184"/>
      <c r="AY989" s="184"/>
      <c r="AZ989" s="184"/>
      <c r="BA989" s="184"/>
      <c r="BB989" s="184"/>
      <c r="BC989" s="184"/>
      <c r="BD989" s="184"/>
      <c r="BE989" s="184"/>
      <c r="BF989" s="184"/>
      <c r="BG989" s="184"/>
      <c r="BH989" s="184"/>
      <c r="BI989" s="184"/>
      <c r="BJ989" s="184"/>
      <c r="BK989" s="184"/>
      <c r="BL989" s="184"/>
      <c r="BM989" s="184"/>
      <c r="BN989" s="184"/>
      <c r="BO989" s="184"/>
      <c r="BP989" s="184"/>
      <c r="BQ989" s="184"/>
      <c r="BR989" s="184"/>
      <c r="BS989" s="184"/>
      <c r="BT989" s="184"/>
      <c r="BU989" s="184"/>
      <c r="BV989" s="184"/>
      <c r="BW989" s="184"/>
      <c r="BX989" s="187"/>
      <c r="BY989" s="187"/>
      <c r="BZ989" s="187"/>
      <c r="CA989" s="187"/>
      <c r="CB989" s="187"/>
      <c r="CC989" s="187"/>
      <c r="CD989" s="187"/>
      <c r="CE989" s="187"/>
      <c r="CF989" s="187"/>
      <c r="CG989" s="187"/>
      <c r="CH989" s="187"/>
    </row>
    <row r="990" spans="1:86" s="186" customFormat="1" ht="12" customHeight="1">
      <c r="A990" s="184"/>
      <c r="B990" s="184"/>
      <c r="C990" s="184"/>
      <c r="D990" s="184"/>
      <c r="E990" s="184"/>
      <c r="F990" s="184"/>
      <c r="G990" s="185"/>
      <c r="H990" s="184"/>
      <c r="I990" s="184"/>
      <c r="J990" s="184"/>
      <c r="K990" s="184"/>
      <c r="L990" s="184"/>
      <c r="M990" s="184"/>
      <c r="N990" s="184"/>
      <c r="O990" s="184"/>
      <c r="P990" s="184"/>
      <c r="Q990" s="184"/>
      <c r="R990" s="184"/>
      <c r="S990" s="184"/>
      <c r="T990" s="184"/>
      <c r="U990" s="184"/>
      <c r="V990" s="184"/>
      <c r="W990" s="184"/>
      <c r="X990" s="184"/>
      <c r="Y990" s="184"/>
      <c r="Z990" s="184"/>
      <c r="AA990" s="184"/>
      <c r="AB990" s="184"/>
      <c r="AC990" s="184"/>
      <c r="AD990" s="184"/>
      <c r="AE990" s="184"/>
      <c r="AF990" s="184"/>
      <c r="AG990" s="184"/>
      <c r="AH990" s="184"/>
      <c r="AI990" s="184"/>
      <c r="AJ990" s="184"/>
      <c r="AK990" s="184"/>
      <c r="AL990" s="184"/>
      <c r="AM990" s="184"/>
      <c r="AN990" s="184"/>
      <c r="AO990" s="184"/>
      <c r="AP990" s="184"/>
      <c r="AQ990" s="184"/>
      <c r="AR990" s="184"/>
      <c r="AS990" s="184"/>
      <c r="AT990" s="184"/>
      <c r="AU990" s="184"/>
      <c r="AV990" s="184"/>
      <c r="AW990" s="184"/>
      <c r="AX990" s="184"/>
      <c r="AY990" s="184"/>
      <c r="AZ990" s="184"/>
      <c r="BA990" s="184"/>
      <c r="BB990" s="184"/>
      <c r="BC990" s="184"/>
      <c r="BD990" s="184"/>
      <c r="BE990" s="184"/>
      <c r="BF990" s="184"/>
      <c r="BG990" s="184"/>
      <c r="BH990" s="184"/>
      <c r="BI990" s="184"/>
      <c r="BJ990" s="184"/>
      <c r="BK990" s="184"/>
      <c r="BL990" s="184"/>
      <c r="BM990" s="184"/>
      <c r="BN990" s="184"/>
      <c r="BO990" s="184"/>
      <c r="BP990" s="184"/>
      <c r="BQ990" s="184"/>
      <c r="BR990" s="184"/>
      <c r="BS990" s="184"/>
      <c r="BT990" s="184"/>
      <c r="BU990" s="184"/>
      <c r="BV990" s="184"/>
      <c r="BW990" s="184"/>
      <c r="BX990" s="187"/>
      <c r="BY990" s="187"/>
      <c r="BZ990" s="187"/>
      <c r="CA990" s="187"/>
      <c r="CB990" s="187"/>
      <c r="CC990" s="187"/>
      <c r="CD990" s="187"/>
      <c r="CE990" s="187"/>
      <c r="CF990" s="187"/>
      <c r="CG990" s="187"/>
      <c r="CH990" s="187"/>
    </row>
    <row r="991" spans="1:86" s="186" customFormat="1" ht="12" customHeight="1">
      <c r="A991" s="184"/>
      <c r="B991" s="184"/>
      <c r="C991" s="184"/>
      <c r="D991" s="184"/>
      <c r="E991" s="184"/>
      <c r="F991" s="184"/>
      <c r="G991" s="185"/>
      <c r="H991" s="184"/>
      <c r="I991" s="184"/>
      <c r="J991" s="184"/>
      <c r="K991" s="184"/>
      <c r="L991" s="184"/>
      <c r="M991" s="184"/>
      <c r="N991" s="184"/>
      <c r="O991" s="184"/>
      <c r="P991" s="184"/>
      <c r="Q991" s="184"/>
      <c r="R991" s="184"/>
      <c r="S991" s="184"/>
      <c r="T991" s="184"/>
      <c r="U991" s="184"/>
      <c r="V991" s="184"/>
      <c r="W991" s="184"/>
      <c r="X991" s="184"/>
      <c r="Y991" s="184"/>
      <c r="Z991" s="184"/>
      <c r="AA991" s="184"/>
      <c r="AB991" s="184"/>
      <c r="AC991" s="184"/>
      <c r="AD991" s="184"/>
      <c r="AE991" s="184"/>
      <c r="AF991" s="184"/>
      <c r="AG991" s="184"/>
      <c r="AH991" s="184"/>
      <c r="AI991" s="184"/>
      <c r="AJ991" s="184"/>
      <c r="AK991" s="184"/>
      <c r="AL991" s="184"/>
      <c r="AM991" s="184"/>
      <c r="AN991" s="184"/>
      <c r="AO991" s="184"/>
      <c r="AP991" s="184"/>
      <c r="AQ991" s="184"/>
      <c r="AR991" s="184"/>
      <c r="AS991" s="184"/>
      <c r="AT991" s="184"/>
      <c r="AU991" s="184"/>
      <c r="AV991" s="184"/>
      <c r="AW991" s="184"/>
      <c r="AX991" s="184"/>
      <c r="AY991" s="184"/>
      <c r="AZ991" s="184"/>
      <c r="BA991" s="184"/>
      <c r="BB991" s="184"/>
      <c r="BC991" s="184"/>
      <c r="BD991" s="184"/>
      <c r="BE991" s="184"/>
      <c r="BF991" s="184"/>
      <c r="BG991" s="184"/>
      <c r="BH991" s="184"/>
      <c r="BI991" s="184"/>
      <c r="BJ991" s="184"/>
      <c r="BK991" s="184"/>
      <c r="BL991" s="184"/>
      <c r="BM991" s="184"/>
      <c r="BN991" s="184"/>
      <c r="BO991" s="184"/>
      <c r="BP991" s="184"/>
      <c r="BQ991" s="184"/>
      <c r="BR991" s="184"/>
      <c r="BS991" s="184"/>
      <c r="BT991" s="184"/>
      <c r="BU991" s="184"/>
      <c r="BV991" s="184"/>
      <c r="BW991" s="184"/>
      <c r="BX991" s="187"/>
      <c r="BY991" s="187"/>
      <c r="BZ991" s="187"/>
      <c r="CA991" s="187"/>
      <c r="CB991" s="187"/>
      <c r="CC991" s="187"/>
      <c r="CD991" s="187"/>
      <c r="CE991" s="187"/>
      <c r="CF991" s="187"/>
      <c r="CG991" s="187"/>
      <c r="CH991" s="187"/>
    </row>
    <row r="992" spans="1:86" s="186" customFormat="1" ht="12" customHeight="1">
      <c r="A992" s="184"/>
      <c r="B992" s="184"/>
      <c r="C992" s="184"/>
      <c r="D992" s="184"/>
      <c r="E992" s="184"/>
      <c r="F992" s="184"/>
      <c r="G992" s="185"/>
      <c r="H992" s="184"/>
      <c r="I992" s="184"/>
      <c r="J992" s="184"/>
      <c r="K992" s="184"/>
      <c r="L992" s="184"/>
      <c r="M992" s="184"/>
      <c r="N992" s="184"/>
      <c r="O992" s="184"/>
      <c r="P992" s="184"/>
      <c r="Q992" s="184"/>
      <c r="R992" s="184"/>
      <c r="S992" s="184"/>
      <c r="T992" s="184"/>
      <c r="U992" s="184"/>
      <c r="V992" s="184"/>
      <c r="W992" s="184"/>
      <c r="X992" s="184"/>
      <c r="Y992" s="184"/>
      <c r="Z992" s="184"/>
      <c r="AA992" s="184"/>
      <c r="AB992" s="184"/>
      <c r="AC992" s="184"/>
      <c r="AD992" s="184"/>
      <c r="AE992" s="184"/>
      <c r="AF992" s="184"/>
      <c r="AG992" s="184"/>
      <c r="AH992" s="184"/>
      <c r="AI992" s="184"/>
      <c r="AJ992" s="184"/>
      <c r="AK992" s="184"/>
      <c r="AL992" s="184"/>
      <c r="AM992" s="184"/>
      <c r="AN992" s="184"/>
      <c r="AO992" s="184"/>
      <c r="AP992" s="184"/>
      <c r="AQ992" s="184"/>
      <c r="AR992" s="184"/>
      <c r="AS992" s="184"/>
      <c r="AT992" s="184"/>
      <c r="AU992" s="184"/>
      <c r="AV992" s="184"/>
      <c r="AW992" s="184"/>
      <c r="AX992" s="184"/>
      <c r="AY992" s="184"/>
      <c r="AZ992" s="184"/>
      <c r="BA992" s="184"/>
      <c r="BB992" s="184"/>
      <c r="BC992" s="184"/>
      <c r="BD992" s="184"/>
      <c r="BE992" s="184"/>
      <c r="BF992" s="184"/>
      <c r="BG992" s="184"/>
      <c r="BH992" s="184"/>
      <c r="BI992" s="184"/>
      <c r="BJ992" s="184"/>
      <c r="BK992" s="184"/>
      <c r="BL992" s="184"/>
      <c r="BM992" s="184"/>
      <c r="BN992" s="184"/>
      <c r="BO992" s="184"/>
      <c r="BP992" s="184"/>
      <c r="BQ992" s="184"/>
      <c r="BR992" s="184"/>
      <c r="BS992" s="184"/>
      <c r="BT992" s="184"/>
      <c r="BU992" s="184"/>
      <c r="BV992" s="184"/>
      <c r="BW992" s="184"/>
      <c r="BX992" s="187"/>
      <c r="BY992" s="187"/>
      <c r="BZ992" s="187"/>
      <c r="CA992" s="187"/>
      <c r="CB992" s="187"/>
      <c r="CC992" s="187"/>
      <c r="CD992" s="187"/>
      <c r="CE992" s="187"/>
      <c r="CF992" s="187"/>
      <c r="CG992" s="187"/>
      <c r="CH992" s="187"/>
    </row>
    <row r="993" spans="1:86" s="186" customFormat="1" ht="12" customHeight="1">
      <c r="A993" s="184"/>
      <c r="B993" s="184"/>
      <c r="C993" s="184"/>
      <c r="D993" s="184"/>
      <c r="E993" s="184"/>
      <c r="F993" s="184"/>
      <c r="G993" s="185"/>
      <c r="H993" s="184"/>
      <c r="I993" s="184"/>
      <c r="J993" s="184"/>
      <c r="K993" s="184"/>
      <c r="L993" s="184"/>
      <c r="M993" s="184"/>
      <c r="N993" s="184"/>
      <c r="O993" s="184"/>
      <c r="P993" s="184"/>
      <c r="Q993" s="184"/>
      <c r="R993" s="184"/>
      <c r="S993" s="184"/>
      <c r="T993" s="184"/>
      <c r="U993" s="184"/>
      <c r="V993" s="184"/>
      <c r="W993" s="184"/>
      <c r="X993" s="184"/>
      <c r="Y993" s="184"/>
      <c r="Z993" s="184"/>
      <c r="AA993" s="184"/>
      <c r="AB993" s="184"/>
      <c r="AC993" s="184"/>
      <c r="AD993" s="184"/>
      <c r="AE993" s="184"/>
      <c r="AF993" s="184"/>
      <c r="AG993" s="184"/>
      <c r="AH993" s="184"/>
      <c r="AI993" s="184"/>
      <c r="AJ993" s="184"/>
      <c r="AK993" s="184"/>
      <c r="AL993" s="184"/>
      <c r="AM993" s="184"/>
      <c r="AN993" s="184"/>
      <c r="AO993" s="184"/>
      <c r="AP993" s="184"/>
      <c r="AQ993" s="184"/>
      <c r="AR993" s="184"/>
      <c r="AS993" s="184"/>
      <c r="AT993" s="184"/>
      <c r="AU993" s="184"/>
      <c r="AV993" s="184"/>
      <c r="AW993" s="184"/>
      <c r="AX993" s="184"/>
      <c r="AY993" s="184"/>
      <c r="AZ993" s="184"/>
      <c r="BA993" s="184"/>
      <c r="BB993" s="184"/>
      <c r="BC993" s="184"/>
      <c r="BD993" s="184"/>
      <c r="BE993" s="184"/>
      <c r="BF993" s="184"/>
      <c r="BG993" s="184"/>
      <c r="BH993" s="184"/>
      <c r="BI993" s="184"/>
      <c r="BJ993" s="184"/>
      <c r="BK993" s="184"/>
      <c r="BL993" s="184"/>
      <c r="BM993" s="184"/>
      <c r="BN993" s="184"/>
      <c r="BO993" s="184"/>
      <c r="BP993" s="184"/>
      <c r="BQ993" s="184"/>
      <c r="BR993" s="184"/>
      <c r="BS993" s="184"/>
      <c r="BT993" s="184"/>
      <c r="BU993" s="184"/>
      <c r="BV993" s="184"/>
      <c r="BW993" s="184"/>
      <c r="BX993" s="187"/>
      <c r="BY993" s="187"/>
      <c r="BZ993" s="187"/>
      <c r="CA993" s="187"/>
      <c r="CB993" s="187"/>
      <c r="CC993" s="187"/>
      <c r="CD993" s="187"/>
      <c r="CE993" s="187"/>
      <c r="CF993" s="187"/>
      <c r="CG993" s="187"/>
      <c r="CH993" s="187"/>
    </row>
    <row r="994" spans="1:86" s="186" customFormat="1" ht="12" customHeight="1">
      <c r="A994" s="184"/>
      <c r="B994" s="184"/>
      <c r="C994" s="184"/>
      <c r="D994" s="184"/>
      <c r="E994" s="184"/>
      <c r="F994" s="184"/>
      <c r="G994" s="185"/>
      <c r="H994" s="184"/>
      <c r="I994" s="184"/>
      <c r="J994" s="184"/>
      <c r="K994" s="184"/>
      <c r="L994" s="184"/>
      <c r="M994" s="184"/>
      <c r="N994" s="184"/>
      <c r="O994" s="184"/>
      <c r="P994" s="184"/>
      <c r="Q994" s="184"/>
      <c r="R994" s="184"/>
      <c r="S994" s="184"/>
      <c r="T994" s="184"/>
      <c r="U994" s="184"/>
      <c r="V994" s="184"/>
      <c r="W994" s="184"/>
      <c r="X994" s="184"/>
      <c r="Y994" s="184"/>
      <c r="Z994" s="184"/>
      <c r="AA994" s="184"/>
      <c r="AB994" s="184"/>
      <c r="AC994" s="184"/>
      <c r="AD994" s="184"/>
      <c r="AE994" s="184"/>
      <c r="AF994" s="184"/>
      <c r="AG994" s="184"/>
      <c r="AH994" s="184"/>
      <c r="AI994" s="184"/>
      <c r="AJ994" s="184"/>
      <c r="AK994" s="184"/>
      <c r="AL994" s="184"/>
      <c r="AM994" s="184"/>
      <c r="AN994" s="184"/>
      <c r="AO994" s="184"/>
      <c r="AP994" s="184"/>
      <c r="AQ994" s="184"/>
      <c r="AR994" s="184"/>
      <c r="AS994" s="184"/>
      <c r="AT994" s="184"/>
      <c r="AU994" s="184"/>
      <c r="AV994" s="184"/>
      <c r="AW994" s="184"/>
      <c r="AX994" s="184"/>
      <c r="AY994" s="184"/>
      <c r="AZ994" s="184"/>
      <c r="BA994" s="184"/>
      <c r="BB994" s="184"/>
      <c r="BC994" s="184"/>
      <c r="BD994" s="184"/>
      <c r="BE994" s="184"/>
      <c r="BF994" s="184"/>
      <c r="BG994" s="184"/>
      <c r="BH994" s="184"/>
      <c r="BI994" s="184"/>
      <c r="BJ994" s="184"/>
      <c r="BK994" s="184"/>
      <c r="BL994" s="184"/>
      <c r="BM994" s="184"/>
      <c r="BN994" s="184"/>
      <c r="BO994" s="184"/>
      <c r="BP994" s="184"/>
      <c r="BQ994" s="184"/>
      <c r="BR994" s="184"/>
      <c r="BS994" s="184"/>
      <c r="BT994" s="184"/>
      <c r="BU994" s="184"/>
      <c r="BV994" s="184"/>
      <c r="BW994" s="184"/>
      <c r="BX994" s="187"/>
      <c r="BY994" s="187"/>
      <c r="BZ994" s="187"/>
      <c r="CA994" s="187"/>
      <c r="CB994" s="187"/>
      <c r="CC994" s="187"/>
      <c r="CD994" s="187"/>
      <c r="CE994" s="187"/>
      <c r="CF994" s="187"/>
      <c r="CG994" s="187"/>
      <c r="CH994" s="187"/>
    </row>
    <row r="995" spans="1:86" s="186" customFormat="1" ht="12" customHeight="1">
      <c r="A995" s="184"/>
      <c r="B995" s="184"/>
      <c r="C995" s="184"/>
      <c r="D995" s="184"/>
      <c r="E995" s="184"/>
      <c r="F995" s="184"/>
      <c r="G995" s="185"/>
      <c r="H995" s="184"/>
      <c r="I995" s="184"/>
      <c r="J995" s="184"/>
      <c r="K995" s="184"/>
      <c r="L995" s="184"/>
      <c r="M995" s="184"/>
      <c r="N995" s="184"/>
      <c r="O995" s="184"/>
      <c r="P995" s="184"/>
      <c r="Q995" s="184"/>
      <c r="R995" s="184"/>
      <c r="S995" s="184"/>
      <c r="T995" s="184"/>
      <c r="U995" s="184"/>
      <c r="V995" s="184"/>
      <c r="W995" s="184"/>
      <c r="X995" s="184"/>
      <c r="Y995" s="184"/>
      <c r="Z995" s="184"/>
      <c r="AA995" s="184"/>
      <c r="AB995" s="184"/>
      <c r="AC995" s="184"/>
      <c r="AD995" s="184"/>
      <c r="AE995" s="184"/>
      <c r="AF995" s="184"/>
      <c r="AG995" s="184"/>
      <c r="AH995" s="184"/>
      <c r="AI995" s="184"/>
      <c r="AJ995" s="184"/>
      <c r="AK995" s="184"/>
      <c r="AL995" s="184"/>
      <c r="AM995" s="184"/>
      <c r="AN995" s="184"/>
      <c r="AO995" s="184"/>
      <c r="AP995" s="184"/>
      <c r="AQ995" s="184"/>
      <c r="AR995" s="184"/>
      <c r="AS995" s="184"/>
      <c r="AT995" s="184"/>
      <c r="AU995" s="184"/>
      <c r="AV995" s="184"/>
      <c r="AW995" s="184"/>
      <c r="AX995" s="184"/>
      <c r="AY995" s="184"/>
      <c r="AZ995" s="184"/>
      <c r="BA995" s="184"/>
      <c r="BB995" s="184"/>
      <c r="BC995" s="184"/>
      <c r="BD995" s="184"/>
      <c r="BE995" s="184"/>
      <c r="BF995" s="184"/>
      <c r="BG995" s="184"/>
      <c r="BH995" s="184"/>
      <c r="BI995" s="184"/>
      <c r="BJ995" s="184"/>
      <c r="BK995" s="184"/>
      <c r="BL995" s="184"/>
      <c r="BM995" s="184"/>
      <c r="BN995" s="184"/>
      <c r="BO995" s="184"/>
      <c r="BP995" s="184"/>
      <c r="BQ995" s="184"/>
      <c r="BR995" s="184"/>
      <c r="BS995" s="184"/>
      <c r="BT995" s="184"/>
      <c r="BU995" s="184"/>
      <c r="BV995" s="184"/>
      <c r="BW995" s="184"/>
      <c r="BX995" s="187"/>
      <c r="BY995" s="187"/>
      <c r="BZ995" s="187"/>
      <c r="CA995" s="187"/>
      <c r="CB995" s="187"/>
      <c r="CC995" s="187"/>
      <c r="CD995" s="187"/>
      <c r="CE995" s="187"/>
      <c r="CF995" s="187"/>
      <c r="CG995" s="187"/>
      <c r="CH995" s="187"/>
    </row>
    <row r="996" spans="1:86" s="186" customFormat="1" ht="12" customHeight="1">
      <c r="A996" s="184"/>
      <c r="B996" s="184"/>
      <c r="C996" s="184"/>
      <c r="D996" s="184"/>
      <c r="E996" s="184"/>
      <c r="F996" s="184"/>
      <c r="G996" s="185"/>
      <c r="H996" s="184"/>
      <c r="I996" s="184"/>
      <c r="J996" s="184"/>
      <c r="K996" s="184"/>
      <c r="L996" s="184"/>
      <c r="M996" s="184"/>
      <c r="N996" s="184"/>
      <c r="O996" s="184"/>
      <c r="P996" s="184"/>
      <c r="Q996" s="184"/>
      <c r="R996" s="184"/>
      <c r="S996" s="184"/>
      <c r="T996" s="184"/>
      <c r="U996" s="184"/>
      <c r="V996" s="184"/>
      <c r="W996" s="184"/>
      <c r="X996" s="184"/>
      <c r="Y996" s="184"/>
      <c r="Z996" s="184"/>
      <c r="AA996" s="184"/>
      <c r="AB996" s="184"/>
      <c r="AC996" s="184"/>
      <c r="AD996" s="184"/>
      <c r="AE996" s="184"/>
      <c r="AF996" s="184"/>
      <c r="AG996" s="184"/>
      <c r="AH996" s="184"/>
      <c r="AI996" s="184"/>
      <c r="AJ996" s="184"/>
      <c r="AK996" s="184"/>
      <c r="AL996" s="184"/>
      <c r="AM996" s="184"/>
      <c r="AN996" s="184"/>
      <c r="AO996" s="184"/>
      <c r="AP996" s="184"/>
      <c r="AQ996" s="184"/>
      <c r="AR996" s="184"/>
      <c r="AS996" s="184"/>
      <c r="AT996" s="184"/>
      <c r="AU996" s="184"/>
      <c r="AV996" s="184"/>
      <c r="AW996" s="184"/>
      <c r="AX996" s="184"/>
      <c r="AY996" s="184"/>
      <c r="AZ996" s="184"/>
      <c r="BA996" s="184"/>
      <c r="BB996" s="184"/>
      <c r="BC996" s="184"/>
      <c r="BD996" s="184"/>
      <c r="BE996" s="184"/>
      <c r="BF996" s="184"/>
      <c r="BG996" s="184"/>
      <c r="BH996" s="184"/>
      <c r="BI996" s="184"/>
      <c r="BJ996" s="184"/>
      <c r="BK996" s="184"/>
      <c r="BL996" s="184"/>
      <c r="BM996" s="184"/>
      <c r="BN996" s="184"/>
      <c r="BO996" s="184"/>
      <c r="BP996" s="184"/>
      <c r="BQ996" s="184"/>
      <c r="BR996" s="184"/>
      <c r="BS996" s="184"/>
      <c r="BT996" s="184"/>
      <c r="BU996" s="184"/>
      <c r="BV996" s="184"/>
      <c r="BW996" s="184"/>
      <c r="BX996" s="187"/>
      <c r="BY996" s="187"/>
      <c r="BZ996" s="187"/>
      <c r="CA996" s="187"/>
      <c r="CB996" s="187"/>
      <c r="CC996" s="187"/>
      <c r="CD996" s="187"/>
      <c r="CE996" s="187"/>
      <c r="CF996" s="187"/>
      <c r="CG996" s="187"/>
      <c r="CH996" s="187"/>
    </row>
    <row r="997" spans="1:86" s="186" customFormat="1" ht="12" customHeight="1">
      <c r="A997" s="184"/>
      <c r="B997" s="184"/>
      <c r="C997" s="184"/>
      <c r="D997" s="184"/>
      <c r="E997" s="184"/>
      <c r="F997" s="184"/>
      <c r="G997" s="185"/>
      <c r="H997" s="184"/>
      <c r="I997" s="184"/>
      <c r="J997" s="184"/>
      <c r="K997" s="184"/>
      <c r="L997" s="184"/>
      <c r="M997" s="184"/>
      <c r="N997" s="184"/>
      <c r="O997" s="184"/>
      <c r="P997" s="184"/>
      <c r="Q997" s="184"/>
      <c r="R997" s="184"/>
      <c r="S997" s="184"/>
      <c r="T997" s="184"/>
      <c r="U997" s="184"/>
      <c r="V997" s="184"/>
      <c r="W997" s="184"/>
      <c r="X997" s="184"/>
      <c r="Y997" s="184"/>
      <c r="Z997" s="184"/>
      <c r="AA997" s="184"/>
      <c r="AB997" s="184"/>
      <c r="AC997" s="184"/>
      <c r="AD997" s="184"/>
      <c r="AE997" s="184"/>
      <c r="AF997" s="184"/>
      <c r="AG997" s="184"/>
      <c r="AH997" s="184"/>
      <c r="AI997" s="184"/>
      <c r="AJ997" s="184"/>
      <c r="AK997" s="184"/>
      <c r="AL997" s="184"/>
      <c r="AM997" s="184"/>
      <c r="AN997" s="184"/>
      <c r="AO997" s="184"/>
      <c r="AP997" s="184"/>
      <c r="AQ997" s="184"/>
      <c r="AR997" s="184"/>
      <c r="AS997" s="184"/>
      <c r="AT997" s="184"/>
      <c r="AU997" s="184"/>
      <c r="AV997" s="184"/>
      <c r="AW997" s="184"/>
      <c r="AX997" s="184"/>
      <c r="AY997" s="184"/>
      <c r="AZ997" s="184"/>
      <c r="BA997" s="184"/>
      <c r="BB997" s="184"/>
      <c r="BC997" s="184"/>
      <c r="BD997" s="184"/>
      <c r="BE997" s="184"/>
      <c r="BF997" s="184"/>
      <c r="BG997" s="184"/>
      <c r="BH997" s="184"/>
      <c r="BI997" s="184"/>
      <c r="BJ997" s="184"/>
      <c r="BK997" s="184"/>
      <c r="BL997" s="184"/>
      <c r="BM997" s="184"/>
      <c r="BN997" s="184"/>
      <c r="BO997" s="184"/>
      <c r="BP997" s="184"/>
      <c r="BQ997" s="184"/>
      <c r="BR997" s="184"/>
      <c r="BS997" s="184"/>
      <c r="BT997" s="184"/>
      <c r="BU997" s="184"/>
      <c r="BV997" s="184"/>
      <c r="BW997" s="184"/>
      <c r="BX997" s="187"/>
      <c r="BY997" s="187"/>
      <c r="BZ997" s="187"/>
      <c r="CA997" s="187"/>
      <c r="CB997" s="187"/>
      <c r="CC997" s="187"/>
      <c r="CD997" s="187"/>
      <c r="CE997" s="187"/>
      <c r="CF997" s="187"/>
      <c r="CG997" s="187"/>
      <c r="CH997" s="187"/>
    </row>
    <row r="998" spans="1:86" s="186" customFormat="1" ht="12" customHeight="1">
      <c r="A998" s="184"/>
      <c r="B998" s="184"/>
      <c r="C998" s="184"/>
      <c r="D998" s="184"/>
      <c r="E998" s="184"/>
      <c r="F998" s="184"/>
      <c r="G998" s="185"/>
      <c r="H998" s="184"/>
      <c r="I998" s="184"/>
      <c r="J998" s="184"/>
      <c r="K998" s="184"/>
      <c r="L998" s="184"/>
      <c r="M998" s="184"/>
      <c r="N998" s="184"/>
      <c r="O998" s="184"/>
      <c r="P998" s="184"/>
      <c r="Q998" s="184"/>
      <c r="R998" s="184"/>
      <c r="S998" s="184"/>
      <c r="T998" s="184"/>
      <c r="U998" s="184"/>
      <c r="V998" s="184"/>
      <c r="W998" s="184"/>
      <c r="X998" s="184"/>
      <c r="Y998" s="184"/>
      <c r="Z998" s="184"/>
      <c r="AA998" s="184"/>
      <c r="AB998" s="184"/>
      <c r="AC998" s="184"/>
      <c r="AD998" s="184"/>
      <c r="AE998" s="184"/>
      <c r="AF998" s="184"/>
      <c r="AG998" s="184"/>
      <c r="AH998" s="184"/>
      <c r="AI998" s="184"/>
      <c r="AJ998" s="184"/>
      <c r="AK998" s="184"/>
      <c r="AL998" s="184"/>
      <c r="AM998" s="184"/>
      <c r="AN998" s="184"/>
      <c r="AO998" s="184"/>
      <c r="AP998" s="184"/>
      <c r="AQ998" s="184"/>
      <c r="AR998" s="184"/>
      <c r="AS998" s="184"/>
      <c r="AT998" s="184"/>
      <c r="AU998" s="184"/>
      <c r="AV998" s="184"/>
      <c r="AW998" s="184"/>
      <c r="AX998" s="184"/>
      <c r="AY998" s="184"/>
      <c r="AZ998" s="184"/>
      <c r="BA998" s="184"/>
      <c r="BB998" s="184"/>
      <c r="BC998" s="184"/>
      <c r="BD998" s="184"/>
      <c r="BE998" s="184"/>
      <c r="BF998" s="184"/>
      <c r="BG998" s="184"/>
      <c r="BH998" s="184"/>
      <c r="BI998" s="184"/>
      <c r="BJ998" s="184"/>
      <c r="BK998" s="184"/>
      <c r="BL998" s="184"/>
      <c r="BM998" s="184"/>
      <c r="BN998" s="184"/>
      <c r="BO998" s="184"/>
      <c r="BP998" s="184"/>
      <c r="BQ998" s="184"/>
      <c r="BR998" s="184"/>
      <c r="BS998" s="184"/>
      <c r="BT998" s="184"/>
      <c r="BU998" s="184"/>
      <c r="BV998" s="184"/>
      <c r="BW998" s="184"/>
      <c r="BX998" s="187"/>
      <c r="BY998" s="187"/>
      <c r="BZ998" s="187"/>
      <c r="CA998" s="187"/>
      <c r="CB998" s="187"/>
      <c r="CC998" s="187"/>
      <c r="CD998" s="187"/>
      <c r="CE998" s="187"/>
      <c r="CF998" s="187"/>
      <c r="CG998" s="187"/>
      <c r="CH998" s="187"/>
    </row>
    <row r="999" spans="1:86" s="186" customFormat="1" ht="12" customHeight="1">
      <c r="A999" s="184"/>
      <c r="B999" s="184"/>
      <c r="C999" s="184"/>
      <c r="D999" s="184"/>
      <c r="E999" s="184"/>
      <c r="F999" s="184"/>
      <c r="G999" s="185"/>
      <c r="H999" s="184"/>
      <c r="I999" s="184"/>
      <c r="J999" s="184"/>
      <c r="K999" s="184"/>
      <c r="L999" s="184"/>
      <c r="M999" s="184"/>
      <c r="N999" s="184"/>
      <c r="O999" s="184"/>
      <c r="P999" s="184"/>
      <c r="Q999" s="184"/>
      <c r="R999" s="184"/>
      <c r="S999" s="184"/>
      <c r="T999" s="184"/>
      <c r="U999" s="184"/>
      <c r="V999" s="184"/>
      <c r="W999" s="184"/>
      <c r="X999" s="184"/>
      <c r="Y999" s="184"/>
      <c r="Z999" s="184"/>
      <c r="AA999" s="184"/>
      <c r="AB999" s="184"/>
      <c r="AC999" s="184"/>
      <c r="AD999" s="184"/>
      <c r="AE999" s="184"/>
      <c r="AF999" s="184"/>
      <c r="AG999" s="184"/>
      <c r="AH999" s="184"/>
      <c r="AI999" s="184"/>
      <c r="AJ999" s="184"/>
      <c r="AK999" s="184"/>
      <c r="AL999" s="184"/>
      <c r="AM999" s="184"/>
      <c r="AN999" s="184"/>
      <c r="AO999" s="184"/>
      <c r="AP999" s="184"/>
      <c r="AQ999" s="184"/>
      <c r="AR999" s="184"/>
      <c r="AS999" s="184"/>
      <c r="AT999" s="184"/>
      <c r="AU999" s="184"/>
      <c r="AV999" s="184"/>
      <c r="AW999" s="184"/>
      <c r="AX999" s="184"/>
      <c r="AY999" s="184"/>
      <c r="AZ999" s="184"/>
      <c r="BA999" s="184"/>
      <c r="BB999" s="184"/>
      <c r="BC999" s="184"/>
      <c r="BD999" s="184"/>
      <c r="BE999" s="184"/>
      <c r="BF999" s="184"/>
      <c r="BG999" s="184"/>
      <c r="BH999" s="184"/>
      <c r="BI999" s="184"/>
      <c r="BJ999" s="184"/>
      <c r="BK999" s="184"/>
      <c r="BL999" s="184"/>
      <c r="BM999" s="184"/>
      <c r="BN999" s="184"/>
      <c r="BO999" s="184"/>
      <c r="BP999" s="184"/>
      <c r="BQ999" s="184"/>
      <c r="BR999" s="184"/>
      <c r="BS999" s="184"/>
      <c r="BT999" s="184"/>
      <c r="BU999" s="184"/>
      <c r="BV999" s="184"/>
      <c r="BW999" s="184"/>
      <c r="BX999" s="187"/>
      <c r="BY999" s="187"/>
      <c r="BZ999" s="187"/>
      <c r="CA999" s="187"/>
      <c r="CB999" s="187"/>
      <c r="CC999" s="187"/>
      <c r="CD999" s="187"/>
      <c r="CE999" s="187"/>
      <c r="CF999" s="187"/>
      <c r="CG999" s="187"/>
      <c r="CH999" s="187"/>
    </row>
    <row r="1000" spans="1:86" s="186" customFormat="1" ht="12" customHeight="1">
      <c r="A1000" s="184"/>
      <c r="B1000" s="184"/>
      <c r="C1000" s="184"/>
      <c r="D1000" s="184"/>
      <c r="E1000" s="184"/>
      <c r="F1000" s="184"/>
      <c r="G1000" s="185"/>
      <c r="H1000" s="184"/>
      <c r="I1000" s="184"/>
      <c r="J1000" s="184"/>
      <c r="K1000" s="184"/>
      <c r="L1000" s="184"/>
      <c r="M1000" s="184"/>
      <c r="N1000" s="184"/>
      <c r="O1000" s="184"/>
      <c r="P1000" s="184"/>
      <c r="Q1000" s="184"/>
      <c r="R1000" s="184"/>
      <c r="S1000" s="184"/>
      <c r="T1000" s="184"/>
      <c r="U1000" s="184"/>
      <c r="V1000" s="184"/>
      <c r="W1000" s="184"/>
      <c r="X1000" s="184"/>
      <c r="Y1000" s="184"/>
      <c r="Z1000" s="184"/>
      <c r="AA1000" s="184"/>
      <c r="AB1000" s="184"/>
      <c r="AC1000" s="184"/>
      <c r="AD1000" s="184"/>
      <c r="AE1000" s="184"/>
      <c r="AF1000" s="184"/>
      <c r="AG1000" s="184"/>
      <c r="AH1000" s="184"/>
      <c r="AI1000" s="184"/>
      <c r="AJ1000" s="184"/>
      <c r="AK1000" s="184"/>
      <c r="AL1000" s="184"/>
      <c r="AM1000" s="184"/>
      <c r="AN1000" s="184"/>
      <c r="AO1000" s="184"/>
      <c r="AP1000" s="184"/>
      <c r="AQ1000" s="184"/>
      <c r="AR1000" s="184"/>
      <c r="AS1000" s="184"/>
      <c r="AT1000" s="184"/>
      <c r="AU1000" s="184"/>
      <c r="AV1000" s="184"/>
      <c r="AW1000" s="184"/>
      <c r="AX1000" s="184"/>
      <c r="AY1000" s="184"/>
      <c r="AZ1000" s="184"/>
      <c r="BA1000" s="184"/>
      <c r="BB1000" s="184"/>
      <c r="BC1000" s="184"/>
      <c r="BD1000" s="184"/>
      <c r="BE1000" s="184"/>
      <c r="BF1000" s="184"/>
      <c r="BG1000" s="184"/>
      <c r="BH1000" s="184"/>
      <c r="BI1000" s="184"/>
      <c r="BJ1000" s="184"/>
      <c r="BK1000" s="184"/>
      <c r="BL1000" s="184"/>
      <c r="BM1000" s="184"/>
      <c r="BN1000" s="184"/>
      <c r="BO1000" s="184"/>
      <c r="BP1000" s="184"/>
      <c r="BQ1000" s="184"/>
      <c r="BR1000" s="184"/>
      <c r="BS1000" s="184"/>
      <c r="BT1000" s="184"/>
      <c r="BU1000" s="184"/>
      <c r="BV1000" s="184"/>
      <c r="BW1000" s="184"/>
      <c r="BX1000" s="187"/>
      <c r="BY1000" s="187"/>
      <c r="BZ1000" s="187"/>
      <c r="CA1000" s="187"/>
      <c r="CB1000" s="187"/>
      <c r="CC1000" s="187"/>
      <c r="CD1000" s="187"/>
      <c r="CE1000" s="187"/>
      <c r="CF1000" s="187"/>
      <c r="CG1000" s="187"/>
      <c r="CH1000" s="187"/>
    </row>
  </sheetData>
  <printOptions horizontalCentered="1"/>
  <pageMargins left="0.7" right="0.7" top="0.75" bottom="0.75" header="0.3" footer="0.3"/>
  <pageSetup paperSize="9" scale="10" fitToHeight="0" orientation="landscape"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G14" zoomScale="70" zoomScaleNormal="70" workbookViewId="0">
      <selection activeCell="AB29" sqref="AB29"/>
    </sheetView>
  </sheetViews>
  <sheetFormatPr defaultColWidth="9.140625" defaultRowHeight="12.75"/>
  <cols>
    <col min="1" max="1" width="9.140625" style="53"/>
    <col min="2" max="2" width="28" style="53" customWidth="1"/>
    <col min="3" max="5" width="9.140625" style="53"/>
    <col min="6" max="6" width="28" style="53" customWidth="1"/>
    <col min="7" max="9" width="9.140625" style="53"/>
    <col min="10" max="10" width="28" style="53" customWidth="1"/>
    <col min="11" max="17" width="9.140625" style="53"/>
    <col min="18" max="18" width="14.7109375" style="53" customWidth="1"/>
    <col min="19" max="19" width="9.140625" style="53"/>
    <col min="20" max="20" width="21.5703125" style="53" customWidth="1"/>
    <col min="21" max="16384" width="9.140625" style="53"/>
  </cols>
  <sheetData>
    <row r="1" spans="1:27">
      <c r="A1" s="96"/>
      <c r="B1" s="96"/>
      <c r="C1" s="96"/>
      <c r="D1" s="96"/>
      <c r="E1" s="96"/>
      <c r="F1" s="96"/>
      <c r="G1" s="96"/>
      <c r="H1" s="96"/>
      <c r="I1" s="96"/>
      <c r="J1" s="96"/>
      <c r="K1" s="96"/>
      <c r="L1" s="96"/>
      <c r="M1" s="96"/>
      <c r="N1" s="96"/>
      <c r="O1" s="96"/>
      <c r="P1" s="96"/>
      <c r="Q1" s="96"/>
      <c r="R1" s="96"/>
      <c r="S1" s="96"/>
      <c r="T1" s="96"/>
      <c r="U1" s="96"/>
      <c r="V1" s="96"/>
      <c r="W1" s="96"/>
      <c r="X1" s="96"/>
      <c r="Y1" s="96"/>
      <c r="Z1" s="96"/>
      <c r="AA1" s="96"/>
    </row>
    <row r="2" spans="1:27">
      <c r="A2" s="96"/>
      <c r="B2" s="96"/>
      <c r="C2" s="96"/>
      <c r="D2" s="96"/>
      <c r="E2" s="96"/>
      <c r="F2" s="96"/>
      <c r="G2" s="96"/>
      <c r="H2" s="96"/>
      <c r="I2" s="96"/>
      <c r="J2" s="96"/>
      <c r="K2" s="96"/>
      <c r="L2" s="96"/>
      <c r="M2" s="96"/>
      <c r="N2" s="96"/>
      <c r="O2" s="96"/>
      <c r="P2" s="96"/>
      <c r="Q2" s="96"/>
      <c r="R2" s="96"/>
      <c r="S2" s="96"/>
      <c r="T2" s="96"/>
      <c r="U2" s="96"/>
      <c r="V2" s="96"/>
      <c r="W2" s="96"/>
      <c r="X2" s="96"/>
      <c r="Y2" s="96"/>
      <c r="Z2" s="96"/>
      <c r="AA2" s="96"/>
    </row>
    <row r="3" spans="1:27">
      <c r="A3" s="96"/>
      <c r="B3" s="96"/>
      <c r="C3" s="96"/>
      <c r="D3" s="96"/>
      <c r="E3" s="96"/>
      <c r="F3" s="96"/>
      <c r="G3" s="96"/>
      <c r="H3" s="96"/>
      <c r="I3" s="96"/>
      <c r="J3" s="96"/>
      <c r="K3" s="96"/>
      <c r="L3" s="96"/>
      <c r="M3" s="96"/>
      <c r="N3" s="96"/>
      <c r="O3" s="96"/>
      <c r="P3" s="96"/>
      <c r="Q3" s="96"/>
      <c r="R3" s="96"/>
      <c r="S3" s="96"/>
      <c r="T3" s="96"/>
      <c r="U3" s="96"/>
      <c r="V3" s="96"/>
      <c r="W3" s="96"/>
      <c r="X3" s="96"/>
      <c r="Y3" s="96"/>
      <c r="Z3" s="96"/>
      <c r="AA3" s="96"/>
    </row>
    <row r="4" spans="1:27" ht="13.5" thickBot="1">
      <c r="A4" s="96"/>
      <c r="B4" s="96"/>
      <c r="C4" s="96"/>
      <c r="D4" s="96"/>
      <c r="E4" s="96"/>
      <c r="F4" s="96"/>
      <c r="G4" s="96"/>
      <c r="H4" s="96"/>
      <c r="I4" s="96"/>
      <c r="J4" s="96"/>
      <c r="K4" s="96"/>
      <c r="L4" s="96"/>
      <c r="M4" s="96"/>
      <c r="N4" s="96"/>
      <c r="O4" s="96"/>
      <c r="P4" s="96"/>
      <c r="Q4" s="96"/>
      <c r="R4" s="96"/>
      <c r="S4" s="96"/>
      <c r="T4" s="96"/>
      <c r="U4" s="96"/>
      <c r="V4" s="96"/>
      <c r="W4" s="96"/>
      <c r="X4" s="96"/>
      <c r="Y4" s="96"/>
      <c r="Z4" s="96"/>
      <c r="AA4" s="96"/>
    </row>
    <row r="5" spans="1:27" ht="13.5" thickBot="1">
      <c r="A5" s="96"/>
      <c r="B5" s="228" t="s">
        <v>1407</v>
      </c>
      <c r="C5" s="229"/>
      <c r="D5" s="229"/>
      <c r="E5" s="230"/>
      <c r="F5" s="228" t="s">
        <v>1408</v>
      </c>
      <c r="G5" s="229"/>
      <c r="H5" s="229"/>
      <c r="I5" s="230"/>
      <c r="J5" s="228" t="s">
        <v>1409</v>
      </c>
      <c r="K5" s="229"/>
      <c r="L5" s="229"/>
      <c r="M5" s="230"/>
      <c r="N5" s="97"/>
      <c r="O5" s="97"/>
      <c r="P5" s="97"/>
      <c r="Q5" s="97"/>
      <c r="R5" s="97"/>
      <c r="S5" s="97"/>
      <c r="T5" s="97"/>
      <c r="U5" s="97"/>
      <c r="V5" s="97"/>
      <c r="W5" s="96"/>
      <c r="X5" s="96"/>
      <c r="Y5" s="96"/>
      <c r="Z5" s="96"/>
      <c r="AA5" s="96"/>
    </row>
    <row r="6" spans="1:27" ht="24" customHeight="1" thickBot="1">
      <c r="A6" s="96"/>
      <c r="B6" s="608" t="s">
        <v>2742</v>
      </c>
      <c r="C6" s="609"/>
      <c r="D6" s="610"/>
      <c r="E6" s="231"/>
      <c r="F6" s="608" t="s">
        <v>2741</v>
      </c>
      <c r="G6" s="609"/>
      <c r="H6" s="610"/>
      <c r="I6" s="231"/>
      <c r="J6" s="608" t="s">
        <v>2743</v>
      </c>
      <c r="K6" s="609"/>
      <c r="L6" s="610"/>
      <c r="M6" s="231"/>
      <c r="N6" s="97"/>
      <c r="O6" s="97"/>
      <c r="P6" s="97"/>
      <c r="Q6" s="97"/>
      <c r="R6" s="97"/>
      <c r="S6" s="97"/>
      <c r="T6" s="97"/>
      <c r="U6" s="97"/>
      <c r="V6" s="97"/>
      <c r="W6" s="96"/>
      <c r="X6" s="96"/>
      <c r="Y6" s="96"/>
      <c r="Z6" s="96"/>
      <c r="AA6" s="96"/>
    </row>
    <row r="7" spans="1:27" ht="15.75" customHeight="1">
      <c r="A7" s="96"/>
      <c r="B7" s="235" t="s">
        <v>696</v>
      </c>
      <c r="C7" s="606" t="s">
        <v>697</v>
      </c>
      <c r="D7" s="607"/>
      <c r="E7" s="236"/>
      <c r="F7" s="235" t="s">
        <v>696</v>
      </c>
      <c r="G7" s="606" t="s">
        <v>697</v>
      </c>
      <c r="H7" s="607"/>
      <c r="I7" s="236"/>
      <c r="J7" s="235" t="s">
        <v>696</v>
      </c>
      <c r="K7" s="606" t="s">
        <v>697</v>
      </c>
      <c r="L7" s="607"/>
      <c r="M7" s="236"/>
      <c r="N7" s="97"/>
      <c r="O7" s="97"/>
      <c r="P7" s="97"/>
      <c r="Q7" s="97"/>
      <c r="R7" s="97"/>
      <c r="S7" s="97"/>
      <c r="T7" s="97"/>
      <c r="U7" s="97"/>
      <c r="V7" s="97"/>
      <c r="W7" s="96"/>
      <c r="X7" s="96"/>
      <c r="Y7" s="96"/>
      <c r="Z7" s="96"/>
      <c r="AA7" s="96"/>
    </row>
    <row r="8" spans="1:27" ht="15.75" thickBot="1">
      <c r="A8" s="96"/>
      <c r="B8" s="244"/>
      <c r="C8" s="241" t="s">
        <v>693</v>
      </c>
      <c r="D8" s="241" t="s">
        <v>694</v>
      </c>
      <c r="E8" s="242" t="s">
        <v>855</v>
      </c>
      <c r="F8" s="244"/>
      <c r="G8" s="241" t="s">
        <v>693</v>
      </c>
      <c r="H8" s="241" t="s">
        <v>694</v>
      </c>
      <c r="I8" s="242" t="s">
        <v>855</v>
      </c>
      <c r="J8" s="244"/>
      <c r="K8" s="241" t="s">
        <v>693</v>
      </c>
      <c r="L8" s="241" t="s">
        <v>694</v>
      </c>
      <c r="M8" s="242" t="s">
        <v>855</v>
      </c>
      <c r="N8" s="97"/>
      <c r="O8" s="97"/>
      <c r="P8" s="97"/>
      <c r="Q8" s="97"/>
      <c r="R8" s="97"/>
      <c r="S8" s="97"/>
      <c r="T8" s="97"/>
      <c r="U8" s="97" t="s">
        <v>693</v>
      </c>
      <c r="V8" s="97" t="s">
        <v>694</v>
      </c>
      <c r="W8" s="96" t="s">
        <v>855</v>
      </c>
      <c r="X8" s="96"/>
      <c r="Y8" s="96"/>
      <c r="Z8" s="96"/>
      <c r="AA8" s="96"/>
    </row>
    <row r="9" spans="1:27" ht="30.75" customHeight="1">
      <c r="A9" s="96"/>
      <c r="B9" s="243" t="s">
        <v>2750</v>
      </c>
      <c r="C9" s="241">
        <v>2</v>
      </c>
      <c r="D9" s="241">
        <v>5</v>
      </c>
      <c r="E9" s="242">
        <v>100</v>
      </c>
      <c r="F9" s="243" t="s">
        <v>2750</v>
      </c>
      <c r="G9" s="241">
        <v>2</v>
      </c>
      <c r="H9" s="241">
        <v>5</v>
      </c>
      <c r="I9" s="242">
        <v>100</v>
      </c>
      <c r="J9" s="243" t="s">
        <v>2750</v>
      </c>
      <c r="K9" s="241">
        <v>0</v>
      </c>
      <c r="L9" s="241">
        <v>5</v>
      </c>
      <c r="M9" s="242">
        <v>100</v>
      </c>
      <c r="N9" s="97"/>
      <c r="O9" s="97"/>
      <c r="P9" s="97"/>
      <c r="Q9" s="97"/>
      <c r="R9" s="213"/>
      <c r="S9" s="214"/>
      <c r="T9" s="219" t="str">
        <f t="shared" ref="T9:T16" si="0">"Premium" &amp; B9</f>
        <v>PremiumWrong Term (WT)</v>
      </c>
      <c r="U9" s="220">
        <f>C9</f>
        <v>2</v>
      </c>
      <c r="V9" s="220">
        <f>D9</f>
        <v>5</v>
      </c>
      <c r="W9" s="221">
        <f>E9</f>
        <v>100</v>
      </c>
      <c r="X9" s="96"/>
      <c r="Y9" s="96"/>
      <c r="Z9" s="96"/>
      <c r="AA9" s="96"/>
    </row>
    <row r="10" spans="1:27" ht="45.75" customHeight="1">
      <c r="A10" s="96"/>
      <c r="B10" s="243" t="s">
        <v>2751</v>
      </c>
      <c r="C10" s="241">
        <v>2</v>
      </c>
      <c r="D10" s="241">
        <v>5</v>
      </c>
      <c r="E10" s="242">
        <v>100</v>
      </c>
      <c r="F10" s="243" t="s">
        <v>2751</v>
      </c>
      <c r="G10" s="241">
        <v>2</v>
      </c>
      <c r="H10" s="241">
        <v>5</v>
      </c>
      <c r="I10" s="242">
        <v>100</v>
      </c>
      <c r="J10" s="243" t="s">
        <v>2751</v>
      </c>
      <c r="K10" s="241">
        <v>0</v>
      </c>
      <c r="L10" s="241">
        <v>5</v>
      </c>
      <c r="M10" s="242">
        <v>100</v>
      </c>
      <c r="N10" s="97"/>
      <c r="O10" s="97"/>
      <c r="P10" s="97"/>
      <c r="Q10" s="97"/>
      <c r="R10" s="215" t="s">
        <v>2739</v>
      </c>
      <c r="S10" s="216"/>
      <c r="T10" s="222" t="str">
        <f t="shared" si="0"/>
        <v>PremiumWrong Meaning (WM)</v>
      </c>
      <c r="U10" s="223">
        <f t="shared" ref="U10:U16" si="1">C10</f>
        <v>2</v>
      </c>
      <c r="V10" s="223">
        <f t="shared" ref="V10:V16" si="2">D10</f>
        <v>5</v>
      </c>
      <c r="W10" s="224">
        <f t="shared" ref="W10:W16" si="3">E10</f>
        <v>100</v>
      </c>
      <c r="X10" s="96"/>
      <c r="Y10" s="96"/>
      <c r="Z10" s="96"/>
      <c r="AA10" s="96"/>
    </row>
    <row r="11" spans="1:27" ht="30.75" customHeight="1">
      <c r="A11" s="96"/>
      <c r="B11" s="243" t="s">
        <v>2752</v>
      </c>
      <c r="C11" s="241">
        <v>2</v>
      </c>
      <c r="D11" s="241">
        <v>4</v>
      </c>
      <c r="E11" s="242">
        <v>100</v>
      </c>
      <c r="F11" s="243" t="s">
        <v>2752</v>
      </c>
      <c r="G11" s="241">
        <v>2</v>
      </c>
      <c r="H11" s="241">
        <v>4</v>
      </c>
      <c r="I11" s="242">
        <v>100</v>
      </c>
      <c r="J11" s="243" t="s">
        <v>2752</v>
      </c>
      <c r="K11" s="241">
        <v>0</v>
      </c>
      <c r="L11" s="241">
        <v>4</v>
      </c>
      <c r="M11" s="242">
        <v>100</v>
      </c>
      <c r="N11" s="97"/>
      <c r="O11" s="97"/>
      <c r="P11" s="97"/>
      <c r="Q11" s="97"/>
      <c r="R11" s="215"/>
      <c r="S11" s="216"/>
      <c r="T11" s="222" t="str">
        <f t="shared" si="0"/>
        <v>PremiumOmission (OM)</v>
      </c>
      <c r="U11" s="223">
        <f t="shared" si="1"/>
        <v>2</v>
      </c>
      <c r="V11" s="223">
        <f t="shared" si="2"/>
        <v>4</v>
      </c>
      <c r="W11" s="224">
        <f t="shared" si="3"/>
        <v>100</v>
      </c>
      <c r="X11" s="96"/>
      <c r="Y11" s="96"/>
      <c r="Z11" s="96"/>
      <c r="AA11" s="96"/>
    </row>
    <row r="12" spans="1:27" ht="30.75" customHeight="1">
      <c r="A12" s="96"/>
      <c r="B12" s="243" t="s">
        <v>2754</v>
      </c>
      <c r="C12" s="241">
        <v>2</v>
      </c>
      <c r="D12" s="241">
        <v>4</v>
      </c>
      <c r="E12" s="242">
        <v>100</v>
      </c>
      <c r="F12" s="243" t="s">
        <v>2754</v>
      </c>
      <c r="G12" s="241">
        <v>1</v>
      </c>
      <c r="H12" s="241">
        <v>2</v>
      </c>
      <c r="I12" s="242">
        <v>100</v>
      </c>
      <c r="J12" s="243" t="s">
        <v>2754</v>
      </c>
      <c r="K12" s="241">
        <v>0</v>
      </c>
      <c r="L12" s="241">
        <v>2</v>
      </c>
      <c r="M12" s="242">
        <v>100</v>
      </c>
      <c r="N12" s="97"/>
      <c r="O12" s="97"/>
      <c r="P12" s="97"/>
      <c r="Q12" s="97"/>
      <c r="R12" s="215"/>
      <c r="S12" s="216"/>
      <c r="T12" s="222" t="str">
        <f t="shared" si="0"/>
        <v>PremiumStructural Error (SE)</v>
      </c>
      <c r="U12" s="223">
        <f t="shared" si="1"/>
        <v>2</v>
      </c>
      <c r="V12" s="223">
        <f t="shared" si="2"/>
        <v>4</v>
      </c>
      <c r="W12" s="224">
        <f t="shared" si="3"/>
        <v>100</v>
      </c>
      <c r="X12" s="96"/>
      <c r="Y12" s="96"/>
      <c r="Z12" s="96"/>
      <c r="AA12" s="96"/>
    </row>
    <row r="13" spans="1:27" ht="30.75" customHeight="1">
      <c r="A13" s="96"/>
      <c r="B13" s="243" t="s">
        <v>2753</v>
      </c>
      <c r="C13" s="241">
        <v>1</v>
      </c>
      <c r="D13" s="241">
        <v>3</v>
      </c>
      <c r="E13" s="242">
        <v>100</v>
      </c>
      <c r="F13" s="243" t="s">
        <v>2753</v>
      </c>
      <c r="G13" s="241">
        <v>1</v>
      </c>
      <c r="H13" s="241">
        <v>2</v>
      </c>
      <c r="I13" s="242">
        <v>100</v>
      </c>
      <c r="J13" s="243" t="s">
        <v>2753</v>
      </c>
      <c r="K13" s="241">
        <v>0</v>
      </c>
      <c r="L13" s="241">
        <v>2</v>
      </c>
      <c r="M13" s="242">
        <v>100</v>
      </c>
      <c r="N13" s="97"/>
      <c r="O13" s="97"/>
      <c r="P13" s="97"/>
      <c r="Q13" s="97"/>
      <c r="R13" s="215"/>
      <c r="S13" s="216"/>
      <c r="T13" s="222" t="str">
        <f t="shared" si="0"/>
        <v>PremiumMisspelling (SP)</v>
      </c>
      <c r="U13" s="223">
        <f t="shared" si="1"/>
        <v>1</v>
      </c>
      <c r="V13" s="223">
        <f t="shared" si="2"/>
        <v>3</v>
      </c>
      <c r="W13" s="224">
        <f t="shared" si="3"/>
        <v>100</v>
      </c>
      <c r="X13" s="96"/>
      <c r="Y13" s="96"/>
      <c r="Z13" s="96"/>
      <c r="AA13" s="96"/>
    </row>
    <row r="14" spans="1:27" ht="30.75" customHeight="1">
      <c r="A14" s="96"/>
      <c r="B14" s="243" t="s">
        <v>2755</v>
      </c>
      <c r="C14" s="241">
        <v>1</v>
      </c>
      <c r="D14" s="241">
        <v>2</v>
      </c>
      <c r="E14" s="242">
        <v>100</v>
      </c>
      <c r="F14" s="243" t="s">
        <v>2755</v>
      </c>
      <c r="G14" s="241">
        <v>1</v>
      </c>
      <c r="H14" s="241">
        <v>2</v>
      </c>
      <c r="I14" s="242">
        <v>100</v>
      </c>
      <c r="J14" s="243" t="s">
        <v>2755</v>
      </c>
      <c r="K14" s="241">
        <v>0</v>
      </c>
      <c r="L14" s="241">
        <v>0</v>
      </c>
      <c r="M14" s="242">
        <v>0</v>
      </c>
      <c r="N14" s="97"/>
      <c r="O14" s="97"/>
      <c r="P14" s="97"/>
      <c r="Q14" s="97"/>
      <c r="R14" s="215"/>
      <c r="S14" s="216"/>
      <c r="T14" s="222" t="str">
        <f t="shared" si="0"/>
        <v>PremiumPunctuation (PE)</v>
      </c>
      <c r="U14" s="223">
        <f t="shared" si="1"/>
        <v>1</v>
      </c>
      <c r="V14" s="223">
        <f t="shared" si="2"/>
        <v>2</v>
      </c>
      <c r="W14" s="224">
        <f t="shared" si="3"/>
        <v>100</v>
      </c>
      <c r="X14" s="96"/>
      <c r="Y14" s="96"/>
      <c r="Z14" s="96"/>
      <c r="AA14" s="96"/>
    </row>
    <row r="15" spans="1:27" ht="15">
      <c r="A15" s="96"/>
      <c r="B15" s="243" t="s">
        <v>2756</v>
      </c>
      <c r="C15" s="241">
        <v>1</v>
      </c>
      <c r="D15" s="241">
        <v>2</v>
      </c>
      <c r="E15" s="242">
        <v>100</v>
      </c>
      <c r="F15" s="243" t="s">
        <v>2756</v>
      </c>
      <c r="G15" s="241">
        <v>1</v>
      </c>
      <c r="H15" s="241">
        <v>2</v>
      </c>
      <c r="I15" s="242">
        <v>100</v>
      </c>
      <c r="J15" s="243" t="s">
        <v>2756</v>
      </c>
      <c r="K15" s="246">
        <v>0</v>
      </c>
      <c r="L15" s="246">
        <v>0</v>
      </c>
      <c r="M15" s="247">
        <v>0</v>
      </c>
      <c r="N15" s="97"/>
      <c r="O15" s="97"/>
      <c r="P15" s="97"/>
      <c r="Q15" s="97"/>
      <c r="R15" s="215"/>
      <c r="S15" s="216"/>
      <c r="T15" s="222" t="str">
        <f t="shared" si="0"/>
        <v>PremiumStyle (ST)</v>
      </c>
      <c r="U15" s="223">
        <f t="shared" si="1"/>
        <v>1</v>
      </c>
      <c r="V15" s="223">
        <f t="shared" si="2"/>
        <v>2</v>
      </c>
      <c r="W15" s="224">
        <f t="shared" si="3"/>
        <v>100</v>
      </c>
      <c r="X15" s="96"/>
      <c r="Y15" s="96"/>
      <c r="Z15" s="96"/>
      <c r="AA15" s="96"/>
    </row>
    <row r="16" spans="1:27" ht="30.75" customHeight="1" thickBot="1">
      <c r="A16" s="96"/>
      <c r="B16" s="243" t="s">
        <v>2757</v>
      </c>
      <c r="C16" s="241">
        <v>1</v>
      </c>
      <c r="D16" s="241">
        <v>3</v>
      </c>
      <c r="E16" s="242">
        <v>100</v>
      </c>
      <c r="F16" s="243" t="s">
        <v>2757</v>
      </c>
      <c r="G16" s="241">
        <v>1</v>
      </c>
      <c r="H16" s="241">
        <v>3</v>
      </c>
      <c r="I16" s="242">
        <v>100</v>
      </c>
      <c r="J16" s="243" t="s">
        <v>2757</v>
      </c>
      <c r="K16" s="246">
        <v>0</v>
      </c>
      <c r="L16" s="246">
        <v>0</v>
      </c>
      <c r="M16" s="247">
        <v>0</v>
      </c>
      <c r="N16" s="97"/>
      <c r="O16" s="97"/>
      <c r="P16" s="97"/>
      <c r="Q16" s="97"/>
      <c r="R16" s="217"/>
      <c r="S16" s="218"/>
      <c r="T16" s="225" t="str">
        <f t="shared" si="0"/>
        <v>PremiumMiscellaneous (ME)</v>
      </c>
      <c r="U16" s="226">
        <f t="shared" si="1"/>
        <v>1</v>
      </c>
      <c r="V16" s="226">
        <f t="shared" si="2"/>
        <v>3</v>
      </c>
      <c r="W16" s="227">
        <f t="shared" si="3"/>
        <v>100</v>
      </c>
      <c r="X16" s="96"/>
      <c r="Y16" s="96"/>
      <c r="Z16" s="96"/>
      <c r="AA16" s="96"/>
    </row>
    <row r="17" spans="1:27" ht="45.75" customHeight="1">
      <c r="A17" s="96"/>
      <c r="B17" s="243" t="s">
        <v>52</v>
      </c>
      <c r="C17" s="241">
        <v>0</v>
      </c>
      <c r="D17" s="241">
        <v>0</v>
      </c>
      <c r="E17" s="242">
        <v>0</v>
      </c>
      <c r="F17" s="243" t="s">
        <v>52</v>
      </c>
      <c r="G17" s="241">
        <v>0</v>
      </c>
      <c r="H17" s="241">
        <v>0</v>
      </c>
      <c r="I17" s="242">
        <v>0</v>
      </c>
      <c r="J17" s="245" t="s">
        <v>52</v>
      </c>
      <c r="K17" s="246">
        <v>0</v>
      </c>
      <c r="L17" s="246">
        <v>0</v>
      </c>
      <c r="M17" s="247">
        <v>0</v>
      </c>
      <c r="N17" s="97"/>
      <c r="O17" s="97"/>
      <c r="P17" s="97"/>
      <c r="Q17" s="97"/>
      <c r="R17" s="213"/>
      <c r="S17" s="214"/>
      <c r="T17" s="219" t="str">
        <f>"Value" &amp; B9</f>
        <v>ValueWrong Term (WT)</v>
      </c>
      <c r="U17" s="220">
        <f>G9</f>
        <v>2</v>
      </c>
      <c r="V17" s="220">
        <f>H9</f>
        <v>5</v>
      </c>
      <c r="W17" s="221">
        <f>I9</f>
        <v>100</v>
      </c>
      <c r="X17" s="96"/>
      <c r="Y17" s="96"/>
      <c r="Z17" s="96"/>
      <c r="AA17" s="96"/>
    </row>
    <row r="18" spans="1:27" ht="45.75" customHeight="1">
      <c r="A18" s="96"/>
      <c r="B18" s="243" t="s">
        <v>719</v>
      </c>
      <c r="C18" s="241">
        <v>0</v>
      </c>
      <c r="D18" s="241">
        <v>0</v>
      </c>
      <c r="E18" s="242">
        <v>0</v>
      </c>
      <c r="F18" s="243" t="s">
        <v>719</v>
      </c>
      <c r="G18" s="241">
        <v>0</v>
      </c>
      <c r="H18" s="241">
        <v>0</v>
      </c>
      <c r="I18" s="242">
        <v>0</v>
      </c>
      <c r="J18" s="243" t="s">
        <v>719</v>
      </c>
      <c r="K18" s="241">
        <v>0</v>
      </c>
      <c r="L18" s="241">
        <v>0</v>
      </c>
      <c r="M18" s="242">
        <v>0</v>
      </c>
      <c r="N18" s="97"/>
      <c r="O18" s="97"/>
      <c r="P18" s="97"/>
      <c r="Q18" s="97"/>
      <c r="R18" s="215" t="s">
        <v>2740</v>
      </c>
      <c r="S18" s="216"/>
      <c r="T18" s="222" t="str">
        <f t="shared" ref="T18:T24" si="4">"Value" &amp; B10</f>
        <v>ValueWrong Meaning (WM)</v>
      </c>
      <c r="U18" s="223">
        <f t="shared" ref="U18:W18" si="5">G10</f>
        <v>2</v>
      </c>
      <c r="V18" s="223">
        <f t="shared" si="5"/>
        <v>5</v>
      </c>
      <c r="W18" s="224">
        <f t="shared" si="5"/>
        <v>100</v>
      </c>
      <c r="X18" s="96"/>
      <c r="Y18" s="96"/>
      <c r="Z18" s="96"/>
      <c r="AA18" s="96"/>
    </row>
    <row r="19" spans="1:27" ht="75.75" customHeight="1">
      <c r="A19" s="96"/>
      <c r="B19" s="243" t="s">
        <v>833</v>
      </c>
      <c r="C19" s="241">
        <v>0</v>
      </c>
      <c r="D19" s="241">
        <v>0</v>
      </c>
      <c r="E19" s="242">
        <v>0</v>
      </c>
      <c r="F19" s="243" t="s">
        <v>833</v>
      </c>
      <c r="G19" s="241">
        <v>0</v>
      </c>
      <c r="H19" s="241">
        <v>0</v>
      </c>
      <c r="I19" s="242">
        <v>0</v>
      </c>
      <c r="J19" s="245" t="s">
        <v>833</v>
      </c>
      <c r="K19" s="246">
        <v>0</v>
      </c>
      <c r="L19" s="246">
        <v>0</v>
      </c>
      <c r="M19" s="247">
        <v>0</v>
      </c>
      <c r="N19" s="97"/>
      <c r="O19" s="97"/>
      <c r="P19" s="97"/>
      <c r="Q19" s="97"/>
      <c r="R19" s="215"/>
      <c r="S19" s="216"/>
      <c r="T19" s="222" t="str">
        <f t="shared" si="4"/>
        <v>ValueOmission (OM)</v>
      </c>
      <c r="U19" s="223">
        <f t="shared" ref="U19:W19" si="6">G11</f>
        <v>2</v>
      </c>
      <c r="V19" s="223">
        <f t="shared" si="6"/>
        <v>4</v>
      </c>
      <c r="W19" s="224">
        <f t="shared" si="6"/>
        <v>100</v>
      </c>
      <c r="X19" s="96"/>
      <c r="Y19" s="96"/>
      <c r="Z19" s="96"/>
      <c r="AA19" s="96"/>
    </row>
    <row r="20" spans="1:27" ht="60.75" thickBot="1">
      <c r="A20" s="96"/>
      <c r="B20" s="237" t="s">
        <v>698</v>
      </c>
      <c r="C20" s="238" t="s">
        <v>699</v>
      </c>
      <c r="D20" s="239">
        <v>0.99</v>
      </c>
      <c r="E20" s="240"/>
      <c r="F20" s="237" t="s">
        <v>698</v>
      </c>
      <c r="G20" s="238" t="s">
        <v>1410</v>
      </c>
      <c r="H20" s="239">
        <v>0.98</v>
      </c>
      <c r="I20" s="240"/>
      <c r="J20" s="237" t="s">
        <v>698</v>
      </c>
      <c r="K20" s="238" t="s">
        <v>1411</v>
      </c>
      <c r="L20" s="239">
        <v>0.96</v>
      </c>
      <c r="M20" s="240"/>
      <c r="N20" s="97"/>
      <c r="O20" s="97"/>
      <c r="P20" s="97"/>
      <c r="Q20" s="97"/>
      <c r="R20" s="215"/>
      <c r="S20" s="216"/>
      <c r="T20" s="222" t="str">
        <f t="shared" si="4"/>
        <v>ValueStructural Error (SE)</v>
      </c>
      <c r="U20" s="223">
        <f t="shared" ref="U20:W20" si="7">G12</f>
        <v>1</v>
      </c>
      <c r="V20" s="223">
        <f t="shared" si="7"/>
        <v>2</v>
      </c>
      <c r="W20" s="224">
        <f t="shared" si="7"/>
        <v>100</v>
      </c>
      <c r="X20" s="96"/>
      <c r="Y20" s="96"/>
      <c r="Z20" s="96"/>
      <c r="AA20" s="96"/>
    </row>
    <row r="21" spans="1:27" ht="15.75" thickBot="1">
      <c r="A21" s="96"/>
      <c r="B21" s="232"/>
      <c r="C21" s="233"/>
      <c r="D21" s="233">
        <v>0.99</v>
      </c>
      <c r="E21" s="234"/>
      <c r="F21" s="232"/>
      <c r="G21" s="233"/>
      <c r="H21" s="233">
        <v>0.98</v>
      </c>
      <c r="I21" s="234"/>
      <c r="J21" s="232"/>
      <c r="K21" s="233"/>
      <c r="L21" s="233">
        <v>0.96</v>
      </c>
      <c r="M21" s="234"/>
      <c r="N21" s="97"/>
      <c r="O21" s="97"/>
      <c r="P21" s="97"/>
      <c r="Q21" s="97"/>
      <c r="R21" s="215"/>
      <c r="S21" s="216"/>
      <c r="T21" s="222" t="str">
        <f t="shared" si="4"/>
        <v>ValueMisspelling (SP)</v>
      </c>
      <c r="U21" s="223">
        <f t="shared" ref="U21:W21" si="8">G13</f>
        <v>1</v>
      </c>
      <c r="V21" s="223">
        <f t="shared" si="8"/>
        <v>2</v>
      </c>
      <c r="W21" s="224">
        <f t="shared" si="8"/>
        <v>100</v>
      </c>
      <c r="X21" s="96"/>
      <c r="Y21" s="96"/>
      <c r="Z21" s="96"/>
      <c r="AA21" s="96"/>
    </row>
    <row r="22" spans="1:27" ht="15">
      <c r="A22" s="96"/>
      <c r="B22" s="97"/>
      <c r="C22" s="97"/>
      <c r="D22" s="98"/>
      <c r="E22" s="98"/>
      <c r="F22" s="97"/>
      <c r="G22" s="97"/>
      <c r="H22" s="98"/>
      <c r="I22" s="98"/>
      <c r="J22" s="97"/>
      <c r="K22" s="97"/>
      <c r="L22" s="98"/>
      <c r="M22" s="98"/>
      <c r="N22" s="97"/>
      <c r="O22" s="97"/>
      <c r="P22" s="97"/>
      <c r="Q22" s="97"/>
      <c r="R22" s="215"/>
      <c r="S22" s="216"/>
      <c r="T22" s="222" t="str">
        <f t="shared" si="4"/>
        <v>ValuePunctuation (PE)</v>
      </c>
      <c r="U22" s="223">
        <f t="shared" ref="U22:W22" si="9">G14</f>
        <v>1</v>
      </c>
      <c r="V22" s="223">
        <f t="shared" si="9"/>
        <v>2</v>
      </c>
      <c r="W22" s="224">
        <f t="shared" si="9"/>
        <v>100</v>
      </c>
      <c r="X22" s="96"/>
      <c r="Y22" s="96"/>
      <c r="Z22" s="96"/>
      <c r="AA22" s="96"/>
    </row>
    <row r="23" spans="1:27" ht="15">
      <c r="A23" s="96"/>
      <c r="B23" s="97"/>
      <c r="C23" s="97"/>
      <c r="D23" s="97"/>
      <c r="E23" s="97"/>
      <c r="F23" s="97"/>
      <c r="G23" s="97"/>
      <c r="H23" s="97"/>
      <c r="I23" s="97"/>
      <c r="J23" s="97"/>
      <c r="K23" s="97"/>
      <c r="L23" s="97"/>
      <c r="M23" s="97"/>
      <c r="N23" s="97"/>
      <c r="O23" s="97"/>
      <c r="P23" s="97"/>
      <c r="Q23" s="97"/>
      <c r="R23" s="215"/>
      <c r="S23" s="216"/>
      <c r="T23" s="222" t="str">
        <f t="shared" si="4"/>
        <v>ValueStyle (ST)</v>
      </c>
      <c r="U23" s="223">
        <f t="shared" ref="U23:W23" si="10">G15</f>
        <v>1</v>
      </c>
      <c r="V23" s="223">
        <f t="shared" si="10"/>
        <v>2</v>
      </c>
      <c r="W23" s="224">
        <f t="shared" si="10"/>
        <v>100</v>
      </c>
      <c r="X23" s="96"/>
      <c r="Y23" s="96"/>
      <c r="Z23" s="96"/>
      <c r="AA23" s="96"/>
    </row>
    <row r="24" spans="1:27" ht="15.75" thickBot="1">
      <c r="A24" s="96"/>
      <c r="B24" s="97"/>
      <c r="C24" s="97"/>
      <c r="D24" s="97"/>
      <c r="E24" s="97"/>
      <c r="F24" s="97"/>
      <c r="G24" s="97"/>
      <c r="H24" s="97"/>
      <c r="I24" s="97"/>
      <c r="J24" s="97"/>
      <c r="K24" s="97"/>
      <c r="L24" s="97"/>
      <c r="M24" s="97"/>
      <c r="N24" s="97"/>
      <c r="O24" s="97"/>
      <c r="P24" s="97"/>
      <c r="Q24" s="97"/>
      <c r="R24" s="217"/>
      <c r="S24" s="218"/>
      <c r="T24" s="225" t="str">
        <f t="shared" si="4"/>
        <v>ValueMiscellaneous (ME)</v>
      </c>
      <c r="U24" s="226">
        <f t="shared" ref="U24:W24" si="11">G16</f>
        <v>1</v>
      </c>
      <c r="V24" s="226">
        <f t="shared" si="11"/>
        <v>3</v>
      </c>
      <c r="W24" s="227">
        <f t="shared" si="11"/>
        <v>100</v>
      </c>
      <c r="X24" s="96"/>
      <c r="Y24" s="96"/>
      <c r="Z24" s="96"/>
      <c r="AA24" s="96"/>
    </row>
    <row r="25" spans="1:27" ht="15">
      <c r="A25" s="96"/>
      <c r="B25" s="96"/>
      <c r="C25" s="96"/>
      <c r="D25" s="96"/>
      <c r="E25" s="96"/>
      <c r="F25" s="96"/>
      <c r="G25" s="96"/>
      <c r="H25" s="96"/>
      <c r="I25" s="96"/>
      <c r="J25" s="96"/>
      <c r="K25" s="96"/>
      <c r="L25" s="96"/>
      <c r="M25" s="96"/>
      <c r="N25" s="96"/>
      <c r="O25" s="96"/>
      <c r="P25" s="96"/>
      <c r="Q25" s="96"/>
      <c r="R25" s="213"/>
      <c r="S25" s="214"/>
      <c r="T25" s="219" t="str">
        <f t="shared" ref="T25:T29" si="12">"Economy" &amp; B9</f>
        <v>EconomyWrong Term (WT)</v>
      </c>
      <c r="U25" s="220">
        <f>K9</f>
        <v>0</v>
      </c>
      <c r="V25" s="220">
        <f t="shared" ref="V25:W25" si="13">L9</f>
        <v>5</v>
      </c>
      <c r="W25" s="220">
        <f t="shared" si="13"/>
        <v>100</v>
      </c>
      <c r="X25" s="96"/>
      <c r="Y25" s="96"/>
      <c r="Z25" s="96"/>
      <c r="AA25" s="96"/>
    </row>
    <row r="26" spans="1:27" ht="15">
      <c r="A26" s="96"/>
      <c r="B26" s="96"/>
      <c r="C26" s="96"/>
      <c r="D26" s="96"/>
      <c r="E26" s="96"/>
      <c r="F26" s="96"/>
      <c r="G26" s="96"/>
      <c r="H26" s="96"/>
      <c r="I26" s="96"/>
      <c r="J26" s="96"/>
      <c r="K26" s="96"/>
      <c r="L26" s="96"/>
      <c r="M26" s="96"/>
      <c r="N26" s="96"/>
      <c r="O26" s="96"/>
      <c r="P26" s="96"/>
      <c r="Q26" s="96"/>
      <c r="R26" s="215" t="s">
        <v>2744</v>
      </c>
      <c r="S26" s="216"/>
      <c r="T26" s="222" t="str">
        <f t="shared" si="12"/>
        <v>EconomyWrong Meaning (WM)</v>
      </c>
      <c r="U26" s="223">
        <f t="shared" ref="U26:U32" si="14">K10</f>
        <v>0</v>
      </c>
      <c r="V26" s="223">
        <f t="shared" ref="V26:V32" si="15">L10</f>
        <v>5</v>
      </c>
      <c r="W26" s="223">
        <f t="shared" ref="W26:W32" si="16">M10</f>
        <v>100</v>
      </c>
      <c r="X26" s="96"/>
      <c r="Y26" s="96"/>
      <c r="Z26" s="96"/>
      <c r="AA26" s="96"/>
    </row>
    <row r="27" spans="1:27" ht="15">
      <c r="A27" s="96"/>
      <c r="B27" s="96"/>
      <c r="C27" s="96"/>
      <c r="D27" s="96"/>
      <c r="E27" s="96"/>
      <c r="F27" s="96"/>
      <c r="G27" s="96"/>
      <c r="H27" s="96"/>
      <c r="I27" s="96"/>
      <c r="J27" s="96"/>
      <c r="K27" s="96"/>
      <c r="L27" s="96"/>
      <c r="M27" s="96"/>
      <c r="N27" s="96"/>
      <c r="O27" s="96"/>
      <c r="P27" s="96"/>
      <c r="Q27" s="96"/>
      <c r="R27" s="215"/>
      <c r="S27" s="216"/>
      <c r="T27" s="222" t="str">
        <f t="shared" si="12"/>
        <v>EconomyOmission (OM)</v>
      </c>
      <c r="U27" s="223">
        <f t="shared" si="14"/>
        <v>0</v>
      </c>
      <c r="V27" s="223">
        <f t="shared" si="15"/>
        <v>4</v>
      </c>
      <c r="W27" s="223">
        <f t="shared" si="16"/>
        <v>100</v>
      </c>
      <c r="X27" s="96"/>
      <c r="Y27" s="96"/>
      <c r="Z27" s="96"/>
      <c r="AA27" s="96"/>
    </row>
    <row r="28" spans="1:27" ht="15">
      <c r="A28" s="96"/>
      <c r="B28" s="96"/>
      <c r="C28" s="96"/>
      <c r="D28" s="96"/>
      <c r="E28" s="96"/>
      <c r="F28" s="96"/>
      <c r="G28" s="96"/>
      <c r="H28" s="96"/>
      <c r="I28" s="96"/>
      <c r="J28" s="96"/>
      <c r="K28" s="96"/>
      <c r="L28" s="96"/>
      <c r="M28" s="96"/>
      <c r="N28" s="96"/>
      <c r="O28" s="96"/>
      <c r="P28" s="96"/>
      <c r="Q28" s="96"/>
      <c r="R28" s="215"/>
      <c r="S28" s="216"/>
      <c r="T28" s="222" t="str">
        <f t="shared" si="12"/>
        <v>EconomyStructural Error (SE)</v>
      </c>
      <c r="U28" s="223">
        <f t="shared" si="14"/>
        <v>0</v>
      </c>
      <c r="V28" s="223">
        <f t="shared" si="15"/>
        <v>2</v>
      </c>
      <c r="W28" s="223">
        <f t="shared" si="16"/>
        <v>100</v>
      </c>
      <c r="X28" s="96"/>
      <c r="Y28" s="96"/>
      <c r="Z28" s="96"/>
      <c r="AA28" s="96"/>
    </row>
    <row r="29" spans="1:27" ht="15">
      <c r="A29" s="96"/>
      <c r="B29" s="96"/>
      <c r="C29" s="96"/>
      <c r="D29" s="96"/>
      <c r="E29" s="96"/>
      <c r="F29" s="96"/>
      <c r="G29" s="96"/>
      <c r="H29" s="96"/>
      <c r="I29" s="96"/>
      <c r="J29" s="96"/>
      <c r="K29" s="96"/>
      <c r="L29" s="96"/>
      <c r="M29" s="96"/>
      <c r="N29" s="96"/>
      <c r="O29" s="96"/>
      <c r="P29" s="96"/>
      <c r="Q29" s="96"/>
      <c r="R29" s="215"/>
      <c r="S29" s="216"/>
      <c r="T29" s="222" t="str">
        <f t="shared" si="12"/>
        <v>EconomyMisspelling (SP)</v>
      </c>
      <c r="U29" s="223">
        <f t="shared" si="14"/>
        <v>0</v>
      </c>
      <c r="V29" s="223">
        <f t="shared" si="15"/>
        <v>2</v>
      </c>
      <c r="W29" s="223">
        <f t="shared" si="16"/>
        <v>100</v>
      </c>
      <c r="X29" s="96"/>
      <c r="Y29" s="96"/>
      <c r="Z29" s="96"/>
      <c r="AA29" s="96"/>
    </row>
    <row r="30" spans="1:27" ht="15">
      <c r="A30" s="96"/>
      <c r="B30" s="96"/>
      <c r="C30" s="96"/>
      <c r="D30" s="96"/>
      <c r="E30" s="96"/>
      <c r="F30" s="96"/>
      <c r="G30" s="96"/>
      <c r="H30" s="96"/>
      <c r="I30" s="96"/>
      <c r="J30" s="96"/>
      <c r="K30" s="96"/>
      <c r="L30" s="96"/>
      <c r="M30" s="96"/>
      <c r="N30" s="96"/>
      <c r="O30" s="96"/>
      <c r="P30" s="96"/>
      <c r="Q30" s="96"/>
      <c r="R30" s="215"/>
      <c r="S30" s="216"/>
      <c r="T30" s="222" t="str">
        <f>"Economy" &amp; J14</f>
        <v>EconomyPunctuation (PE)</v>
      </c>
      <c r="U30" s="223">
        <f t="shared" si="14"/>
        <v>0</v>
      </c>
      <c r="V30" s="223">
        <f t="shared" si="15"/>
        <v>0</v>
      </c>
      <c r="W30" s="223">
        <f t="shared" si="16"/>
        <v>0</v>
      </c>
      <c r="X30" s="96"/>
      <c r="Y30" s="96"/>
      <c r="Z30" s="96"/>
      <c r="AA30" s="96"/>
    </row>
    <row r="31" spans="1:27" ht="15">
      <c r="A31" s="96"/>
      <c r="B31" s="96"/>
      <c r="C31" s="96"/>
      <c r="D31" s="96"/>
      <c r="E31" s="96"/>
      <c r="F31" s="96"/>
      <c r="G31" s="96"/>
      <c r="H31" s="96"/>
      <c r="I31" s="96"/>
      <c r="J31" s="96"/>
      <c r="K31" s="96"/>
      <c r="L31" s="96"/>
      <c r="M31" s="96"/>
      <c r="N31" s="96"/>
      <c r="O31" s="96"/>
      <c r="P31" s="96"/>
      <c r="Q31" s="96"/>
      <c r="R31" s="215"/>
      <c r="S31" s="216"/>
      <c r="T31" s="222" t="str">
        <f>"Economy" &amp; J15</f>
        <v>EconomyStyle (ST)</v>
      </c>
      <c r="U31" s="223">
        <f t="shared" si="14"/>
        <v>0</v>
      </c>
      <c r="V31" s="223">
        <f t="shared" si="15"/>
        <v>0</v>
      </c>
      <c r="W31" s="223">
        <f t="shared" si="16"/>
        <v>0</v>
      </c>
      <c r="X31" s="96"/>
      <c r="Y31" s="96"/>
      <c r="Z31" s="96"/>
      <c r="AA31" s="96"/>
    </row>
    <row r="32" spans="1:27" ht="15.75" thickBot="1">
      <c r="A32" s="96"/>
      <c r="B32" s="96"/>
      <c r="C32" s="96"/>
      <c r="D32" s="96"/>
      <c r="E32" s="96"/>
      <c r="F32" s="96"/>
      <c r="G32" s="96"/>
      <c r="H32" s="96"/>
      <c r="I32" s="96"/>
      <c r="J32" s="96"/>
      <c r="K32" s="96"/>
      <c r="L32" s="96"/>
      <c r="M32" s="96"/>
      <c r="N32" s="96"/>
      <c r="O32" s="96"/>
      <c r="P32" s="96"/>
      <c r="Q32" s="96"/>
      <c r="R32" s="217"/>
      <c r="S32" s="218"/>
      <c r="T32" s="225" t="str">
        <f>"Economy" &amp; J16</f>
        <v>EconomyMiscellaneous (ME)</v>
      </c>
      <c r="U32" s="226">
        <f t="shared" si="14"/>
        <v>0</v>
      </c>
      <c r="V32" s="226">
        <f t="shared" si="15"/>
        <v>0</v>
      </c>
      <c r="W32" s="226">
        <f t="shared" si="16"/>
        <v>0</v>
      </c>
      <c r="X32" s="96"/>
      <c r="Y32" s="96"/>
      <c r="Z32" s="96"/>
      <c r="AA32" s="96"/>
    </row>
    <row r="33" spans="1:27">
      <c r="A33" s="96"/>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row>
    <row r="34" spans="1:27">
      <c r="A34" s="96"/>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row>
    <row r="35" spans="1:27">
      <c r="A35" s="96"/>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row>
    <row r="36" spans="1:27">
      <c r="A36" s="96"/>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row>
    <row r="37" spans="1:27">
      <c r="A37" s="96"/>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row>
    <row r="38" spans="1:27">
      <c r="A38" s="96"/>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row>
    <row r="39" spans="1:27">
      <c r="A39" s="96"/>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r:id="rId1"/>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file>

<file path=customXml/item3.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3.xml><?xml version="1.0" encoding="utf-8"?>
<ds:datastoreItem xmlns:ds="http://schemas.openxmlformats.org/officeDocument/2006/customXml" ds:itemID="{A98E0338-ECB5-4A29-AC52-2B2E922F67A0}">
  <ds:schemaRef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66a3cf9c-e46a-4f4c-bd07-8098afc95a77"/>
    <ds:schemaRef ds:uri="http://schemas.microsoft.com/office/2006/documentManagement/types"/>
    <ds:schemaRef ds:uri="297adb1c-e769-4fa6-a867-ec8241916bcd"/>
    <ds:schemaRef ds:uri="http://www.w3.org/XML/1998/namespace"/>
    <ds:schemaRef ds:uri="http://purl.org/dc/dcmitype/"/>
  </ds:schemaRefs>
</ds:datastoreItem>
</file>

<file path=customXml/itemProps4.xml><?xml version="1.0" encoding="utf-8"?>
<ds:datastoreItem xmlns:ds="http://schemas.openxmlformats.org/officeDocument/2006/customXml" ds:itemID="{BE7301F6-9B86-4E19-9E32-D26330F52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2020-10-06T06:57:43Z</cp:lastPrinted>
  <dcterms:created xsi:type="dcterms:W3CDTF">1999-07-14T09:26:35Z</dcterms:created>
  <dcterms:modified xsi:type="dcterms:W3CDTF">2020-11-10T11:26:19Z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