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iebo\Programmierung\GIT\BUDO\Excel-Table\"/>
    </mc:Choice>
  </mc:AlternateContent>
  <bookViews>
    <workbookView xWindow="0" yWindow="0" windowWidth="28800" windowHeight="11700" activeTab="4"/>
  </bookViews>
  <sheets>
    <sheet name="abbreviation" sheetId="1" r:id="rId1"/>
    <sheet name="category" sheetId="2" r:id="rId2"/>
    <sheet name="category_assignment" sheetId="3" r:id="rId3"/>
    <sheet name="parent_children" sheetId="4" r:id="rId4"/>
    <sheet name="Tabellen für Excel" sheetId="5" r:id="rId5"/>
  </sheets>
  <definedNames>
    <definedName name="category_name_german">category[category_name_german]</definedName>
    <definedName name="description_german">abbreviation[description_german]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5" l="1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A2" i="5" a="1"/>
  <c r="A2" i="5" s="1"/>
  <c r="A3" i="5" a="1"/>
  <c r="A3" i="5" s="1"/>
  <c r="A4" i="5" a="1"/>
  <c r="A4" i="5" s="1"/>
  <c r="A5" i="5" a="1"/>
  <c r="A5" i="5" s="1"/>
  <c r="A6" i="5" a="1"/>
  <c r="A6" i="5"/>
  <c r="A7" i="5" a="1"/>
  <c r="A7" i="5" s="1"/>
  <c r="A8" i="5" a="1"/>
  <c r="A8" i="5"/>
  <c r="A9" i="5" a="1"/>
  <c r="A9" i="5" s="1"/>
  <c r="A10" i="5" a="1"/>
  <c r="A10" i="5" s="1"/>
  <c r="A11" i="5" a="1"/>
  <c r="A11" i="5" s="1"/>
  <c r="A12" i="5" a="1"/>
  <c r="A12" i="5" s="1"/>
  <c r="A13" i="5" a="1"/>
  <c r="A13" i="5" s="1"/>
  <c r="A14" i="5" a="1"/>
  <c r="A14" i="5"/>
  <c r="A15" i="5" a="1"/>
  <c r="A15" i="5" s="1"/>
  <c r="A16" i="5" a="1"/>
  <c r="A16" i="5"/>
  <c r="A17" i="5" a="1"/>
  <c r="A17" i="5" s="1"/>
  <c r="A18" i="5" a="1"/>
  <c r="A18" i="5" s="1"/>
  <c r="A19" i="5" a="1"/>
  <c r="A19" i="5" s="1"/>
  <c r="A20" i="5" a="1"/>
  <c r="A20" i="5" s="1"/>
  <c r="A21" i="5" a="1"/>
  <c r="A21" i="5" s="1"/>
  <c r="A22" i="5" a="1"/>
  <c r="A22" i="5" s="1"/>
  <c r="I26" i="3" a="1"/>
  <c r="I26" i="3" s="1"/>
  <c r="I27" i="3" a="1"/>
  <c r="I27" i="3" s="1"/>
  <c r="I28" i="3" a="1"/>
  <c r="I28" i="3" s="1"/>
  <c r="I29" i="3" a="1"/>
  <c r="I29" i="3" s="1"/>
  <c r="I30" i="3" a="1"/>
  <c r="I30" i="3" s="1"/>
  <c r="I31" i="3" a="1"/>
  <c r="I31" i="3" s="1"/>
  <c r="I32" i="3" a="1"/>
  <c r="I32" i="3" s="1"/>
  <c r="I33" i="3" a="1"/>
  <c r="I33" i="3" s="1"/>
  <c r="L2" i="4" l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G2" i="4" l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G2" i="3"/>
  <c r="F2" i="3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</calcChain>
</file>

<file path=xl/sharedStrings.xml><?xml version="1.0" encoding="utf-8"?>
<sst xmlns="http://schemas.openxmlformats.org/spreadsheetml/2006/main" count="331" uniqueCount="210">
  <si>
    <t>Betonkerntemperierung</t>
  </si>
  <si>
    <t>CCA</t>
  </si>
  <si>
    <t>Blockheizkraftwerk (BHKW)</t>
  </si>
  <si>
    <t>CHP</t>
  </si>
  <si>
    <t>Fernkälte</t>
  </si>
  <si>
    <t>C.DISCT</t>
  </si>
  <si>
    <t>Fernwärme</t>
  </si>
  <si>
    <t>H.DISCT</t>
  </si>
  <si>
    <t>Freie Kühlung</t>
  </si>
  <si>
    <t>C.FREE</t>
  </si>
  <si>
    <t>Gaskühler</t>
  </si>
  <si>
    <t>C.GAS</t>
  </si>
  <si>
    <t>Gebäudeautomationssystem</t>
  </si>
  <si>
    <t>BAS</t>
  </si>
  <si>
    <t>Gebäudemanagementsystem</t>
  </si>
  <si>
    <t>BMS</t>
  </si>
  <si>
    <t>Kältemaschine</t>
  </si>
  <si>
    <t>CH</t>
  </si>
  <si>
    <t>Kessel</t>
  </si>
  <si>
    <t>BOI</t>
  </si>
  <si>
    <t>Kühlturm</t>
  </si>
  <si>
    <t>C.TOW</t>
  </si>
  <si>
    <t>Luft</t>
  </si>
  <si>
    <t>AIR</t>
  </si>
  <si>
    <t>Lüftungsmaschine</t>
  </si>
  <si>
    <t>AHU</t>
  </si>
  <si>
    <t>Solarthermie</t>
  </si>
  <si>
    <t>SOL.TH</t>
  </si>
  <si>
    <t>Speicher</t>
  </si>
  <si>
    <t>STO</t>
  </si>
  <si>
    <t>Unterverteiler</t>
  </si>
  <si>
    <t>DIST.SUB</t>
  </si>
  <si>
    <t>Unterverteilsystem</t>
  </si>
  <si>
    <t>DISTS.SUB</t>
  </si>
  <si>
    <t>Verteiler</t>
  </si>
  <si>
    <t>DIST</t>
  </si>
  <si>
    <t>Verteilsystem</t>
  </si>
  <si>
    <t>DISTS</t>
  </si>
  <si>
    <t>Wärmepumpe</t>
  </si>
  <si>
    <t>HP</t>
  </si>
  <si>
    <t>Wärmeübertrager</t>
  </si>
  <si>
    <t>HX</t>
  </si>
  <si>
    <t>Wasser</t>
  </si>
  <si>
    <t>WS</t>
  </si>
  <si>
    <t>Rückkühlung</t>
  </si>
  <si>
    <t>RCOO</t>
  </si>
  <si>
    <t>Geothermiefeld</t>
  </si>
  <si>
    <t>GTF</t>
  </si>
  <si>
    <t>Brennwertkessel</t>
  </si>
  <si>
    <t>COND</t>
  </si>
  <si>
    <t>Festbrennstoffkessel</t>
  </si>
  <si>
    <t>SFUEL</t>
  </si>
  <si>
    <t>Niedertemperaturkessel</t>
  </si>
  <si>
    <t>LT</t>
  </si>
  <si>
    <t>Absorption</t>
  </si>
  <si>
    <t>ABSPT</t>
  </si>
  <si>
    <t>Kompression</t>
  </si>
  <si>
    <t>COMP</t>
  </si>
  <si>
    <t>Kältespeicher</t>
  </si>
  <si>
    <t>C</t>
  </si>
  <si>
    <t>Kombispeicher</t>
  </si>
  <si>
    <t>HDH</t>
  </si>
  <si>
    <t>Wärmespeicher</t>
  </si>
  <si>
    <t>H</t>
  </si>
  <si>
    <t>Warmwasser (TW)</t>
  </si>
  <si>
    <t>DH</t>
  </si>
  <si>
    <t>Hochtemperatur</t>
  </si>
  <si>
    <t>HT</t>
  </si>
  <si>
    <t>Kälte</t>
  </si>
  <si>
    <t>Niedertemperatur</t>
  </si>
  <si>
    <t>Verdampfer</t>
  </si>
  <si>
    <t>EVAP</t>
  </si>
  <si>
    <t>Verdichter</t>
  </si>
  <si>
    <t>Verflüssiger</t>
  </si>
  <si>
    <t>abbreviation</t>
  </si>
  <si>
    <t>category_id</t>
  </si>
  <si>
    <t>Gebäude</t>
  </si>
  <si>
    <t>building</t>
  </si>
  <si>
    <t>BL</t>
  </si>
  <si>
    <t>Liegenschaft/Standort/Werk</t>
  </si>
  <si>
    <t>location</t>
  </si>
  <si>
    <t>L</t>
  </si>
  <si>
    <t>Gewerk</t>
  </si>
  <si>
    <t>craft</t>
  </si>
  <si>
    <t>CR</t>
  </si>
  <si>
    <t>Raum Gerät</t>
  </si>
  <si>
    <t>room device</t>
  </si>
  <si>
    <t>R.D</t>
  </si>
  <si>
    <t>Geschoss Gerät</t>
  </si>
  <si>
    <t>floor device</t>
  </si>
  <si>
    <t>FL.D</t>
  </si>
  <si>
    <t>Gebäudeteil Gerät</t>
  </si>
  <si>
    <t>section device</t>
  </si>
  <si>
    <t>SC.D</t>
  </si>
  <si>
    <t>Zone</t>
  </si>
  <si>
    <t>zone</t>
  </si>
  <si>
    <t>Z</t>
  </si>
  <si>
    <t>Fertigungsinsel/Fertigungslinie</t>
  </si>
  <si>
    <t>production line</t>
  </si>
  <si>
    <t>PL</t>
  </si>
  <si>
    <t>Informationsschwerpunkt</t>
  </si>
  <si>
    <t>information focus</t>
  </si>
  <si>
    <t>ISP</t>
  </si>
  <si>
    <t>Wirtschaftseinheit/Kostengruppe</t>
  </si>
  <si>
    <t>accounting entity</t>
  </si>
  <si>
    <t>AE</t>
  </si>
  <si>
    <t>Land</t>
  </si>
  <si>
    <t>country</t>
  </si>
  <si>
    <t>CTRY</t>
  </si>
  <si>
    <t>Typ der Netzwerkanbindung</t>
  </si>
  <si>
    <t>network protocol</t>
  </si>
  <si>
    <t>NP</t>
  </si>
  <si>
    <t>Netzwerknummer</t>
  </si>
  <si>
    <t>network number</t>
  </si>
  <si>
    <t>NET.N</t>
  </si>
  <si>
    <t>Raum Schaltschrank</t>
  </si>
  <si>
    <t>room control cabinet</t>
  </si>
  <si>
    <t>R.CC</t>
  </si>
  <si>
    <t>Geschoss Schaltschrank</t>
  </si>
  <si>
    <t>floor control cabinet</t>
  </si>
  <si>
    <t>FL.CC</t>
  </si>
  <si>
    <t>Gebäudeteil Schaltschrank</t>
  </si>
  <si>
    <t>section control cabinet</t>
  </si>
  <si>
    <t>SC.CC</t>
  </si>
  <si>
    <t>Dokumentenart/Planart</t>
  </si>
  <si>
    <t>document type</t>
  </si>
  <si>
    <t>DT</t>
  </si>
  <si>
    <t>Unternehmen</t>
  </si>
  <si>
    <t>company</t>
  </si>
  <si>
    <t>CMPY</t>
  </si>
  <si>
    <t>Fabrikat/Hersteller</t>
  </si>
  <si>
    <t>manufacturer</t>
  </si>
  <si>
    <t>MAN</t>
  </si>
  <si>
    <t>Servername</t>
  </si>
  <si>
    <t>server name</t>
  </si>
  <si>
    <t>SN</t>
  </si>
  <si>
    <t>Steuerungsgruppe</t>
  </si>
  <si>
    <t>control group</t>
  </si>
  <si>
    <t>CG</t>
  </si>
  <si>
    <t>Größe</t>
  </si>
  <si>
    <t>size</t>
  </si>
  <si>
    <t>SZ</t>
  </si>
  <si>
    <t>Zählernummer</t>
  </si>
  <si>
    <t>counter number</t>
  </si>
  <si>
    <t>CN.N</t>
  </si>
  <si>
    <t>Achse</t>
  </si>
  <si>
    <t>axis</t>
  </si>
  <si>
    <t>AX</t>
  </si>
  <si>
    <t>Straße</t>
  </si>
  <si>
    <t>street</t>
  </si>
  <si>
    <t>STR</t>
  </si>
  <si>
    <t>Hausnummer</t>
  </si>
  <si>
    <t>street number</t>
  </si>
  <si>
    <t>STR.N</t>
  </si>
  <si>
    <t>Einheit</t>
  </si>
  <si>
    <t>unit</t>
  </si>
  <si>
    <t>U</t>
  </si>
  <si>
    <t>Versorgter Raum</t>
  </si>
  <si>
    <t>supplied room</t>
  </si>
  <si>
    <t>R.SUP</t>
  </si>
  <si>
    <t>Versorgtes Geschoss</t>
  </si>
  <si>
    <t>supplied floor</t>
  </si>
  <si>
    <t>FL.SUP</t>
  </si>
  <si>
    <t>Versorgte Zone</t>
  </si>
  <si>
    <t>supplied zone</t>
  </si>
  <si>
    <t>Z.SUP</t>
  </si>
  <si>
    <t>Versorgter Gebäudeteil</t>
  </si>
  <si>
    <t>supplied section</t>
  </si>
  <si>
    <t>SC.SUP</t>
  </si>
  <si>
    <t>Versorgtes Gebäude</t>
  </si>
  <si>
    <t>supplied building</t>
  </si>
  <si>
    <t>BL.SUP</t>
  </si>
  <si>
    <t>category_name_german</t>
  </si>
  <si>
    <t>System</t>
  </si>
  <si>
    <t>Subsystem</t>
  </si>
  <si>
    <t>category_name_english</t>
  </si>
  <si>
    <t>Subsubsystem</t>
  </si>
  <si>
    <t>Medium</t>
  </si>
  <si>
    <t>Position Anlage</t>
  </si>
  <si>
    <t>Datenpunkt</t>
  </si>
  <si>
    <t>Funktionsart</t>
  </si>
  <si>
    <t>SYS</t>
  </si>
  <si>
    <t>SSYS</t>
  </si>
  <si>
    <t>SSSYS</t>
  </si>
  <si>
    <t>MED</t>
  </si>
  <si>
    <t>POSA</t>
  </si>
  <si>
    <t>comment</t>
  </si>
  <si>
    <t>Position device</t>
  </si>
  <si>
    <t>Data Point</t>
  </si>
  <si>
    <t>Function type</t>
  </si>
  <si>
    <t>FT</t>
  </si>
  <si>
    <t>DP</t>
  </si>
  <si>
    <t>not used as abbrevation</t>
  </si>
  <si>
    <t>category_assignment_id</t>
  </si>
  <si>
    <t>abbreviation_id</t>
  </si>
  <si>
    <t>category</t>
  </si>
  <si>
    <t>description_german</t>
  </si>
  <si>
    <t>description_english</t>
  </si>
  <si>
    <t>parent_children_id</t>
  </si>
  <si>
    <t>parent</t>
  </si>
  <si>
    <t>children</t>
  </si>
  <si>
    <t>parent_id</t>
  </si>
  <si>
    <t>children_id</t>
  </si>
  <si>
    <t xml:space="preserve"> </t>
  </si>
  <si>
    <t>category_id(for SVERWEIS)</t>
  </si>
  <si>
    <t>abbreviation_id(for SVERWEIS)</t>
  </si>
  <si>
    <t>.</t>
  </si>
  <si>
    <t>System_2</t>
  </si>
  <si>
    <t>System_3</t>
  </si>
  <si>
    <t>Kürzel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</si>
</sst>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1" fillId="0" borderId="0" xfId="0" applyFont="1"/>
    <xf numFmtId="0" fontId="0" fillId="0" borderId="0" xfId="0" applyFill="1"/>
    <xf numFmtId="0" fontId="0" fillId="0" borderId="0" xfId="0" applyBorder="1"/>
    <xf numFmtId="0" fontId="0" fillId="0" borderId="0" xfId="0"/>
    <xf numFmtId="0" fontId="0" fillId="0" borderId="0" xfId="0" applyFill="1"/>
    <xf numFmtId="0" fontId="2" fillId="0" borderId="0" xfId="0" applyFont="1" applyFill="1"/>
    <xf numFmtId="0" fontId="4" fillId="2" borderId="0" xfId="0" applyFont="1" applyFill="1"/>
    <xf numFmtId="0" fontId="3" fillId="2" borderId="1" xfId="0" applyFont="1" applyFill="1" applyBorder="1"/>
  </cellXfs>
  <cellStyles count="1">
    <cellStyle name="Standard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abbreviation" displayName="abbreviation" ref="A1:E41" totalsRowShown="0">
  <autoFilter ref="A1:E41"/>
  <tableColumns count="5">
    <tableColumn id="1" name="abbreviation_id"/>
    <tableColumn id="2" name="description_german" dataDxfId="17"/>
    <tableColumn id="4" name="description_english" dataDxfId="16"/>
    <tableColumn id="3" name="abbreviation"/>
    <tableColumn id="5" name="abbreviation_id(for SVERWEIS)" dataDxfId="15">
      <calculatedColumnFormula>abbreviation[[#This Row],[abbreviation_id]]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5" name="category" displayName="category" ref="A1:F41" totalsRowShown="0" headerRowDxfId="14" dataDxfId="13">
  <autoFilter ref="A1:F41"/>
  <tableColumns count="6">
    <tableColumn id="1" name="category_id" dataDxfId="12"/>
    <tableColumn id="2" name="category_name_german" dataDxfId="11"/>
    <tableColumn id="3" name="category_name_english" dataDxfId="10"/>
    <tableColumn id="4" name="abbreviation" dataDxfId="9"/>
    <tableColumn id="5" name="comment" dataDxfId="8"/>
    <tableColumn id="6" name="category_id(for SVERWEIS)" dataDxfId="7">
      <calculatedColumnFormula>category[[#This Row],[category_id]]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category_assignment" displayName="category_assignment" ref="A1:C49" totalsRowShown="0">
  <autoFilter ref="A1:C49"/>
  <tableColumns count="3">
    <tableColumn id="1" name="category_assignment_id"/>
    <tableColumn id="2" name="category"/>
    <tableColumn id="3" name="description_german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8" name="Tabelle8" displayName="Tabelle8" ref="E1:G25" totalsRowShown="0">
  <autoFilter ref="E1:G25"/>
  <tableColumns count="3">
    <tableColumn id="1" name="category_assignment_id">
      <calculatedColumnFormula>category_assignment[[#This Row],[category_assignment_id]]</calculatedColumnFormula>
    </tableColumn>
    <tableColumn id="2" name="category_id" dataDxfId="6">
      <calculatedColumnFormula>VLOOKUP(category_assignment[[#This Row],[category]],category[[category_name_german]:[category_id(for SVERWEIS)]],5,FALSE)</calculatedColumnFormula>
    </tableColumn>
    <tableColumn id="3" name="abbreviation_id" dataDxfId="5">
      <calculatedColumnFormula>VLOOKUP(category_assignment[[#This Row],[description_german]],abbreviation[[description_german]:[abbreviation_id(for SVERWEIS)]],4,FALSE)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parent_children" displayName="parent_children" ref="A1:C25" totalsRowShown="0">
  <autoFilter ref="A1:C25"/>
  <tableColumns count="3">
    <tableColumn id="1" name="parent_children_id"/>
    <tableColumn id="2" name="parent"/>
    <tableColumn id="3" name="children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7" name="parent_children8" displayName="parent_children8" ref="E1:G25" totalsRowShown="0">
  <autoFilter ref="E1:G25"/>
  <tableColumns count="3">
    <tableColumn id="1" name="parent_children_id" dataDxfId="4">
      <calculatedColumnFormula>parent_children[[#This Row],[parent_children_id]]</calculatedColumnFormula>
    </tableColumn>
    <tableColumn id="2" name="parent_id" dataDxfId="3">
      <calculatedColumnFormula>VLOOKUP(parent_children[[#This Row],[parent]],abbreviation[[description_german]:[abbreviation_id(for SVERWEIS)]],4,FALSE)</calculatedColumnFormula>
    </tableColumn>
    <tableColumn id="3" name="children_id" dataDxfId="2">
      <calculatedColumnFormula>VLOOKUP(parent_children[[#This Row],[children]],abbreviation[[description_german]:[abbreviation_id(for SVERWEIS)]],4,FALSE)</calculatedColumnFormula>
    </tableColumn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2" name="Tabelle2" displayName="Tabelle2" ref="I1:L25" totalsRowShown="0">
  <autoFilter ref="I1:L25"/>
  <tableColumns count="4">
    <tableColumn id="1" name="System"/>
    <tableColumn id="2" name="."/>
    <tableColumn id="3" name="System_2" dataDxfId="1">
      <calculatedColumnFormula>IF(I2="","", VLOOKUP(I2, parent_children[[parent]:[children]], 2,'FALSE'))</calculatedColumnFormula>
    </tableColumn>
    <tableColumn id="4" name="System_3" dataDxfId="0">
      <calculatedColumnFormula>IF(Tabelle2[[#This Row],[System]]&lt;&gt;"",VLOOKUP(Tabelle2[[#This Row],[System]],parent_children[[parent]:[children]],2,0))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11" workbookViewId="0">
      <selection activeCell="G3" sqref="G3"/>
    </sheetView>
  </sheetViews>
  <sheetFormatPr baseColWidth="10" defaultRowHeight="15"/>
  <cols>
    <col min="1" max="1" width="17.28515625" bestFit="1" customWidth="1"/>
    <col min="2" max="2" width="27.42578125" bestFit="1" customWidth="1"/>
    <col min="3" max="3" width="27.42578125" customWidth="1"/>
    <col min="4" max="4" width="14.85546875" customWidth="1"/>
    <col min="5" max="5" width="0.42578125" customWidth="1"/>
  </cols>
  <sheetData>
    <row r="1" spans="1:5">
      <c r="A1" t="s">
        <v>194</v>
      </c>
      <c r="B1" t="s">
        <v>196</v>
      </c>
      <c r="C1" t="s">
        <v>197</v>
      </c>
      <c r="D1" t="s">
        <v>74</v>
      </c>
      <c r="E1" t="s">
        <v>205</v>
      </c>
    </row>
    <row r="2" spans="1:5" s="6" customFormat="1">
      <c r="A2" s="6">
        <v>0</v>
      </c>
      <c r="B2" s="3" t="s">
        <v>203</v>
      </c>
      <c r="C2" s="3"/>
      <c r="E2" s="6">
        <f>abbreviation[[#This Row],[abbreviation_id]]</f>
        <v>0</v>
      </c>
    </row>
    <row r="3" spans="1:5">
      <c r="A3">
        <v>1</v>
      </c>
      <c r="B3" s="1" t="s">
        <v>0</v>
      </c>
      <c r="C3" s="1"/>
      <c r="D3" s="2" t="s">
        <v>1</v>
      </c>
      <c r="E3">
        <f>abbreviation[[#This Row],[abbreviation_id]]</f>
        <v>1</v>
      </c>
    </row>
    <row r="4" spans="1:5">
      <c r="A4">
        <v>2</v>
      </c>
      <c r="B4" s="1" t="s">
        <v>2</v>
      </c>
      <c r="C4" s="1"/>
      <c r="D4" s="2" t="s">
        <v>3</v>
      </c>
      <c r="E4">
        <f>abbreviation[[#This Row],[abbreviation_id]]</f>
        <v>2</v>
      </c>
    </row>
    <row r="5" spans="1:5">
      <c r="A5">
        <v>3</v>
      </c>
      <c r="B5" s="7" t="s">
        <v>4</v>
      </c>
      <c r="C5" s="7"/>
      <c r="D5" s="7" t="s">
        <v>5</v>
      </c>
      <c r="E5">
        <f>abbreviation[[#This Row],[abbreviation_id]]</f>
        <v>3</v>
      </c>
    </row>
    <row r="6" spans="1:5">
      <c r="A6">
        <v>4</v>
      </c>
      <c r="B6" s="7" t="s">
        <v>6</v>
      </c>
      <c r="C6" s="7"/>
      <c r="D6" s="7" t="s">
        <v>7</v>
      </c>
      <c r="E6">
        <f>abbreviation[[#This Row],[abbreviation_id]]</f>
        <v>4</v>
      </c>
    </row>
    <row r="7" spans="1:5">
      <c r="A7">
        <v>5</v>
      </c>
      <c r="B7" s="7" t="s">
        <v>8</v>
      </c>
      <c r="C7" s="7"/>
      <c r="D7" s="7" t="s">
        <v>9</v>
      </c>
      <c r="E7">
        <f>abbreviation[[#This Row],[abbreviation_id]]</f>
        <v>5</v>
      </c>
    </row>
    <row r="8" spans="1:5">
      <c r="A8">
        <v>6</v>
      </c>
      <c r="B8" s="7" t="s">
        <v>10</v>
      </c>
      <c r="C8" s="7"/>
      <c r="D8" s="7" t="s">
        <v>11</v>
      </c>
      <c r="E8">
        <f>abbreviation[[#This Row],[abbreviation_id]]</f>
        <v>6</v>
      </c>
    </row>
    <row r="9" spans="1:5">
      <c r="A9">
        <v>7</v>
      </c>
      <c r="B9" s="7" t="s">
        <v>12</v>
      </c>
      <c r="C9" s="7"/>
      <c r="D9" s="7" t="s">
        <v>13</v>
      </c>
      <c r="E9">
        <f>abbreviation[[#This Row],[abbreviation_id]]</f>
        <v>7</v>
      </c>
    </row>
    <row r="10" spans="1:5">
      <c r="A10">
        <v>8</v>
      </c>
      <c r="B10" s="7" t="s">
        <v>14</v>
      </c>
      <c r="C10" s="7"/>
      <c r="D10" s="7" t="s">
        <v>15</v>
      </c>
      <c r="E10">
        <f>abbreviation[[#This Row],[abbreviation_id]]</f>
        <v>8</v>
      </c>
    </row>
    <row r="11" spans="1:5">
      <c r="A11">
        <v>9</v>
      </c>
      <c r="B11" s="7" t="s">
        <v>16</v>
      </c>
      <c r="C11" s="7"/>
      <c r="D11" s="7" t="s">
        <v>17</v>
      </c>
      <c r="E11">
        <f>abbreviation[[#This Row],[abbreviation_id]]</f>
        <v>9</v>
      </c>
    </row>
    <row r="12" spans="1:5">
      <c r="A12">
        <v>10</v>
      </c>
      <c r="B12" s="7" t="s">
        <v>18</v>
      </c>
      <c r="C12" s="7"/>
      <c r="D12" s="7" t="s">
        <v>19</v>
      </c>
      <c r="E12">
        <f>abbreviation[[#This Row],[abbreviation_id]]</f>
        <v>10</v>
      </c>
    </row>
    <row r="13" spans="1:5">
      <c r="A13">
        <v>11</v>
      </c>
      <c r="B13" s="7" t="s">
        <v>20</v>
      </c>
      <c r="C13" s="7"/>
      <c r="D13" s="7" t="s">
        <v>21</v>
      </c>
      <c r="E13">
        <f>abbreviation[[#This Row],[abbreviation_id]]</f>
        <v>11</v>
      </c>
    </row>
    <row r="14" spans="1:5">
      <c r="A14">
        <v>12</v>
      </c>
      <c r="B14" s="7" t="s">
        <v>22</v>
      </c>
      <c r="C14" s="7"/>
      <c r="D14" s="7" t="s">
        <v>23</v>
      </c>
      <c r="E14">
        <f>abbreviation[[#This Row],[abbreviation_id]]</f>
        <v>12</v>
      </c>
    </row>
    <row r="15" spans="1:5">
      <c r="A15">
        <v>13</v>
      </c>
      <c r="B15" s="7" t="s">
        <v>24</v>
      </c>
      <c r="C15" s="7"/>
      <c r="D15" s="7" t="s">
        <v>25</v>
      </c>
      <c r="E15">
        <f>abbreviation[[#This Row],[abbreviation_id]]</f>
        <v>13</v>
      </c>
    </row>
    <row r="16" spans="1:5">
      <c r="A16">
        <v>14</v>
      </c>
      <c r="B16" s="7" t="s">
        <v>26</v>
      </c>
      <c r="C16" s="7"/>
      <c r="D16" s="7" t="s">
        <v>27</v>
      </c>
      <c r="E16">
        <f>abbreviation[[#This Row],[abbreviation_id]]</f>
        <v>14</v>
      </c>
    </row>
    <row r="17" spans="1:5">
      <c r="A17">
        <v>15</v>
      </c>
      <c r="B17" s="7" t="s">
        <v>28</v>
      </c>
      <c r="C17" s="7"/>
      <c r="D17" s="7" t="s">
        <v>29</v>
      </c>
      <c r="E17">
        <f>abbreviation[[#This Row],[abbreviation_id]]</f>
        <v>15</v>
      </c>
    </row>
    <row r="18" spans="1:5">
      <c r="A18">
        <v>16</v>
      </c>
      <c r="B18" s="7" t="s">
        <v>30</v>
      </c>
      <c r="C18" s="7"/>
      <c r="D18" s="7" t="s">
        <v>31</v>
      </c>
      <c r="E18">
        <f>abbreviation[[#This Row],[abbreviation_id]]</f>
        <v>16</v>
      </c>
    </row>
    <row r="19" spans="1:5">
      <c r="A19">
        <v>17</v>
      </c>
      <c r="B19" s="7" t="s">
        <v>32</v>
      </c>
      <c r="C19" s="7"/>
      <c r="D19" s="7" t="s">
        <v>33</v>
      </c>
      <c r="E19">
        <f>abbreviation[[#This Row],[abbreviation_id]]</f>
        <v>17</v>
      </c>
    </row>
    <row r="20" spans="1:5">
      <c r="A20">
        <v>18</v>
      </c>
      <c r="B20" s="7" t="s">
        <v>34</v>
      </c>
      <c r="C20" s="7"/>
      <c r="D20" s="7" t="s">
        <v>35</v>
      </c>
      <c r="E20">
        <f>abbreviation[[#This Row],[abbreviation_id]]</f>
        <v>18</v>
      </c>
    </row>
    <row r="21" spans="1:5">
      <c r="A21">
        <v>19</v>
      </c>
      <c r="B21" s="7" t="s">
        <v>36</v>
      </c>
      <c r="C21" s="7"/>
      <c r="D21" s="7" t="s">
        <v>37</v>
      </c>
      <c r="E21">
        <f>abbreviation[[#This Row],[abbreviation_id]]</f>
        <v>19</v>
      </c>
    </row>
    <row r="22" spans="1:5">
      <c r="A22">
        <v>20</v>
      </c>
      <c r="B22" s="7" t="s">
        <v>38</v>
      </c>
      <c r="C22" s="7"/>
      <c r="D22" s="7" t="s">
        <v>39</v>
      </c>
      <c r="E22">
        <f>abbreviation[[#This Row],[abbreviation_id]]</f>
        <v>20</v>
      </c>
    </row>
    <row r="23" spans="1:5">
      <c r="A23">
        <v>21</v>
      </c>
      <c r="B23" s="7" t="s">
        <v>40</v>
      </c>
      <c r="C23" s="7"/>
      <c r="D23" s="7" t="s">
        <v>41</v>
      </c>
      <c r="E23">
        <f>abbreviation[[#This Row],[abbreviation_id]]</f>
        <v>21</v>
      </c>
    </row>
    <row r="24" spans="1:5">
      <c r="A24">
        <v>22</v>
      </c>
      <c r="B24" s="7" t="s">
        <v>42</v>
      </c>
      <c r="C24" s="7"/>
      <c r="D24" s="7" t="s">
        <v>43</v>
      </c>
      <c r="E24">
        <f>abbreviation[[#This Row],[abbreviation_id]]</f>
        <v>22</v>
      </c>
    </row>
    <row r="25" spans="1:5">
      <c r="A25">
        <v>23</v>
      </c>
      <c r="B25" s="7" t="s">
        <v>44</v>
      </c>
      <c r="C25" s="7"/>
      <c r="D25" s="7" t="s">
        <v>45</v>
      </c>
      <c r="E25">
        <f>abbreviation[[#This Row],[abbreviation_id]]</f>
        <v>23</v>
      </c>
    </row>
    <row r="26" spans="1:5">
      <c r="A26">
        <v>24</v>
      </c>
      <c r="B26" s="7" t="s">
        <v>46</v>
      </c>
      <c r="C26" s="7"/>
      <c r="D26" s="7" t="s">
        <v>47</v>
      </c>
      <c r="E26">
        <f>abbreviation[[#This Row],[abbreviation_id]]</f>
        <v>24</v>
      </c>
    </row>
    <row r="27" spans="1:5">
      <c r="A27">
        <v>25</v>
      </c>
      <c r="B27" s="7" t="s">
        <v>48</v>
      </c>
      <c r="C27" s="7"/>
      <c r="D27" s="7" t="s">
        <v>49</v>
      </c>
      <c r="E27">
        <f>abbreviation[[#This Row],[abbreviation_id]]</f>
        <v>25</v>
      </c>
    </row>
    <row r="28" spans="1:5">
      <c r="A28">
        <v>26</v>
      </c>
      <c r="B28" s="7" t="s">
        <v>50</v>
      </c>
      <c r="C28" s="7"/>
      <c r="D28" s="7" t="s">
        <v>51</v>
      </c>
      <c r="E28">
        <f>abbreviation[[#This Row],[abbreviation_id]]</f>
        <v>26</v>
      </c>
    </row>
    <row r="29" spans="1:5">
      <c r="A29">
        <v>27</v>
      </c>
      <c r="B29" s="7" t="s">
        <v>52</v>
      </c>
      <c r="C29" s="7"/>
      <c r="D29" s="7" t="s">
        <v>53</v>
      </c>
      <c r="E29">
        <f>abbreviation[[#This Row],[abbreviation_id]]</f>
        <v>27</v>
      </c>
    </row>
    <row r="30" spans="1:5">
      <c r="A30">
        <v>28</v>
      </c>
      <c r="B30" s="7" t="s">
        <v>54</v>
      </c>
      <c r="C30" s="4"/>
      <c r="D30" s="7" t="s">
        <v>55</v>
      </c>
      <c r="E30">
        <f>abbreviation[[#This Row],[abbreviation_id]]</f>
        <v>28</v>
      </c>
    </row>
    <row r="31" spans="1:5">
      <c r="A31">
        <v>29</v>
      </c>
      <c r="B31" s="7" t="s">
        <v>56</v>
      </c>
      <c r="C31" s="7"/>
      <c r="D31" s="7" t="s">
        <v>57</v>
      </c>
      <c r="E31">
        <f>abbreviation[[#This Row],[abbreviation_id]]</f>
        <v>29</v>
      </c>
    </row>
    <row r="32" spans="1:5">
      <c r="A32">
        <v>30</v>
      </c>
      <c r="B32" s="7" t="s">
        <v>58</v>
      </c>
      <c r="C32" s="7"/>
      <c r="D32" s="7" t="s">
        <v>59</v>
      </c>
      <c r="E32">
        <f>abbreviation[[#This Row],[abbreviation_id]]</f>
        <v>30</v>
      </c>
    </row>
    <row r="33" spans="1:5">
      <c r="A33">
        <v>31</v>
      </c>
      <c r="B33" s="7" t="s">
        <v>60</v>
      </c>
      <c r="C33" s="7"/>
      <c r="D33" s="7" t="s">
        <v>61</v>
      </c>
      <c r="E33">
        <f>abbreviation[[#This Row],[abbreviation_id]]</f>
        <v>31</v>
      </c>
    </row>
    <row r="34" spans="1:5">
      <c r="A34">
        <v>32</v>
      </c>
      <c r="B34" s="7" t="s">
        <v>62</v>
      </c>
      <c r="C34" s="7"/>
      <c r="D34" s="7" t="s">
        <v>63</v>
      </c>
      <c r="E34">
        <f>abbreviation[[#This Row],[abbreviation_id]]</f>
        <v>32</v>
      </c>
    </row>
    <row r="35" spans="1:5">
      <c r="A35">
        <v>33</v>
      </c>
      <c r="B35" s="7" t="s">
        <v>64</v>
      </c>
      <c r="C35" s="7"/>
      <c r="D35" s="7" t="s">
        <v>65</v>
      </c>
      <c r="E35">
        <f>abbreviation[[#This Row],[abbreviation_id]]</f>
        <v>33</v>
      </c>
    </row>
    <row r="36" spans="1:5">
      <c r="A36">
        <v>34</v>
      </c>
      <c r="B36" s="7" t="s">
        <v>66</v>
      </c>
      <c r="C36" s="7"/>
      <c r="D36" s="7" t="s">
        <v>67</v>
      </c>
      <c r="E36">
        <f>abbreviation[[#This Row],[abbreviation_id]]</f>
        <v>34</v>
      </c>
    </row>
    <row r="37" spans="1:5">
      <c r="A37">
        <v>35</v>
      </c>
      <c r="B37" s="7" t="s">
        <v>68</v>
      </c>
      <c r="C37" s="7"/>
      <c r="D37" s="7" t="s">
        <v>17</v>
      </c>
      <c r="E37">
        <f>abbreviation[[#This Row],[abbreviation_id]]</f>
        <v>35</v>
      </c>
    </row>
    <row r="38" spans="1:5">
      <c r="A38">
        <v>36</v>
      </c>
      <c r="B38" t="s">
        <v>69</v>
      </c>
      <c r="C38" s="3"/>
      <c r="D38" s="5" t="s">
        <v>53</v>
      </c>
      <c r="E38">
        <f>abbreviation[[#This Row],[abbreviation_id]]</f>
        <v>36</v>
      </c>
    </row>
    <row r="39" spans="1:5">
      <c r="A39">
        <v>37</v>
      </c>
      <c r="B39" t="s">
        <v>70</v>
      </c>
      <c r="C39" s="3"/>
      <c r="D39" s="5" t="s">
        <v>71</v>
      </c>
      <c r="E39">
        <f>abbreviation[[#This Row],[abbreviation_id]]</f>
        <v>37</v>
      </c>
    </row>
    <row r="40" spans="1:5">
      <c r="A40">
        <v>38</v>
      </c>
      <c r="B40" t="s">
        <v>72</v>
      </c>
      <c r="C40" s="3"/>
      <c r="D40" s="5" t="s">
        <v>57</v>
      </c>
      <c r="E40">
        <f>abbreviation[[#This Row],[abbreviation_id]]</f>
        <v>38</v>
      </c>
    </row>
    <row r="41" spans="1:5">
      <c r="A41">
        <v>39</v>
      </c>
      <c r="B41" t="s">
        <v>73</v>
      </c>
      <c r="C41" s="3"/>
      <c r="D41" s="5" t="s">
        <v>49</v>
      </c>
      <c r="E41">
        <f>abbreviation[[#This Row],[abbreviation_id]]</f>
        <v>39</v>
      </c>
    </row>
    <row r="42" spans="1:5">
      <c r="B42" s="3"/>
      <c r="C42" s="3"/>
    </row>
    <row r="43" spans="1:5">
      <c r="B43" s="3"/>
      <c r="C43" s="3"/>
    </row>
    <row r="44" spans="1:5">
      <c r="B44" s="3"/>
      <c r="C44" s="3"/>
    </row>
    <row r="45" spans="1:5">
      <c r="B45" s="3"/>
      <c r="C45" s="3"/>
    </row>
    <row r="46" spans="1:5">
      <c r="B46" s="3"/>
      <c r="C46" s="3"/>
    </row>
    <row r="47" spans="1:5">
      <c r="B47" s="3"/>
      <c r="C47" s="3"/>
    </row>
    <row r="48" spans="1:5">
      <c r="B48" s="3"/>
      <c r="C48" s="3"/>
    </row>
    <row r="49" spans="2:3">
      <c r="B49" s="3"/>
      <c r="C49" s="3"/>
    </row>
    <row r="50" spans="2:3">
      <c r="B50" s="3"/>
      <c r="C50" s="3"/>
    </row>
    <row r="51" spans="2:3">
      <c r="B51" s="3"/>
      <c r="C51" s="3"/>
    </row>
    <row r="52" spans="2:3">
      <c r="B52" s="3"/>
      <c r="C52" s="3"/>
    </row>
    <row r="53" spans="2:3">
      <c r="B53" s="3"/>
      <c r="C53" s="3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D22" sqref="D22"/>
    </sheetView>
  </sheetViews>
  <sheetFormatPr baseColWidth="10" defaultRowHeight="15"/>
  <cols>
    <col min="1" max="1" width="13.42578125" customWidth="1"/>
    <col min="2" max="2" width="31.140625" bestFit="1" customWidth="1"/>
    <col min="3" max="3" width="24.5703125" bestFit="1" customWidth="1"/>
    <col min="4" max="4" width="14.42578125" customWidth="1"/>
    <col min="5" max="5" width="22.42578125" customWidth="1"/>
    <col min="6" max="6" width="0.42578125" customWidth="1"/>
  </cols>
  <sheetData>
    <row r="1" spans="1:6">
      <c r="A1" s="7" t="s">
        <v>75</v>
      </c>
      <c r="B1" s="7" t="s">
        <v>172</v>
      </c>
      <c r="C1" s="7" t="s">
        <v>175</v>
      </c>
      <c r="D1" s="7" t="s">
        <v>74</v>
      </c>
      <c r="E1" s="7" t="s">
        <v>186</v>
      </c>
      <c r="F1" s="7" t="s">
        <v>204</v>
      </c>
    </row>
    <row r="2" spans="1:6" s="6" customFormat="1">
      <c r="A2" s="7">
        <v>0</v>
      </c>
      <c r="B2" s="7"/>
      <c r="C2" s="7"/>
      <c r="D2" s="7"/>
      <c r="E2" s="7"/>
      <c r="F2" s="7">
        <f>category[[#This Row],[category_id]]</f>
        <v>0</v>
      </c>
    </row>
    <row r="3" spans="1:6">
      <c r="A3" s="7">
        <v>1</v>
      </c>
      <c r="B3" s="7" t="s">
        <v>173</v>
      </c>
      <c r="C3" s="7" t="s">
        <v>173</v>
      </c>
      <c r="D3" s="7" t="s">
        <v>181</v>
      </c>
      <c r="E3" s="7" t="s">
        <v>192</v>
      </c>
      <c r="F3" s="7">
        <f>category[[#This Row],[category_id]]</f>
        <v>1</v>
      </c>
    </row>
    <row r="4" spans="1:6">
      <c r="A4" s="7">
        <v>2</v>
      </c>
      <c r="B4" s="7" t="s">
        <v>174</v>
      </c>
      <c r="C4" s="7" t="s">
        <v>174</v>
      </c>
      <c r="D4" s="7" t="s">
        <v>182</v>
      </c>
      <c r="E4" s="7" t="s">
        <v>192</v>
      </c>
      <c r="F4" s="7">
        <f>category[[#This Row],[category_id]]</f>
        <v>2</v>
      </c>
    </row>
    <row r="5" spans="1:6">
      <c r="A5" s="7">
        <v>3</v>
      </c>
      <c r="B5" s="7" t="s">
        <v>176</v>
      </c>
      <c r="C5" s="7" t="s">
        <v>176</v>
      </c>
      <c r="D5" s="7" t="s">
        <v>183</v>
      </c>
      <c r="E5" s="7" t="s">
        <v>192</v>
      </c>
      <c r="F5" s="7">
        <f>category[[#This Row],[category_id]]</f>
        <v>3</v>
      </c>
    </row>
    <row r="6" spans="1:6">
      <c r="A6" s="7">
        <v>4</v>
      </c>
      <c r="B6" s="7" t="s">
        <v>177</v>
      </c>
      <c r="C6" s="7" t="s">
        <v>177</v>
      </c>
      <c r="D6" s="7" t="s">
        <v>184</v>
      </c>
      <c r="E6" s="7" t="s">
        <v>192</v>
      </c>
      <c r="F6" s="7">
        <f>category[[#This Row],[category_id]]</f>
        <v>4</v>
      </c>
    </row>
    <row r="7" spans="1:6">
      <c r="A7" s="7">
        <v>5</v>
      </c>
      <c r="B7" s="7" t="s">
        <v>178</v>
      </c>
      <c r="C7" s="7" t="s">
        <v>187</v>
      </c>
      <c r="D7" s="7" t="s">
        <v>185</v>
      </c>
      <c r="E7" s="7" t="s">
        <v>192</v>
      </c>
      <c r="F7" s="7">
        <f>category[[#This Row],[category_id]]</f>
        <v>5</v>
      </c>
    </row>
    <row r="8" spans="1:6">
      <c r="A8" s="7">
        <v>6</v>
      </c>
      <c r="B8" s="7" t="s">
        <v>179</v>
      </c>
      <c r="C8" s="7" t="s">
        <v>188</v>
      </c>
      <c r="D8" s="7" t="s">
        <v>191</v>
      </c>
      <c r="E8" s="7" t="s">
        <v>192</v>
      </c>
      <c r="F8" s="7">
        <f>category[[#This Row],[category_id]]</f>
        <v>6</v>
      </c>
    </row>
    <row r="9" spans="1:6">
      <c r="A9" s="7">
        <v>7</v>
      </c>
      <c r="B9" s="7" t="s">
        <v>180</v>
      </c>
      <c r="C9" s="7" t="s">
        <v>189</v>
      </c>
      <c r="D9" s="7" t="s">
        <v>190</v>
      </c>
      <c r="E9" s="7" t="s">
        <v>192</v>
      </c>
      <c r="F9" s="7">
        <f>category[[#This Row],[category_id]]</f>
        <v>7</v>
      </c>
    </row>
    <row r="10" spans="1:6">
      <c r="A10" s="7">
        <v>8</v>
      </c>
      <c r="B10" s="7" t="s">
        <v>76</v>
      </c>
      <c r="C10" s="7" t="s">
        <v>77</v>
      </c>
      <c r="D10" s="7" t="s">
        <v>78</v>
      </c>
      <c r="E10" s="7"/>
      <c r="F10" s="7">
        <f>category[[#This Row],[category_id]]</f>
        <v>8</v>
      </c>
    </row>
    <row r="11" spans="1:6">
      <c r="A11" s="7">
        <v>9</v>
      </c>
      <c r="B11" s="7" t="s">
        <v>79</v>
      </c>
      <c r="C11" s="7" t="s">
        <v>80</v>
      </c>
      <c r="D11" s="7" t="s">
        <v>81</v>
      </c>
      <c r="E11" s="7"/>
      <c r="F11" s="7">
        <f>category[[#This Row],[category_id]]</f>
        <v>9</v>
      </c>
    </row>
    <row r="12" spans="1:6">
      <c r="A12" s="7">
        <v>10</v>
      </c>
      <c r="B12" s="7" t="s">
        <v>82</v>
      </c>
      <c r="C12" s="7" t="s">
        <v>83</v>
      </c>
      <c r="D12" s="7" t="s">
        <v>84</v>
      </c>
      <c r="E12" s="7"/>
      <c r="F12" s="7">
        <f>category[[#This Row],[category_id]]</f>
        <v>10</v>
      </c>
    </row>
    <row r="13" spans="1:6">
      <c r="A13" s="7">
        <v>11</v>
      </c>
      <c r="B13" s="7" t="s">
        <v>85</v>
      </c>
      <c r="C13" s="7" t="s">
        <v>86</v>
      </c>
      <c r="D13" s="7" t="s">
        <v>87</v>
      </c>
      <c r="E13" s="7"/>
      <c r="F13" s="7">
        <f>category[[#This Row],[category_id]]</f>
        <v>11</v>
      </c>
    </row>
    <row r="14" spans="1:6">
      <c r="A14" s="7">
        <v>12</v>
      </c>
      <c r="B14" s="7" t="s">
        <v>88</v>
      </c>
      <c r="C14" s="7" t="s">
        <v>89</v>
      </c>
      <c r="D14" s="7" t="s">
        <v>90</v>
      </c>
      <c r="E14" s="7"/>
      <c r="F14" s="7">
        <f>category[[#This Row],[category_id]]</f>
        <v>12</v>
      </c>
    </row>
    <row r="15" spans="1:6">
      <c r="A15" s="7">
        <v>13</v>
      </c>
      <c r="B15" s="7" t="s">
        <v>91</v>
      </c>
      <c r="C15" s="7" t="s">
        <v>92</v>
      </c>
      <c r="D15" s="7" t="s">
        <v>93</v>
      </c>
      <c r="E15" s="7"/>
      <c r="F15" s="7">
        <f>category[[#This Row],[category_id]]</f>
        <v>13</v>
      </c>
    </row>
    <row r="16" spans="1:6">
      <c r="A16" s="7">
        <v>14</v>
      </c>
      <c r="B16" s="7" t="s">
        <v>94</v>
      </c>
      <c r="C16" s="7" t="s">
        <v>95</v>
      </c>
      <c r="D16" s="7" t="s">
        <v>96</v>
      </c>
      <c r="E16" s="7"/>
      <c r="F16" s="7">
        <f>category[[#This Row],[category_id]]</f>
        <v>14</v>
      </c>
    </row>
    <row r="17" spans="1:6">
      <c r="A17" s="7">
        <v>15</v>
      </c>
      <c r="B17" s="7" t="s">
        <v>97</v>
      </c>
      <c r="C17" s="7" t="s">
        <v>98</v>
      </c>
      <c r="D17" s="7" t="s">
        <v>99</v>
      </c>
      <c r="E17" s="7"/>
      <c r="F17" s="7">
        <f>category[[#This Row],[category_id]]</f>
        <v>15</v>
      </c>
    </row>
    <row r="18" spans="1:6">
      <c r="A18" s="7">
        <v>16</v>
      </c>
      <c r="B18" s="7" t="s">
        <v>100</v>
      </c>
      <c r="C18" s="7" t="s">
        <v>101</v>
      </c>
      <c r="D18" s="7" t="s">
        <v>102</v>
      </c>
      <c r="E18" s="7"/>
      <c r="F18" s="7">
        <f>category[[#This Row],[category_id]]</f>
        <v>16</v>
      </c>
    </row>
    <row r="19" spans="1:6">
      <c r="A19" s="7">
        <v>17</v>
      </c>
      <c r="B19" s="7" t="s">
        <v>103</v>
      </c>
      <c r="C19" s="7" t="s">
        <v>104</v>
      </c>
      <c r="D19" s="7" t="s">
        <v>105</v>
      </c>
      <c r="E19" s="7"/>
      <c r="F19" s="7">
        <f>category[[#This Row],[category_id]]</f>
        <v>17</v>
      </c>
    </row>
    <row r="20" spans="1:6">
      <c r="A20" s="7">
        <v>18</v>
      </c>
      <c r="B20" s="7" t="s">
        <v>106</v>
      </c>
      <c r="C20" s="7" t="s">
        <v>107</v>
      </c>
      <c r="D20" s="7" t="s">
        <v>108</v>
      </c>
      <c r="E20" s="7"/>
      <c r="F20" s="7">
        <f>category[[#This Row],[category_id]]</f>
        <v>18</v>
      </c>
    </row>
    <row r="21" spans="1:6">
      <c r="A21" s="7">
        <v>19</v>
      </c>
      <c r="B21" s="7" t="s">
        <v>109</v>
      </c>
      <c r="C21" s="7" t="s">
        <v>110</v>
      </c>
      <c r="D21" s="7" t="s">
        <v>111</v>
      </c>
      <c r="E21" s="7"/>
      <c r="F21" s="8">
        <f>category[[#This Row],[category_id]]</f>
        <v>19</v>
      </c>
    </row>
    <row r="22" spans="1:6">
      <c r="A22" s="7">
        <v>20</v>
      </c>
      <c r="B22" s="7" t="s">
        <v>112</v>
      </c>
      <c r="C22" s="7" t="s">
        <v>113</v>
      </c>
      <c r="D22" s="7" t="s">
        <v>114</v>
      </c>
      <c r="E22" s="7"/>
      <c r="F22" s="8">
        <f>category[[#This Row],[category_id]]</f>
        <v>20</v>
      </c>
    </row>
    <row r="23" spans="1:6">
      <c r="A23" s="7">
        <v>21</v>
      </c>
      <c r="B23" s="7" t="s">
        <v>115</v>
      </c>
      <c r="C23" s="7" t="s">
        <v>116</v>
      </c>
      <c r="D23" s="7" t="s">
        <v>117</v>
      </c>
      <c r="E23" s="7"/>
      <c r="F23" s="8">
        <f>category[[#This Row],[category_id]]</f>
        <v>21</v>
      </c>
    </row>
    <row r="24" spans="1:6">
      <c r="A24" s="7">
        <v>22</v>
      </c>
      <c r="B24" s="7" t="s">
        <v>118</v>
      </c>
      <c r="C24" s="7" t="s">
        <v>119</v>
      </c>
      <c r="D24" s="7" t="s">
        <v>120</v>
      </c>
      <c r="E24" s="7"/>
      <c r="F24" s="8">
        <f>category[[#This Row],[category_id]]</f>
        <v>22</v>
      </c>
    </row>
    <row r="25" spans="1:6">
      <c r="A25" s="7">
        <v>23</v>
      </c>
      <c r="B25" s="7" t="s">
        <v>121</v>
      </c>
      <c r="C25" s="7" t="s">
        <v>122</v>
      </c>
      <c r="D25" s="7" t="s">
        <v>123</v>
      </c>
      <c r="E25" s="7"/>
      <c r="F25" s="8">
        <f>category[[#This Row],[category_id]]</f>
        <v>23</v>
      </c>
    </row>
    <row r="26" spans="1:6">
      <c r="A26" s="7">
        <v>24</v>
      </c>
      <c r="B26" s="7" t="s">
        <v>124</v>
      </c>
      <c r="C26" s="7" t="s">
        <v>125</v>
      </c>
      <c r="D26" s="7" t="s">
        <v>126</v>
      </c>
      <c r="E26" s="7"/>
      <c r="F26" s="8">
        <f>category[[#This Row],[category_id]]</f>
        <v>24</v>
      </c>
    </row>
    <row r="27" spans="1:6">
      <c r="A27" s="7">
        <v>25</v>
      </c>
      <c r="B27" s="7" t="s">
        <v>127</v>
      </c>
      <c r="C27" s="7" t="s">
        <v>128</v>
      </c>
      <c r="D27" s="7" t="s">
        <v>129</v>
      </c>
      <c r="E27" s="7"/>
      <c r="F27" s="8">
        <f>category[[#This Row],[category_id]]</f>
        <v>25</v>
      </c>
    </row>
    <row r="28" spans="1:6">
      <c r="A28" s="7">
        <v>26</v>
      </c>
      <c r="B28" s="7" t="s">
        <v>130</v>
      </c>
      <c r="C28" s="7" t="s">
        <v>131</v>
      </c>
      <c r="D28" s="7" t="s">
        <v>132</v>
      </c>
      <c r="E28" s="7"/>
      <c r="F28" s="8">
        <f>category[[#This Row],[category_id]]</f>
        <v>26</v>
      </c>
    </row>
    <row r="29" spans="1:6">
      <c r="A29" s="7">
        <v>27</v>
      </c>
      <c r="B29" s="7" t="s">
        <v>133</v>
      </c>
      <c r="C29" s="7" t="s">
        <v>134</v>
      </c>
      <c r="D29" s="7" t="s">
        <v>135</v>
      </c>
      <c r="E29" s="7"/>
      <c r="F29" s="8">
        <f>category[[#This Row],[category_id]]</f>
        <v>27</v>
      </c>
    </row>
    <row r="30" spans="1:6">
      <c r="A30" s="7">
        <v>28</v>
      </c>
      <c r="B30" s="7" t="s">
        <v>136</v>
      </c>
      <c r="C30" s="7" t="s">
        <v>137</v>
      </c>
      <c r="D30" s="7" t="s">
        <v>138</v>
      </c>
      <c r="E30" s="7"/>
      <c r="F30" s="8">
        <f>category[[#This Row],[category_id]]</f>
        <v>28</v>
      </c>
    </row>
    <row r="31" spans="1:6">
      <c r="A31" s="7">
        <v>29</v>
      </c>
      <c r="B31" s="7" t="s">
        <v>139</v>
      </c>
      <c r="C31" s="7" t="s">
        <v>140</v>
      </c>
      <c r="D31" s="7" t="s">
        <v>141</v>
      </c>
      <c r="E31" s="7"/>
      <c r="F31" s="8">
        <f>category[[#This Row],[category_id]]</f>
        <v>29</v>
      </c>
    </row>
    <row r="32" spans="1:6">
      <c r="A32" s="7">
        <v>30</v>
      </c>
      <c r="B32" s="7" t="s">
        <v>142</v>
      </c>
      <c r="C32" s="7" t="s">
        <v>143</v>
      </c>
      <c r="D32" s="7" t="s">
        <v>144</v>
      </c>
      <c r="E32" s="7"/>
      <c r="F32" s="8">
        <f>category[[#This Row],[category_id]]</f>
        <v>30</v>
      </c>
    </row>
    <row r="33" spans="1:6">
      <c r="A33" s="7">
        <v>31</v>
      </c>
      <c r="B33" s="7" t="s">
        <v>145</v>
      </c>
      <c r="C33" s="7" t="s">
        <v>146</v>
      </c>
      <c r="D33" s="7" t="s">
        <v>147</v>
      </c>
      <c r="E33" s="7"/>
      <c r="F33" s="8">
        <f>category[[#This Row],[category_id]]</f>
        <v>31</v>
      </c>
    </row>
    <row r="34" spans="1:6">
      <c r="A34" s="7">
        <v>32</v>
      </c>
      <c r="B34" s="7" t="s">
        <v>148</v>
      </c>
      <c r="C34" s="7" t="s">
        <v>149</v>
      </c>
      <c r="D34" s="7" t="s">
        <v>150</v>
      </c>
      <c r="E34" s="7"/>
      <c r="F34" s="8">
        <f>category[[#This Row],[category_id]]</f>
        <v>32</v>
      </c>
    </row>
    <row r="35" spans="1:6">
      <c r="A35" s="7">
        <v>33</v>
      </c>
      <c r="B35" s="7" t="s">
        <v>151</v>
      </c>
      <c r="C35" s="7" t="s">
        <v>152</v>
      </c>
      <c r="D35" s="7" t="s">
        <v>153</v>
      </c>
      <c r="E35" s="7"/>
      <c r="F35" s="8">
        <f>category[[#This Row],[category_id]]</f>
        <v>33</v>
      </c>
    </row>
    <row r="36" spans="1:6">
      <c r="A36" s="7">
        <v>34</v>
      </c>
      <c r="B36" s="7" t="s">
        <v>154</v>
      </c>
      <c r="C36" s="7" t="s">
        <v>155</v>
      </c>
      <c r="D36" s="7" t="s">
        <v>156</v>
      </c>
      <c r="E36" s="7"/>
      <c r="F36" s="8">
        <f>category[[#This Row],[category_id]]</f>
        <v>34</v>
      </c>
    </row>
    <row r="37" spans="1:6">
      <c r="A37" s="7">
        <v>35</v>
      </c>
      <c r="B37" s="7" t="s">
        <v>157</v>
      </c>
      <c r="C37" s="7" t="s">
        <v>158</v>
      </c>
      <c r="D37" s="7" t="s">
        <v>159</v>
      </c>
      <c r="E37" s="7"/>
      <c r="F37" s="8">
        <f>category[[#This Row],[category_id]]</f>
        <v>35</v>
      </c>
    </row>
    <row r="38" spans="1:6">
      <c r="A38" s="7">
        <v>36</v>
      </c>
      <c r="B38" s="7" t="s">
        <v>160</v>
      </c>
      <c r="C38" s="7" t="s">
        <v>161</v>
      </c>
      <c r="D38" s="7" t="s">
        <v>162</v>
      </c>
      <c r="E38" s="7"/>
      <c r="F38" s="8">
        <f>category[[#This Row],[category_id]]</f>
        <v>36</v>
      </c>
    </row>
    <row r="39" spans="1:6">
      <c r="A39" s="7">
        <v>37</v>
      </c>
      <c r="B39" s="7" t="s">
        <v>163</v>
      </c>
      <c r="C39" s="7" t="s">
        <v>164</v>
      </c>
      <c r="D39" s="7" t="s">
        <v>165</v>
      </c>
      <c r="E39" s="7"/>
      <c r="F39" s="8">
        <f>category[[#This Row],[category_id]]</f>
        <v>37</v>
      </c>
    </row>
    <row r="40" spans="1:6">
      <c r="A40" s="7">
        <v>38</v>
      </c>
      <c r="B40" s="7" t="s">
        <v>166</v>
      </c>
      <c r="C40" s="7" t="s">
        <v>167</v>
      </c>
      <c r="D40" s="7" t="s">
        <v>168</v>
      </c>
      <c r="E40" s="7"/>
      <c r="F40" s="8">
        <f>category[[#This Row],[category_id]]</f>
        <v>38</v>
      </c>
    </row>
    <row r="41" spans="1:6">
      <c r="A41" s="7">
        <v>39</v>
      </c>
      <c r="B41" s="7" t="s">
        <v>169</v>
      </c>
      <c r="C41" s="7" t="s">
        <v>170</v>
      </c>
      <c r="D41" s="7" t="s">
        <v>171</v>
      </c>
      <c r="E41" s="7"/>
      <c r="F41" s="8">
        <f>category[[#This Row],[category_id]]</f>
        <v>39</v>
      </c>
    </row>
    <row r="42" spans="1:6">
      <c r="C42" s="7"/>
      <c r="E42" s="7"/>
      <c r="F42" s="8"/>
    </row>
    <row r="43" spans="1:6">
      <c r="C43" s="7"/>
      <c r="E43" s="7"/>
      <c r="F43" s="8"/>
    </row>
    <row r="44" spans="1:6">
      <c r="C44" s="7"/>
      <c r="E44" s="7"/>
      <c r="F44" s="8"/>
    </row>
    <row r="45" spans="1:6">
      <c r="C45" s="7"/>
      <c r="E45" s="7"/>
      <c r="F45" s="8"/>
    </row>
    <row r="46" spans="1:6">
      <c r="C46" s="7"/>
      <c r="E46" s="7"/>
      <c r="F46" s="8"/>
    </row>
    <row r="47" spans="1:6">
      <c r="C47" s="7"/>
      <c r="E47" s="7"/>
      <c r="F47" s="8"/>
    </row>
    <row r="48" spans="1:6">
      <c r="C48" s="7"/>
      <c r="E48" s="7"/>
      <c r="F48" s="8"/>
    </row>
    <row r="49" spans="3:6">
      <c r="C49" s="7"/>
      <c r="E49" s="7"/>
      <c r="F49" s="8"/>
    </row>
    <row r="50" spans="3:6">
      <c r="C50" s="7"/>
      <c r="E50" s="7"/>
      <c r="F50" s="8"/>
    </row>
    <row r="51" spans="3:6">
      <c r="C51" s="7"/>
      <c r="E51" s="7"/>
      <c r="F51" s="8"/>
    </row>
    <row r="52" spans="3:6">
      <c r="C52" s="7"/>
      <c r="E52" s="7"/>
      <c r="F52" s="8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I1" sqref="I1:I25"/>
    </sheetView>
  </sheetViews>
  <sheetFormatPr baseColWidth="10" defaultRowHeight="15"/>
  <cols>
    <col min="1" max="1" width="24.5703125" customWidth="1"/>
    <col min="3" max="3" width="27.42578125" bestFit="1" customWidth="1"/>
    <col min="5" max="5" width="25" bestFit="1" customWidth="1"/>
    <col min="6" max="6" width="13.5703125" bestFit="1" customWidth="1"/>
    <col min="7" max="7" width="17.28515625" bestFit="1" customWidth="1"/>
    <col min="8" max="8" width="24.5703125" customWidth="1"/>
    <col min="9" max="9" width="27.42578125" bestFit="1" customWidth="1"/>
    <col min="10" max="10" width="17.140625" customWidth="1"/>
  </cols>
  <sheetData>
    <row r="1" spans="1:9">
      <c r="A1" s="6" t="s">
        <v>193</v>
      </c>
      <c r="B1" t="s">
        <v>195</v>
      </c>
      <c r="C1" t="s">
        <v>196</v>
      </c>
      <c r="E1" t="s">
        <v>193</v>
      </c>
      <c r="F1" t="s">
        <v>75</v>
      </c>
      <c r="G1" t="s">
        <v>194</v>
      </c>
    </row>
    <row r="2" spans="1:9">
      <c r="A2">
        <v>1</v>
      </c>
      <c r="B2" t="s">
        <v>173</v>
      </c>
      <c r="C2" t="s">
        <v>0</v>
      </c>
      <c r="E2">
        <f>category_assignment[[#This Row],[category_assignment_id]]</f>
        <v>1</v>
      </c>
      <c r="F2">
        <f>VLOOKUP(category_assignment[[#This Row],[category]],category[[category_name_german]:[category_id(for SVERWEIS)]],5,FALSE)</f>
        <v>1</v>
      </c>
      <c r="G2">
        <f>VLOOKUP(category_assignment[[#This Row],[description_german]],abbreviation[[description_german]:[abbreviation_id(for SVERWEIS)]],4,FALSE)</f>
        <v>1</v>
      </c>
    </row>
    <row r="3" spans="1:9">
      <c r="A3">
        <v>2</v>
      </c>
      <c r="B3" s="6" t="s">
        <v>173</v>
      </c>
      <c r="C3" s="1" t="s">
        <v>2</v>
      </c>
      <c r="E3" s="6">
        <f>category_assignment[[#This Row],[category_assignment_id]]</f>
        <v>2</v>
      </c>
      <c r="F3">
        <f>VLOOKUP(category_assignment[[#This Row],[category]],category[[category_name_german]:[category_id(for SVERWEIS)]],5,FALSE)</f>
        <v>1</v>
      </c>
      <c r="G3">
        <f>VLOOKUP(category_assignment[[#This Row],[description_german]],abbreviation[[description_german]:[abbreviation_id(for SVERWEIS)]],4,FALSE)</f>
        <v>2</v>
      </c>
      <c r="I3" s="6"/>
    </row>
    <row r="4" spans="1:9">
      <c r="A4" s="6">
        <v>3</v>
      </c>
      <c r="B4" s="6" t="s">
        <v>173</v>
      </c>
      <c r="C4" s="1" t="s">
        <v>4</v>
      </c>
      <c r="E4" s="6">
        <f>category_assignment[[#This Row],[category_assignment_id]]</f>
        <v>3</v>
      </c>
      <c r="F4">
        <f>VLOOKUP(category_assignment[[#This Row],[category]],category[[category_name_german]:[category_id(for SVERWEIS)]],5,FALSE)</f>
        <v>1</v>
      </c>
      <c r="G4">
        <f>VLOOKUP(category_assignment[[#This Row],[description_german]],abbreviation[[description_german]:[abbreviation_id(for SVERWEIS)]],4,FALSE)</f>
        <v>3</v>
      </c>
      <c r="I4" s="6"/>
    </row>
    <row r="5" spans="1:9">
      <c r="A5" s="6">
        <v>4</v>
      </c>
      <c r="B5" s="6" t="s">
        <v>173</v>
      </c>
      <c r="C5" s="1" t="s">
        <v>6</v>
      </c>
      <c r="E5" s="6">
        <f>category_assignment[[#This Row],[category_assignment_id]]</f>
        <v>4</v>
      </c>
      <c r="F5">
        <f>VLOOKUP(category_assignment[[#This Row],[category]],category[[category_name_german]:[category_id(for SVERWEIS)]],5,FALSE)</f>
        <v>1</v>
      </c>
      <c r="G5">
        <f>VLOOKUP(category_assignment[[#This Row],[description_german]],abbreviation[[description_german]:[abbreviation_id(for SVERWEIS)]],4,FALSE)</f>
        <v>4</v>
      </c>
      <c r="I5" s="6"/>
    </row>
    <row r="6" spans="1:9">
      <c r="A6" s="6">
        <v>5</v>
      </c>
      <c r="B6" s="6" t="s">
        <v>173</v>
      </c>
      <c r="C6" s="1" t="s">
        <v>8</v>
      </c>
      <c r="E6" s="6">
        <f>category_assignment[[#This Row],[category_assignment_id]]</f>
        <v>5</v>
      </c>
      <c r="F6">
        <f>VLOOKUP(category_assignment[[#This Row],[category]],category[[category_name_german]:[category_id(for SVERWEIS)]],5,FALSE)</f>
        <v>1</v>
      </c>
      <c r="G6">
        <f>VLOOKUP(category_assignment[[#This Row],[description_german]],abbreviation[[description_german]:[abbreviation_id(for SVERWEIS)]],4,FALSE)</f>
        <v>5</v>
      </c>
      <c r="I6" s="6"/>
    </row>
    <row r="7" spans="1:9">
      <c r="A7" s="6">
        <v>6</v>
      </c>
      <c r="B7" s="6" t="s">
        <v>173</v>
      </c>
      <c r="C7" s="1" t="s">
        <v>10</v>
      </c>
      <c r="E7" s="6">
        <f>category_assignment[[#This Row],[category_assignment_id]]</f>
        <v>6</v>
      </c>
      <c r="F7">
        <f>VLOOKUP(category_assignment[[#This Row],[category]],category[[category_name_german]:[category_id(for SVERWEIS)]],5,FALSE)</f>
        <v>1</v>
      </c>
      <c r="G7">
        <f>VLOOKUP(category_assignment[[#This Row],[description_german]],abbreviation[[description_german]:[abbreviation_id(for SVERWEIS)]],4,FALSE)</f>
        <v>6</v>
      </c>
      <c r="I7" s="6"/>
    </row>
    <row r="8" spans="1:9">
      <c r="A8" s="6">
        <v>7</v>
      </c>
      <c r="B8" s="6" t="s">
        <v>173</v>
      </c>
      <c r="C8" s="1" t="s">
        <v>12</v>
      </c>
      <c r="E8" s="6">
        <f>category_assignment[[#This Row],[category_assignment_id]]</f>
        <v>7</v>
      </c>
      <c r="F8">
        <f>VLOOKUP(category_assignment[[#This Row],[category]],category[[category_name_german]:[category_id(for SVERWEIS)]],5,FALSE)</f>
        <v>1</v>
      </c>
      <c r="G8">
        <f>VLOOKUP(category_assignment[[#This Row],[description_german]],abbreviation[[description_german]:[abbreviation_id(for SVERWEIS)]],4,FALSE)</f>
        <v>7</v>
      </c>
      <c r="I8" s="6"/>
    </row>
    <row r="9" spans="1:9">
      <c r="A9" s="6">
        <v>8</v>
      </c>
      <c r="B9" s="6" t="s">
        <v>173</v>
      </c>
      <c r="C9" s="1" t="s">
        <v>14</v>
      </c>
      <c r="E9" s="6">
        <f>category_assignment[[#This Row],[category_assignment_id]]</f>
        <v>8</v>
      </c>
      <c r="F9">
        <f>VLOOKUP(category_assignment[[#This Row],[category]],category[[category_name_german]:[category_id(for SVERWEIS)]],5,FALSE)</f>
        <v>1</v>
      </c>
      <c r="G9">
        <f>VLOOKUP(category_assignment[[#This Row],[description_german]],abbreviation[[description_german]:[abbreviation_id(for SVERWEIS)]],4,FALSE)</f>
        <v>8</v>
      </c>
      <c r="I9" s="6"/>
    </row>
    <row r="10" spans="1:9">
      <c r="A10" s="6">
        <v>9</v>
      </c>
      <c r="B10" s="6" t="s">
        <v>173</v>
      </c>
      <c r="C10" s="1" t="s">
        <v>16</v>
      </c>
      <c r="E10" s="6">
        <f>category_assignment[[#This Row],[category_assignment_id]]</f>
        <v>9</v>
      </c>
      <c r="F10">
        <f>VLOOKUP(category_assignment[[#This Row],[category]],category[[category_name_german]:[category_id(for SVERWEIS)]],5,FALSE)</f>
        <v>1</v>
      </c>
      <c r="G10">
        <f>VLOOKUP(category_assignment[[#This Row],[description_german]],abbreviation[[description_german]:[abbreviation_id(for SVERWEIS)]],4,FALSE)</f>
        <v>9</v>
      </c>
      <c r="I10" s="6"/>
    </row>
    <row r="11" spans="1:9">
      <c r="A11" s="6">
        <v>10</v>
      </c>
      <c r="B11" s="6" t="s">
        <v>173</v>
      </c>
      <c r="C11" s="1" t="s">
        <v>18</v>
      </c>
      <c r="E11" s="6">
        <f>category_assignment[[#This Row],[category_assignment_id]]</f>
        <v>10</v>
      </c>
      <c r="F11">
        <f>VLOOKUP(category_assignment[[#This Row],[category]],category[[category_name_german]:[category_id(for SVERWEIS)]],5,FALSE)</f>
        <v>1</v>
      </c>
      <c r="G11">
        <f>VLOOKUP(category_assignment[[#This Row],[description_german]],abbreviation[[description_german]:[abbreviation_id(for SVERWEIS)]],4,FALSE)</f>
        <v>10</v>
      </c>
      <c r="I11" s="6"/>
    </row>
    <row r="12" spans="1:9">
      <c r="A12" s="6">
        <v>11</v>
      </c>
      <c r="B12" s="6" t="s">
        <v>173</v>
      </c>
      <c r="C12" s="1" t="s">
        <v>20</v>
      </c>
      <c r="E12" s="6">
        <f>category_assignment[[#This Row],[category_assignment_id]]</f>
        <v>11</v>
      </c>
      <c r="F12">
        <f>VLOOKUP(category_assignment[[#This Row],[category]],category[[category_name_german]:[category_id(for SVERWEIS)]],5,FALSE)</f>
        <v>1</v>
      </c>
      <c r="G12">
        <f>VLOOKUP(category_assignment[[#This Row],[description_german]],abbreviation[[description_german]:[abbreviation_id(for SVERWEIS)]],4,FALSE)</f>
        <v>11</v>
      </c>
      <c r="I12" s="6"/>
    </row>
    <row r="13" spans="1:9">
      <c r="A13" s="6">
        <v>12</v>
      </c>
      <c r="B13" s="6" t="s">
        <v>173</v>
      </c>
      <c r="C13" s="1" t="s">
        <v>22</v>
      </c>
      <c r="E13" s="6">
        <f>category_assignment[[#This Row],[category_assignment_id]]</f>
        <v>12</v>
      </c>
      <c r="F13">
        <f>VLOOKUP(category_assignment[[#This Row],[category]],category[[category_name_german]:[category_id(for SVERWEIS)]],5,FALSE)</f>
        <v>1</v>
      </c>
      <c r="G13">
        <f>VLOOKUP(category_assignment[[#This Row],[description_german]],abbreviation[[description_german]:[abbreviation_id(for SVERWEIS)]],4,FALSE)</f>
        <v>12</v>
      </c>
      <c r="I13" s="6"/>
    </row>
    <row r="14" spans="1:9">
      <c r="A14" s="6">
        <v>13</v>
      </c>
      <c r="B14" s="6" t="s">
        <v>173</v>
      </c>
      <c r="C14" s="1" t="s">
        <v>24</v>
      </c>
      <c r="E14" s="6">
        <f>category_assignment[[#This Row],[category_assignment_id]]</f>
        <v>13</v>
      </c>
      <c r="F14">
        <f>VLOOKUP(category_assignment[[#This Row],[category]],category[[category_name_german]:[category_id(for SVERWEIS)]],5,FALSE)</f>
        <v>1</v>
      </c>
      <c r="G14">
        <f>VLOOKUP(category_assignment[[#This Row],[description_german]],abbreviation[[description_german]:[abbreviation_id(for SVERWEIS)]],4,FALSE)</f>
        <v>13</v>
      </c>
      <c r="I14" s="6"/>
    </row>
    <row r="15" spans="1:9">
      <c r="A15" s="6">
        <v>14</v>
      </c>
      <c r="B15" s="6" t="s">
        <v>173</v>
      </c>
      <c r="C15" s="1" t="s">
        <v>26</v>
      </c>
      <c r="E15" s="6">
        <f>category_assignment[[#This Row],[category_assignment_id]]</f>
        <v>14</v>
      </c>
      <c r="F15">
        <f>VLOOKUP(category_assignment[[#This Row],[category]],category[[category_name_german]:[category_id(for SVERWEIS)]],5,FALSE)</f>
        <v>1</v>
      </c>
      <c r="G15">
        <f>VLOOKUP(category_assignment[[#This Row],[description_german]],abbreviation[[description_german]:[abbreviation_id(for SVERWEIS)]],4,FALSE)</f>
        <v>14</v>
      </c>
      <c r="I15" s="6"/>
    </row>
    <row r="16" spans="1:9">
      <c r="A16" s="6">
        <v>15</v>
      </c>
      <c r="B16" s="6" t="s">
        <v>173</v>
      </c>
      <c r="C16" s="1" t="s">
        <v>28</v>
      </c>
      <c r="E16" s="6">
        <f>category_assignment[[#This Row],[category_assignment_id]]</f>
        <v>15</v>
      </c>
      <c r="F16">
        <f>VLOOKUP(category_assignment[[#This Row],[category]],category[[category_name_german]:[category_id(for SVERWEIS)]],5,FALSE)</f>
        <v>1</v>
      </c>
      <c r="G16">
        <f>VLOOKUP(category_assignment[[#This Row],[description_german]],abbreviation[[description_german]:[abbreviation_id(for SVERWEIS)]],4,FALSE)</f>
        <v>15</v>
      </c>
      <c r="I16" s="6"/>
    </row>
    <row r="17" spans="1:9">
      <c r="A17" s="6">
        <v>16</v>
      </c>
      <c r="B17" s="6" t="s">
        <v>173</v>
      </c>
      <c r="C17" s="1" t="s">
        <v>30</v>
      </c>
      <c r="E17" s="6">
        <f>category_assignment[[#This Row],[category_assignment_id]]</f>
        <v>16</v>
      </c>
      <c r="F17">
        <f>VLOOKUP(category_assignment[[#This Row],[category]],category[[category_name_german]:[category_id(for SVERWEIS)]],5,FALSE)</f>
        <v>1</v>
      </c>
      <c r="G17">
        <f>VLOOKUP(category_assignment[[#This Row],[description_german]],abbreviation[[description_german]:[abbreviation_id(for SVERWEIS)]],4,FALSE)</f>
        <v>16</v>
      </c>
      <c r="I17" s="6"/>
    </row>
    <row r="18" spans="1:9">
      <c r="A18" s="6">
        <v>17</v>
      </c>
      <c r="B18" s="6" t="s">
        <v>173</v>
      </c>
      <c r="C18" s="1" t="s">
        <v>32</v>
      </c>
      <c r="E18" s="6">
        <f>category_assignment[[#This Row],[category_assignment_id]]</f>
        <v>17</v>
      </c>
      <c r="F18">
        <f>VLOOKUP(category_assignment[[#This Row],[category]],category[[category_name_german]:[category_id(for SVERWEIS)]],5,FALSE)</f>
        <v>1</v>
      </c>
      <c r="G18">
        <f>VLOOKUP(category_assignment[[#This Row],[description_german]],abbreviation[[description_german]:[abbreviation_id(for SVERWEIS)]],4,FALSE)</f>
        <v>17</v>
      </c>
      <c r="I18" s="6"/>
    </row>
    <row r="19" spans="1:9">
      <c r="A19" s="6">
        <v>18</v>
      </c>
      <c r="B19" s="6" t="s">
        <v>173</v>
      </c>
      <c r="C19" s="1" t="s">
        <v>34</v>
      </c>
      <c r="E19" s="6">
        <f>category_assignment[[#This Row],[category_assignment_id]]</f>
        <v>18</v>
      </c>
      <c r="F19">
        <f>VLOOKUP(category_assignment[[#This Row],[category]],category[[category_name_german]:[category_id(for SVERWEIS)]],5,FALSE)</f>
        <v>1</v>
      </c>
      <c r="G19">
        <f>VLOOKUP(category_assignment[[#This Row],[description_german]],abbreviation[[description_german]:[abbreviation_id(for SVERWEIS)]],4,FALSE)</f>
        <v>18</v>
      </c>
      <c r="I19" s="6"/>
    </row>
    <row r="20" spans="1:9">
      <c r="A20" s="6">
        <v>19</v>
      </c>
      <c r="B20" s="6" t="s">
        <v>173</v>
      </c>
      <c r="C20" s="1" t="s">
        <v>36</v>
      </c>
      <c r="E20" s="6">
        <f>category_assignment[[#This Row],[category_assignment_id]]</f>
        <v>19</v>
      </c>
      <c r="F20">
        <f>VLOOKUP(category_assignment[[#This Row],[category]],category[[category_name_german]:[category_id(for SVERWEIS)]],5,FALSE)</f>
        <v>1</v>
      </c>
      <c r="G20">
        <f>VLOOKUP(category_assignment[[#This Row],[description_german]],abbreviation[[description_german]:[abbreviation_id(for SVERWEIS)]],4,FALSE)</f>
        <v>19</v>
      </c>
      <c r="I20" s="6"/>
    </row>
    <row r="21" spans="1:9">
      <c r="A21" s="6">
        <v>20</v>
      </c>
      <c r="B21" s="6" t="s">
        <v>173</v>
      </c>
      <c r="C21" s="1" t="s">
        <v>38</v>
      </c>
      <c r="E21" s="6">
        <f>category_assignment[[#This Row],[category_assignment_id]]</f>
        <v>20</v>
      </c>
      <c r="F21">
        <f>VLOOKUP(category_assignment[[#This Row],[category]],category[[category_name_german]:[category_id(for SVERWEIS)]],5,FALSE)</f>
        <v>1</v>
      </c>
      <c r="G21">
        <f>VLOOKUP(category_assignment[[#This Row],[description_german]],abbreviation[[description_german]:[abbreviation_id(for SVERWEIS)]],4,FALSE)</f>
        <v>20</v>
      </c>
      <c r="I21" s="6"/>
    </row>
    <row r="22" spans="1:9">
      <c r="A22" s="6">
        <v>21</v>
      </c>
      <c r="B22" s="6" t="s">
        <v>173</v>
      </c>
      <c r="C22" s="1" t="s">
        <v>40</v>
      </c>
      <c r="E22" s="6">
        <f>category_assignment[[#This Row],[category_assignment_id]]</f>
        <v>21</v>
      </c>
      <c r="F22">
        <f>VLOOKUP(category_assignment[[#This Row],[category]],category[[category_name_german]:[category_id(for SVERWEIS)]],5,FALSE)</f>
        <v>1</v>
      </c>
      <c r="G22">
        <f>VLOOKUP(category_assignment[[#This Row],[description_german]],abbreviation[[description_german]:[abbreviation_id(for SVERWEIS)]],4,FALSE)</f>
        <v>21</v>
      </c>
      <c r="I22" s="6"/>
    </row>
    <row r="23" spans="1:9">
      <c r="A23" s="6">
        <v>22</v>
      </c>
      <c r="B23" s="6" t="s">
        <v>173</v>
      </c>
      <c r="C23" s="1" t="s">
        <v>42</v>
      </c>
      <c r="E23" s="6">
        <f>category_assignment[[#This Row],[category_assignment_id]]</f>
        <v>22</v>
      </c>
      <c r="F23">
        <f>VLOOKUP(category_assignment[[#This Row],[category]],category[[category_name_german]:[category_id(for SVERWEIS)]],5,FALSE)</f>
        <v>1</v>
      </c>
      <c r="G23">
        <f>VLOOKUP(category_assignment[[#This Row],[description_german]],abbreviation[[description_german]:[abbreviation_id(for SVERWEIS)]],4,FALSE)</f>
        <v>22</v>
      </c>
      <c r="I23" s="6"/>
    </row>
    <row r="24" spans="1:9">
      <c r="A24" s="6">
        <v>23</v>
      </c>
      <c r="B24" s="6" t="s">
        <v>173</v>
      </c>
      <c r="C24" s="1" t="s">
        <v>44</v>
      </c>
      <c r="E24" s="6">
        <f>category_assignment[[#This Row],[category_assignment_id]]</f>
        <v>23</v>
      </c>
      <c r="F24">
        <f>VLOOKUP(category_assignment[[#This Row],[category]],category[[category_name_german]:[category_id(for SVERWEIS)]],5,FALSE)</f>
        <v>1</v>
      </c>
      <c r="G24">
        <f>VLOOKUP(category_assignment[[#This Row],[description_german]],abbreviation[[description_german]:[abbreviation_id(for SVERWEIS)]],4,FALSE)</f>
        <v>23</v>
      </c>
      <c r="I24" s="6"/>
    </row>
    <row r="25" spans="1:9">
      <c r="A25">
        <v>24</v>
      </c>
      <c r="B25" s="6" t="s">
        <v>173</v>
      </c>
      <c r="C25" s="1" t="s">
        <v>46</v>
      </c>
      <c r="E25" s="6">
        <f>category_assignment[[#This Row],[category_assignment_id]]</f>
        <v>24</v>
      </c>
      <c r="F25">
        <f>VLOOKUP(category_assignment[[#This Row],[category]],category[[category_name_german]:[category_id(for SVERWEIS)]],5,FALSE)</f>
        <v>1</v>
      </c>
      <c r="G25">
        <f>VLOOKUP(category_assignment[[#This Row],[description_german]],abbreviation[[description_german]:[abbreviation_id(for SVERWEIS)]],4,FALSE)</f>
        <v>24</v>
      </c>
      <c r="I25" s="6"/>
    </row>
    <row r="26" spans="1:9">
      <c r="A26" s="6">
        <v>25</v>
      </c>
      <c r="B26" t="s">
        <v>174</v>
      </c>
      <c r="I26" s="6" t="str">
        <f t="array" ref="I26">IFERROR(INDEX(category_assignment[description_german],LARGE((category_assignment[category]=$I$1)*(ROW(category_assignment[category])-2),COUNTIF(category_assignment[category],$I$1)+1-ROW(I25))),"")</f>
        <v/>
      </c>
    </row>
    <row r="27" spans="1:9">
      <c r="A27" s="6">
        <v>26</v>
      </c>
      <c r="I27" s="6" t="str">
        <f t="array" ref="I27">IFERROR(INDEX(category_assignment[description_german],LARGE((category_assignment[category]=$I$1)*(ROW(category_assignment[category])-2),COUNTIF(category_assignment[category],$I$1)+1-ROW(I26))),"")</f>
        <v/>
      </c>
    </row>
    <row r="28" spans="1:9">
      <c r="A28" s="6">
        <v>27</v>
      </c>
      <c r="I28" s="6" t="str">
        <f t="array" ref="I28">IFERROR(INDEX(category_assignment[description_german],LARGE((category_assignment[category]=$I$1)*(ROW(category_assignment[category])-2),COUNTIF(category_assignment[category],$I$1)+1-ROW(I27))),"")</f>
        <v/>
      </c>
    </row>
    <row r="29" spans="1:9">
      <c r="A29" s="6">
        <v>28</v>
      </c>
      <c r="I29" s="6" t="str">
        <f t="array" ref="I29">IFERROR(INDEX(category_assignment[description_german],LARGE((category_assignment[category]=$I$1)*(ROW(category_assignment[category])-2),COUNTIF(category_assignment[category],$I$1)+1-ROW(I28))),"")</f>
        <v/>
      </c>
    </row>
    <row r="30" spans="1:9">
      <c r="A30" s="6">
        <v>29</v>
      </c>
      <c r="I30" s="6" t="str">
        <f t="array" ref="I30">IFERROR(INDEX(category_assignment[description_german],LARGE((category_assignment[category]=$I$1)*(ROW(category_assignment[category])-2),COUNTIF(category_assignment[category],$I$1)+1-ROW(I29))),"")</f>
        <v/>
      </c>
    </row>
    <row r="31" spans="1:9">
      <c r="A31" s="6">
        <v>30</v>
      </c>
      <c r="I31" s="6" t="str">
        <f t="array" ref="I31">IFERROR(INDEX(category_assignment[description_german],LARGE((category_assignment[category]=$I$1)*(ROW(category_assignment[category])-2),COUNTIF(category_assignment[category],$I$1)+1-ROW(I30))),"")</f>
        <v/>
      </c>
    </row>
    <row r="32" spans="1:9">
      <c r="A32" s="6">
        <v>31</v>
      </c>
      <c r="I32" s="6" t="str">
        <f t="array" ref="I32">IFERROR(INDEX(category_assignment[description_german],LARGE((category_assignment[category]=$I$1)*(ROW(category_assignment[category])-2),COUNTIF(category_assignment[category],$I$1)+1-ROW(I31))),"")</f>
        <v/>
      </c>
    </row>
    <row r="33" spans="1:9">
      <c r="A33" s="6">
        <v>32</v>
      </c>
      <c r="I33" s="6" t="str">
        <f t="array" ref="I33">IFERROR(INDEX(category_assignment[description_german],LARGE((category_assignment[category]=$I$1)*(ROW(category_assignment[category])-2),COUNTIF(category_assignment[category],$I$1)+1-ROW(I32))),"")</f>
        <v/>
      </c>
    </row>
    <row r="34" spans="1:9">
      <c r="A34" s="6">
        <v>33</v>
      </c>
    </row>
    <row r="35" spans="1:9">
      <c r="A35" s="6">
        <v>34</v>
      </c>
    </row>
    <row r="36" spans="1:9">
      <c r="A36" s="6">
        <v>35</v>
      </c>
    </row>
    <row r="37" spans="1:9">
      <c r="A37" s="6">
        <v>36</v>
      </c>
    </row>
    <row r="38" spans="1:9">
      <c r="A38" s="6">
        <v>37</v>
      </c>
    </row>
    <row r="39" spans="1:9">
      <c r="A39" s="6">
        <v>38</v>
      </c>
    </row>
    <row r="40" spans="1:9">
      <c r="A40" s="6">
        <v>39</v>
      </c>
    </row>
    <row r="41" spans="1:9">
      <c r="A41" s="6">
        <v>40</v>
      </c>
    </row>
    <row r="42" spans="1:9">
      <c r="A42" s="6">
        <v>41</v>
      </c>
    </row>
    <row r="43" spans="1:9">
      <c r="A43" s="6">
        <v>42</v>
      </c>
    </row>
    <row r="44" spans="1:9">
      <c r="A44" s="6">
        <v>43</v>
      </c>
    </row>
    <row r="45" spans="1:9">
      <c r="A45" s="6">
        <v>44</v>
      </c>
    </row>
    <row r="46" spans="1:9">
      <c r="A46" s="6">
        <v>45</v>
      </c>
    </row>
    <row r="47" spans="1:9">
      <c r="A47" s="6">
        <v>46</v>
      </c>
    </row>
    <row r="48" spans="1:9">
      <c r="A48" s="6">
        <v>47</v>
      </c>
    </row>
    <row r="49" spans="1:1">
      <c r="A49" s="6">
        <v>48</v>
      </c>
    </row>
  </sheetData>
  <dataValidations count="2">
    <dataValidation type="list" allowBlank="1" showInputMessage="1" showErrorMessage="1" sqref="B2:B49">
      <formula1>category_name_german</formula1>
    </dataValidation>
    <dataValidation type="list" allowBlank="1" showInputMessage="1" showErrorMessage="1" sqref="C2:C49">
      <formula1>description_german</formula1>
    </dataValidation>
  </dataValidations>
  <pageMargins left="0.7" right="0.7" top="0.78740157499999996" bottom="0.78740157499999996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E39" sqref="E39"/>
    </sheetView>
  </sheetViews>
  <sheetFormatPr baseColWidth="10" defaultRowHeight="15"/>
  <cols>
    <col min="1" max="1" width="20.28515625" bestFit="1" customWidth="1"/>
    <col min="2" max="2" width="22.85546875" bestFit="1" customWidth="1"/>
    <col min="3" max="3" width="25.7109375" customWidth="1"/>
    <col min="7" max="7" width="20.28515625" bestFit="1" customWidth="1"/>
    <col min="8" max="8" width="11.85546875" bestFit="1" customWidth="1"/>
    <col min="9" max="9" width="13.28515625" bestFit="1" customWidth="1"/>
    <col min="14" max="14" width="11.5703125" customWidth="1"/>
  </cols>
  <sheetData>
    <row r="1" spans="1:12">
      <c r="A1" t="s">
        <v>198</v>
      </c>
      <c r="B1" t="s">
        <v>199</v>
      </c>
      <c r="C1" t="s">
        <v>200</v>
      </c>
      <c r="E1" s="6" t="s">
        <v>198</v>
      </c>
      <c r="F1" s="6" t="s">
        <v>201</v>
      </c>
      <c r="G1" s="6" t="s">
        <v>202</v>
      </c>
      <c r="I1" t="s">
        <v>173</v>
      </c>
      <c r="J1" t="s">
        <v>206</v>
      </c>
      <c r="K1" t="s">
        <v>207</v>
      </c>
      <c r="L1" t="s">
        <v>208</v>
      </c>
    </row>
    <row r="2" spans="1:12">
      <c r="A2">
        <v>1</v>
      </c>
      <c r="B2" s="6" t="s">
        <v>18</v>
      </c>
      <c r="C2" s="6" t="s">
        <v>48</v>
      </c>
      <c r="E2" s="6">
        <f>parent_children[[#This Row],[parent_children_id]]</f>
        <v>1</v>
      </c>
      <c r="F2" s="6">
        <f>VLOOKUP(parent_children[[#This Row],[parent]],abbreviation[[description_german]:[abbreviation_id(for SVERWEIS)]],4,FALSE)</f>
        <v>10</v>
      </c>
      <c r="G2" s="6">
        <f>VLOOKUP(parent_children[[#This Row],[children]],abbreviation[[description_german]:[abbreviation_id(for SVERWEIS)]],4,FALSE)</f>
        <v>25</v>
      </c>
      <c r="I2" t="s">
        <v>18</v>
      </c>
      <c r="L2" t="str">
        <f>IF(Tabelle2[[#This Row],[System]]&lt;&gt;"",VLOOKUP(Tabelle2[[#This Row],[System]],parent_children[[parent]:[children]],2,0))</f>
        <v>Brennwertkessel</v>
      </c>
    </row>
    <row r="3" spans="1:12">
      <c r="A3">
        <v>2</v>
      </c>
      <c r="B3" s="6" t="s">
        <v>18</v>
      </c>
      <c r="C3" s="6" t="s">
        <v>50</v>
      </c>
      <c r="E3" s="6">
        <f>parent_children[[#This Row],[parent_children_id]]</f>
        <v>2</v>
      </c>
      <c r="F3" s="6">
        <f>VLOOKUP(parent_children[[#This Row],[parent]],abbreviation[[description_german]:[abbreviation_id(for SVERWEIS)]],4,FALSE)</f>
        <v>10</v>
      </c>
      <c r="G3" s="6">
        <f>VLOOKUP(parent_children[[#This Row],[children]],abbreviation[[description_german]:[abbreviation_id(for SVERWEIS)]],4,FALSE)</f>
        <v>26</v>
      </c>
      <c r="I3" s="6" t="s">
        <v>16</v>
      </c>
      <c r="K3" t="e">
        <f>IF(I3="","", VLOOKUP(I3, parent_children[[parent]:[children]], 2,'FALSE'))</f>
        <v>#NAME?</v>
      </c>
      <c r="L3" s="6" t="str">
        <f>IF(Tabelle2[[#This Row],[System]]&lt;&gt;"",VLOOKUP(Tabelle2[[#This Row],[System]],parent_children[[parent]:[children]],2,0))</f>
        <v>Absorption</v>
      </c>
    </row>
    <row r="4" spans="1:12">
      <c r="A4">
        <v>3</v>
      </c>
      <c r="B4" s="6" t="s">
        <v>18</v>
      </c>
      <c r="C4" s="6" t="s">
        <v>52</v>
      </c>
      <c r="E4" s="6">
        <f>parent_children[[#This Row],[parent_children_id]]</f>
        <v>3</v>
      </c>
      <c r="F4" s="6">
        <f>VLOOKUP(parent_children[[#This Row],[parent]],abbreviation[[description_german]:[abbreviation_id(for SVERWEIS)]],4,FALSE)</f>
        <v>10</v>
      </c>
      <c r="G4" s="6">
        <f>VLOOKUP(parent_children[[#This Row],[children]],abbreviation[[description_german]:[abbreviation_id(for SVERWEIS)]],4,FALSE)</f>
        <v>27</v>
      </c>
      <c r="I4" s="6"/>
      <c r="K4" t="str">
        <f>IF(I4="","", VLOOKUP(I4, parent_children[[parent]:[children]], 2,'FALSE'))</f>
        <v/>
      </c>
      <c r="L4" s="6" t="b">
        <f>IF(Tabelle2[[#This Row],[System]]&lt;&gt;"",VLOOKUP(Tabelle2[[#This Row],[System]],parent_children[[parent]:[children]],2,0))</f>
        <v>0</v>
      </c>
    </row>
    <row r="5" spans="1:12">
      <c r="A5">
        <v>4</v>
      </c>
      <c r="B5" s="6" t="s">
        <v>16</v>
      </c>
      <c r="C5" s="6" t="s">
        <v>54</v>
      </c>
      <c r="E5" s="6">
        <f>parent_children[[#This Row],[parent_children_id]]</f>
        <v>4</v>
      </c>
      <c r="F5" s="6">
        <f>VLOOKUP(parent_children[[#This Row],[parent]],abbreviation[[description_german]:[abbreviation_id(for SVERWEIS)]],4,FALSE)</f>
        <v>9</v>
      </c>
      <c r="G5" s="6">
        <f>VLOOKUP(parent_children[[#This Row],[children]],abbreviation[[description_german]:[abbreviation_id(for SVERWEIS)]],4,FALSE)</f>
        <v>28</v>
      </c>
      <c r="K5" t="str">
        <f>IF(I5="","", VLOOKUP(I5, parent_children[[parent]:[children]], 2,'FALSE'))</f>
        <v/>
      </c>
      <c r="L5" s="6" t="b">
        <f>IF(Tabelle2[[#This Row],[System]]&lt;&gt;"",VLOOKUP(Tabelle2[[#This Row],[System]],parent_children[[parent]:[children]],2,0))</f>
        <v>0</v>
      </c>
    </row>
    <row r="6" spans="1:12">
      <c r="A6">
        <v>5</v>
      </c>
      <c r="B6" s="6" t="s">
        <v>16</v>
      </c>
      <c r="C6" s="6" t="s">
        <v>56</v>
      </c>
      <c r="E6" s="6">
        <f>parent_children[[#This Row],[parent_children_id]]</f>
        <v>5</v>
      </c>
      <c r="F6" s="6">
        <f>VLOOKUP(parent_children[[#This Row],[parent]],abbreviation[[description_german]:[abbreviation_id(for SVERWEIS)]],4,FALSE)</f>
        <v>9</v>
      </c>
      <c r="G6" s="6">
        <f>VLOOKUP(parent_children[[#This Row],[children]],abbreviation[[description_german]:[abbreviation_id(for SVERWEIS)]],4,FALSE)</f>
        <v>29</v>
      </c>
      <c r="K6" t="str">
        <f>IF(I6="","", VLOOKUP(I6, parent_children[[parent]:[children]], 2,'FALSE'))</f>
        <v/>
      </c>
      <c r="L6" s="6" t="b">
        <f>IF(Tabelle2[[#This Row],[System]]&lt;&gt;"",VLOOKUP(Tabelle2[[#This Row],[System]],parent_children[[parent]:[children]],2,0))</f>
        <v>0</v>
      </c>
    </row>
    <row r="7" spans="1:12">
      <c r="A7">
        <v>6</v>
      </c>
      <c r="B7" s="6" t="s">
        <v>28</v>
      </c>
      <c r="C7" s="6" t="s">
        <v>58</v>
      </c>
      <c r="E7" s="6">
        <f>parent_children[[#This Row],[parent_children_id]]</f>
        <v>6</v>
      </c>
      <c r="F7" s="6">
        <f>VLOOKUP(parent_children[[#This Row],[parent]],abbreviation[[description_german]:[abbreviation_id(for SVERWEIS)]],4,FALSE)</f>
        <v>15</v>
      </c>
      <c r="G7" s="6">
        <f>VLOOKUP(parent_children[[#This Row],[children]],abbreviation[[description_german]:[abbreviation_id(for SVERWEIS)]],4,FALSE)</f>
        <v>30</v>
      </c>
      <c r="K7" t="str">
        <f>IF(I7="","", VLOOKUP(I7, parent_children[[parent]:[children]], 2,'FALSE'))</f>
        <v/>
      </c>
      <c r="L7" s="6" t="b">
        <f>IF(Tabelle2[[#This Row],[System]]&lt;&gt;"",VLOOKUP(Tabelle2[[#This Row],[System]],parent_children[[parent]:[children]],2,0))</f>
        <v>0</v>
      </c>
    </row>
    <row r="8" spans="1:12">
      <c r="A8">
        <v>7</v>
      </c>
      <c r="B8" s="6" t="s">
        <v>28</v>
      </c>
      <c r="C8" s="6" t="s">
        <v>60</v>
      </c>
      <c r="E8" s="6">
        <f>parent_children[[#This Row],[parent_children_id]]</f>
        <v>7</v>
      </c>
      <c r="F8" s="6">
        <f>VLOOKUP(parent_children[[#This Row],[parent]],abbreviation[[description_german]:[abbreviation_id(for SVERWEIS)]],4,FALSE)</f>
        <v>15</v>
      </c>
      <c r="G8" s="6">
        <f>VLOOKUP(parent_children[[#This Row],[children]],abbreviation[[description_german]:[abbreviation_id(for SVERWEIS)]],4,FALSE)</f>
        <v>31</v>
      </c>
      <c r="K8" t="str">
        <f>IF(I8="","", VLOOKUP(I8, parent_children[[parent]:[children]], 2,'FALSE'))</f>
        <v/>
      </c>
      <c r="L8" s="6" t="b">
        <f>IF(Tabelle2[[#This Row],[System]]&lt;&gt;"",VLOOKUP(Tabelle2[[#This Row],[System]],parent_children[[parent]:[children]],2,0))</f>
        <v>0</v>
      </c>
    </row>
    <row r="9" spans="1:12">
      <c r="A9" s="6">
        <v>8</v>
      </c>
      <c r="B9" s="6" t="s">
        <v>28</v>
      </c>
      <c r="C9" t="s">
        <v>62</v>
      </c>
      <c r="E9">
        <f>parent_children[[#This Row],[parent_children_id]]</f>
        <v>8</v>
      </c>
      <c r="F9" s="6">
        <f>VLOOKUP(parent_children[[#This Row],[parent]],abbreviation[[description_german]:[abbreviation_id(for SVERWEIS)]],4,FALSE)</f>
        <v>15</v>
      </c>
      <c r="G9" s="6">
        <f>VLOOKUP(parent_children[[#This Row],[children]],abbreviation[[description_german]:[abbreviation_id(for SVERWEIS)]],4,FALSE)</f>
        <v>32</v>
      </c>
      <c r="K9" t="str">
        <f>IF(I9="","", VLOOKUP(I9, parent_children[[parent]:[children]], 2,'FALSE'))</f>
        <v/>
      </c>
      <c r="L9" s="6" t="b">
        <f>IF(Tabelle2[[#This Row],[System]]&lt;&gt;"",VLOOKUP(Tabelle2[[#This Row],[System]],parent_children[[parent]:[children]],2,0))</f>
        <v>0</v>
      </c>
    </row>
    <row r="10" spans="1:12">
      <c r="A10" s="6">
        <v>9</v>
      </c>
      <c r="B10" s="6" t="s">
        <v>28</v>
      </c>
      <c r="C10" t="s">
        <v>64</v>
      </c>
      <c r="E10">
        <f>parent_children[[#This Row],[parent_children_id]]</f>
        <v>9</v>
      </c>
      <c r="F10" s="6">
        <f>VLOOKUP(parent_children[[#This Row],[parent]],abbreviation[[description_german]:[abbreviation_id(for SVERWEIS)]],4,FALSE)</f>
        <v>15</v>
      </c>
      <c r="G10" s="6">
        <f>VLOOKUP(parent_children[[#This Row],[children]],abbreviation[[description_german]:[abbreviation_id(for SVERWEIS)]],4,FALSE)</f>
        <v>33</v>
      </c>
      <c r="K10" t="str">
        <f>IF(I10="","", VLOOKUP(I10, parent_children[[parent]:[children]], 2,'FALSE'))</f>
        <v/>
      </c>
      <c r="L10" s="6" t="b">
        <f>IF(Tabelle2[[#This Row],[System]]&lt;&gt;"",VLOOKUP(Tabelle2[[#This Row],[System]],parent_children[[parent]:[children]],2,0))</f>
        <v>0</v>
      </c>
    </row>
    <row r="11" spans="1:12">
      <c r="A11" s="6">
        <v>10</v>
      </c>
      <c r="B11" t="s">
        <v>34</v>
      </c>
      <c r="C11" s="6" t="s">
        <v>66</v>
      </c>
      <c r="E11">
        <f>parent_children[[#This Row],[parent_children_id]]</f>
        <v>10</v>
      </c>
      <c r="F11" s="6">
        <f>VLOOKUP(parent_children[[#This Row],[parent]],abbreviation[[description_german]:[abbreviation_id(for SVERWEIS)]],4,FALSE)</f>
        <v>18</v>
      </c>
      <c r="G11" s="6">
        <f>VLOOKUP(parent_children[[#This Row],[children]],abbreviation[[description_german]:[abbreviation_id(for SVERWEIS)]],4,FALSE)</f>
        <v>34</v>
      </c>
      <c r="K11" t="str">
        <f>IF(I11="","", VLOOKUP(I11, parent_children[[parent]:[children]], 2,'FALSE'))</f>
        <v/>
      </c>
      <c r="L11" s="6" t="b">
        <f>IF(Tabelle2[[#This Row],[System]]&lt;&gt;"",VLOOKUP(Tabelle2[[#This Row],[System]],parent_children[[parent]:[children]],2,0))</f>
        <v>0</v>
      </c>
    </row>
    <row r="12" spans="1:12">
      <c r="A12" s="6">
        <v>11</v>
      </c>
      <c r="B12" t="s">
        <v>34</v>
      </c>
      <c r="C12" s="6" t="s">
        <v>68</v>
      </c>
      <c r="E12">
        <f>parent_children[[#This Row],[parent_children_id]]</f>
        <v>11</v>
      </c>
      <c r="F12" s="6">
        <f>VLOOKUP(parent_children[[#This Row],[parent]],abbreviation[[description_german]:[abbreviation_id(for SVERWEIS)]],4,FALSE)</f>
        <v>18</v>
      </c>
      <c r="G12" s="6">
        <f>VLOOKUP(parent_children[[#This Row],[children]],abbreviation[[description_german]:[abbreviation_id(for SVERWEIS)]],4,FALSE)</f>
        <v>35</v>
      </c>
      <c r="K12" t="str">
        <f>IF(I12="","", VLOOKUP(I12, parent_children[[parent]:[children]], 2,'FALSE'))</f>
        <v/>
      </c>
      <c r="L12" s="6" t="b">
        <f>IF(Tabelle2[[#This Row],[System]]&lt;&gt;"",VLOOKUP(Tabelle2[[#This Row],[System]],parent_children[[parent]:[children]],2,0))</f>
        <v>0</v>
      </c>
    </row>
    <row r="13" spans="1:12">
      <c r="A13" s="6">
        <v>12</v>
      </c>
      <c r="B13" s="6" t="s">
        <v>34</v>
      </c>
      <c r="C13" s="6" t="s">
        <v>69</v>
      </c>
      <c r="E13">
        <f>parent_children[[#This Row],[parent_children_id]]</f>
        <v>12</v>
      </c>
      <c r="F13" s="6">
        <f>VLOOKUP(parent_children[[#This Row],[parent]],abbreviation[[description_german]:[abbreviation_id(for SVERWEIS)]],4,FALSE)</f>
        <v>18</v>
      </c>
      <c r="G13" s="6">
        <f>VLOOKUP(parent_children[[#This Row],[children]],abbreviation[[description_german]:[abbreviation_id(for SVERWEIS)]],4,FALSE)</f>
        <v>36</v>
      </c>
      <c r="K13" t="str">
        <f>IF(I13="","", VLOOKUP(I13, parent_children[[parent]:[children]], 2,'FALSE'))</f>
        <v/>
      </c>
      <c r="L13" s="6" t="b">
        <f>IF(Tabelle2[[#This Row],[System]]&lt;&gt;"",VLOOKUP(Tabelle2[[#This Row],[System]],parent_children[[parent]:[children]],2,0))</f>
        <v>0</v>
      </c>
    </row>
    <row r="14" spans="1:12">
      <c r="A14" s="6">
        <v>13</v>
      </c>
      <c r="B14" t="s">
        <v>30</v>
      </c>
      <c r="C14" s="6" t="s">
        <v>66</v>
      </c>
      <c r="E14">
        <f>parent_children[[#This Row],[parent_children_id]]</f>
        <v>13</v>
      </c>
      <c r="F14" s="6">
        <f>VLOOKUP(parent_children[[#This Row],[parent]],abbreviation[[description_german]:[abbreviation_id(for SVERWEIS)]],4,FALSE)</f>
        <v>16</v>
      </c>
      <c r="G14" s="6">
        <f>VLOOKUP(parent_children[[#This Row],[children]],abbreviation[[description_german]:[abbreviation_id(for SVERWEIS)]],4,FALSE)</f>
        <v>34</v>
      </c>
      <c r="K14" t="str">
        <f>IF(I14="","", VLOOKUP(I14, parent_children[[parent]:[children]], 2,'FALSE'))</f>
        <v/>
      </c>
      <c r="L14" s="6" t="b">
        <f>IF(Tabelle2[[#This Row],[System]]&lt;&gt;"",VLOOKUP(Tabelle2[[#This Row],[System]],parent_children[[parent]:[children]],2,0))</f>
        <v>0</v>
      </c>
    </row>
    <row r="15" spans="1:12">
      <c r="A15" s="6">
        <v>14</v>
      </c>
      <c r="B15" s="6" t="s">
        <v>30</v>
      </c>
      <c r="C15" s="6" t="s">
        <v>68</v>
      </c>
      <c r="E15">
        <f>parent_children[[#This Row],[parent_children_id]]</f>
        <v>14</v>
      </c>
      <c r="F15" s="6">
        <f>VLOOKUP(parent_children[[#This Row],[parent]],abbreviation[[description_german]:[abbreviation_id(for SVERWEIS)]],4,FALSE)</f>
        <v>16</v>
      </c>
      <c r="G15" s="6">
        <f>VLOOKUP(parent_children[[#This Row],[children]],abbreviation[[description_german]:[abbreviation_id(for SVERWEIS)]],4,FALSE)</f>
        <v>35</v>
      </c>
      <c r="K15" t="str">
        <f>IF(I15="","", VLOOKUP(I15, parent_children[[parent]:[children]], 2,'FALSE'))</f>
        <v/>
      </c>
      <c r="L15" s="6" t="b">
        <f>IF(Tabelle2[[#This Row],[System]]&lt;&gt;"",VLOOKUP(Tabelle2[[#This Row],[System]],parent_children[[parent]:[children]],2,0))</f>
        <v>0</v>
      </c>
    </row>
    <row r="16" spans="1:12">
      <c r="A16" s="6">
        <v>15</v>
      </c>
      <c r="B16" s="6" t="s">
        <v>30</v>
      </c>
      <c r="C16" s="6" t="s">
        <v>69</v>
      </c>
      <c r="E16">
        <f>parent_children[[#This Row],[parent_children_id]]</f>
        <v>15</v>
      </c>
      <c r="F16" s="6">
        <f>VLOOKUP(parent_children[[#This Row],[parent]],abbreviation[[description_german]:[abbreviation_id(for SVERWEIS)]],4,FALSE)</f>
        <v>16</v>
      </c>
      <c r="G16" s="6">
        <f>VLOOKUP(parent_children[[#This Row],[children]],abbreviation[[description_german]:[abbreviation_id(for SVERWEIS)]],4,FALSE)</f>
        <v>36</v>
      </c>
      <c r="K16" t="str">
        <f>IF(I16="","", VLOOKUP(I16, parent_children[[parent]:[children]], 2,'FALSE'))</f>
        <v/>
      </c>
      <c r="L16" s="6" t="b">
        <f>IF(Tabelle2[[#This Row],[System]]&lt;&gt;"",VLOOKUP(Tabelle2[[#This Row],[System]],parent_children[[parent]:[children]],2,0))</f>
        <v>0</v>
      </c>
    </row>
    <row r="17" spans="1:12">
      <c r="A17" s="6">
        <v>16</v>
      </c>
      <c r="B17" t="s">
        <v>36</v>
      </c>
      <c r="C17" s="6" t="s">
        <v>66</v>
      </c>
      <c r="E17">
        <f>parent_children[[#This Row],[parent_children_id]]</f>
        <v>16</v>
      </c>
      <c r="F17" s="6">
        <f>VLOOKUP(parent_children[[#This Row],[parent]],abbreviation[[description_german]:[abbreviation_id(for SVERWEIS)]],4,FALSE)</f>
        <v>19</v>
      </c>
      <c r="G17" s="6">
        <f>VLOOKUP(parent_children[[#This Row],[children]],abbreviation[[description_german]:[abbreviation_id(for SVERWEIS)]],4,FALSE)</f>
        <v>34</v>
      </c>
      <c r="K17" t="str">
        <f>IF(I17="","", VLOOKUP(I17, parent_children[[parent]:[children]], 2,'FALSE'))</f>
        <v/>
      </c>
      <c r="L17" s="6" t="b">
        <f>IF(Tabelle2[[#This Row],[System]]&lt;&gt;"",VLOOKUP(Tabelle2[[#This Row],[System]],parent_children[[parent]:[children]],2,0))</f>
        <v>0</v>
      </c>
    </row>
    <row r="18" spans="1:12">
      <c r="A18" s="6">
        <v>17</v>
      </c>
      <c r="B18" s="6" t="s">
        <v>36</v>
      </c>
      <c r="C18" s="6" t="s">
        <v>68</v>
      </c>
      <c r="E18">
        <f>parent_children[[#This Row],[parent_children_id]]</f>
        <v>17</v>
      </c>
      <c r="F18" s="6">
        <f>VLOOKUP(parent_children[[#This Row],[parent]],abbreviation[[description_german]:[abbreviation_id(for SVERWEIS)]],4,FALSE)</f>
        <v>19</v>
      </c>
      <c r="G18" s="6">
        <f>VLOOKUP(parent_children[[#This Row],[children]],abbreviation[[description_german]:[abbreviation_id(for SVERWEIS)]],4,FALSE)</f>
        <v>35</v>
      </c>
      <c r="K18" t="str">
        <f>IF(I18="","", VLOOKUP(I18, parent_children[[parent]:[children]], 2,'FALSE'))</f>
        <v/>
      </c>
      <c r="L18" s="6" t="b">
        <f>IF(Tabelle2[[#This Row],[System]]&lt;&gt;"",VLOOKUP(Tabelle2[[#This Row],[System]],parent_children[[parent]:[children]],2,0))</f>
        <v>0</v>
      </c>
    </row>
    <row r="19" spans="1:12">
      <c r="A19" s="6">
        <v>18</v>
      </c>
      <c r="B19" s="6" t="s">
        <v>36</v>
      </c>
      <c r="C19" s="6" t="s">
        <v>69</v>
      </c>
      <c r="E19">
        <f>parent_children[[#This Row],[parent_children_id]]</f>
        <v>18</v>
      </c>
      <c r="F19" s="6">
        <f>VLOOKUP(parent_children[[#This Row],[parent]],abbreviation[[description_german]:[abbreviation_id(for SVERWEIS)]],4,FALSE)</f>
        <v>19</v>
      </c>
      <c r="G19" s="6">
        <f>VLOOKUP(parent_children[[#This Row],[children]],abbreviation[[description_german]:[abbreviation_id(for SVERWEIS)]],4,FALSE)</f>
        <v>36</v>
      </c>
      <c r="K19" t="str">
        <f>IF(I19="","", VLOOKUP(I19, parent_children[[parent]:[children]], 2,'FALSE'))</f>
        <v/>
      </c>
      <c r="L19" s="6" t="b">
        <f>IF(Tabelle2[[#This Row],[System]]&lt;&gt;"",VLOOKUP(Tabelle2[[#This Row],[System]],parent_children[[parent]:[children]],2,0))</f>
        <v>0</v>
      </c>
    </row>
    <row r="20" spans="1:12">
      <c r="A20" s="6">
        <v>19</v>
      </c>
      <c r="B20" t="s">
        <v>32</v>
      </c>
      <c r="C20" s="6" t="s">
        <v>66</v>
      </c>
      <c r="E20">
        <f>parent_children[[#This Row],[parent_children_id]]</f>
        <v>19</v>
      </c>
      <c r="F20" s="6">
        <f>VLOOKUP(parent_children[[#This Row],[parent]],abbreviation[[description_german]:[abbreviation_id(for SVERWEIS)]],4,FALSE)</f>
        <v>17</v>
      </c>
      <c r="G20" s="6">
        <f>VLOOKUP(parent_children[[#This Row],[children]],abbreviation[[description_german]:[abbreviation_id(for SVERWEIS)]],4,FALSE)</f>
        <v>34</v>
      </c>
      <c r="K20" t="str">
        <f>IF(I20="","", VLOOKUP(I20, parent_children[[parent]:[children]], 2,'FALSE'))</f>
        <v/>
      </c>
      <c r="L20" s="6" t="b">
        <f>IF(Tabelle2[[#This Row],[System]]&lt;&gt;"",VLOOKUP(Tabelle2[[#This Row],[System]],parent_children[[parent]:[children]],2,0))</f>
        <v>0</v>
      </c>
    </row>
    <row r="21" spans="1:12">
      <c r="A21" s="6">
        <v>20</v>
      </c>
      <c r="B21" s="6" t="s">
        <v>32</v>
      </c>
      <c r="C21" s="6" t="s">
        <v>68</v>
      </c>
      <c r="E21">
        <f>parent_children[[#This Row],[parent_children_id]]</f>
        <v>20</v>
      </c>
      <c r="F21" s="6">
        <f>VLOOKUP(parent_children[[#This Row],[parent]],abbreviation[[description_german]:[abbreviation_id(for SVERWEIS)]],4,FALSE)</f>
        <v>17</v>
      </c>
      <c r="G21" s="6">
        <f>VLOOKUP(parent_children[[#This Row],[children]],abbreviation[[description_german]:[abbreviation_id(for SVERWEIS)]],4,FALSE)</f>
        <v>35</v>
      </c>
      <c r="K21" t="str">
        <f>IF(I21="","", VLOOKUP(I21, parent_children[[parent]:[children]], 2,'FALSE'))</f>
        <v/>
      </c>
      <c r="L21" s="6" t="b">
        <f>IF(Tabelle2[[#This Row],[System]]&lt;&gt;"",VLOOKUP(Tabelle2[[#This Row],[System]],parent_children[[parent]:[children]],2,0))</f>
        <v>0</v>
      </c>
    </row>
    <row r="22" spans="1:12">
      <c r="A22" s="6">
        <v>21</v>
      </c>
      <c r="B22" s="6" t="s">
        <v>32</v>
      </c>
      <c r="C22" s="6" t="s">
        <v>69</v>
      </c>
      <c r="E22">
        <f>parent_children[[#This Row],[parent_children_id]]</f>
        <v>21</v>
      </c>
      <c r="F22" s="6">
        <f>VLOOKUP(parent_children[[#This Row],[parent]],abbreviation[[description_german]:[abbreviation_id(for SVERWEIS)]],4,FALSE)</f>
        <v>17</v>
      </c>
      <c r="G22" s="6">
        <f>VLOOKUP(parent_children[[#This Row],[children]],abbreviation[[description_german]:[abbreviation_id(for SVERWEIS)]],4,FALSE)</f>
        <v>36</v>
      </c>
      <c r="K22" t="str">
        <f>IF(I22="","", VLOOKUP(I22, parent_children[[parent]:[children]], 2,'FALSE'))</f>
        <v/>
      </c>
      <c r="L22" s="6" t="b">
        <f>IF(Tabelle2[[#This Row],[System]]&lt;&gt;"",VLOOKUP(Tabelle2[[#This Row],[System]],parent_children[[parent]:[children]],2,0))</f>
        <v>0</v>
      </c>
    </row>
    <row r="23" spans="1:12">
      <c r="A23" s="6">
        <v>22</v>
      </c>
      <c r="B23" s="6" t="s">
        <v>38</v>
      </c>
      <c r="C23" s="6" t="s">
        <v>70</v>
      </c>
      <c r="E23">
        <f>parent_children[[#This Row],[parent_children_id]]</f>
        <v>22</v>
      </c>
      <c r="F23" s="6">
        <f>VLOOKUP(parent_children[[#This Row],[parent]],abbreviation[[description_german]:[abbreviation_id(for SVERWEIS)]],4,FALSE)</f>
        <v>20</v>
      </c>
      <c r="G23" s="6">
        <f>VLOOKUP(parent_children[[#This Row],[children]],abbreviation[[description_german]:[abbreviation_id(for SVERWEIS)]],4,FALSE)</f>
        <v>37</v>
      </c>
      <c r="K23" t="str">
        <f>IF(I23="","", VLOOKUP(I23, parent_children[[parent]:[children]], 2,'FALSE'))</f>
        <v/>
      </c>
      <c r="L23" s="6" t="b">
        <f>IF(Tabelle2[[#This Row],[System]]&lt;&gt;"",VLOOKUP(Tabelle2[[#This Row],[System]],parent_children[[parent]:[children]],2,0))</f>
        <v>0</v>
      </c>
    </row>
    <row r="24" spans="1:12">
      <c r="A24" s="6">
        <v>23</v>
      </c>
      <c r="B24" s="6" t="s">
        <v>38</v>
      </c>
      <c r="C24" s="6" t="s">
        <v>72</v>
      </c>
      <c r="E24">
        <f>parent_children[[#This Row],[parent_children_id]]</f>
        <v>23</v>
      </c>
      <c r="F24" s="6">
        <f>VLOOKUP(parent_children[[#This Row],[parent]],abbreviation[[description_german]:[abbreviation_id(for SVERWEIS)]],4,FALSE)</f>
        <v>20</v>
      </c>
      <c r="G24" s="6">
        <f>VLOOKUP(parent_children[[#This Row],[children]],abbreviation[[description_german]:[abbreviation_id(for SVERWEIS)]],4,FALSE)</f>
        <v>38</v>
      </c>
      <c r="K24" t="str">
        <f>IF(I24="","", VLOOKUP(I24, parent_children[[parent]:[children]], 2,'FALSE'))</f>
        <v/>
      </c>
      <c r="L24" s="6" t="b">
        <f>IF(Tabelle2[[#This Row],[System]]&lt;&gt;"",VLOOKUP(Tabelle2[[#This Row],[System]],parent_children[[parent]:[children]],2,0))</f>
        <v>0</v>
      </c>
    </row>
    <row r="25" spans="1:12">
      <c r="A25" s="6">
        <v>24</v>
      </c>
      <c r="B25" s="6" t="s">
        <v>38</v>
      </c>
      <c r="C25" s="6" t="s">
        <v>73</v>
      </c>
      <c r="E25">
        <f>parent_children[[#This Row],[parent_children_id]]</f>
        <v>24</v>
      </c>
      <c r="F25" s="6">
        <f>VLOOKUP(parent_children[[#This Row],[parent]],abbreviation[[description_german]:[abbreviation_id(for SVERWEIS)]],4,FALSE)</f>
        <v>20</v>
      </c>
      <c r="G25" s="6">
        <f>VLOOKUP(parent_children[[#This Row],[children]],abbreviation[[description_german]:[abbreviation_id(for SVERWEIS)]],4,FALSE)</f>
        <v>39</v>
      </c>
      <c r="K25" t="str">
        <f>IF(I25="","", VLOOKUP(I25, parent_children[[parent]:[children]], 2,'FALSE'))</f>
        <v/>
      </c>
      <c r="L25" s="6" t="b">
        <f>IF(Tabelle2[[#This Row],[System]]&lt;&gt;"",VLOOKUP(Tabelle2[[#This Row],[System]],parent_children[[parent]:[children]],2,0))</f>
        <v>0</v>
      </c>
    </row>
    <row r="26" spans="1:12">
      <c r="A26" s="6"/>
    </row>
  </sheetData>
  <dataValidations count="1">
    <dataValidation type="list" allowBlank="1" showInputMessage="1" showErrorMessage="1" sqref="B2:C25 I2:I4">
      <formula1>description_german</formula1>
    </dataValidation>
  </dataValidations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2" sqref="B12"/>
    </sheetView>
  </sheetViews>
  <sheetFormatPr baseColWidth="10" defaultRowHeight="15"/>
  <cols>
    <col min="1" max="1" width="27.42578125" bestFit="1" customWidth="1"/>
  </cols>
  <sheetData>
    <row r="1" spans="1:2" ht="21">
      <c r="A1" s="9" t="s">
        <v>173</v>
      </c>
      <c r="B1" s="10" t="s">
        <v>209</v>
      </c>
    </row>
    <row r="2" spans="1:2">
      <c r="A2" t="str">
        <f t="array" ref="A2">IFERROR(INDEX(category_assignment[description_german],LARGE((category_assignment[category]=$A$1)*(ROW(category_assignment[category])-2),COUNTIF(category_assignment[category],$A$1)-ROW(A1))),"")</f>
        <v>Betonkerntemperierung</v>
      </c>
      <c r="B2" s="6" t="str">
        <f>IFERROR(VLOOKUP(A2,abbreviation[[description_german]:[abbreviation]],3,0),"")</f>
        <v>CCA</v>
      </c>
    </row>
    <row r="3" spans="1:2">
      <c r="A3" s="6" t="str">
        <f t="array" ref="A3">IFERROR(INDEX(category_assignment[description_german],LARGE((category_assignment[category]=$A$1)*(ROW(category_assignment[category])-2),COUNTIF(category_assignment[category],$A$1)-ROW(A2))),"")</f>
        <v>Blockheizkraftwerk (BHKW)</v>
      </c>
      <c r="B3" s="6" t="str">
        <f>IFERROR(VLOOKUP(A3,abbreviation[[description_german]:[abbreviation]],3,0),"")</f>
        <v>CHP</v>
      </c>
    </row>
    <row r="4" spans="1:2">
      <c r="A4" s="6" t="str">
        <f t="array" ref="A4">IFERROR(INDEX(category_assignment[description_german],LARGE((category_assignment[category]=$A$1)*(ROW(category_assignment[category])-2),COUNTIF(category_assignment[category],$A$1)-ROW(A3))),"")</f>
        <v>Fernkälte</v>
      </c>
      <c r="B4" s="6" t="str">
        <f>IFERROR(VLOOKUP(A4,abbreviation[[description_german]:[abbreviation]],3,0),"")</f>
        <v>C.DISCT</v>
      </c>
    </row>
    <row r="5" spans="1:2">
      <c r="A5" s="6" t="str">
        <f t="array" ref="A5">IFERROR(INDEX(category_assignment[description_german],LARGE((category_assignment[category]=$A$1)*(ROW(category_assignment[category])-2),COUNTIF(category_assignment[category],$A$1)-ROW(A4))),"")</f>
        <v>Fernwärme</v>
      </c>
      <c r="B5" s="6" t="str">
        <f>IFERROR(VLOOKUP(A5,abbreviation[[description_german]:[abbreviation]],3,0),"")</f>
        <v>H.DISCT</v>
      </c>
    </row>
    <row r="6" spans="1:2">
      <c r="A6" s="6" t="str">
        <f t="array" ref="A6">IFERROR(INDEX(category_assignment[description_german],LARGE((category_assignment[category]=$A$1)*(ROW(category_assignment[category])-2),COUNTIF(category_assignment[category],$A$1)-ROW(A5))),"")</f>
        <v>Freie Kühlung</v>
      </c>
      <c r="B6" s="6" t="str">
        <f>IFERROR(VLOOKUP(A6,abbreviation[[description_german]:[abbreviation]],3,0),"")</f>
        <v>C.FREE</v>
      </c>
    </row>
    <row r="7" spans="1:2">
      <c r="A7" s="6" t="str">
        <f t="array" ref="A7">IFERROR(INDEX(category_assignment[description_german],LARGE((category_assignment[category]=$A$1)*(ROW(category_assignment[category])-2),COUNTIF(category_assignment[category],$A$1)-ROW(A6))),"")</f>
        <v>Gaskühler</v>
      </c>
      <c r="B7" s="6" t="str">
        <f>IFERROR(VLOOKUP(A7,abbreviation[[description_german]:[abbreviation]],3,0),"")</f>
        <v>C.GAS</v>
      </c>
    </row>
    <row r="8" spans="1:2">
      <c r="A8" s="6" t="str">
        <f t="array" ref="A8">IFERROR(INDEX(category_assignment[description_german],LARGE((category_assignment[category]=$A$1)*(ROW(category_assignment[category])-2),COUNTIF(category_assignment[category],$A$1)-ROW(A7))),"")</f>
        <v>Gebäudeautomationssystem</v>
      </c>
      <c r="B8" s="6" t="str">
        <f>IFERROR(VLOOKUP(A8,abbreviation[[description_german]:[abbreviation]],3,0),"")</f>
        <v>BAS</v>
      </c>
    </row>
    <row r="9" spans="1:2">
      <c r="A9" s="6" t="str">
        <f t="array" ref="A9">IFERROR(INDEX(category_assignment[description_german],LARGE((category_assignment[category]=$A$1)*(ROW(category_assignment[category])-2),COUNTIF(category_assignment[category],$A$1)-ROW(A8))),"")</f>
        <v>Gebäudemanagementsystem</v>
      </c>
      <c r="B9" s="6" t="str">
        <f>IFERROR(VLOOKUP(A9,abbreviation[[description_german]:[abbreviation]],3,0),"")</f>
        <v>BMS</v>
      </c>
    </row>
    <row r="10" spans="1:2">
      <c r="A10" s="6" t="str">
        <f t="array" ref="A10">IFERROR(INDEX(category_assignment[description_german],LARGE((category_assignment[category]=$A$1)*(ROW(category_assignment[category])-2),COUNTIF(category_assignment[category],$A$1)-ROW(A9))),"")</f>
        <v>Kältemaschine</v>
      </c>
      <c r="B10" s="6" t="str">
        <f>IFERROR(VLOOKUP(A10,abbreviation[[description_german]:[abbreviation]],3,0),"")</f>
        <v>CH</v>
      </c>
    </row>
    <row r="11" spans="1:2">
      <c r="A11" s="6" t="str">
        <f t="array" ref="A11">IFERROR(INDEX(category_assignment[description_german],LARGE((category_assignment[category]=$A$1)*(ROW(category_assignment[category])-2),COUNTIF(category_assignment[category],$A$1)-ROW(A10))),"")</f>
        <v>Kessel</v>
      </c>
      <c r="B11" s="6" t="str">
        <f>IFERROR(VLOOKUP(A11,abbreviation[[description_german]:[abbreviation]],3,0),"")</f>
        <v>BOI</v>
      </c>
    </row>
    <row r="12" spans="1:2">
      <c r="A12" s="6" t="str">
        <f t="array" ref="A12">IFERROR(INDEX(category_assignment[description_german],LARGE((category_assignment[category]=$A$1)*(ROW(category_assignment[category])-2),COUNTIF(category_assignment[category],$A$1)-ROW(A11))),"")</f>
        <v>Kühlturm</v>
      </c>
      <c r="B12" s="6" t="str">
        <f>IFERROR(VLOOKUP(A12,abbreviation[[description_german]:[abbreviation]],3,0),"")</f>
        <v>C.TOW</v>
      </c>
    </row>
    <row r="13" spans="1:2">
      <c r="A13" s="6" t="str">
        <f t="array" ref="A13">IFERROR(INDEX(category_assignment[description_german],LARGE((category_assignment[category]=$A$1)*(ROW(category_assignment[category])-2),COUNTIF(category_assignment[category],$A$1)-ROW(A12))),"")</f>
        <v>Luft</v>
      </c>
      <c r="B13" s="6" t="str">
        <f>IFERROR(VLOOKUP(A13,abbreviation[[description_german]:[abbreviation]],3,0),"")</f>
        <v>AIR</v>
      </c>
    </row>
    <row r="14" spans="1:2">
      <c r="A14" s="6" t="str">
        <f t="array" ref="A14">IFERROR(INDEX(category_assignment[description_german],LARGE((category_assignment[category]=$A$1)*(ROW(category_assignment[category])-2),COUNTIF(category_assignment[category],$A$1)-ROW(A13))),"")</f>
        <v>Lüftungsmaschine</v>
      </c>
      <c r="B14" s="6" t="str">
        <f>IFERROR(VLOOKUP(A14,abbreviation[[description_german]:[abbreviation]],3,0),"")</f>
        <v>AHU</v>
      </c>
    </row>
    <row r="15" spans="1:2">
      <c r="A15" s="6" t="str">
        <f t="array" ref="A15">IFERROR(INDEX(category_assignment[description_german],LARGE((category_assignment[category]=$A$1)*(ROW(category_assignment[category])-2),COUNTIF(category_assignment[category],$A$1)-ROW(A14))),"")</f>
        <v>Solarthermie</v>
      </c>
      <c r="B15" s="6" t="str">
        <f>IFERROR(VLOOKUP(A15,abbreviation[[description_german]:[abbreviation]],3,0),"")</f>
        <v>SOL.TH</v>
      </c>
    </row>
    <row r="16" spans="1:2">
      <c r="A16" s="6" t="str">
        <f t="array" ref="A16">IFERROR(INDEX(category_assignment[description_german],LARGE((category_assignment[category]=$A$1)*(ROW(category_assignment[category])-2),COUNTIF(category_assignment[category],$A$1)-ROW(A15))),"")</f>
        <v>Speicher</v>
      </c>
      <c r="B16" s="6" t="str">
        <f>IFERROR(VLOOKUP(A16,abbreviation[[description_german]:[abbreviation]],3,0),"")</f>
        <v>STO</v>
      </c>
    </row>
    <row r="17" spans="1:2">
      <c r="A17" s="6" t="str">
        <f t="array" ref="A17">IFERROR(INDEX(category_assignment[description_german],LARGE((category_assignment[category]=$A$1)*(ROW(category_assignment[category])-2),COUNTIF(category_assignment[category],$A$1)-ROW(A16))),"")</f>
        <v>Unterverteiler</v>
      </c>
      <c r="B17" s="6" t="str">
        <f>IFERROR(VLOOKUP(A17,abbreviation[[description_german]:[abbreviation]],3,0),"")</f>
        <v>DIST.SUB</v>
      </c>
    </row>
    <row r="18" spans="1:2">
      <c r="A18" s="6" t="str">
        <f t="array" ref="A18">IFERROR(INDEX(category_assignment[description_german],LARGE((category_assignment[category]=$A$1)*(ROW(category_assignment[category])-2),COUNTIF(category_assignment[category],$A$1)-ROW(A17))),"")</f>
        <v>Unterverteilsystem</v>
      </c>
      <c r="B18" s="6" t="str">
        <f>IFERROR(VLOOKUP(A18,abbreviation[[description_german]:[abbreviation]],3,0),"")</f>
        <v>DISTS.SUB</v>
      </c>
    </row>
    <row r="19" spans="1:2">
      <c r="A19" s="6" t="str">
        <f t="array" ref="A19">IFERROR(INDEX(category_assignment[description_german],LARGE((category_assignment[category]=$A$1)*(ROW(category_assignment[category])-2),COUNTIF(category_assignment[category],$A$1)-ROW(A18))),"")</f>
        <v>Verteiler</v>
      </c>
      <c r="B19" s="6" t="str">
        <f>IFERROR(VLOOKUP(A19,abbreviation[[description_german]:[abbreviation]],3,0),"")</f>
        <v>DIST</v>
      </c>
    </row>
    <row r="20" spans="1:2">
      <c r="A20" s="6" t="str">
        <f t="array" ref="A20">IFERROR(INDEX(category_assignment[description_german],LARGE((category_assignment[category]=$A$1)*(ROW(category_assignment[category])-2),COUNTIF(category_assignment[category],$A$1)-ROW(A19))),"")</f>
        <v>Verteilsystem</v>
      </c>
      <c r="B20" s="6" t="str">
        <f>IFERROR(VLOOKUP(A20,abbreviation[[description_german]:[abbreviation]],3,0),"")</f>
        <v>DISTS</v>
      </c>
    </row>
    <row r="21" spans="1:2">
      <c r="A21" s="6" t="str">
        <f t="array" ref="A21">IFERROR(INDEX(category_assignment[description_german],LARGE((category_assignment[category]=$A$1)*(ROW(category_assignment[category])-2),COUNTIF(category_assignment[category],$A$1)-ROW(A20))),"")</f>
        <v>Wärmepumpe</v>
      </c>
      <c r="B21" s="6" t="str">
        <f>IFERROR(VLOOKUP(A21,abbreviation[[description_german]:[abbreviation]],3,0),"")</f>
        <v>HP</v>
      </c>
    </row>
    <row r="22" spans="1:2">
      <c r="A22" s="6" t="str">
        <f t="array" ref="A22">IFERROR(INDEX(category_assignment[description_german],LARGE((category_assignment[category]=$A$1)*(ROW(category_assignment[category])-2),COUNTIF(category_assignment[category],$A$1)-ROW(A21))),"")</f>
        <v>Wärmeübertrager</v>
      </c>
      <c r="B22" s="6" t="str">
        <f>IFERROR(VLOOKUP(A22,abbreviation[[description_german]:[abbreviation]],3,0),"")</f>
        <v>HX</v>
      </c>
    </row>
    <row r="23" spans="1:2">
      <c r="B23" s="6" t="str">
        <f>IFERROR(VLOOKUP(A23,abbreviation[[description_german]:[abbreviation]],3,0),"")</f>
        <v/>
      </c>
    </row>
    <row r="24" spans="1:2">
      <c r="B24" s="6" t="str">
        <f>IFERROR(VLOOKUP(A24,abbreviation[[description_german]:[abbreviation]],3,0),"")</f>
        <v/>
      </c>
    </row>
    <row r="25" spans="1:2">
      <c r="B25" s="6" t="str">
        <f>IFERROR(VLOOKUP(A25,abbreviation[[description_german]:[abbreviation]],3,0),"")</f>
        <v/>
      </c>
    </row>
    <row r="26" spans="1:2">
      <c r="B26" s="6" t="str">
        <f>IFERROR(VLOOKUP(A26,abbreviation[[description_german]:[abbreviation]],3,0),"")</f>
        <v/>
      </c>
    </row>
    <row r="27" spans="1:2">
      <c r="B27" s="6" t="str">
        <f>IFERROR(VLOOKUP(A27,abbreviation[[description_german]:[abbreviation]],3,0),"")</f>
        <v/>
      </c>
    </row>
    <row r="28" spans="1:2">
      <c r="B28" s="6" t="str">
        <f>IFERROR(VLOOKUP(A28,abbreviation[[description_german]:[abbreviation]],3,0),"")</f>
        <v/>
      </c>
    </row>
    <row r="29" spans="1:2">
      <c r="B29" s="6" t="str">
        <f>IFERROR(VLOOKUP(A29,abbreviation[[description_german]:[abbreviation]],3,0),"")</f>
        <v/>
      </c>
    </row>
    <row r="30" spans="1:2">
      <c r="B30" s="6" t="str">
        <f>IFERROR(VLOOKUP(A30,abbreviation[[description_german]:[abbreviation]],3,0),"")</f>
        <v/>
      </c>
    </row>
    <row r="31" spans="1:2">
      <c r="B31" s="6" t="str">
        <f>IFERROR(VLOOKUP(A31,abbreviation[[description_german]:[abbreviation]],3,0),"")</f>
        <v/>
      </c>
    </row>
    <row r="32" spans="1:2">
      <c r="B32" s="6" t="str">
        <f>IFERROR(VLOOKUP(A32,abbreviation[[description_german]:[abbreviation]],3,0),"")</f>
        <v/>
      </c>
    </row>
    <row r="33" spans="2:2">
      <c r="B33" s="6" t="str">
        <f>IFERROR(VLOOKUP(A33,abbreviation[[description_german]:[abbreviation]],3,0),"")</f>
        <v/>
      </c>
    </row>
    <row r="34" spans="2:2">
      <c r="B34" s="6" t="str">
        <f>IFERROR(VLOOKUP(A34,abbreviation[[description_german]:[abbreviation]],3,0),"")</f>
        <v/>
      </c>
    </row>
    <row r="35" spans="2:2">
      <c r="B35" s="6" t="str">
        <f>IFERROR(VLOOKUP(A35,abbreviation[[description_german]:[abbreviation]],3,0),"")</f>
        <v/>
      </c>
    </row>
    <row r="36" spans="2:2">
      <c r="B36" s="6" t="str">
        <f>IFERROR(VLOOKUP(A36,abbreviation[[description_german]:[abbreviation]],3,0),"")</f>
        <v/>
      </c>
    </row>
    <row r="37" spans="2:2">
      <c r="B37" s="6" t="str">
        <f>IFERROR(VLOOKUP(A37,abbreviation[[description_german]:[abbreviation]],3,0),"")</f>
        <v/>
      </c>
    </row>
    <row r="38" spans="2:2">
      <c r="B38" s="6" t="str">
        <f>IFERROR(VLOOKUP(A38,abbreviation[[description_german]:[abbreviation]],3,0),"")</f>
        <v/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2</vt:i4>
      </vt:variant>
    </vt:vector>
  </HeadingPairs>
  <TitlesOfParts>
    <vt:vector size="7" baseType="lpstr">
      <vt:lpstr>abbreviation</vt:lpstr>
      <vt:lpstr>category</vt:lpstr>
      <vt:lpstr>category_assignment</vt:lpstr>
      <vt:lpstr>parent_children</vt:lpstr>
      <vt:lpstr>Tabellen für Excel</vt:lpstr>
      <vt:lpstr>category_name_german</vt:lpstr>
      <vt:lpstr>description_german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Stinner, Florian</dc:creator>
  <cp:lastModifiedBy>Stinner, Florian</cp:lastModifiedBy>
  <dcterms:created xsi:type="dcterms:W3CDTF">2018-07-25T09:39:27Z</dcterms:created>
  <dcterms:modified xsi:type="dcterms:W3CDTF">2018-07-25T12:37:11Z</dcterms:modified>
</cp:coreProperties>
</file>