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5ce314374d807fa5/Arbeit/Energieeffizienz in Schwimmbädern/"/>
    </mc:Choice>
  </mc:AlternateContent>
  <xr:revisionPtr revIDLastSave="0" documentId="11_D153BDC7EB9D206B8D834A901928B6010D3A8114" xr6:coauthVersionLast="45" xr6:coauthVersionMax="45" xr10:uidLastSave="{00000000-0000-0000-0000-000000000000}"/>
  <bookViews>
    <workbookView xWindow="60915" yWindow="1650" windowWidth="17280" windowHeight="8970" xr2:uid="{00000000-000D-0000-FFFF-FFFF00000000}"/>
  </bookViews>
  <sheets>
    <sheet name="Hüllflächen, Himmelsricht." sheetId="1" r:id="rId1"/>
    <sheet name="Zonenbeschreibung" sheetId="2" r:id="rId2"/>
    <sheet name="Strukturen Hüllfläche-Bürodaten" sheetId="4" r:id="rId3"/>
    <sheet name="Vorschläge DGfdB" sheetId="5" r:id="rId4"/>
  </sheets>
  <externalReferences>
    <externalReference r:id="rId5"/>
  </externalReferences>
  <definedNames>
    <definedName name="Glass_A">[1]Dropdown!#REF!</definedName>
    <definedName name="GlassA">[1]Dropdown!#REF!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E36" i="1" l="1"/>
  <c r="G36" i="1" s="1"/>
  <c r="I19" i="1"/>
  <c r="C36" i="1" s="1"/>
  <c r="K36" i="1" l="1"/>
  <c r="I36" i="1"/>
  <c r="M36" i="1" l="1"/>
  <c r="C35" i="1" s="1"/>
  <c r="E35" i="1" l="1"/>
</calcChain>
</file>

<file path=xl/sharedStrings.xml><?xml version="1.0" encoding="utf-8"?>
<sst xmlns="http://schemas.openxmlformats.org/spreadsheetml/2006/main" count="467" uniqueCount="226">
  <si>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</si>
  <si>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</si>
  <si>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</si>
  <si>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</si>
  <si>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</si>
  <si>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</si>
  <si>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</si>
  <si>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</si>
  <si>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N</t>
  </si>
  <si>
    <t>E</t>
  </si>
  <si>
    <t>S</t>
  </si>
  <si>
    <t>W</t>
  </si>
  <si>
    <t>?</t>
  </si>
  <si>
    <t>Zone</t>
  </si>
  <si>
    <t>enthaltene Räume/Bereiche</t>
  </si>
  <si>
    <t>1a</t>
  </si>
  <si>
    <t>Foyer/Kasse</t>
  </si>
  <si>
    <t>Verwaltung / Personal</t>
  </si>
  <si>
    <t>Lagerräume (Müll, etc.)</t>
  </si>
  <si>
    <t>ergänzende Verkehrsfläche zu Zone 1</t>
  </si>
  <si>
    <t>1b</t>
  </si>
  <si>
    <t>Funktionsraum Chlor</t>
  </si>
  <si>
    <t>1c</t>
  </si>
  <si>
    <t>Gastro extern</t>
  </si>
  <si>
    <t>Umkleide</t>
  </si>
  <si>
    <t>erg. Verkehrsfläche Zone 2</t>
  </si>
  <si>
    <t>3a</t>
  </si>
  <si>
    <t>Duschen/WC Badebereich</t>
  </si>
  <si>
    <t>erg. Verkehrsfläche Zone 3a</t>
  </si>
  <si>
    <t>3b</t>
  </si>
  <si>
    <t>Duschen/WC Saunabereich</t>
  </si>
  <si>
    <t>4a</t>
  </si>
  <si>
    <t>Badebereiche</t>
  </si>
  <si>
    <t>Rutschenturm, Rutsche</t>
  </si>
  <si>
    <t>Nebenräume Badeebene/ Lager</t>
  </si>
  <si>
    <t>erg. Verkehrsflächen Zone 4a</t>
  </si>
  <si>
    <t>4b</t>
  </si>
  <si>
    <t xml:space="preserve">Gastro intern </t>
  </si>
  <si>
    <t xml:space="preserve">Aufsicht / 1. Hilfe </t>
  </si>
  <si>
    <t>Saunabereich</t>
  </si>
  <si>
    <t>Massage</t>
  </si>
  <si>
    <t xml:space="preserve">Wellness </t>
  </si>
  <si>
    <t>Fitness</t>
  </si>
  <si>
    <t>Technik (HLSB + E)</t>
  </si>
  <si>
    <t>Zone designation</t>
  </si>
  <si>
    <t>Enveloping Surfaces of Zones in an Example Swimming Pool</t>
  </si>
  <si>
    <t>Transparent elements in outer walls in each cardinal direction [m²]</t>
  </si>
  <si>
    <t>Transparent horizontal elements [m²]</t>
  </si>
  <si>
    <t>Inner walls and inner ceilings as a sum [m²]</t>
  </si>
  <si>
    <t>Air volume [m³]</t>
  </si>
  <si>
    <t>Zone 2 identical to zone 3?</t>
  </si>
  <si>
    <t>name</t>
  </si>
  <si>
    <t>building age start</t>
  </si>
  <si>
    <t>building age end</t>
  </si>
  <si>
    <t>layer</t>
  </si>
  <si>
    <t>thickness</t>
  </si>
  <si>
    <t>material (German)</t>
  </si>
  <si>
    <t>material id</t>
  </si>
  <si>
    <t>inner radiation</t>
  </si>
  <si>
    <t>inner convection</t>
  </si>
  <si>
    <t>outer radiation</t>
  </si>
  <si>
    <t>outer convection</t>
  </si>
  <si>
    <t>[a]</t>
  </si>
  <si>
    <t>(from inside 0 to outside X)</t>
  </si>
  <si>
    <t>[m]</t>
  </si>
  <si>
    <t>[cm]</t>
  </si>
  <si>
    <t>5.0</t>
  </si>
  <si>
    <t>2.7</t>
  </si>
  <si>
    <t>20.0</t>
  </si>
  <si>
    <t>lime_plaster</t>
  </si>
  <si>
    <t>plasterboard</t>
  </si>
  <si>
    <t>27068cc0-3a43-11e7-bc9e-2cd444b2e704</t>
  </si>
  <si>
    <t>OuterWall_A</t>
  </si>
  <si>
    <t>OuterWall_B</t>
  </si>
  <si>
    <t>tiles</t>
  </si>
  <si>
    <t>concrete</t>
  </si>
  <si>
    <t>air</t>
  </si>
  <si>
    <t>[W/(m²K)]</t>
  </si>
  <si>
    <t>OuterWall_C</t>
  </si>
  <si>
    <t>OuterWall_D</t>
  </si>
  <si>
    <t>vapor_barrier</t>
  </si>
  <si>
    <t>thermal_insulation</t>
  </si>
  <si>
    <t>Window_C</t>
  </si>
  <si>
    <t>[W/mK]</t>
  </si>
  <si>
    <t>heat transmission 
coefficient (U)</t>
  </si>
  <si>
    <t>thermal conductivity</t>
  </si>
  <si>
    <t>PE_foil</t>
  </si>
  <si>
    <t>finishing</t>
  </si>
  <si>
    <t>leveling_zementestrich</t>
  </si>
  <si>
    <t>reinforced_concrete</t>
  </si>
  <si>
    <t>waterproofing</t>
  </si>
  <si>
    <t>gravel</t>
  </si>
  <si>
    <t>material (from document "zone interaction 26.06.")</t>
  </si>
  <si>
    <t>facade_panels</t>
  </si>
  <si>
    <t>Kalkputz</t>
  </si>
  <si>
    <t>2e2c8180-3a43-11e7-a6be-2cd444b2e704</t>
  </si>
  <si>
    <t>Ausbauplatte</t>
  </si>
  <si>
    <t>concrete_wz05</t>
  </si>
  <si>
    <t>Beton_wz05</t>
  </si>
  <si>
    <t>249f131a-3a43-11e7-b4e6-2cd444b2e704</t>
  </si>
  <si>
    <t>Gipskartonplatte</t>
  </si>
  <si>
    <t>Window_A_facade_triple_glazing</t>
  </si>
  <si>
    <t>Ceiling_A_roof</t>
  </si>
  <si>
    <t>Ceiling_B_heated_space_above</t>
  </si>
  <si>
    <t>Floor_A_above_non_heated</t>
  </si>
  <si>
    <t>Floor_B_above_heated_4-8</t>
  </si>
  <si>
    <t>cement_floating_screed_2_bottom</t>
  </si>
  <si>
    <t>Schwimmender_Estrich</t>
  </si>
  <si>
    <t>6755e6e6-3a43-11e7-adad-2cd444b2e704</t>
  </si>
  <si>
    <t>mineral_wool_040</t>
  </si>
  <si>
    <t>Mineralwolle_040</t>
  </si>
  <si>
    <t>35d01e70-3a43-11e7-a6cf-2cd444b2e704</t>
  </si>
  <si>
    <t>vapour_barrier</t>
  </si>
  <si>
    <t>InnerWall_A_aerated_concrete</t>
  </si>
  <si>
    <t>InnerWall_B_drywall</t>
  </si>
  <si>
    <t>0,211 (highest value in BMVBS_2011_Typologie is 0,35)</t>
  </si>
  <si>
    <t>0,3 (highest value in BMVBS_2011_Typologie is 0,35)</t>
  </si>
  <si>
    <t>air_layer</t>
  </si>
  <si>
    <t>Luftschicht</t>
  </si>
  <si>
    <t>b362502c-3f99-11e7-b117-2cd444b2e704</t>
  </si>
  <si>
    <t>polyethylene_foil_2</t>
  </si>
  <si>
    <t>Polyethylene_Folie_2</t>
  </si>
  <si>
    <t>39c59c0c-3a43-11e7-ac33-2cd444b2e704</t>
  </si>
  <si>
    <t>gravel_mixed_granular</t>
  </si>
  <si>
    <t>Kies_gemischt_körnig</t>
  </si>
  <si>
    <t>2f52f9ee-3a43-11e7-ae5e-2cd444b2e704</t>
  </si>
  <si>
    <t>Alternative: Beton_CEM_II_BS325R_wz05</t>
  </si>
  <si>
    <t>Alternative: gravel_single_granular</t>
  </si>
  <si>
    <t>Maybe: brick_intern_DK with thermal conduct. of 0,68</t>
  </si>
  <si>
    <t>Alternative: insulation 036/039/042/045/060</t>
  </si>
  <si>
    <t>Window_B_interior_double_glazing</t>
  </si>
  <si>
    <t>Building Envelope Structures in Swimming Pools</t>
  </si>
  <si>
    <t>material (proposed)</t>
  </si>
  <si>
    <t>Eingangsbereich</t>
  </si>
  <si>
    <t>Schwimmhalle</t>
  </si>
  <si>
    <t>Duschen und Sanitärräume</t>
  </si>
  <si>
    <t>Umkleiden</t>
  </si>
  <si>
    <t>Aufsichtsraum</t>
  </si>
  <si>
    <t>Technikraum</t>
  </si>
  <si>
    <t>Plausibility Check of Zone Parameters with reference building volume (aspect ratio: 2 by 1)</t>
  </si>
  <si>
    <t>Roof area= ground floor area (including floor of pools with ground contact)</t>
  </si>
  <si>
    <t>reference building calculated with total zones volume, ground floor and sides ratio of 2:1</t>
  </si>
  <si>
    <t>Roof (upper building closure, including horizontal transparent elements) [m²]</t>
  </si>
  <si>
    <t>Layer 1</t>
  </si>
  <si>
    <t>Layer 2</t>
  </si>
  <si>
    <t>Layer 3</t>
  </si>
  <si>
    <t>Layer 4</t>
  </si>
  <si>
    <t>Layer 5</t>
  </si>
  <si>
    <t>Layer 6</t>
  </si>
  <si>
    <t>Layer 7</t>
  </si>
  <si>
    <t>U value</t>
  </si>
  <si>
    <t>Inside</t>
  </si>
  <si>
    <t>Material</t>
  </si>
  <si>
    <t>Thickness</t>
  </si>
  <si>
    <t>λ</t>
  </si>
  <si>
    <t>mm</t>
  </si>
  <si>
    <t>W/mK</t>
  </si>
  <si>
    <t>Wall_A</t>
  </si>
  <si>
    <t>Facade wall</t>
  </si>
  <si>
    <t>Tiles</t>
  </si>
  <si>
    <t>Vapor barriere</t>
  </si>
  <si>
    <t>Concrete</t>
  </si>
  <si>
    <t>Thermal insulation</t>
  </si>
  <si>
    <t>Finishing</t>
  </si>
  <si>
    <r>
      <t>W/m</t>
    </r>
    <r>
      <rPr>
        <vertAlign val="superscript"/>
        <sz val="11"/>
        <color theme="1"/>
        <rFont val="Century Gothic"/>
        <family val="2"/>
      </rPr>
      <t>2</t>
    </r>
    <r>
      <rPr>
        <sz val="11"/>
        <color theme="1"/>
        <rFont val="Century Gothic"/>
        <family val="2"/>
      </rPr>
      <t>K</t>
    </r>
  </si>
  <si>
    <t>(optional)</t>
  </si>
  <si>
    <t>Wall_B</t>
  </si>
  <si>
    <t>Air</t>
  </si>
  <si>
    <t>Facade panels</t>
  </si>
  <si>
    <t>Wall_C</t>
  </si>
  <si>
    <t>Wall_D</t>
  </si>
  <si>
    <t>Wall_E</t>
  </si>
  <si>
    <t>Porenbeton</t>
  </si>
  <si>
    <t>Wall_F</t>
  </si>
  <si>
    <t>Drywall</t>
  </si>
  <si>
    <t>Insulation</t>
  </si>
  <si>
    <t>Glass_A</t>
  </si>
  <si>
    <t>Facade, triple glass</t>
  </si>
  <si>
    <t>Glass_B</t>
  </si>
  <si>
    <t>Interior, double glass</t>
  </si>
  <si>
    <t>Glass_C</t>
  </si>
  <si>
    <t>Ceiling_A</t>
  </si>
  <si>
    <t>roof</t>
  </si>
  <si>
    <t>Ceiling_B</t>
  </si>
  <si>
    <t>heated space above</t>
  </si>
  <si>
    <t>Floor_A</t>
  </si>
  <si>
    <t>above non heated</t>
  </si>
  <si>
    <t>PE foil</t>
  </si>
  <si>
    <t>Thermal Insulation</t>
  </si>
  <si>
    <t>Leveling zementestrich</t>
  </si>
  <si>
    <t>Reinforced concrete</t>
  </si>
  <si>
    <t>Waterproofing</t>
  </si>
  <si>
    <t>Gravel</t>
  </si>
  <si>
    <t>Floor_B</t>
  </si>
  <si>
    <t>Above heated 4-8</t>
  </si>
  <si>
    <t>g-value</t>
  </si>
  <si>
    <t>total volume [m³]</t>
  </si>
  <si>
    <t>ground floor [m²]</t>
  </si>
  <si>
    <t>reference side b = 2x side A [m]</t>
  </si>
  <si>
    <t>reference side A [m]</t>
  </si>
  <si>
    <t>reference height [m]</t>
  </si>
  <si>
    <t>reference sum of outer wall [m²]</t>
  </si>
  <si>
    <t>comparing sum of outer walls with reference building volumes walls (between 80% and 120% of refernce value)</t>
  </si>
  <si>
    <t>größer 80%</t>
  </si>
  <si>
    <t>Kleiner 120%</t>
  </si>
  <si>
    <t xml:space="preserve">Outer walls and cardinal directions of them, including transparent elements [m²]
</t>
  </si>
  <si>
    <t>Ground floor (lower building closure) including pool floor with earth contact [m²]</t>
  </si>
  <si>
    <t>missing allocation to zones and components described there, 
please validate and complete parameters</t>
  </si>
  <si>
    <t>Traffic and common area above technical room [m²]</t>
  </si>
  <si>
    <t>Total area of zone (including water surface) [m²]</t>
  </si>
  <si>
    <t>Additional information to zone 4</t>
  </si>
  <si>
    <t>water surface [m²]</t>
  </si>
  <si>
    <t>pool temperature [°C]</t>
  </si>
  <si>
    <t>pool floor with earth contact [m²]</t>
  </si>
  <si>
    <t>water volume [m³]</t>
  </si>
  <si>
    <t>Sum of pools</t>
  </si>
  <si>
    <t>From Schwimmbad Calculator,might not fit to wall values</t>
  </si>
  <si>
    <t>FB 3 = Freiformbecken 3</t>
  </si>
  <si>
    <t>FB 4 =4Freiformbecken 4</t>
  </si>
  <si>
    <t>FB 2 = Freiformbecken 2</t>
  </si>
  <si>
    <t>FB 1 = Freiformbecken 1</t>
  </si>
  <si>
    <t>SPB = Springerbecken</t>
  </si>
  <si>
    <t>NSB = Nichtschwimmerbecken</t>
  </si>
  <si>
    <t>KB = Kleinkinderbecken</t>
  </si>
  <si>
    <t>SB = Schwimmerbecken,</t>
  </si>
  <si>
    <t>MZB = Mehrzweckbecken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</si>
</sst>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1F497D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0" tint="-4.9989318521683403E-2"/>
      <name val="Century Gothic"/>
      <family val="2"/>
    </font>
    <font>
      <b/>
      <sz val="11"/>
      <color theme="0" tint="-0.249977111117893"/>
      <name val="Century Gothic"/>
      <family val="2"/>
    </font>
    <font>
      <sz val="11"/>
      <color theme="0" tint="-0.249977111117893"/>
      <name val="Century Gothic"/>
      <family val="2"/>
    </font>
    <font>
      <sz val="11"/>
      <color theme="1"/>
      <name val="Arial"/>
      <family val="2"/>
    </font>
    <font>
      <sz val="11"/>
      <color theme="1" tint="0.249977111117893"/>
      <name val="Arial"/>
      <family val="2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theme="1"/>
      <name val="Century Gothic"/>
      <family val="2"/>
    </font>
    <font>
      <sz val="8"/>
      <color theme="1"/>
      <name val="Century Gothic"/>
      <family val="2"/>
    </font>
    <font>
      <i/>
      <sz val="11"/>
      <color theme="1"/>
      <name val="Century Gothic"/>
      <family val="2"/>
    </font>
    <font>
      <sz val="11"/>
      <name val="Arial"/>
      <family val="2"/>
    </font>
    <font>
      <b/>
      <sz val="11"/>
      <name val="Century Gothic"/>
      <family val="2"/>
    </font>
    <font>
      <vertAlign val="superscript"/>
      <sz val="11"/>
      <color theme="1"/>
      <name val="Century Gothic"/>
      <family val="2"/>
    </font>
    <font>
      <b/>
      <sz val="11"/>
      <color rgb="FF1F497D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/>
      <right style="medium">
        <color auto="1"/>
      </right>
      <top style="double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auto="1"/>
      </bottom>
      <diagonal/>
    </border>
    <border>
      <left/>
      <right/>
      <top style="double">
        <color indexed="64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Border="0"/>
  </cellStyleXfs>
  <cellXfs count="20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0" fillId="0" borderId="0" xfId="0" applyBorder="1"/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3" fontId="8" fillId="2" borderId="28" xfId="0" applyNumberFormat="1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left" vertical="center" wrapText="1"/>
    </xf>
    <xf numFmtId="3" fontId="8" fillId="3" borderId="28" xfId="0" applyNumberFormat="1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left" vertical="center" wrapText="1"/>
    </xf>
    <xf numFmtId="3" fontId="8" fillId="4" borderId="28" xfId="0" applyNumberFormat="1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left" vertical="center" wrapText="1"/>
    </xf>
    <xf numFmtId="3" fontId="8" fillId="5" borderId="28" xfId="0" applyNumberFormat="1" applyFont="1" applyFill="1" applyBorder="1" applyAlignment="1">
      <alignment horizontal="center" vertical="center" wrapText="1"/>
    </xf>
    <xf numFmtId="0" fontId="8" fillId="5" borderId="28" xfId="0" applyFont="1" applyFill="1" applyBorder="1" applyAlignment="1">
      <alignment horizontal="left" vertical="center" wrapText="1"/>
    </xf>
    <xf numFmtId="3" fontId="8" fillId="6" borderId="28" xfId="0" applyNumberFormat="1" applyFont="1" applyFill="1" applyBorder="1" applyAlignment="1">
      <alignment horizontal="center" vertical="center" wrapText="1"/>
    </xf>
    <xf numFmtId="0" fontId="8" fillId="6" borderId="28" xfId="0" applyFont="1" applyFill="1" applyBorder="1" applyAlignment="1">
      <alignment horizontal="left" vertical="center" wrapText="1"/>
    </xf>
    <xf numFmtId="3" fontId="8" fillId="7" borderId="28" xfId="0" applyNumberFormat="1" applyFont="1" applyFill="1" applyBorder="1" applyAlignment="1">
      <alignment horizontal="center" vertical="center" wrapText="1"/>
    </xf>
    <xf numFmtId="0" fontId="8" fillId="7" borderId="28" xfId="0" applyFont="1" applyFill="1" applyBorder="1" applyAlignment="1">
      <alignment horizontal="left" vertical="center" wrapText="1"/>
    </xf>
    <xf numFmtId="3" fontId="8" fillId="8" borderId="28" xfId="0" applyNumberFormat="1" applyFont="1" applyFill="1" applyBorder="1" applyAlignment="1">
      <alignment horizontal="center" vertical="center" wrapText="1"/>
    </xf>
    <xf numFmtId="0" fontId="8" fillId="8" borderId="28" xfId="0" applyFont="1" applyFill="1" applyBorder="1" applyAlignment="1">
      <alignment horizontal="left" vertical="center" wrapText="1"/>
    </xf>
    <xf numFmtId="3" fontId="8" fillId="0" borderId="28" xfId="0" applyNumberFormat="1" applyFont="1" applyBorder="1" applyAlignment="1">
      <alignment horizontal="center" vertical="center" wrapText="1"/>
    </xf>
    <xf numFmtId="0" fontId="8" fillId="0" borderId="28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 wrapText="1"/>
    </xf>
    <xf numFmtId="0" fontId="6" fillId="9" borderId="20" xfId="0" applyFont="1" applyFill="1" applyBorder="1" applyAlignment="1">
      <alignment horizontal="center" vertical="center" wrapText="1"/>
    </xf>
    <xf numFmtId="0" fontId="6" fillId="9" borderId="19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/>
    </xf>
    <xf numFmtId="0" fontId="6" fillId="9" borderId="27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 vertical="center"/>
    </xf>
    <xf numFmtId="0" fontId="12" fillId="0" borderId="0" xfId="1"/>
    <xf numFmtId="0" fontId="12" fillId="0" borderId="0" xfId="1" applyAlignment="1">
      <alignment horizontal="left" vertical="center"/>
    </xf>
    <xf numFmtId="0" fontId="12" fillId="0" borderId="6" xfId="1" applyBorder="1"/>
    <xf numFmtId="0" fontId="13" fillId="0" borderId="6" xfId="1" applyFont="1" applyBorder="1"/>
    <xf numFmtId="0" fontId="13" fillId="0" borderId="6" xfId="1" applyFont="1" applyBorder="1" applyAlignment="1">
      <alignment horizontal="left" vertical="center"/>
    </xf>
    <xf numFmtId="0" fontId="12" fillId="0" borderId="0" xfId="1" applyAlignment="1">
      <alignment horizontal="left" vertical="center"/>
    </xf>
    <xf numFmtId="0" fontId="12" fillId="0" borderId="0" xfId="1" applyAlignment="1">
      <alignment horizontal="left"/>
    </xf>
    <xf numFmtId="0" fontId="12" fillId="0" borderId="44" xfId="1" applyBorder="1" applyAlignment="1">
      <alignment horizontal="left"/>
    </xf>
    <xf numFmtId="0" fontId="12" fillId="0" borderId="44" xfId="1" applyBorder="1"/>
    <xf numFmtId="0" fontId="12" fillId="0" borderId="44" xfId="1" applyBorder="1" applyAlignment="1">
      <alignment horizontal="left" vertical="center"/>
    </xf>
    <xf numFmtId="0" fontId="12" fillId="0" borderId="46" xfId="1" applyBorder="1" applyAlignment="1">
      <alignment horizontal="left"/>
    </xf>
    <xf numFmtId="0" fontId="12" fillId="0" borderId="46" xfId="1" applyBorder="1"/>
    <xf numFmtId="0" fontId="12" fillId="0" borderId="46" xfId="1" applyBorder="1" applyAlignment="1">
      <alignment horizontal="left" vertical="center"/>
    </xf>
    <xf numFmtId="0" fontId="12" fillId="0" borderId="46" xfId="1" applyBorder="1" applyAlignment="1">
      <alignment horizontal="left" vertical="center"/>
    </xf>
    <xf numFmtId="0" fontId="12" fillId="0" borderId="0" xfId="1" applyAlignment="1">
      <alignment horizontal="left" vertical="center"/>
    </xf>
    <xf numFmtId="0" fontId="12" fillId="0" borderId="44" xfId="1" applyBorder="1" applyAlignment="1">
      <alignment horizontal="left" vertical="center"/>
    </xf>
    <xf numFmtId="0" fontId="12" fillId="0" borderId="0" xfId="1" applyBorder="1"/>
    <xf numFmtId="0" fontId="12" fillId="0" borderId="0" xfId="1" applyBorder="1" applyAlignment="1">
      <alignment horizontal="left" vertical="center"/>
    </xf>
    <xf numFmtId="0" fontId="12" fillId="0" borderId="0" xfId="1" applyBorder="1" applyAlignment="1">
      <alignment horizontal="left"/>
    </xf>
    <xf numFmtId="0" fontId="12" fillId="0" borderId="0" xfId="1" applyBorder="1" applyAlignment="1">
      <alignment horizontal="left" vertical="center"/>
    </xf>
    <xf numFmtId="0" fontId="0" fillId="0" borderId="44" xfId="0" applyBorder="1"/>
    <xf numFmtId="0" fontId="0" fillId="0" borderId="46" xfId="0" applyBorder="1"/>
    <xf numFmtId="0" fontId="12" fillId="0" borderId="46" xfId="1" applyBorder="1" applyAlignment="1">
      <alignment horizontal="left" vertical="center"/>
    </xf>
    <xf numFmtId="0" fontId="12" fillId="0" borderId="44" xfId="1" applyBorder="1" applyAlignment="1">
      <alignment horizontal="left" vertical="center"/>
    </xf>
    <xf numFmtId="0" fontId="12" fillId="8" borderId="0" xfId="1" applyFill="1"/>
    <xf numFmtId="0" fontId="12" fillId="0" borderId="46" xfId="1" applyBorder="1" applyAlignment="1">
      <alignment horizontal="left" vertical="center"/>
    </xf>
    <xf numFmtId="0" fontId="12" fillId="0" borderId="0" xfId="1" applyBorder="1" applyAlignment="1">
      <alignment horizontal="left" vertical="center"/>
    </xf>
    <xf numFmtId="0" fontId="12" fillId="0" borderId="44" xfId="1" applyBorder="1" applyAlignment="1">
      <alignment horizontal="left" vertical="center"/>
    </xf>
    <xf numFmtId="0" fontId="13" fillId="0" borderId="0" xfId="1" applyFont="1" applyBorder="1" applyAlignment="1">
      <alignment vertical="top" wrapText="1"/>
    </xf>
    <xf numFmtId="0" fontId="13" fillId="0" borderId="0" xfId="1" applyFont="1" applyBorder="1" applyAlignment="1">
      <alignment horizontal="left" vertical="top" wrapText="1"/>
    </xf>
    <xf numFmtId="0" fontId="13" fillId="0" borderId="0" xfId="1" applyFont="1" applyAlignment="1">
      <alignment vertical="top" wrapText="1"/>
    </xf>
    <xf numFmtId="0" fontId="12" fillId="0" borderId="0" xfId="1" applyAlignment="1">
      <alignment vertical="top" wrapText="1"/>
    </xf>
    <xf numFmtId="0" fontId="9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left" vertical="center" wrapText="1"/>
    </xf>
    <xf numFmtId="0" fontId="14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3" fillId="0" borderId="0" xfId="0" applyFont="1"/>
    <xf numFmtId="0" fontId="16" fillId="0" borderId="0" xfId="0" applyFont="1"/>
    <xf numFmtId="0" fontId="3" fillId="0" borderId="4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0" borderId="50" xfId="0" applyFont="1" applyBorder="1" applyAlignment="1">
      <alignment horizontal="center"/>
    </xf>
    <xf numFmtId="0" fontId="14" fillId="9" borderId="51" xfId="0" applyFont="1" applyFill="1" applyBorder="1" applyAlignment="1">
      <alignment horizontal="right" vertical="center"/>
    </xf>
    <xf numFmtId="0" fontId="15" fillId="9" borderId="46" xfId="0" applyFont="1" applyFill="1" applyBorder="1" applyAlignment="1">
      <alignment horizontal="center" vertical="center"/>
    </xf>
    <xf numFmtId="0" fontId="3" fillId="9" borderId="46" xfId="0" applyFont="1" applyFill="1" applyBorder="1" applyAlignment="1">
      <alignment vertical="center"/>
    </xf>
    <xf numFmtId="0" fontId="3" fillId="9" borderId="51" xfId="0" applyFont="1" applyFill="1" applyBorder="1" applyAlignment="1">
      <alignment horizontal="center" vertical="center"/>
    </xf>
    <xf numFmtId="0" fontId="3" fillId="9" borderId="46" xfId="0" applyFont="1" applyFill="1" applyBorder="1" applyAlignment="1">
      <alignment horizontal="center" vertical="center"/>
    </xf>
    <xf numFmtId="0" fontId="3" fillId="9" borderId="52" xfId="0" applyFont="1" applyFill="1" applyBorder="1" applyAlignment="1">
      <alignment horizontal="center" vertical="center"/>
    </xf>
    <xf numFmtId="0" fontId="18" fillId="9" borderId="53" xfId="0" applyFont="1" applyFill="1" applyBorder="1" applyAlignment="1">
      <alignment vertical="center"/>
    </xf>
    <xf numFmtId="0" fontId="14" fillId="0" borderId="37" xfId="0" applyFont="1" applyBorder="1" applyAlignment="1">
      <alignment horizontal="right"/>
    </xf>
    <xf numFmtId="0" fontId="15" fillId="0" borderId="44" xfId="0" applyFont="1" applyBorder="1" applyAlignment="1">
      <alignment horizontal="center"/>
    </xf>
    <xf numFmtId="0" fontId="3" fillId="0" borderId="44" xfId="0" applyFont="1" applyBorder="1"/>
    <xf numFmtId="0" fontId="3" fillId="0" borderId="37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2" fillId="0" borderId="44" xfId="0" applyFont="1" applyBorder="1"/>
    <xf numFmtId="0" fontId="2" fillId="9" borderId="53" xfId="0" applyFont="1" applyFill="1" applyBorder="1" applyAlignment="1">
      <alignment vertical="center"/>
    </xf>
    <xf numFmtId="0" fontId="15" fillId="9" borderId="46" xfId="0" applyFont="1" applyFill="1" applyBorder="1" applyAlignment="1">
      <alignment horizontal="center" vertical="center" wrapText="1"/>
    </xf>
    <xf numFmtId="0" fontId="14" fillId="9" borderId="0" xfId="0" applyFont="1" applyFill="1" applyAlignment="1">
      <alignment horizontal="right" vertical="center"/>
    </xf>
    <xf numFmtId="0" fontId="15" fillId="9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vertical="center"/>
    </xf>
    <xf numFmtId="0" fontId="3" fillId="9" borderId="49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50" xfId="0" applyFont="1" applyFill="1" applyBorder="1" applyAlignment="1">
      <alignment horizontal="center" vertical="center"/>
    </xf>
    <xf numFmtId="0" fontId="18" fillId="9" borderId="54" xfId="0" applyFont="1" applyFill="1" applyBorder="1" applyAlignment="1">
      <alignment vertical="center"/>
    </xf>
    <xf numFmtId="0" fontId="3" fillId="0" borderId="50" xfId="0" applyFont="1" applyBorder="1" applyAlignment="1">
      <alignment horizontal="center"/>
    </xf>
    <xf numFmtId="0" fontId="2" fillId="0" borderId="0" xfId="0" applyFont="1"/>
    <xf numFmtId="0" fontId="15" fillId="9" borderId="0" xfId="0" applyFont="1" applyFill="1" applyAlignment="1">
      <alignment horizontal="center" vertical="center"/>
    </xf>
    <xf numFmtId="0" fontId="2" fillId="9" borderId="55" xfId="0" applyFont="1" applyFill="1" applyBorder="1" applyAlignment="1">
      <alignment vertical="center"/>
    </xf>
    <xf numFmtId="0" fontId="3" fillId="9" borderId="49" xfId="0" applyFont="1" applyFill="1" applyBorder="1" applyAlignment="1">
      <alignment horizontal="center" vertical="center" wrapText="1"/>
    </xf>
    <xf numFmtId="0" fontId="12" fillId="0" borderId="0" xfId="1" applyFill="1" applyBorder="1" applyAlignment="1">
      <alignment horizontal="left" vertical="center" wrapText="1"/>
    </xf>
    <xf numFmtId="0" fontId="12" fillId="0" borderId="44" xfId="1" applyFill="1" applyBorder="1" applyAlignment="1">
      <alignment horizontal="left" vertical="center" wrapText="1"/>
    </xf>
    <xf numFmtId="0" fontId="10" fillId="0" borderId="44" xfId="0" applyFont="1" applyBorder="1" applyAlignment="1">
      <alignment horizontal="left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9" borderId="28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20" fillId="0" borderId="28" xfId="0" applyFont="1" applyBorder="1" applyAlignment="1">
      <alignment horizontal="left" vertical="top" wrapText="1"/>
    </xf>
    <xf numFmtId="0" fontId="1" fillId="0" borderId="28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1" fillId="0" borderId="4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1" fillId="8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43" xfId="0" applyFont="1" applyBorder="1" applyAlignment="1">
      <alignment horizontal="left" vertical="center" wrapText="1"/>
    </xf>
    <xf numFmtId="0" fontId="3" fillId="0" borderId="43" xfId="0" applyFont="1" applyBorder="1" applyAlignment="1">
      <alignment horizontal="left" vertical="center"/>
    </xf>
    <xf numFmtId="0" fontId="3" fillId="0" borderId="43" xfId="0" applyFont="1" applyBorder="1" applyAlignment="1">
      <alignment horizontal="left"/>
    </xf>
    <xf numFmtId="0" fontId="4" fillId="0" borderId="43" xfId="0" applyFont="1" applyFill="1" applyBorder="1" applyAlignment="1">
      <alignment horizontal="left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3" fillId="8" borderId="8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3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0" fontId="2" fillId="0" borderId="41" xfId="0" applyFont="1" applyBorder="1" applyAlignment="1">
      <alignment horizontal="left" vertical="center" wrapText="1"/>
    </xf>
    <xf numFmtId="0" fontId="5" fillId="0" borderId="48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2" fillId="0" borderId="44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 wrapText="1"/>
    </xf>
    <xf numFmtId="0" fontId="2" fillId="0" borderId="48" xfId="0" applyFont="1" applyBorder="1" applyAlignment="1">
      <alignment horizontal="left" vertical="center"/>
    </xf>
    <xf numFmtId="0" fontId="2" fillId="0" borderId="48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left" vertical="center" wrapText="1"/>
    </xf>
    <xf numFmtId="0" fontId="6" fillId="0" borderId="40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9" fillId="0" borderId="44" xfId="0" applyFont="1" applyBorder="1" applyAlignment="1">
      <alignment horizontal="left" vertical="center" wrapText="1"/>
    </xf>
    <xf numFmtId="0" fontId="10" fillId="0" borderId="44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center" vertical="top" wrapText="1"/>
    </xf>
    <xf numFmtId="0" fontId="12" fillId="8" borderId="0" xfId="1" applyFill="1" applyAlignment="1">
      <alignment horizontal="center" vertical="top" wrapText="1"/>
    </xf>
    <xf numFmtId="0" fontId="12" fillId="0" borderId="46" xfId="1" applyBorder="1" applyAlignment="1">
      <alignment horizontal="left" vertical="center"/>
    </xf>
    <xf numFmtId="0" fontId="12" fillId="0" borderId="0" xfId="1" applyBorder="1" applyAlignment="1">
      <alignment horizontal="left" vertical="center"/>
    </xf>
    <xf numFmtId="0" fontId="12" fillId="0" borderId="44" xfId="1" applyBorder="1" applyAlignment="1">
      <alignment horizontal="left" vertical="center"/>
    </xf>
    <xf numFmtId="0" fontId="12" fillId="0" borderId="0" xfId="1" applyAlignment="1">
      <alignment horizontal="left" vertical="center"/>
    </xf>
    <xf numFmtId="0" fontId="13" fillId="0" borderId="44" xfId="1" applyFont="1" applyBorder="1" applyAlignment="1">
      <alignment horizontal="left" vertical="center" wrapText="1"/>
    </xf>
    <xf numFmtId="0" fontId="12" fillId="0" borderId="2" xfId="1" applyBorder="1" applyAlignment="1">
      <alignment horizontal="left" vertical="center"/>
    </xf>
    <xf numFmtId="0" fontId="12" fillId="8" borderId="46" xfId="1" applyFill="1" applyBorder="1" applyAlignment="1">
      <alignment horizontal="left" vertical="center" wrapText="1"/>
    </xf>
    <xf numFmtId="0" fontId="12" fillId="8" borderId="0" xfId="1" applyFill="1" applyBorder="1" applyAlignment="1">
      <alignment horizontal="left" vertical="center" wrapText="1"/>
    </xf>
    <xf numFmtId="0" fontId="12" fillId="8" borderId="44" xfId="1" applyFill="1" applyBorder="1" applyAlignment="1">
      <alignment horizontal="left" vertical="center" wrapText="1"/>
    </xf>
    <xf numFmtId="0" fontId="12" fillId="8" borderId="2" xfId="1" applyFill="1" applyBorder="1" applyAlignment="1">
      <alignment horizontal="left" vertical="center" wrapText="1"/>
    </xf>
    <xf numFmtId="0" fontId="3" fillId="0" borderId="4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0" xfId="0" applyFont="1" applyBorder="1" applyAlignment="1">
      <alignment horizontal="center"/>
    </xf>
  </cellXfs>
  <cellStyles count="2">
    <cellStyle name="Standard" xfId="0" builtinId="0"/>
    <cellStyle name="Standard 2" xfId="1" xr:uid="{00000000-0005-0000-0000-000001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iebo/energieeffizienz-in-b&#228;dern/A_Architektonische%20und%20bauphysikalische%20Einflussgr&#246;&#223;en%20(AP%203+4)/2020-05-26_Zone%20intera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boundary"/>
      <sheetName val="Dropdown"/>
      <sheetName val="Walls"/>
      <sheetName val="Tabelle basic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7"/>
  <sheetViews>
    <sheetView tabSelected="1" topLeftCell="A26" zoomScale="60" zoomScaleNormal="60" workbookViewId="0">
      <selection activeCell="B45" sqref="B45"/>
    </sheetView>
  </sheetViews>
  <sheetFormatPr baseColWidth="10" defaultColWidth="11.44140625" defaultRowHeight="14.4" x14ac:dyDescent="0.3"/>
  <cols>
    <col min="1" max="1" width="28.88671875" style="157" customWidth="1"/>
    <col min="2" max="2" width="14.109375" style="158" customWidth="1"/>
    <col min="3" max="3" width="10.109375" style="140" customWidth="1"/>
    <col min="4" max="4" width="11.88671875" style="158" customWidth="1"/>
    <col min="5" max="5" width="11.44140625" style="140"/>
    <col min="6" max="6" width="13.33203125" style="140" customWidth="1"/>
    <col min="7" max="7" width="14.6640625" style="140" bestFit="1" customWidth="1"/>
    <col min="8" max="8" width="12" style="140" customWidth="1"/>
    <col min="9" max="9" width="11.44140625" style="140"/>
    <col min="10" max="10" width="11.44140625" style="140" customWidth="1"/>
    <col min="11" max="11" width="14.6640625" style="140" bestFit="1" customWidth="1"/>
    <col min="12" max="12" width="14.33203125" style="140" customWidth="1"/>
    <col min="13" max="13" width="11.44140625" style="140"/>
    <col min="14" max="14" width="7.6640625" style="140" customWidth="1"/>
    <col min="15" max="15" width="11.44140625" style="140"/>
    <col min="16" max="16" width="7.6640625" style="140" customWidth="1"/>
    <col min="17" max="17" width="11.44140625" style="140"/>
    <col min="18" max="18" width="26.33203125" style="140" customWidth="1"/>
    <col min="19" max="16384" width="11.44140625" style="140"/>
  </cols>
  <sheetData>
    <row r="1" spans="1:18" ht="15" x14ac:dyDescent="0.3">
      <c r="A1" s="191" t="s">
        <v>45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</row>
    <row r="2" spans="1:18" ht="15" x14ac:dyDescent="0.3">
      <c r="A2" s="17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8" ht="50.1" customHeight="1" x14ac:dyDescent="0.3">
      <c r="A3" s="141"/>
      <c r="B3" s="181" t="s">
        <v>0</v>
      </c>
      <c r="C3" s="182"/>
      <c r="D3" s="174" t="s">
        <v>1</v>
      </c>
      <c r="E3" s="183"/>
      <c r="F3" s="184" t="s">
        <v>2</v>
      </c>
      <c r="G3" s="182"/>
      <c r="H3" s="185" t="s">
        <v>3</v>
      </c>
      <c r="I3" s="183"/>
      <c r="J3" s="184" t="s">
        <v>4</v>
      </c>
      <c r="K3" s="182"/>
      <c r="L3" s="172" t="s">
        <v>5</v>
      </c>
      <c r="M3" s="173"/>
      <c r="N3" s="172" t="s">
        <v>6</v>
      </c>
      <c r="O3" s="173"/>
      <c r="P3" s="174" t="s">
        <v>7</v>
      </c>
      <c r="Q3" s="174"/>
    </row>
    <row r="4" spans="1:18" ht="50.1" customHeight="1" thickBot="1" x14ac:dyDescent="0.35">
      <c r="A4" s="142" t="s">
        <v>44</v>
      </c>
      <c r="B4" s="186" t="s">
        <v>133</v>
      </c>
      <c r="C4" s="187"/>
      <c r="D4" s="188" t="s">
        <v>136</v>
      </c>
      <c r="E4" s="187"/>
      <c r="F4" s="188" t="s">
        <v>135</v>
      </c>
      <c r="G4" s="187"/>
      <c r="H4" s="188" t="s">
        <v>134</v>
      </c>
      <c r="I4" s="187"/>
      <c r="J4" s="188" t="s">
        <v>137</v>
      </c>
      <c r="K4" s="187"/>
      <c r="L4" s="189" t="s">
        <v>39</v>
      </c>
      <c r="M4" s="190"/>
      <c r="N4" s="189" t="s">
        <v>42</v>
      </c>
      <c r="O4" s="190"/>
      <c r="P4" s="188" t="s">
        <v>138</v>
      </c>
      <c r="Q4" s="186"/>
    </row>
    <row r="5" spans="1:18" ht="50.1" customHeight="1" thickTop="1" x14ac:dyDescent="0.3">
      <c r="A5" s="175" t="s">
        <v>205</v>
      </c>
      <c r="B5" s="9" t="s">
        <v>8</v>
      </c>
      <c r="C5" s="15">
        <v>24</v>
      </c>
      <c r="D5" s="10" t="s">
        <v>8</v>
      </c>
      <c r="E5" s="15">
        <v>0</v>
      </c>
      <c r="F5" s="10" t="s">
        <v>8</v>
      </c>
      <c r="G5" s="15">
        <v>105</v>
      </c>
      <c r="H5" s="10" t="s">
        <v>8</v>
      </c>
      <c r="I5" s="15">
        <v>70</v>
      </c>
      <c r="J5" s="10" t="s">
        <v>8</v>
      </c>
      <c r="K5" s="15">
        <v>0</v>
      </c>
      <c r="L5" s="52" t="s">
        <v>8</v>
      </c>
      <c r="M5" s="53"/>
      <c r="N5" s="52" t="s">
        <v>8</v>
      </c>
      <c r="O5" s="53"/>
      <c r="P5" s="10" t="s">
        <v>8</v>
      </c>
      <c r="Q5" s="42">
        <v>0</v>
      </c>
    </row>
    <row r="6" spans="1:18" ht="50.1" customHeight="1" x14ac:dyDescent="0.3">
      <c r="A6" s="176"/>
      <c r="B6" s="11" t="s">
        <v>9</v>
      </c>
      <c r="C6" s="16">
        <v>100</v>
      </c>
      <c r="D6" s="13" t="s">
        <v>9</v>
      </c>
      <c r="E6" s="16">
        <v>0</v>
      </c>
      <c r="F6" s="13" t="s">
        <v>9</v>
      </c>
      <c r="G6" s="16">
        <v>0</v>
      </c>
      <c r="H6" s="13" t="s">
        <v>9</v>
      </c>
      <c r="I6" s="16">
        <v>20</v>
      </c>
      <c r="J6" s="13" t="s">
        <v>9</v>
      </c>
      <c r="K6" s="16">
        <v>0</v>
      </c>
      <c r="L6" s="54" t="s">
        <v>9</v>
      </c>
      <c r="M6" s="55"/>
      <c r="N6" s="54" t="s">
        <v>9</v>
      </c>
      <c r="O6" s="55"/>
      <c r="P6" s="13" t="s">
        <v>9</v>
      </c>
      <c r="Q6" s="43">
        <v>0</v>
      </c>
    </row>
    <row r="7" spans="1:18" ht="50.1" customHeight="1" x14ac:dyDescent="0.3">
      <c r="A7" s="176"/>
      <c r="B7" s="11" t="s">
        <v>10</v>
      </c>
      <c r="C7" s="16">
        <v>24</v>
      </c>
      <c r="D7" s="13" t="s">
        <v>10</v>
      </c>
      <c r="E7" s="16">
        <v>0</v>
      </c>
      <c r="F7" s="13" t="s">
        <v>10</v>
      </c>
      <c r="G7" s="16">
        <v>0</v>
      </c>
      <c r="H7" s="13" t="s">
        <v>10</v>
      </c>
      <c r="I7" s="16">
        <v>85</v>
      </c>
      <c r="J7" s="13" t="s">
        <v>10</v>
      </c>
      <c r="K7" s="16">
        <v>0</v>
      </c>
      <c r="L7" s="54" t="s">
        <v>10</v>
      </c>
      <c r="M7" s="55"/>
      <c r="N7" s="54" t="s">
        <v>10</v>
      </c>
      <c r="O7" s="55"/>
      <c r="P7" s="13" t="s">
        <v>10</v>
      </c>
      <c r="Q7" s="43">
        <v>0</v>
      </c>
    </row>
    <row r="8" spans="1:18" ht="50.1" customHeight="1" thickBot="1" x14ac:dyDescent="0.35">
      <c r="A8" s="177"/>
      <c r="B8" s="40" t="s">
        <v>11</v>
      </c>
      <c r="C8" s="41">
        <v>15</v>
      </c>
      <c r="D8" s="4" t="s">
        <v>11</v>
      </c>
      <c r="E8" s="17">
        <v>22.5</v>
      </c>
      <c r="F8" s="4" t="s">
        <v>11</v>
      </c>
      <c r="G8" s="17">
        <v>22.5</v>
      </c>
      <c r="H8" s="4" t="s">
        <v>11</v>
      </c>
      <c r="I8" s="17">
        <v>100</v>
      </c>
      <c r="J8" s="4" t="s">
        <v>11</v>
      </c>
      <c r="K8" s="17">
        <v>0</v>
      </c>
      <c r="L8" s="56" t="s">
        <v>11</v>
      </c>
      <c r="M8" s="57"/>
      <c r="N8" s="56" t="s">
        <v>11</v>
      </c>
      <c r="O8" s="57"/>
      <c r="P8" s="47" t="s">
        <v>11</v>
      </c>
      <c r="Q8" s="48">
        <v>0</v>
      </c>
    </row>
    <row r="9" spans="1:18" ht="50.1" customHeight="1" x14ac:dyDescent="0.3">
      <c r="A9" s="178" t="s">
        <v>46</v>
      </c>
      <c r="B9" s="39" t="s">
        <v>8</v>
      </c>
      <c r="C9" s="38">
        <v>0</v>
      </c>
      <c r="D9" s="14" t="s">
        <v>8</v>
      </c>
      <c r="E9" s="38">
        <v>0</v>
      </c>
      <c r="F9" s="14" t="s">
        <v>8</v>
      </c>
      <c r="G9" s="38" t="s">
        <v>12</v>
      </c>
      <c r="H9" s="14" t="s">
        <v>8</v>
      </c>
      <c r="I9" s="38">
        <v>0</v>
      </c>
      <c r="J9" s="14" t="s">
        <v>8</v>
      </c>
      <c r="K9" s="38">
        <v>0</v>
      </c>
      <c r="L9" s="58" t="s">
        <v>8</v>
      </c>
      <c r="M9" s="59"/>
      <c r="N9" s="58" t="s">
        <v>8</v>
      </c>
      <c r="O9" s="59"/>
      <c r="P9" s="45" t="s">
        <v>8</v>
      </c>
      <c r="Q9" s="46">
        <v>0</v>
      </c>
    </row>
    <row r="10" spans="1:18" ht="50.1" customHeight="1" x14ac:dyDescent="0.3">
      <c r="A10" s="179"/>
      <c r="B10" s="11" t="s">
        <v>9</v>
      </c>
      <c r="C10" s="16">
        <v>40</v>
      </c>
      <c r="D10" s="12" t="s">
        <v>9</v>
      </c>
      <c r="E10" s="16">
        <v>0</v>
      </c>
      <c r="F10" s="12" t="s">
        <v>9</v>
      </c>
      <c r="G10" s="16">
        <v>0</v>
      </c>
      <c r="H10" s="12" t="s">
        <v>9</v>
      </c>
      <c r="I10" s="16">
        <v>0</v>
      </c>
      <c r="J10" s="12" t="s">
        <v>9</v>
      </c>
      <c r="K10" s="16">
        <v>0</v>
      </c>
      <c r="L10" s="54" t="s">
        <v>9</v>
      </c>
      <c r="M10" s="55"/>
      <c r="N10" s="54" t="s">
        <v>9</v>
      </c>
      <c r="O10" s="55"/>
      <c r="P10" s="13" t="s">
        <v>9</v>
      </c>
      <c r="Q10" s="43">
        <v>0</v>
      </c>
    </row>
    <row r="11" spans="1:18" ht="50.1" customHeight="1" x14ac:dyDescent="0.3">
      <c r="A11" s="179"/>
      <c r="B11" s="11" t="s">
        <v>10</v>
      </c>
      <c r="C11" s="16">
        <v>0</v>
      </c>
      <c r="D11" s="12" t="s">
        <v>10</v>
      </c>
      <c r="E11" s="16">
        <v>0</v>
      </c>
      <c r="F11" s="12" t="s">
        <v>10</v>
      </c>
      <c r="G11" s="16">
        <v>0</v>
      </c>
      <c r="H11" s="12" t="s">
        <v>10</v>
      </c>
      <c r="I11" s="16">
        <v>90</v>
      </c>
      <c r="J11" s="12" t="s">
        <v>10</v>
      </c>
      <c r="K11" s="16">
        <v>0</v>
      </c>
      <c r="L11" s="54" t="s">
        <v>10</v>
      </c>
      <c r="M11" s="55"/>
      <c r="N11" s="54" t="s">
        <v>10</v>
      </c>
      <c r="O11" s="55"/>
      <c r="P11" s="13" t="s">
        <v>10</v>
      </c>
      <c r="Q11" s="43">
        <v>0</v>
      </c>
    </row>
    <row r="12" spans="1:18" ht="50.1" customHeight="1" thickBot="1" x14ac:dyDescent="0.35">
      <c r="A12" s="180"/>
      <c r="B12" s="7" t="s">
        <v>11</v>
      </c>
      <c r="C12" s="17">
        <v>0</v>
      </c>
      <c r="D12" s="8" t="s">
        <v>11</v>
      </c>
      <c r="E12" s="17">
        <v>0</v>
      </c>
      <c r="F12" s="8" t="s">
        <v>11</v>
      </c>
      <c r="G12" s="17">
        <v>0</v>
      </c>
      <c r="H12" s="8" t="s">
        <v>11</v>
      </c>
      <c r="I12" s="17">
        <v>0</v>
      </c>
      <c r="J12" s="8" t="s">
        <v>11</v>
      </c>
      <c r="K12" s="17">
        <v>0</v>
      </c>
      <c r="L12" s="56" t="s">
        <v>11</v>
      </c>
      <c r="M12" s="57"/>
      <c r="N12" s="56" t="s">
        <v>11</v>
      </c>
      <c r="O12" s="57"/>
      <c r="P12" s="4" t="s">
        <v>11</v>
      </c>
      <c r="Q12" s="44">
        <v>0</v>
      </c>
    </row>
    <row r="13" spans="1:18" ht="69.900000000000006" customHeight="1" thickBot="1" x14ac:dyDescent="0.35">
      <c r="A13" s="143" t="s">
        <v>142</v>
      </c>
      <c r="B13" s="6"/>
      <c r="C13" s="18">
        <v>210</v>
      </c>
      <c r="D13" s="49"/>
      <c r="E13" s="50">
        <v>262.5</v>
      </c>
      <c r="F13" s="159"/>
      <c r="G13" s="51">
        <v>262.5</v>
      </c>
      <c r="H13" s="134"/>
      <c r="I13" s="18">
        <v>700</v>
      </c>
      <c r="J13" s="134"/>
      <c r="K13" s="18">
        <v>20</v>
      </c>
      <c r="L13" s="160"/>
      <c r="M13" s="161"/>
      <c r="N13" s="160"/>
      <c r="O13" s="161"/>
      <c r="P13" s="162"/>
      <c r="Q13" s="20">
        <v>700</v>
      </c>
      <c r="R13" s="144" t="s">
        <v>50</v>
      </c>
    </row>
    <row r="14" spans="1:18" ht="69.900000000000006" customHeight="1" thickBot="1" x14ac:dyDescent="0.35">
      <c r="A14" s="143" t="s">
        <v>47</v>
      </c>
      <c r="B14" s="6"/>
      <c r="C14" s="18">
        <v>0</v>
      </c>
      <c r="D14" s="3"/>
      <c r="E14" s="18">
        <v>0</v>
      </c>
      <c r="F14" s="134"/>
      <c r="G14" s="18">
        <v>0</v>
      </c>
      <c r="H14" s="134"/>
      <c r="I14" s="18">
        <v>0</v>
      </c>
      <c r="J14" s="134"/>
      <c r="K14" s="18">
        <v>0</v>
      </c>
      <c r="L14" s="160"/>
      <c r="M14" s="161"/>
      <c r="N14" s="160"/>
      <c r="O14" s="161"/>
      <c r="P14" s="162"/>
      <c r="Q14" s="20">
        <v>0</v>
      </c>
    </row>
    <row r="15" spans="1:18" ht="69.900000000000006" customHeight="1" thickBot="1" x14ac:dyDescent="0.35">
      <c r="A15" s="143" t="s">
        <v>206</v>
      </c>
      <c r="B15" s="6"/>
      <c r="C15" s="18">
        <v>210</v>
      </c>
      <c r="D15" s="3"/>
      <c r="E15" s="18">
        <v>262.5</v>
      </c>
      <c r="F15" s="134"/>
      <c r="G15" s="18">
        <v>262.5</v>
      </c>
      <c r="H15" s="134"/>
      <c r="I15" s="18">
        <v>700</v>
      </c>
      <c r="J15" s="134"/>
      <c r="K15" s="18">
        <v>20</v>
      </c>
      <c r="L15" s="160"/>
      <c r="M15" s="161"/>
      <c r="N15" s="160"/>
      <c r="O15" s="161"/>
      <c r="P15" s="162"/>
      <c r="Q15" s="20">
        <v>700</v>
      </c>
    </row>
    <row r="16" spans="1:18" ht="69.900000000000006" customHeight="1" thickBot="1" x14ac:dyDescent="0.35">
      <c r="A16" s="145" t="s">
        <v>48</v>
      </c>
      <c r="B16" s="5"/>
      <c r="C16" s="19">
        <v>125</v>
      </c>
      <c r="D16" s="1"/>
      <c r="E16" s="19">
        <v>22.5</v>
      </c>
      <c r="F16" s="133"/>
      <c r="G16" s="19">
        <v>256.5</v>
      </c>
      <c r="H16" s="133"/>
      <c r="I16" s="19">
        <v>170</v>
      </c>
      <c r="J16" s="133"/>
      <c r="K16" s="19">
        <v>39</v>
      </c>
      <c r="L16" s="163"/>
      <c r="M16" s="164"/>
      <c r="N16" s="163"/>
      <c r="O16" s="164"/>
      <c r="P16" s="165"/>
      <c r="Q16" s="21">
        <v>0</v>
      </c>
    </row>
    <row r="17" spans="1:18" ht="69.900000000000006" customHeight="1" thickBot="1" x14ac:dyDescent="0.35">
      <c r="A17" s="146" t="s">
        <v>209</v>
      </c>
      <c r="B17" s="6"/>
      <c r="C17" s="18">
        <v>163.9</v>
      </c>
      <c r="D17" s="3"/>
      <c r="E17" s="18">
        <v>202.3</v>
      </c>
      <c r="F17" s="134"/>
      <c r="G17" s="18">
        <v>70.7</v>
      </c>
      <c r="H17" s="134"/>
      <c r="I17" s="132">
        <v>900</v>
      </c>
      <c r="J17" s="134"/>
      <c r="K17" s="18">
        <v>20</v>
      </c>
      <c r="L17" s="160"/>
      <c r="M17" s="161"/>
      <c r="N17" s="160"/>
      <c r="O17" s="161"/>
      <c r="P17" s="162"/>
      <c r="Q17" s="20">
        <v>700</v>
      </c>
      <c r="R17" s="147" t="s">
        <v>216</v>
      </c>
    </row>
    <row r="18" spans="1:18" ht="69.900000000000006" customHeight="1" thickBot="1" x14ac:dyDescent="0.35">
      <c r="A18" s="166" t="s">
        <v>208</v>
      </c>
      <c r="B18" s="5"/>
      <c r="C18" s="19"/>
      <c r="D18" s="1"/>
      <c r="E18" s="19"/>
      <c r="F18" s="133"/>
      <c r="G18" s="169">
        <v>100</v>
      </c>
      <c r="H18" s="133"/>
      <c r="I18" s="169">
        <v>94</v>
      </c>
      <c r="J18" s="133"/>
      <c r="K18" s="19"/>
      <c r="L18" s="163"/>
      <c r="M18" s="164"/>
      <c r="N18" s="163"/>
      <c r="O18" s="164"/>
      <c r="P18" s="165"/>
      <c r="Q18" s="21"/>
      <c r="R18" s="148"/>
    </row>
    <row r="19" spans="1:18" ht="69.900000000000006" customHeight="1" x14ac:dyDescent="0.3">
      <c r="A19" s="166" t="s">
        <v>49</v>
      </c>
      <c r="B19" s="5"/>
      <c r="C19" s="19">
        <v>491.7</v>
      </c>
      <c r="D19" s="1"/>
      <c r="E19" s="19">
        <v>618.9</v>
      </c>
      <c r="F19" s="133"/>
      <c r="G19" s="169">
        <v>212.2</v>
      </c>
      <c r="H19" s="133"/>
      <c r="I19" s="169">
        <f>I17*4</f>
        <v>3600</v>
      </c>
      <c r="J19" s="133"/>
      <c r="K19" s="19">
        <v>50</v>
      </c>
      <c r="L19" s="163"/>
      <c r="M19" s="164"/>
      <c r="N19" s="163"/>
      <c r="O19" s="164"/>
      <c r="P19" s="165"/>
      <c r="Q19" s="21">
        <v>2353</v>
      </c>
    </row>
    <row r="20" spans="1:18" ht="69.900000000000006" customHeight="1" x14ac:dyDescent="0.3">
      <c r="A20" s="141"/>
      <c r="B20" s="141"/>
      <c r="C20" s="167"/>
      <c r="D20" s="141"/>
      <c r="E20" s="167"/>
      <c r="F20" s="168"/>
      <c r="G20" s="167"/>
      <c r="H20" s="168"/>
      <c r="I20" s="149"/>
      <c r="J20" s="168"/>
      <c r="K20" s="149"/>
      <c r="L20" s="150"/>
      <c r="M20" s="150"/>
      <c r="N20" s="150"/>
      <c r="O20" s="150"/>
      <c r="P20" s="151"/>
      <c r="Q20" s="149"/>
      <c r="R20" s="152"/>
    </row>
    <row r="21" spans="1:18" s="137" customFormat="1" ht="69.900000000000006" customHeight="1" x14ac:dyDescent="0.3">
      <c r="A21" s="138" t="s">
        <v>210</v>
      </c>
      <c r="B21" s="138" t="s">
        <v>212</v>
      </c>
      <c r="C21" s="138" t="s">
        <v>211</v>
      </c>
      <c r="D21" s="138" t="s">
        <v>213</v>
      </c>
      <c r="E21" s="138" t="s">
        <v>214</v>
      </c>
    </row>
    <row r="22" spans="1:18" ht="69.900000000000006" customHeight="1" x14ac:dyDescent="0.3">
      <c r="A22" s="139" t="s">
        <v>215</v>
      </c>
      <c r="B22" s="135"/>
      <c r="C22" s="136">
        <v>569.5</v>
      </c>
      <c r="D22" s="135"/>
      <c r="E22" s="136">
        <v>863.4</v>
      </c>
    </row>
    <row r="23" spans="1:18" ht="69.900000000000006" customHeight="1" x14ac:dyDescent="0.3">
      <c r="A23" s="139" t="s">
        <v>224</v>
      </c>
      <c r="B23" s="136">
        <v>26</v>
      </c>
      <c r="C23" s="136">
        <v>312.5</v>
      </c>
      <c r="D23" s="136">
        <v>62.5</v>
      </c>
      <c r="E23" s="136">
        <v>937.5</v>
      </c>
    </row>
    <row r="24" spans="1:18" ht="69.900000000000006" customHeight="1" x14ac:dyDescent="0.3">
      <c r="A24" s="139" t="s">
        <v>225</v>
      </c>
      <c r="B24" s="136">
        <v>26</v>
      </c>
      <c r="C24" s="136">
        <v>120</v>
      </c>
      <c r="D24" s="136">
        <v>0</v>
      </c>
      <c r="E24" s="136">
        <v>162</v>
      </c>
    </row>
    <row r="25" spans="1:18" ht="69.900000000000006" customHeight="1" x14ac:dyDescent="0.3">
      <c r="A25" s="139" t="s">
        <v>223</v>
      </c>
      <c r="B25" s="136">
        <v>28</v>
      </c>
      <c r="C25" s="136">
        <v>36</v>
      </c>
      <c r="D25" s="136">
        <v>0</v>
      </c>
      <c r="E25" s="136">
        <v>9</v>
      </c>
    </row>
    <row r="26" spans="1:18" ht="69.900000000000006" customHeight="1" x14ac:dyDescent="0.3">
      <c r="A26" s="139" t="s">
        <v>222</v>
      </c>
      <c r="B26" s="136">
        <v>26</v>
      </c>
      <c r="C26" s="136">
        <v>15</v>
      </c>
      <c r="D26" s="136">
        <v>0</v>
      </c>
      <c r="E26" s="136">
        <v>48.6</v>
      </c>
    </row>
    <row r="27" spans="1:18" ht="69.900000000000006" customHeight="1" x14ac:dyDescent="0.3">
      <c r="A27" s="139" t="s">
        <v>221</v>
      </c>
      <c r="B27" s="136">
        <v>26</v>
      </c>
      <c r="C27" s="136">
        <v>36</v>
      </c>
      <c r="D27" s="136">
        <v>36</v>
      </c>
      <c r="E27" s="136">
        <v>122.4</v>
      </c>
    </row>
    <row r="28" spans="1:18" ht="69.900000000000006" customHeight="1" x14ac:dyDescent="0.3">
      <c r="A28" s="139" t="s">
        <v>220</v>
      </c>
      <c r="B28" s="136">
        <v>26</v>
      </c>
      <c r="C28" s="136">
        <v>50</v>
      </c>
      <c r="D28" s="136">
        <v>50</v>
      </c>
      <c r="E28" s="136">
        <v>67.5</v>
      </c>
    </row>
    <row r="29" spans="1:18" ht="69.900000000000006" customHeight="1" x14ac:dyDescent="0.3">
      <c r="A29" s="139" t="s">
        <v>219</v>
      </c>
      <c r="B29" s="136">
        <v>0</v>
      </c>
      <c r="C29" s="136">
        <v>0</v>
      </c>
      <c r="D29" s="136">
        <v>0</v>
      </c>
      <c r="E29" s="136">
        <v>0</v>
      </c>
    </row>
    <row r="30" spans="1:18" ht="69.900000000000006" customHeight="1" x14ac:dyDescent="0.3">
      <c r="A30" s="139" t="s">
        <v>217</v>
      </c>
      <c r="B30" s="136">
        <v>0</v>
      </c>
      <c r="C30" s="136">
        <v>0</v>
      </c>
      <c r="D30" s="136">
        <v>0</v>
      </c>
      <c r="E30" s="136">
        <v>0</v>
      </c>
    </row>
    <row r="31" spans="1:18" ht="69.900000000000006" customHeight="1" x14ac:dyDescent="0.3">
      <c r="A31" s="139" t="s">
        <v>218</v>
      </c>
      <c r="B31" s="136">
        <v>0</v>
      </c>
      <c r="C31" s="136">
        <v>0</v>
      </c>
      <c r="D31" s="136">
        <v>0</v>
      </c>
      <c r="E31" s="136">
        <v>0</v>
      </c>
    </row>
    <row r="32" spans="1:18" ht="69.900000000000006" customHeight="1" thickBot="1" x14ac:dyDescent="0.35">
      <c r="A32" s="153"/>
      <c r="B32" s="153"/>
      <c r="C32" s="154"/>
      <c r="D32" s="153"/>
      <c r="E32" s="154"/>
      <c r="F32" s="155"/>
      <c r="G32" s="154"/>
      <c r="H32" s="155"/>
      <c r="I32" s="154"/>
      <c r="J32" s="155"/>
      <c r="K32" s="154"/>
      <c r="L32" s="156"/>
      <c r="M32" s="156"/>
      <c r="N32" s="156"/>
      <c r="O32" s="156"/>
      <c r="P32" s="155"/>
      <c r="Q32" s="154"/>
    </row>
    <row r="33" spans="1:17" ht="69.900000000000006" customHeight="1" thickTop="1" thickBot="1" x14ac:dyDescent="0.35">
      <c r="A33" s="171" t="s">
        <v>139</v>
      </c>
      <c r="B33" s="171"/>
      <c r="C33" s="171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54"/>
    </row>
    <row r="34" spans="1:17" ht="69.900000000000006" customHeight="1" thickTop="1" thickBot="1" x14ac:dyDescent="0.35">
      <c r="A34" s="92" t="s">
        <v>140</v>
      </c>
      <c r="B34" s="93" t="b">
        <f>IF(SUM(B13:Q13)=SUM(B15:Q15),TRUE,FALSE)</f>
        <v>1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154"/>
    </row>
    <row r="35" spans="1:17" ht="117.75" customHeight="1" thickTop="1" thickBot="1" x14ac:dyDescent="0.35">
      <c r="A35" s="92" t="s">
        <v>202</v>
      </c>
      <c r="B35" s="93" t="s">
        <v>203</v>
      </c>
      <c r="C35" s="93" t="b">
        <f>IF(SUM(C5:C8,E5:E8,G5:G8,I5:I8,K5:K8,M5:M8,O5:O8,Q5:Q8)&gt;0.8*M36,TRUE,FALSE)</f>
        <v>1</v>
      </c>
      <c r="D35" s="93" t="s">
        <v>204</v>
      </c>
      <c r="E35" s="93" t="b">
        <f>IF(SUM(C5:C8,E5:E8,G5:G8,I5:I8,K5:K8,M5:M8,O5:O8,Q5:Q8)&lt;1.2*M36,TRUE,FALSE)</f>
        <v>1</v>
      </c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154"/>
    </row>
    <row r="36" spans="1:17" ht="93" customHeight="1" thickTop="1" thickBot="1" x14ac:dyDescent="0.35">
      <c r="A36" s="92" t="s">
        <v>141</v>
      </c>
      <c r="B36" s="93" t="s">
        <v>196</v>
      </c>
      <c r="C36" s="93">
        <f>SUM(B19:Q19)</f>
        <v>7325.8</v>
      </c>
      <c r="D36" s="93" t="s">
        <v>197</v>
      </c>
      <c r="E36" s="93">
        <f>SUM(B15:Q15)</f>
        <v>2155</v>
      </c>
      <c r="F36" s="93" t="s">
        <v>199</v>
      </c>
      <c r="G36" s="93">
        <f>ROUND(SQRT(E36/2),1)</f>
        <v>32.799999999999997</v>
      </c>
      <c r="H36" s="93" t="s">
        <v>198</v>
      </c>
      <c r="I36" s="93">
        <f>G36*2</f>
        <v>65.599999999999994</v>
      </c>
      <c r="J36" s="93" t="s">
        <v>200</v>
      </c>
      <c r="K36" s="93">
        <f>ROUND(C36/E36,1)</f>
        <v>3.4</v>
      </c>
      <c r="L36" s="93" t="s">
        <v>201</v>
      </c>
      <c r="M36" s="93">
        <f>(2*G36+2*I36)*K36</f>
        <v>669.11999999999989</v>
      </c>
      <c r="N36" s="93"/>
      <c r="O36" s="93"/>
      <c r="P36" s="93"/>
      <c r="Q36" s="154"/>
    </row>
    <row r="37" spans="1:17" ht="15" thickTop="1" x14ac:dyDescent="0.3"/>
  </sheetData>
  <mergeCells count="20">
    <mergeCell ref="L4:M4"/>
    <mergeCell ref="A1:Q1"/>
    <mergeCell ref="N4:O4"/>
    <mergeCell ref="P4:Q4"/>
    <mergeCell ref="A33:P33"/>
    <mergeCell ref="N3:O3"/>
    <mergeCell ref="P3:Q3"/>
    <mergeCell ref="A5:A8"/>
    <mergeCell ref="A9:A12"/>
    <mergeCell ref="B3:C3"/>
    <mergeCell ref="D3:E3"/>
    <mergeCell ref="F3:G3"/>
    <mergeCell ref="H3:I3"/>
    <mergeCell ref="J3:K3"/>
    <mergeCell ref="L3:M3"/>
    <mergeCell ref="B4:C4"/>
    <mergeCell ref="H4:I4"/>
    <mergeCell ref="D4:E4"/>
    <mergeCell ref="F4:G4"/>
    <mergeCell ref="J4:K4"/>
  </mergeCells>
  <conditionalFormatting sqref="B34">
    <cfRule type="cellIs" dxfId="2" priority="3" operator="equal">
      <formula>TRUE</formula>
    </cfRule>
  </conditionalFormatting>
  <conditionalFormatting sqref="C35">
    <cfRule type="cellIs" dxfId="1" priority="2" operator="equal">
      <formula>TRUE</formula>
    </cfRule>
  </conditionalFormatting>
  <conditionalFormatting sqref="E35">
    <cfRule type="cellIs" dxfId="0" priority="1" operator="equal">
      <formula>TRUE</formula>
    </cfRule>
  </conditionalFormatting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66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workbookViewId="0">
      <selection activeCell="E25" sqref="E25"/>
    </sheetView>
  </sheetViews>
  <sheetFormatPr baseColWidth="10" defaultRowHeight="14.4" x14ac:dyDescent="0.3"/>
  <cols>
    <col min="2" max="2" width="27.33203125" bestFit="1" customWidth="1"/>
  </cols>
  <sheetData>
    <row r="1" spans="1:2" x14ac:dyDescent="0.3">
      <c r="A1" s="193" t="s">
        <v>13</v>
      </c>
      <c r="B1" s="193" t="s">
        <v>14</v>
      </c>
    </row>
    <row r="2" spans="1:2" x14ac:dyDescent="0.3">
      <c r="A2" s="193"/>
      <c r="B2" s="193"/>
    </row>
    <row r="3" spans="1:2" x14ac:dyDescent="0.3">
      <c r="A3" s="22" t="s">
        <v>15</v>
      </c>
      <c r="B3" s="23" t="s">
        <v>16</v>
      </c>
    </row>
    <row r="4" spans="1:2" x14ac:dyDescent="0.3">
      <c r="A4" s="22" t="s">
        <v>15</v>
      </c>
      <c r="B4" s="23" t="s">
        <v>17</v>
      </c>
    </row>
    <row r="5" spans="1:2" x14ac:dyDescent="0.3">
      <c r="A5" s="22" t="s">
        <v>15</v>
      </c>
      <c r="B5" s="23" t="s">
        <v>18</v>
      </c>
    </row>
    <row r="6" spans="1:2" ht="27.6" x14ac:dyDescent="0.3">
      <c r="A6" s="22" t="s">
        <v>15</v>
      </c>
      <c r="B6" s="23" t="s">
        <v>19</v>
      </c>
    </row>
    <row r="7" spans="1:2" x14ac:dyDescent="0.3">
      <c r="A7" s="22" t="s">
        <v>20</v>
      </c>
      <c r="B7" s="23" t="s">
        <v>21</v>
      </c>
    </row>
    <row r="8" spans="1:2" x14ac:dyDescent="0.3">
      <c r="A8" s="22" t="s">
        <v>22</v>
      </c>
      <c r="B8" s="23" t="s">
        <v>23</v>
      </c>
    </row>
    <row r="9" spans="1:2" x14ac:dyDescent="0.3">
      <c r="A9" s="24">
        <v>2</v>
      </c>
      <c r="B9" s="25" t="s">
        <v>24</v>
      </c>
    </row>
    <row r="10" spans="1:2" x14ac:dyDescent="0.3">
      <c r="A10" s="24">
        <v>2</v>
      </c>
      <c r="B10" s="25" t="s">
        <v>25</v>
      </c>
    </row>
    <row r="11" spans="1:2" x14ac:dyDescent="0.3">
      <c r="A11" s="26" t="s">
        <v>26</v>
      </c>
      <c r="B11" s="27" t="s">
        <v>27</v>
      </c>
    </row>
    <row r="12" spans="1:2" x14ac:dyDescent="0.3">
      <c r="A12" s="26" t="s">
        <v>26</v>
      </c>
      <c r="B12" s="27" t="s">
        <v>28</v>
      </c>
    </row>
    <row r="13" spans="1:2" x14ac:dyDescent="0.3">
      <c r="A13" s="26" t="s">
        <v>29</v>
      </c>
      <c r="B13" s="27" t="s">
        <v>30</v>
      </c>
    </row>
    <row r="14" spans="1:2" x14ac:dyDescent="0.3">
      <c r="A14" s="28" t="s">
        <v>31</v>
      </c>
      <c r="B14" s="29" t="s">
        <v>32</v>
      </c>
    </row>
    <row r="15" spans="1:2" x14ac:dyDescent="0.3">
      <c r="A15" s="28" t="s">
        <v>31</v>
      </c>
      <c r="B15" s="29" t="s">
        <v>33</v>
      </c>
    </row>
    <row r="16" spans="1:2" ht="27.6" x14ac:dyDescent="0.3">
      <c r="A16" s="28" t="s">
        <v>31</v>
      </c>
      <c r="B16" s="29" t="s">
        <v>34</v>
      </c>
    </row>
    <row r="17" spans="1:2" ht="27.6" x14ac:dyDescent="0.3">
      <c r="A17" s="28" t="s">
        <v>31</v>
      </c>
      <c r="B17" s="29" t="s">
        <v>35</v>
      </c>
    </row>
    <row r="18" spans="1:2" x14ac:dyDescent="0.3">
      <c r="A18" s="28" t="s">
        <v>36</v>
      </c>
      <c r="B18" s="29" t="s">
        <v>37</v>
      </c>
    </row>
    <row r="19" spans="1:2" x14ac:dyDescent="0.3">
      <c r="A19" s="30">
        <v>5</v>
      </c>
      <c r="B19" s="31" t="s">
        <v>38</v>
      </c>
    </row>
    <row r="20" spans="1:2" x14ac:dyDescent="0.3">
      <c r="A20" s="32">
        <v>6</v>
      </c>
      <c r="B20" s="33" t="s">
        <v>39</v>
      </c>
    </row>
    <row r="21" spans="1:2" x14ac:dyDescent="0.3">
      <c r="A21" s="32">
        <v>6</v>
      </c>
      <c r="B21" s="33" t="s">
        <v>40</v>
      </c>
    </row>
    <row r="22" spans="1:2" x14ac:dyDescent="0.3">
      <c r="A22" s="32">
        <v>6</v>
      </c>
      <c r="B22" s="33" t="s">
        <v>41</v>
      </c>
    </row>
    <row r="23" spans="1:2" x14ac:dyDescent="0.3">
      <c r="A23" s="34">
        <v>7</v>
      </c>
      <c r="B23" s="35" t="s">
        <v>42</v>
      </c>
    </row>
    <row r="24" spans="1:2" x14ac:dyDescent="0.3">
      <c r="A24" s="36">
        <v>8</v>
      </c>
      <c r="B24" s="37" t="s">
        <v>43</v>
      </c>
    </row>
  </sheetData>
  <mergeCells count="2">
    <mergeCell ref="A1:A2"/>
    <mergeCell ref="B1:B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9"/>
  <sheetViews>
    <sheetView topLeftCell="A7" zoomScale="70" zoomScaleNormal="70" workbookViewId="0">
      <selection activeCell="M46" sqref="M46"/>
    </sheetView>
  </sheetViews>
  <sheetFormatPr baseColWidth="10" defaultColWidth="9.109375" defaultRowHeight="14.4" x14ac:dyDescent="0.3"/>
  <cols>
    <col min="1" max="1" width="36.44140625" style="60" customWidth="1"/>
    <col min="2" max="2" width="16.44140625" style="60" bestFit="1" customWidth="1"/>
    <col min="3" max="3" width="15.6640625" style="60" bestFit="1" customWidth="1"/>
    <col min="4" max="5" width="16.88671875" style="60" customWidth="1"/>
    <col min="6" max="6" width="24.33203125" style="60" customWidth="1"/>
    <col min="7" max="7" width="14.109375" style="60" hidden="1" customWidth="1"/>
    <col min="8" max="8" width="12.6640625" style="61" customWidth="1"/>
    <col min="9" max="9" width="27.109375" style="65" customWidth="1"/>
    <col min="10" max="10" width="27.109375" style="74" customWidth="1"/>
    <col min="11" max="11" width="26" style="60" customWidth="1"/>
    <col min="12" max="12" width="26.88671875" style="60" bestFit="1" customWidth="1"/>
    <col min="13" max="13" width="43.109375" style="60" customWidth="1"/>
    <col min="14" max="14" width="14.109375" style="60" hidden="1" customWidth="1"/>
    <col min="15" max="15" width="15.88671875" style="60" hidden="1" customWidth="1"/>
    <col min="16" max="16" width="14.33203125" style="60" hidden="1" customWidth="1"/>
    <col min="17" max="17" width="26.5546875" style="60" hidden="1" customWidth="1"/>
    <col min="18" max="18" width="53" style="60" customWidth="1"/>
    <col min="19" max="19" width="28.109375" style="60" customWidth="1"/>
    <col min="20" max="16384" width="9.109375" style="60"/>
  </cols>
  <sheetData>
    <row r="1" spans="1:19" x14ac:dyDescent="0.3">
      <c r="A1" s="199" t="s">
        <v>131</v>
      </c>
      <c r="B1" s="199"/>
      <c r="C1" s="199"/>
      <c r="D1" s="199"/>
      <c r="E1" s="199"/>
      <c r="F1" s="199"/>
      <c r="G1" s="68"/>
      <c r="H1" s="83"/>
      <c r="I1" s="83"/>
      <c r="J1" s="83"/>
      <c r="K1" s="68"/>
      <c r="L1" s="68"/>
      <c r="M1" s="68"/>
    </row>
    <row r="2" spans="1:19" s="91" customFormat="1" ht="44.25" customHeight="1" x14ac:dyDescent="0.3">
      <c r="A2" s="88" t="s">
        <v>51</v>
      </c>
      <c r="B2" s="88" t="s">
        <v>52</v>
      </c>
      <c r="C2" s="88" t="s">
        <v>53</v>
      </c>
      <c r="D2" s="88" t="s">
        <v>84</v>
      </c>
      <c r="E2" s="88" t="s">
        <v>195</v>
      </c>
      <c r="F2" s="88" t="s">
        <v>54</v>
      </c>
      <c r="G2" s="88" t="s">
        <v>55</v>
      </c>
      <c r="H2" s="89" t="s">
        <v>55</v>
      </c>
      <c r="I2" s="89" t="s">
        <v>85</v>
      </c>
      <c r="J2" s="89" t="s">
        <v>92</v>
      </c>
      <c r="K2" s="88" t="s">
        <v>132</v>
      </c>
      <c r="L2" s="88" t="s">
        <v>56</v>
      </c>
      <c r="M2" s="88" t="s">
        <v>57</v>
      </c>
      <c r="N2" s="90" t="s">
        <v>58</v>
      </c>
      <c r="O2" s="90" t="s">
        <v>59</v>
      </c>
      <c r="P2" s="90" t="s">
        <v>60</v>
      </c>
      <c r="Q2" s="90" t="s">
        <v>61</v>
      </c>
    </row>
    <row r="3" spans="1:19" ht="15" thickBot="1" x14ac:dyDescent="0.35">
      <c r="A3" s="62"/>
      <c r="B3" s="63" t="s">
        <v>62</v>
      </c>
      <c r="C3" s="63" t="s">
        <v>62</v>
      </c>
      <c r="D3" s="63" t="s">
        <v>77</v>
      </c>
      <c r="E3" s="63"/>
      <c r="F3" s="63" t="s">
        <v>63</v>
      </c>
      <c r="G3" s="63" t="s">
        <v>64</v>
      </c>
      <c r="H3" s="64" t="s">
        <v>65</v>
      </c>
      <c r="I3" s="64" t="s">
        <v>83</v>
      </c>
      <c r="J3" s="64"/>
      <c r="K3" s="62"/>
      <c r="L3" s="62"/>
      <c r="M3" s="62"/>
      <c r="N3" s="62"/>
      <c r="O3" s="62"/>
      <c r="P3" s="62"/>
      <c r="Q3" s="62"/>
    </row>
    <row r="4" spans="1:19" x14ac:dyDescent="0.3">
      <c r="A4" s="200" t="s">
        <v>72</v>
      </c>
      <c r="B4" s="200"/>
      <c r="C4" s="200"/>
      <c r="D4" s="204" t="s">
        <v>115</v>
      </c>
      <c r="E4" s="129"/>
      <c r="F4" s="66">
        <v>0</v>
      </c>
      <c r="H4" s="61">
        <v>1</v>
      </c>
      <c r="J4" s="60" t="s">
        <v>74</v>
      </c>
      <c r="K4" s="60" t="s">
        <v>74</v>
      </c>
      <c r="N4" s="198" t="s">
        <v>66</v>
      </c>
      <c r="O4" s="198" t="s">
        <v>67</v>
      </c>
      <c r="P4" s="198" t="s">
        <v>66</v>
      </c>
      <c r="Q4" s="198" t="s">
        <v>68</v>
      </c>
      <c r="R4" s="84" t="s">
        <v>128</v>
      </c>
      <c r="S4" s="194" t="s">
        <v>207</v>
      </c>
    </row>
    <row r="5" spans="1:19" x14ac:dyDescent="0.3">
      <c r="A5" s="198"/>
      <c r="B5" s="198"/>
      <c r="C5" s="198"/>
      <c r="D5" s="202"/>
      <c r="E5" s="129"/>
      <c r="F5" s="66">
        <v>1</v>
      </c>
      <c r="J5" s="60" t="s">
        <v>112</v>
      </c>
      <c r="K5" s="60" t="s">
        <v>112</v>
      </c>
      <c r="N5" s="198"/>
      <c r="O5" s="198"/>
      <c r="P5" s="198"/>
      <c r="Q5" s="198"/>
      <c r="S5" s="194"/>
    </row>
    <row r="6" spans="1:19" x14ac:dyDescent="0.3">
      <c r="A6" s="198"/>
      <c r="B6" s="198"/>
      <c r="C6" s="198"/>
      <c r="D6" s="202"/>
      <c r="E6" s="129"/>
      <c r="F6" s="66">
        <v>2</v>
      </c>
      <c r="H6" s="65">
        <v>20</v>
      </c>
      <c r="J6" s="60" t="s">
        <v>75</v>
      </c>
      <c r="K6" s="2" t="s">
        <v>97</v>
      </c>
      <c r="L6" s="2" t="s">
        <v>98</v>
      </c>
      <c r="M6" s="2" t="s">
        <v>99</v>
      </c>
      <c r="N6" s="198"/>
      <c r="O6" s="198"/>
      <c r="P6" s="198"/>
      <c r="Q6" s="198"/>
      <c r="R6" s="84" t="s">
        <v>126</v>
      </c>
      <c r="S6" s="194"/>
    </row>
    <row r="7" spans="1:19" x14ac:dyDescent="0.3">
      <c r="A7" s="198"/>
      <c r="B7" s="198"/>
      <c r="C7" s="198"/>
      <c r="D7" s="202"/>
      <c r="E7" s="129"/>
      <c r="F7" s="66">
        <v>3</v>
      </c>
      <c r="H7" s="65">
        <v>20</v>
      </c>
      <c r="J7" s="60" t="s">
        <v>81</v>
      </c>
      <c r="K7" t="s">
        <v>109</v>
      </c>
      <c r="L7" t="s">
        <v>110</v>
      </c>
      <c r="M7" t="s">
        <v>111</v>
      </c>
      <c r="N7" s="198"/>
      <c r="O7" s="198"/>
      <c r="P7" s="198"/>
      <c r="Q7" s="198"/>
      <c r="R7" s="84" t="s">
        <v>129</v>
      </c>
      <c r="S7" s="194"/>
    </row>
    <row r="8" spans="1:19" x14ac:dyDescent="0.3">
      <c r="A8" s="197"/>
      <c r="B8" s="197"/>
      <c r="C8" s="197"/>
      <c r="D8" s="203"/>
      <c r="E8" s="130"/>
      <c r="F8" s="67">
        <v>4</v>
      </c>
      <c r="G8" s="68"/>
      <c r="H8" s="69">
        <v>3</v>
      </c>
      <c r="I8" s="69"/>
      <c r="J8" s="80" t="s">
        <v>87</v>
      </c>
      <c r="K8" s="80" t="s">
        <v>69</v>
      </c>
      <c r="L8" s="80" t="s">
        <v>94</v>
      </c>
      <c r="M8" s="80" t="s">
        <v>95</v>
      </c>
      <c r="N8" s="197"/>
      <c r="O8" s="197"/>
      <c r="P8" s="197"/>
      <c r="Q8" s="197"/>
      <c r="S8" s="194"/>
    </row>
    <row r="9" spans="1:19" x14ac:dyDescent="0.3">
      <c r="A9" s="195" t="s">
        <v>73</v>
      </c>
      <c r="B9" s="195"/>
      <c r="C9" s="195"/>
      <c r="D9" s="201" t="s">
        <v>116</v>
      </c>
      <c r="E9" s="129"/>
      <c r="F9" s="66">
        <v>0</v>
      </c>
      <c r="H9" s="65">
        <v>1</v>
      </c>
      <c r="J9" s="60" t="s">
        <v>74</v>
      </c>
      <c r="K9" s="60" t="s">
        <v>74</v>
      </c>
      <c r="N9" s="198" t="s">
        <v>66</v>
      </c>
      <c r="O9" s="198" t="s">
        <v>67</v>
      </c>
      <c r="P9" s="198" t="s">
        <v>66</v>
      </c>
      <c r="Q9" s="198" t="s">
        <v>68</v>
      </c>
      <c r="S9" s="194"/>
    </row>
    <row r="10" spans="1:19" x14ac:dyDescent="0.3">
      <c r="A10" s="198"/>
      <c r="B10" s="198"/>
      <c r="C10" s="198"/>
      <c r="D10" s="202"/>
      <c r="E10" s="129"/>
      <c r="F10" s="66">
        <v>1</v>
      </c>
      <c r="H10" s="65"/>
      <c r="J10" s="60" t="s">
        <v>80</v>
      </c>
      <c r="K10" s="60" t="s">
        <v>80</v>
      </c>
      <c r="N10" s="198"/>
      <c r="O10" s="198"/>
      <c r="P10" s="198"/>
      <c r="Q10" s="198"/>
      <c r="S10" s="194"/>
    </row>
    <row r="11" spans="1:19" x14ac:dyDescent="0.3">
      <c r="A11" s="198"/>
      <c r="B11" s="198"/>
      <c r="C11" s="198"/>
      <c r="D11" s="202"/>
      <c r="E11" s="129"/>
      <c r="F11" s="66">
        <v>2</v>
      </c>
      <c r="H11" s="65">
        <v>20</v>
      </c>
      <c r="J11" s="60" t="s">
        <v>75</v>
      </c>
      <c r="K11" s="2" t="s">
        <v>97</v>
      </c>
      <c r="L11" s="2" t="s">
        <v>98</v>
      </c>
      <c r="M11" s="2" t="s">
        <v>99</v>
      </c>
      <c r="N11" s="198"/>
      <c r="O11" s="198"/>
      <c r="P11" s="198"/>
      <c r="Q11" s="198"/>
      <c r="R11" s="84" t="s">
        <v>126</v>
      </c>
      <c r="S11" s="194"/>
    </row>
    <row r="12" spans="1:19" x14ac:dyDescent="0.3">
      <c r="A12" s="198"/>
      <c r="B12" s="198"/>
      <c r="C12" s="198"/>
      <c r="D12" s="202"/>
      <c r="E12" s="129"/>
      <c r="F12" s="66">
        <v>3</v>
      </c>
      <c r="H12" s="65">
        <v>20</v>
      </c>
      <c r="J12" s="60" t="s">
        <v>81</v>
      </c>
      <c r="K12" t="s">
        <v>109</v>
      </c>
      <c r="L12" t="s">
        <v>110</v>
      </c>
      <c r="M12" t="s">
        <v>111</v>
      </c>
      <c r="N12" s="198"/>
      <c r="O12" s="198"/>
      <c r="P12" s="198"/>
      <c r="Q12" s="198"/>
      <c r="R12" s="84" t="s">
        <v>129</v>
      </c>
      <c r="S12" s="194"/>
    </row>
    <row r="13" spans="1:19" x14ac:dyDescent="0.3">
      <c r="A13" s="198"/>
      <c r="B13" s="198"/>
      <c r="C13" s="198"/>
      <c r="D13" s="202"/>
      <c r="E13" s="129"/>
      <c r="F13" s="66">
        <v>4</v>
      </c>
      <c r="H13" s="65">
        <v>5</v>
      </c>
      <c r="J13" s="60" t="s">
        <v>76</v>
      </c>
      <c r="K13" s="60" t="s">
        <v>117</v>
      </c>
      <c r="L13" s="60" t="s">
        <v>118</v>
      </c>
      <c r="M13" s="60" t="s">
        <v>119</v>
      </c>
      <c r="N13" s="198"/>
      <c r="O13" s="198"/>
      <c r="P13" s="198"/>
      <c r="Q13" s="198"/>
      <c r="S13" s="194"/>
    </row>
    <row r="14" spans="1:19" x14ac:dyDescent="0.3">
      <c r="A14" s="197"/>
      <c r="B14" s="197"/>
      <c r="C14" s="197"/>
      <c r="D14" s="203"/>
      <c r="E14" s="130"/>
      <c r="F14" s="67">
        <v>5</v>
      </c>
      <c r="G14" s="68"/>
      <c r="H14" s="69"/>
      <c r="I14" s="77"/>
      <c r="J14" s="79" t="s">
        <v>93</v>
      </c>
      <c r="L14" s="68"/>
      <c r="M14" s="68"/>
      <c r="N14" s="197"/>
      <c r="O14" s="197"/>
      <c r="P14" s="197"/>
      <c r="Q14" s="197"/>
      <c r="S14" s="194"/>
    </row>
    <row r="15" spans="1:19" x14ac:dyDescent="0.3">
      <c r="A15" s="72" t="s">
        <v>78</v>
      </c>
      <c r="B15" s="72"/>
      <c r="C15" s="72"/>
      <c r="D15" s="82"/>
      <c r="E15" s="85"/>
      <c r="F15" s="70"/>
      <c r="G15" s="71"/>
      <c r="H15" s="72"/>
      <c r="I15" s="72"/>
      <c r="J15" s="73"/>
      <c r="K15" s="71"/>
      <c r="L15" s="71"/>
      <c r="M15" s="71"/>
      <c r="N15" s="72" t="s">
        <v>66</v>
      </c>
      <c r="O15" s="72" t="s">
        <v>67</v>
      </c>
      <c r="P15" s="72" t="s">
        <v>66</v>
      </c>
      <c r="Q15" s="72" t="s">
        <v>68</v>
      </c>
      <c r="S15" s="194"/>
    </row>
    <row r="16" spans="1:19" x14ac:dyDescent="0.3">
      <c r="A16" s="72" t="s">
        <v>79</v>
      </c>
      <c r="B16" s="72"/>
      <c r="C16" s="72"/>
      <c r="D16" s="82"/>
      <c r="E16" s="85"/>
      <c r="F16" s="70"/>
      <c r="G16" s="71"/>
      <c r="H16" s="72"/>
      <c r="I16" s="72"/>
      <c r="J16" s="73"/>
      <c r="K16" s="71"/>
      <c r="L16" s="71"/>
      <c r="M16" s="71"/>
      <c r="N16" s="72" t="s">
        <v>66</v>
      </c>
      <c r="O16" s="72" t="s">
        <v>67</v>
      </c>
      <c r="P16" s="72" t="s">
        <v>66</v>
      </c>
      <c r="Q16" s="72" t="s">
        <v>68</v>
      </c>
      <c r="S16" s="194"/>
    </row>
    <row r="17" spans="1:19" x14ac:dyDescent="0.3">
      <c r="A17" s="72" t="s">
        <v>113</v>
      </c>
      <c r="B17" s="72"/>
      <c r="C17" s="72"/>
      <c r="D17" s="82">
        <v>0.25</v>
      </c>
      <c r="E17" s="85"/>
      <c r="F17" s="70"/>
      <c r="G17" s="71"/>
      <c r="H17" s="72"/>
      <c r="I17" s="72"/>
      <c r="J17" s="73"/>
      <c r="K17" s="71"/>
      <c r="L17" s="71"/>
      <c r="M17" s="71"/>
      <c r="N17" s="72" t="s">
        <v>66</v>
      </c>
      <c r="O17" s="72" t="s">
        <v>67</v>
      </c>
      <c r="P17" s="72" t="s">
        <v>66</v>
      </c>
      <c r="Q17" s="72" t="s">
        <v>68</v>
      </c>
      <c r="S17" s="194"/>
    </row>
    <row r="18" spans="1:19" x14ac:dyDescent="0.3">
      <c r="A18" s="195" t="s">
        <v>114</v>
      </c>
      <c r="B18" s="195"/>
      <c r="C18" s="195"/>
      <c r="D18" s="195">
        <v>0.6</v>
      </c>
      <c r="E18" s="85"/>
      <c r="F18" s="70">
        <v>0</v>
      </c>
      <c r="G18" s="71"/>
      <c r="H18" s="72">
        <v>1.25</v>
      </c>
      <c r="I18" s="72"/>
      <c r="J18" s="73" t="s">
        <v>96</v>
      </c>
      <c r="K18" s="81" t="s">
        <v>70</v>
      </c>
      <c r="L18" s="81" t="s">
        <v>100</v>
      </c>
      <c r="M18" s="81" t="s">
        <v>71</v>
      </c>
      <c r="N18" s="195" t="s">
        <v>66</v>
      </c>
      <c r="O18" s="195" t="s">
        <v>67</v>
      </c>
      <c r="P18" s="195" t="s">
        <v>66</v>
      </c>
      <c r="Q18" s="195" t="s">
        <v>68</v>
      </c>
      <c r="S18" s="194"/>
    </row>
    <row r="19" spans="1:19" x14ac:dyDescent="0.3">
      <c r="A19" s="196"/>
      <c r="B19" s="196"/>
      <c r="C19" s="196"/>
      <c r="D19" s="196"/>
      <c r="E19" s="86"/>
      <c r="F19" s="78">
        <v>1</v>
      </c>
      <c r="G19" s="76"/>
      <c r="H19" s="77">
        <v>1.25</v>
      </c>
      <c r="I19" s="77"/>
      <c r="J19" s="79" t="s">
        <v>96</v>
      </c>
      <c r="K19" s="2" t="s">
        <v>70</v>
      </c>
      <c r="L19" s="2" t="s">
        <v>100</v>
      </c>
      <c r="M19" s="2" t="s">
        <v>71</v>
      </c>
      <c r="N19" s="196"/>
      <c r="O19" s="196"/>
      <c r="P19" s="196"/>
      <c r="Q19" s="196"/>
      <c r="S19" s="194"/>
    </row>
    <row r="20" spans="1:19" x14ac:dyDescent="0.3">
      <c r="A20" s="196"/>
      <c r="B20" s="196"/>
      <c r="C20" s="196"/>
      <c r="D20" s="196"/>
      <c r="E20" s="86"/>
      <c r="F20" s="66">
        <v>2</v>
      </c>
      <c r="H20" s="65">
        <v>10</v>
      </c>
      <c r="J20" s="60" t="s">
        <v>81</v>
      </c>
      <c r="K20" t="s">
        <v>109</v>
      </c>
      <c r="L20" t="s">
        <v>110</v>
      </c>
      <c r="M20" t="s">
        <v>111</v>
      </c>
      <c r="N20" s="198"/>
      <c r="O20" s="198"/>
      <c r="P20" s="198"/>
      <c r="Q20" s="198"/>
      <c r="R20" s="84" t="s">
        <v>129</v>
      </c>
      <c r="S20" s="194"/>
    </row>
    <row r="21" spans="1:19" x14ac:dyDescent="0.3">
      <c r="A21" s="196"/>
      <c r="B21" s="196"/>
      <c r="C21" s="196"/>
      <c r="D21" s="196"/>
      <c r="E21" s="86"/>
      <c r="F21" s="66">
        <v>3</v>
      </c>
      <c r="H21" s="77">
        <v>1.25</v>
      </c>
      <c r="I21" s="77"/>
      <c r="J21" s="79" t="s">
        <v>96</v>
      </c>
      <c r="K21" s="2" t="s">
        <v>70</v>
      </c>
      <c r="L21" s="2" t="s">
        <v>100</v>
      </c>
      <c r="M21" s="2" t="s">
        <v>71</v>
      </c>
      <c r="N21" s="198"/>
      <c r="O21" s="198"/>
      <c r="P21" s="198"/>
      <c r="Q21" s="198"/>
      <c r="S21" s="194"/>
    </row>
    <row r="22" spans="1:19" x14ac:dyDescent="0.3">
      <c r="A22" s="197"/>
      <c r="B22" s="197"/>
      <c r="C22" s="197"/>
      <c r="D22" s="197"/>
      <c r="E22" s="87"/>
      <c r="F22" s="67">
        <v>4</v>
      </c>
      <c r="G22" s="68"/>
      <c r="H22" s="69">
        <v>1.25</v>
      </c>
      <c r="I22" s="77"/>
      <c r="J22" s="79" t="s">
        <v>96</v>
      </c>
      <c r="K22" s="2" t="s">
        <v>70</v>
      </c>
      <c r="L22" s="2" t="s">
        <v>100</v>
      </c>
      <c r="M22" s="2" t="s">
        <v>71</v>
      </c>
      <c r="N22" s="197"/>
      <c r="O22" s="197"/>
      <c r="P22" s="197"/>
      <c r="Q22" s="197"/>
      <c r="S22" s="194"/>
    </row>
    <row r="23" spans="1:19" x14ac:dyDescent="0.3">
      <c r="A23" s="82" t="s">
        <v>101</v>
      </c>
      <c r="B23" s="82"/>
      <c r="C23" s="82"/>
      <c r="D23" s="82">
        <v>0.9</v>
      </c>
      <c r="E23" s="85"/>
      <c r="F23" s="70"/>
      <c r="G23" s="71"/>
      <c r="H23" s="72"/>
      <c r="I23" s="72"/>
      <c r="J23" s="73"/>
      <c r="K23" s="71"/>
      <c r="L23" s="71"/>
      <c r="M23" s="71"/>
      <c r="N23" s="82" t="s">
        <v>66</v>
      </c>
      <c r="O23" s="82" t="s">
        <v>67</v>
      </c>
      <c r="P23" s="82" t="s">
        <v>66</v>
      </c>
      <c r="Q23" s="82" t="s">
        <v>68</v>
      </c>
      <c r="S23" s="194"/>
    </row>
    <row r="24" spans="1:19" x14ac:dyDescent="0.3">
      <c r="A24" s="82" t="s">
        <v>130</v>
      </c>
      <c r="B24" s="82"/>
      <c r="C24" s="82"/>
      <c r="D24" s="82">
        <v>1.5</v>
      </c>
      <c r="E24" s="85"/>
      <c r="F24" s="70"/>
      <c r="G24" s="71"/>
      <c r="H24" s="72"/>
      <c r="I24" s="72"/>
      <c r="J24" s="73"/>
      <c r="K24" s="71"/>
      <c r="L24" s="71"/>
      <c r="M24" s="71"/>
      <c r="N24" s="82" t="s">
        <v>66</v>
      </c>
      <c r="O24" s="82" t="s">
        <v>67</v>
      </c>
      <c r="P24" s="82" t="s">
        <v>66</v>
      </c>
      <c r="Q24" s="82" t="s">
        <v>68</v>
      </c>
      <c r="S24" s="194"/>
    </row>
    <row r="25" spans="1:19" x14ac:dyDescent="0.3">
      <c r="A25" s="82" t="s">
        <v>82</v>
      </c>
      <c r="B25" s="82"/>
      <c r="C25" s="82"/>
      <c r="D25" s="82"/>
      <c r="E25" s="85"/>
      <c r="F25" s="70"/>
      <c r="G25" s="71"/>
      <c r="H25" s="72"/>
      <c r="I25" s="72"/>
      <c r="J25" s="73"/>
      <c r="K25" s="71"/>
      <c r="L25" s="71"/>
      <c r="M25" s="71"/>
      <c r="N25" s="82" t="s">
        <v>66</v>
      </c>
      <c r="O25" s="82" t="s">
        <v>67</v>
      </c>
      <c r="P25" s="82" t="s">
        <v>66</v>
      </c>
      <c r="Q25" s="82" t="s">
        <v>68</v>
      </c>
      <c r="S25" s="194"/>
    </row>
    <row r="26" spans="1:19" x14ac:dyDescent="0.3">
      <c r="A26" s="72" t="s">
        <v>102</v>
      </c>
      <c r="B26" s="72"/>
      <c r="C26" s="72"/>
      <c r="D26" s="82">
        <v>0.19</v>
      </c>
      <c r="E26" s="85"/>
      <c r="F26" s="70"/>
      <c r="G26" s="71"/>
      <c r="H26" s="72"/>
      <c r="I26" s="72"/>
      <c r="J26" s="73"/>
      <c r="K26" s="71"/>
      <c r="L26" s="71"/>
      <c r="M26" s="71"/>
      <c r="N26" s="72" t="s">
        <v>66</v>
      </c>
      <c r="O26" s="72" t="s">
        <v>67</v>
      </c>
      <c r="P26" s="72" t="s">
        <v>66</v>
      </c>
      <c r="Q26" s="72" t="s">
        <v>68</v>
      </c>
      <c r="S26" s="194"/>
    </row>
    <row r="27" spans="1:19" x14ac:dyDescent="0.3">
      <c r="A27" s="72" t="s">
        <v>103</v>
      </c>
      <c r="B27" s="72"/>
      <c r="C27" s="72"/>
      <c r="D27" s="82">
        <v>0.3</v>
      </c>
      <c r="E27" s="85"/>
      <c r="F27" s="70"/>
      <c r="G27" s="71"/>
      <c r="H27" s="72"/>
      <c r="I27" s="72"/>
      <c r="J27" s="73"/>
      <c r="K27" s="71"/>
      <c r="L27" s="71"/>
      <c r="M27" s="71"/>
      <c r="N27" s="72" t="s">
        <v>66</v>
      </c>
      <c r="O27" s="72" t="s">
        <v>67</v>
      </c>
      <c r="P27" s="72" t="s">
        <v>66</v>
      </c>
      <c r="Q27" s="72" t="s">
        <v>68</v>
      </c>
      <c r="S27" s="194"/>
    </row>
    <row r="28" spans="1:19" x14ac:dyDescent="0.3">
      <c r="A28" s="195" t="s">
        <v>104</v>
      </c>
      <c r="B28" s="195"/>
      <c r="C28" s="195"/>
      <c r="D28" s="195">
        <v>0.23100000000000001</v>
      </c>
      <c r="E28" s="85"/>
      <c r="F28" s="70">
        <v>0</v>
      </c>
      <c r="G28" s="71"/>
      <c r="H28" s="72"/>
      <c r="I28" s="72"/>
      <c r="J28" s="71" t="s">
        <v>87</v>
      </c>
      <c r="K28" s="71" t="s">
        <v>87</v>
      </c>
      <c r="L28" s="71"/>
      <c r="M28" s="71"/>
      <c r="N28" s="195" t="s">
        <v>66</v>
      </c>
      <c r="O28" s="195" t="s">
        <v>67</v>
      </c>
      <c r="P28" s="195" t="s">
        <v>66</v>
      </c>
      <c r="Q28" s="195" t="s">
        <v>68</v>
      </c>
      <c r="S28" s="194"/>
    </row>
    <row r="29" spans="1:19" x14ac:dyDescent="0.3">
      <c r="A29" s="196"/>
      <c r="B29" s="196"/>
      <c r="C29" s="196"/>
      <c r="D29" s="196"/>
      <c r="E29" s="86"/>
      <c r="F29" s="78">
        <v>1</v>
      </c>
      <c r="G29" s="76"/>
      <c r="H29" s="77"/>
      <c r="I29" s="77"/>
      <c r="J29" s="76" t="s">
        <v>86</v>
      </c>
      <c r="K29" s="76" t="s">
        <v>120</v>
      </c>
      <c r="L29" s="76" t="s">
        <v>121</v>
      </c>
      <c r="M29" s="76" t="s">
        <v>122</v>
      </c>
      <c r="N29" s="196"/>
      <c r="O29" s="196"/>
      <c r="P29" s="196"/>
      <c r="Q29" s="196"/>
      <c r="S29" s="194"/>
    </row>
    <row r="30" spans="1:19" x14ac:dyDescent="0.3">
      <c r="A30" s="196"/>
      <c r="B30" s="196"/>
      <c r="C30" s="196"/>
      <c r="D30" s="196"/>
      <c r="E30" s="86"/>
      <c r="F30" s="66">
        <v>2</v>
      </c>
      <c r="H30" s="65">
        <v>20</v>
      </c>
      <c r="J30" s="60" t="s">
        <v>81</v>
      </c>
      <c r="K30" t="s">
        <v>109</v>
      </c>
      <c r="L30" t="s">
        <v>110</v>
      </c>
      <c r="M30" t="s">
        <v>111</v>
      </c>
      <c r="N30" s="198"/>
      <c r="O30" s="198"/>
      <c r="P30" s="198"/>
      <c r="Q30" s="198"/>
      <c r="R30" s="84" t="s">
        <v>129</v>
      </c>
      <c r="S30" s="194"/>
    </row>
    <row r="31" spans="1:19" x14ac:dyDescent="0.3">
      <c r="A31" s="196"/>
      <c r="B31" s="196"/>
      <c r="C31" s="196"/>
      <c r="D31" s="196"/>
      <c r="E31" s="86"/>
      <c r="F31" s="66">
        <v>3</v>
      </c>
      <c r="H31" s="77">
        <v>4</v>
      </c>
      <c r="I31" s="77"/>
      <c r="J31" s="60" t="s">
        <v>88</v>
      </c>
      <c r="K31" s="2" t="s">
        <v>106</v>
      </c>
      <c r="L31" s="2" t="s">
        <v>107</v>
      </c>
      <c r="M31" s="2" t="s">
        <v>108</v>
      </c>
      <c r="N31" s="198"/>
      <c r="O31" s="198"/>
      <c r="P31" s="198"/>
      <c r="Q31" s="198"/>
      <c r="S31" s="194"/>
    </row>
    <row r="32" spans="1:19" x14ac:dyDescent="0.3">
      <c r="A32" s="196"/>
      <c r="B32" s="196"/>
      <c r="C32" s="196"/>
      <c r="D32" s="196"/>
      <c r="E32" s="86"/>
      <c r="F32" s="66">
        <v>4</v>
      </c>
      <c r="H32" s="79">
        <v>15</v>
      </c>
      <c r="I32" s="79"/>
      <c r="J32" s="60" t="s">
        <v>89</v>
      </c>
      <c r="K32" s="60" t="s">
        <v>89</v>
      </c>
      <c r="N32" s="198"/>
      <c r="O32" s="198"/>
      <c r="P32" s="198"/>
      <c r="Q32" s="198"/>
      <c r="S32" s="194"/>
    </row>
    <row r="33" spans="1:19" x14ac:dyDescent="0.3">
      <c r="A33" s="196"/>
      <c r="B33" s="196"/>
      <c r="C33" s="196"/>
      <c r="D33" s="196"/>
      <c r="E33" s="86"/>
      <c r="F33" s="66">
        <v>5</v>
      </c>
      <c r="H33" s="79"/>
      <c r="I33" s="79"/>
      <c r="J33" s="60" t="s">
        <v>90</v>
      </c>
      <c r="K33" s="60" t="s">
        <v>90</v>
      </c>
      <c r="N33" s="198"/>
      <c r="O33" s="198"/>
      <c r="P33" s="198"/>
      <c r="Q33" s="198"/>
      <c r="S33" s="194"/>
    </row>
    <row r="34" spans="1:19" x14ac:dyDescent="0.3">
      <c r="A34" s="196"/>
      <c r="B34" s="196"/>
      <c r="C34" s="196"/>
      <c r="D34" s="196"/>
      <c r="E34" s="86"/>
      <c r="F34" s="66">
        <v>6</v>
      </c>
      <c r="H34" s="79">
        <v>10</v>
      </c>
      <c r="I34" s="79"/>
      <c r="J34" s="60" t="s">
        <v>75</v>
      </c>
      <c r="K34" s="2" t="s">
        <v>97</v>
      </c>
      <c r="L34" s="2" t="s">
        <v>98</v>
      </c>
      <c r="M34" s="2" t="s">
        <v>99</v>
      </c>
      <c r="N34" s="198"/>
      <c r="O34" s="198"/>
      <c r="P34" s="198"/>
      <c r="Q34" s="198"/>
      <c r="R34" s="84" t="s">
        <v>126</v>
      </c>
      <c r="S34" s="194"/>
    </row>
    <row r="35" spans="1:19" x14ac:dyDescent="0.3">
      <c r="A35" s="197"/>
      <c r="B35" s="197"/>
      <c r="C35" s="197"/>
      <c r="D35" s="197"/>
      <c r="E35" s="87"/>
      <c r="F35" s="67">
        <v>7</v>
      </c>
      <c r="G35" s="68"/>
      <c r="H35" s="69"/>
      <c r="I35" s="69"/>
      <c r="J35" s="68" t="s">
        <v>91</v>
      </c>
      <c r="K35" s="68" t="s">
        <v>123</v>
      </c>
      <c r="L35" s="68" t="s">
        <v>124</v>
      </c>
      <c r="M35" s="68" t="s">
        <v>125</v>
      </c>
      <c r="N35" s="197"/>
      <c r="O35" s="197"/>
      <c r="P35" s="197"/>
      <c r="Q35" s="197"/>
      <c r="R35" s="84" t="s">
        <v>127</v>
      </c>
      <c r="S35" s="194"/>
    </row>
    <row r="36" spans="1:19" x14ac:dyDescent="0.3">
      <c r="A36" s="195" t="s">
        <v>105</v>
      </c>
      <c r="B36" s="195"/>
      <c r="C36" s="195"/>
      <c r="D36" s="195">
        <v>0.28100000000000003</v>
      </c>
      <c r="E36" s="85"/>
      <c r="F36" s="70">
        <v>0</v>
      </c>
      <c r="G36" s="71"/>
      <c r="H36" s="73"/>
      <c r="I36" s="73"/>
      <c r="J36" s="71" t="s">
        <v>87</v>
      </c>
      <c r="K36" s="71" t="s">
        <v>87</v>
      </c>
      <c r="L36" s="71"/>
      <c r="M36" s="71"/>
      <c r="N36" s="195" t="s">
        <v>66</v>
      </c>
      <c r="O36" s="195" t="s">
        <v>67</v>
      </c>
      <c r="P36" s="195" t="s">
        <v>66</v>
      </c>
      <c r="Q36" s="195" t="s">
        <v>68</v>
      </c>
      <c r="S36" s="194"/>
    </row>
    <row r="37" spans="1:19" x14ac:dyDescent="0.3">
      <c r="A37" s="196"/>
      <c r="B37" s="196"/>
      <c r="C37" s="196"/>
      <c r="D37" s="196"/>
      <c r="E37" s="86"/>
      <c r="F37" s="78">
        <v>1</v>
      </c>
      <c r="G37" s="76"/>
      <c r="H37" s="79">
        <v>12</v>
      </c>
      <c r="I37" s="79"/>
      <c r="J37" s="76" t="s">
        <v>81</v>
      </c>
      <c r="K37" t="s">
        <v>109</v>
      </c>
      <c r="L37" t="s">
        <v>110</v>
      </c>
      <c r="M37" t="s">
        <v>111</v>
      </c>
      <c r="N37" s="196"/>
      <c r="O37" s="196"/>
      <c r="P37" s="196"/>
      <c r="Q37" s="196"/>
      <c r="R37" s="84" t="s">
        <v>129</v>
      </c>
      <c r="S37" s="194"/>
    </row>
    <row r="38" spans="1:19" x14ac:dyDescent="0.3">
      <c r="A38" s="196"/>
      <c r="B38" s="196"/>
      <c r="C38" s="196"/>
      <c r="D38" s="196"/>
      <c r="E38" s="86"/>
      <c r="F38" s="78">
        <v>2</v>
      </c>
      <c r="G38" s="76"/>
      <c r="H38" s="79">
        <v>40</v>
      </c>
      <c r="I38" s="79"/>
      <c r="J38" s="76" t="s">
        <v>89</v>
      </c>
      <c r="K38" s="76" t="s">
        <v>89</v>
      </c>
      <c r="L38" s="76"/>
      <c r="M38" s="76"/>
      <c r="N38" s="198"/>
      <c r="O38" s="198"/>
      <c r="P38" s="198"/>
      <c r="Q38" s="198"/>
      <c r="S38" s="194"/>
    </row>
    <row r="39" spans="1:19" x14ac:dyDescent="0.3">
      <c r="A39" s="197"/>
      <c r="B39" s="197"/>
      <c r="C39" s="197"/>
      <c r="D39" s="197"/>
      <c r="E39" s="87"/>
      <c r="F39" s="67">
        <v>3</v>
      </c>
      <c r="G39" s="68"/>
      <c r="H39" s="75"/>
      <c r="I39" s="75"/>
      <c r="J39" s="68" t="s">
        <v>87</v>
      </c>
      <c r="K39" s="68" t="s">
        <v>87</v>
      </c>
      <c r="L39" s="68"/>
      <c r="M39" s="68"/>
      <c r="N39" s="198"/>
      <c r="O39" s="198"/>
      <c r="P39" s="198"/>
      <c r="Q39" s="198"/>
      <c r="S39" s="194"/>
    </row>
  </sheetData>
  <mergeCells count="42">
    <mergeCell ref="N28:N35"/>
    <mergeCell ref="O28:O35"/>
    <mergeCell ref="P28:P35"/>
    <mergeCell ref="Q28:Q35"/>
    <mergeCell ref="P4:P8"/>
    <mergeCell ref="D36:D39"/>
    <mergeCell ref="D18:D22"/>
    <mergeCell ref="Q4:Q8"/>
    <mergeCell ref="O9:O14"/>
    <mergeCell ref="P9:P14"/>
    <mergeCell ref="Q9:Q14"/>
    <mergeCell ref="N18:N22"/>
    <mergeCell ref="O18:O22"/>
    <mergeCell ref="P18:P22"/>
    <mergeCell ref="Q18:Q22"/>
    <mergeCell ref="N4:N8"/>
    <mergeCell ref="N36:N39"/>
    <mergeCell ref="O36:O39"/>
    <mergeCell ref="P36:P39"/>
    <mergeCell ref="Q36:Q39"/>
    <mergeCell ref="A1:F1"/>
    <mergeCell ref="A4:A8"/>
    <mergeCell ref="B4:B8"/>
    <mergeCell ref="C4:C8"/>
    <mergeCell ref="D9:D14"/>
    <mergeCell ref="D4:D8"/>
    <mergeCell ref="S4:S39"/>
    <mergeCell ref="A18:A22"/>
    <mergeCell ref="B18:B22"/>
    <mergeCell ref="C18:C22"/>
    <mergeCell ref="A9:A14"/>
    <mergeCell ref="B9:B14"/>
    <mergeCell ref="C9:C14"/>
    <mergeCell ref="D28:D35"/>
    <mergeCell ref="A36:A39"/>
    <mergeCell ref="B36:B39"/>
    <mergeCell ref="C36:C39"/>
    <mergeCell ref="A28:A35"/>
    <mergeCell ref="B28:B35"/>
    <mergeCell ref="C28:C35"/>
    <mergeCell ref="N9:N14"/>
    <mergeCell ref="O4:O8"/>
  </mergeCells>
  <pageMargins left="0.75" right="0.75" top="0.75" bottom="0.5" header="0.5" footer="0.75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8"/>
  <sheetViews>
    <sheetView zoomScale="70" zoomScaleNormal="70" workbookViewId="0">
      <selection activeCell="AC25" sqref="AC25"/>
    </sheetView>
  </sheetViews>
  <sheetFormatPr baseColWidth="10" defaultColWidth="11.44140625" defaultRowHeight="17.399999999999999" x14ac:dyDescent="0.3"/>
  <cols>
    <col min="1" max="1" width="14.109375" style="94" bestFit="1" customWidth="1"/>
    <col min="2" max="2" width="11.44140625" style="95"/>
    <col min="3" max="3" width="7.109375" style="96" bestFit="1" customWidth="1"/>
    <col min="4" max="4" width="15" style="98" bestFit="1" customWidth="1"/>
    <col min="5" max="5" width="11.44140625" style="99"/>
    <col min="6" max="6" width="11.44140625" style="124"/>
    <col min="7" max="7" width="16.5546875" style="98" bestFit="1" customWidth="1"/>
    <col min="8" max="8" width="11.44140625" style="99"/>
    <col min="9" max="9" width="11.44140625" style="124"/>
    <col min="10" max="10" width="15" style="98" bestFit="1" customWidth="1"/>
    <col min="11" max="11" width="11.44140625" style="99"/>
    <col min="12" max="12" width="11.44140625" style="124"/>
    <col min="13" max="13" width="19.5546875" style="98" bestFit="1" customWidth="1"/>
    <col min="14" max="14" width="11.44140625" style="99"/>
    <col min="15" max="15" width="11.44140625" style="124"/>
    <col min="16" max="16" width="15" style="98" bestFit="1" customWidth="1"/>
    <col min="17" max="17" width="11.44140625" style="99"/>
    <col min="18" max="18" width="11.44140625" style="124"/>
    <col min="19" max="19" width="17" style="98" bestFit="1" customWidth="1"/>
    <col min="20" max="20" width="11.44140625" style="99"/>
    <col min="21" max="21" width="11.44140625" style="124"/>
    <col min="22" max="22" width="16.44140625" style="98" bestFit="1" customWidth="1"/>
    <col min="23" max="23" width="11.44140625" style="99"/>
    <col min="24" max="24" width="11.44140625" style="124"/>
    <col min="25" max="25" width="16.44140625" style="98" bestFit="1" customWidth="1"/>
    <col min="26" max="26" width="11.44140625" style="99"/>
    <col min="27" max="27" width="11.44140625" style="124"/>
    <col min="28" max="16384" width="11.44140625" style="96"/>
  </cols>
  <sheetData>
    <row r="1" spans="1:30" x14ac:dyDescent="0.3">
      <c r="D1" s="205" t="s">
        <v>143</v>
      </c>
      <c r="E1" s="206"/>
      <c r="F1" s="207"/>
      <c r="G1" s="205" t="s">
        <v>144</v>
      </c>
      <c r="H1" s="206"/>
      <c r="I1" s="207"/>
      <c r="J1" s="205" t="s">
        <v>145</v>
      </c>
      <c r="K1" s="206"/>
      <c r="L1" s="207"/>
      <c r="M1" s="205" t="s">
        <v>146</v>
      </c>
      <c r="N1" s="206"/>
      <c r="O1" s="207"/>
      <c r="P1" s="205" t="s">
        <v>147</v>
      </c>
      <c r="Q1" s="206"/>
      <c r="R1" s="207"/>
      <c r="S1" s="205" t="s">
        <v>148</v>
      </c>
      <c r="T1" s="206"/>
      <c r="U1" s="207"/>
      <c r="V1" s="205" t="s">
        <v>149</v>
      </c>
      <c r="W1" s="206"/>
      <c r="X1" s="207"/>
      <c r="Y1" s="205" t="s">
        <v>149</v>
      </c>
      <c r="Z1" s="206"/>
      <c r="AA1" s="207"/>
      <c r="AC1" s="96" t="s">
        <v>150</v>
      </c>
    </row>
    <row r="2" spans="1:30" x14ac:dyDescent="0.3">
      <c r="C2" s="97" t="s">
        <v>151</v>
      </c>
      <c r="D2" s="98" t="s">
        <v>152</v>
      </c>
      <c r="E2" s="99" t="s">
        <v>153</v>
      </c>
      <c r="F2" s="100" t="s">
        <v>154</v>
      </c>
      <c r="G2" s="98" t="s">
        <v>152</v>
      </c>
      <c r="H2" s="99" t="s">
        <v>153</v>
      </c>
      <c r="I2" s="100" t="s">
        <v>154</v>
      </c>
      <c r="J2" s="98" t="s">
        <v>152</v>
      </c>
      <c r="K2" s="99" t="s">
        <v>153</v>
      </c>
      <c r="L2" s="100" t="s">
        <v>154</v>
      </c>
      <c r="M2" s="98" t="s">
        <v>152</v>
      </c>
      <c r="N2" s="99" t="s">
        <v>153</v>
      </c>
      <c r="O2" s="100" t="s">
        <v>154</v>
      </c>
      <c r="P2" s="98" t="s">
        <v>152</v>
      </c>
      <c r="Q2" s="99" t="s">
        <v>153</v>
      </c>
      <c r="R2" s="100" t="s">
        <v>154</v>
      </c>
      <c r="S2" s="98" t="s">
        <v>152</v>
      </c>
      <c r="T2" s="99" t="s">
        <v>153</v>
      </c>
      <c r="U2" s="100" t="s">
        <v>154</v>
      </c>
      <c r="V2" s="98" t="s">
        <v>152</v>
      </c>
      <c r="W2" s="99" t="s">
        <v>153</v>
      </c>
      <c r="X2" s="100" t="s">
        <v>154</v>
      </c>
      <c r="Y2" s="98" t="s">
        <v>152</v>
      </c>
      <c r="Z2" s="99" t="s">
        <v>153</v>
      </c>
      <c r="AA2" s="100" t="s">
        <v>154</v>
      </c>
    </row>
    <row r="3" spans="1:30" x14ac:dyDescent="0.3">
      <c r="C3" s="97"/>
      <c r="E3" s="99" t="s">
        <v>155</v>
      </c>
      <c r="F3" s="100" t="s">
        <v>156</v>
      </c>
      <c r="H3" s="99" t="s">
        <v>155</v>
      </c>
      <c r="I3" s="100" t="s">
        <v>156</v>
      </c>
      <c r="K3" s="99" t="s">
        <v>155</v>
      </c>
      <c r="L3" s="100" t="s">
        <v>156</v>
      </c>
      <c r="N3" s="99" t="s">
        <v>155</v>
      </c>
      <c r="O3" s="100" t="s">
        <v>156</v>
      </c>
      <c r="Q3" s="99" t="s">
        <v>155</v>
      </c>
      <c r="R3" s="100" t="s">
        <v>156</v>
      </c>
      <c r="T3" s="99" t="s">
        <v>155</v>
      </c>
      <c r="U3" s="100" t="s">
        <v>156</v>
      </c>
      <c r="W3" s="99" t="s">
        <v>155</v>
      </c>
      <c r="X3" s="100" t="s">
        <v>156</v>
      </c>
      <c r="Z3" s="99" t="s">
        <v>155</v>
      </c>
      <c r="AA3" s="100" t="s">
        <v>156</v>
      </c>
    </row>
    <row r="4" spans="1:30" s="103" customFormat="1" ht="30" customHeight="1" thickBot="1" x14ac:dyDescent="0.35">
      <c r="A4" s="101" t="s">
        <v>157</v>
      </c>
      <c r="B4" s="102" t="s">
        <v>158</v>
      </c>
      <c r="D4" s="104" t="s">
        <v>159</v>
      </c>
      <c r="E4" s="105">
        <v>10</v>
      </c>
      <c r="F4" s="106"/>
      <c r="G4" s="104" t="s">
        <v>160</v>
      </c>
      <c r="H4" s="105"/>
      <c r="I4" s="106"/>
      <c r="J4" s="104" t="s">
        <v>161</v>
      </c>
      <c r="K4" s="105">
        <v>200</v>
      </c>
      <c r="L4" s="106"/>
      <c r="M4" s="104" t="s">
        <v>162</v>
      </c>
      <c r="N4" s="105">
        <v>200</v>
      </c>
      <c r="O4" s="106"/>
      <c r="P4" s="104"/>
      <c r="Q4" s="105"/>
      <c r="R4" s="106"/>
      <c r="S4" s="104" t="s">
        <v>163</v>
      </c>
      <c r="T4" s="105">
        <v>30</v>
      </c>
      <c r="U4" s="106"/>
      <c r="V4" s="104"/>
      <c r="W4" s="105"/>
      <c r="X4" s="106"/>
      <c r="Y4" s="104"/>
      <c r="Z4" s="105"/>
      <c r="AA4" s="106"/>
      <c r="AC4" s="107">
        <v>0.21099999999999999</v>
      </c>
      <c r="AD4" s="103" t="s">
        <v>164</v>
      </c>
    </row>
    <row r="5" spans="1:30" s="110" customFormat="1" x14ac:dyDescent="0.3">
      <c r="A5" s="108"/>
      <c r="B5" s="109"/>
      <c r="D5" s="111" t="s">
        <v>165</v>
      </c>
      <c r="E5" s="112"/>
      <c r="F5" s="113"/>
      <c r="G5" s="111"/>
      <c r="H5" s="112"/>
      <c r="I5" s="113"/>
      <c r="J5" s="111"/>
      <c r="K5" s="112"/>
      <c r="L5" s="113"/>
      <c r="M5" s="111"/>
      <c r="N5" s="112"/>
      <c r="O5" s="113"/>
      <c r="P5" s="111"/>
      <c r="Q5" s="112"/>
      <c r="R5" s="113"/>
      <c r="S5" s="111"/>
      <c r="T5" s="112"/>
      <c r="U5" s="113"/>
      <c r="V5" s="111"/>
      <c r="W5" s="112"/>
      <c r="X5" s="113"/>
      <c r="Y5" s="111"/>
      <c r="Z5" s="112"/>
      <c r="AA5" s="113"/>
      <c r="AC5" s="114"/>
    </row>
    <row r="6" spans="1:30" s="103" customFormat="1" ht="30" customHeight="1" thickBot="1" x14ac:dyDescent="0.35">
      <c r="A6" s="101" t="s">
        <v>166</v>
      </c>
      <c r="B6" s="102" t="s">
        <v>158</v>
      </c>
      <c r="D6" s="104" t="s">
        <v>159</v>
      </c>
      <c r="E6" s="105">
        <v>10</v>
      </c>
      <c r="F6" s="106"/>
      <c r="G6" s="104" t="s">
        <v>160</v>
      </c>
      <c r="H6" s="105"/>
      <c r="I6" s="106"/>
      <c r="J6" s="104" t="s">
        <v>161</v>
      </c>
      <c r="K6" s="105">
        <v>200</v>
      </c>
      <c r="L6" s="106"/>
      <c r="M6" s="104" t="s">
        <v>162</v>
      </c>
      <c r="N6" s="105">
        <v>200</v>
      </c>
      <c r="O6" s="106"/>
      <c r="P6" s="104" t="s">
        <v>167</v>
      </c>
      <c r="Q6" s="105">
        <v>50</v>
      </c>
      <c r="R6" s="106"/>
      <c r="S6" s="104" t="s">
        <v>168</v>
      </c>
      <c r="T6" s="105"/>
      <c r="U6" s="106"/>
      <c r="V6" s="104"/>
      <c r="W6" s="105"/>
      <c r="X6" s="106"/>
      <c r="Y6" s="104"/>
      <c r="Z6" s="105"/>
      <c r="AA6" s="106"/>
      <c r="AC6" s="115">
        <v>0.3</v>
      </c>
      <c r="AD6" s="103" t="s">
        <v>164</v>
      </c>
    </row>
    <row r="7" spans="1:30" s="110" customFormat="1" x14ac:dyDescent="0.3">
      <c r="A7" s="108"/>
      <c r="B7" s="109"/>
      <c r="D7" s="111" t="s">
        <v>165</v>
      </c>
      <c r="E7" s="112"/>
      <c r="F7" s="113"/>
      <c r="G7" s="111"/>
      <c r="H7" s="112"/>
      <c r="I7" s="113"/>
      <c r="J7" s="111"/>
      <c r="K7" s="112"/>
      <c r="L7" s="113"/>
      <c r="M7" s="111"/>
      <c r="N7" s="112"/>
      <c r="O7" s="113"/>
      <c r="P7" s="111"/>
      <c r="Q7" s="112"/>
      <c r="R7" s="113"/>
      <c r="S7" s="111"/>
      <c r="T7" s="112"/>
      <c r="U7" s="113"/>
      <c r="V7" s="111"/>
      <c r="W7" s="112"/>
      <c r="X7" s="113"/>
      <c r="Y7" s="111"/>
      <c r="Z7" s="112"/>
      <c r="AA7" s="113"/>
      <c r="AC7" s="114"/>
    </row>
    <row r="8" spans="1:30" s="103" customFormat="1" ht="30" customHeight="1" thickBot="1" x14ac:dyDescent="0.35">
      <c r="A8" s="101" t="s">
        <v>169</v>
      </c>
      <c r="B8" s="102"/>
      <c r="D8" s="104"/>
      <c r="E8" s="105"/>
      <c r="F8" s="106"/>
      <c r="G8" s="104"/>
      <c r="H8" s="105"/>
      <c r="I8" s="106"/>
      <c r="J8" s="104"/>
      <c r="K8" s="105"/>
      <c r="L8" s="106"/>
      <c r="M8" s="104"/>
      <c r="N8" s="105"/>
      <c r="O8" s="106"/>
      <c r="P8" s="104"/>
      <c r="Q8" s="105"/>
      <c r="R8" s="106"/>
      <c r="S8" s="104"/>
      <c r="T8" s="105"/>
      <c r="U8" s="106"/>
      <c r="V8" s="104"/>
      <c r="W8" s="105"/>
      <c r="X8" s="106"/>
      <c r="Y8" s="104"/>
      <c r="Z8" s="105"/>
      <c r="AA8" s="106"/>
      <c r="AC8" s="115"/>
      <c r="AD8" s="103" t="s">
        <v>164</v>
      </c>
    </row>
    <row r="9" spans="1:30" s="110" customFormat="1" x14ac:dyDescent="0.3">
      <c r="A9" s="108"/>
      <c r="B9" s="109"/>
      <c r="D9" s="111"/>
      <c r="E9" s="112"/>
      <c r="F9" s="113"/>
      <c r="G9" s="111"/>
      <c r="H9" s="112"/>
      <c r="I9" s="113"/>
      <c r="J9" s="111"/>
      <c r="K9" s="112"/>
      <c r="L9" s="113"/>
      <c r="M9" s="111"/>
      <c r="N9" s="112"/>
      <c r="O9" s="113"/>
      <c r="P9" s="111"/>
      <c r="Q9" s="112"/>
      <c r="R9" s="113"/>
      <c r="S9" s="111"/>
      <c r="T9" s="112"/>
      <c r="U9" s="113"/>
      <c r="V9" s="111"/>
      <c r="W9" s="112"/>
      <c r="X9" s="113"/>
      <c r="Y9" s="111"/>
      <c r="Z9" s="112"/>
      <c r="AA9" s="113"/>
      <c r="AC9" s="114"/>
    </row>
    <row r="10" spans="1:30" s="103" customFormat="1" ht="30" customHeight="1" thickBot="1" x14ac:dyDescent="0.35">
      <c r="A10" s="101" t="s">
        <v>170</v>
      </c>
      <c r="B10" s="102"/>
      <c r="D10" s="104"/>
      <c r="E10" s="105"/>
      <c r="F10" s="106"/>
      <c r="G10" s="104"/>
      <c r="H10" s="105"/>
      <c r="I10" s="106"/>
      <c r="J10" s="104"/>
      <c r="K10" s="105"/>
      <c r="L10" s="106"/>
      <c r="M10" s="104"/>
      <c r="N10" s="105"/>
      <c r="O10" s="106"/>
      <c r="P10" s="104"/>
      <c r="Q10" s="105"/>
      <c r="R10" s="106"/>
      <c r="S10" s="104"/>
      <c r="T10" s="105"/>
      <c r="U10" s="106"/>
      <c r="V10" s="104"/>
      <c r="W10" s="105"/>
      <c r="X10" s="106"/>
      <c r="Y10" s="104"/>
      <c r="Z10" s="105"/>
      <c r="AA10" s="106"/>
      <c r="AC10" s="115"/>
      <c r="AD10" s="103" t="s">
        <v>164</v>
      </c>
    </row>
    <row r="11" spans="1:30" s="110" customFormat="1" x14ac:dyDescent="0.3">
      <c r="A11" s="108"/>
      <c r="B11" s="109"/>
      <c r="D11" s="111"/>
      <c r="E11" s="112"/>
      <c r="F11" s="113"/>
      <c r="G11" s="111"/>
      <c r="H11" s="112"/>
      <c r="I11" s="113"/>
      <c r="J11" s="111"/>
      <c r="K11" s="112"/>
      <c r="L11" s="113"/>
      <c r="M11" s="111"/>
      <c r="N11" s="112"/>
      <c r="O11" s="113"/>
      <c r="P11" s="111"/>
      <c r="Q11" s="112"/>
      <c r="R11" s="113"/>
      <c r="S11" s="111"/>
      <c r="T11" s="112"/>
      <c r="U11" s="113"/>
      <c r="V11" s="111"/>
      <c r="W11" s="112"/>
      <c r="X11" s="113"/>
      <c r="Y11" s="111"/>
      <c r="Z11" s="112"/>
      <c r="AA11" s="113"/>
      <c r="AC11" s="114"/>
    </row>
    <row r="12" spans="1:30" s="103" customFormat="1" ht="30" customHeight="1" thickBot="1" x14ac:dyDescent="0.35">
      <c r="A12" s="101" t="s">
        <v>171</v>
      </c>
      <c r="B12" s="102" t="s">
        <v>172</v>
      </c>
      <c r="D12" s="104"/>
      <c r="E12" s="105"/>
      <c r="F12" s="106"/>
      <c r="G12" s="104"/>
      <c r="H12" s="105"/>
      <c r="I12" s="106"/>
      <c r="J12" s="104"/>
      <c r="K12" s="105"/>
      <c r="L12" s="106"/>
      <c r="M12" s="104"/>
      <c r="N12" s="105"/>
      <c r="O12" s="106"/>
      <c r="P12" s="104"/>
      <c r="Q12" s="105"/>
      <c r="R12" s="106"/>
      <c r="S12" s="104"/>
      <c r="T12" s="105"/>
      <c r="U12" s="106"/>
      <c r="V12" s="104"/>
      <c r="W12" s="105"/>
      <c r="X12" s="106"/>
      <c r="Y12" s="104"/>
      <c r="Z12" s="105"/>
      <c r="AA12" s="106"/>
      <c r="AC12" s="115">
        <v>0.25</v>
      </c>
      <c r="AD12" s="103" t="s">
        <v>164</v>
      </c>
    </row>
    <row r="13" spans="1:30" s="110" customFormat="1" x14ac:dyDescent="0.3">
      <c r="A13" s="108"/>
      <c r="B13" s="109"/>
      <c r="D13" s="111"/>
      <c r="E13" s="112"/>
      <c r="F13" s="113"/>
      <c r="G13" s="111"/>
      <c r="H13" s="112"/>
      <c r="I13" s="113"/>
      <c r="J13" s="111"/>
      <c r="K13" s="112"/>
      <c r="L13" s="113"/>
      <c r="M13" s="111"/>
      <c r="N13" s="112"/>
      <c r="O13" s="113"/>
      <c r="P13" s="111"/>
      <c r="Q13" s="112"/>
      <c r="R13" s="113"/>
      <c r="S13" s="111"/>
      <c r="T13" s="112"/>
      <c r="U13" s="113"/>
      <c r="V13" s="111"/>
      <c r="W13" s="112"/>
      <c r="X13" s="113"/>
      <c r="Y13" s="111"/>
      <c r="Z13" s="112"/>
      <c r="AA13" s="113"/>
    </row>
    <row r="14" spans="1:30" s="103" customFormat="1" ht="30" customHeight="1" thickBot="1" x14ac:dyDescent="0.35">
      <c r="A14" s="101" t="s">
        <v>173</v>
      </c>
      <c r="B14" s="102" t="s">
        <v>174</v>
      </c>
      <c r="D14" s="104" t="s">
        <v>96</v>
      </c>
      <c r="E14" s="105">
        <v>12.5</v>
      </c>
      <c r="F14" s="106"/>
      <c r="G14" s="104" t="s">
        <v>96</v>
      </c>
      <c r="H14" s="105">
        <v>12.5</v>
      </c>
      <c r="I14" s="106"/>
      <c r="J14" s="105" t="s">
        <v>175</v>
      </c>
      <c r="K14" s="105">
        <v>100</v>
      </c>
      <c r="L14" s="106"/>
      <c r="M14" s="104" t="s">
        <v>96</v>
      </c>
      <c r="N14" s="105">
        <v>12.5</v>
      </c>
      <c r="O14" s="106"/>
      <c r="P14" s="104" t="s">
        <v>96</v>
      </c>
      <c r="Q14" s="105">
        <v>12.5</v>
      </c>
      <c r="R14" s="106"/>
      <c r="S14" s="104"/>
      <c r="T14" s="105"/>
      <c r="U14" s="106"/>
      <c r="V14" s="104"/>
      <c r="W14" s="105"/>
      <c r="X14" s="106"/>
      <c r="Y14" s="104"/>
      <c r="Z14" s="105"/>
      <c r="AA14" s="106"/>
      <c r="AC14" s="107">
        <v>0.6</v>
      </c>
      <c r="AD14" s="103" t="s">
        <v>164</v>
      </c>
    </row>
    <row r="15" spans="1:30" s="110" customFormat="1" x14ac:dyDescent="0.3">
      <c r="A15" s="108"/>
      <c r="B15" s="109"/>
      <c r="D15" s="111"/>
      <c r="E15" s="112"/>
      <c r="F15" s="113"/>
      <c r="G15" s="111"/>
      <c r="H15" s="112"/>
      <c r="I15" s="113"/>
      <c r="J15" s="111"/>
      <c r="K15" s="112"/>
      <c r="L15" s="113"/>
      <c r="M15" s="111"/>
      <c r="N15" s="112"/>
      <c r="O15" s="113"/>
      <c r="P15" s="111"/>
      <c r="Q15" s="112"/>
      <c r="R15" s="113"/>
      <c r="S15" s="111"/>
      <c r="T15" s="112"/>
      <c r="U15" s="113"/>
      <c r="V15" s="111"/>
      <c r="W15" s="112"/>
      <c r="X15" s="113"/>
      <c r="Y15" s="111"/>
      <c r="Z15" s="112"/>
      <c r="AA15" s="113"/>
      <c r="AC15" s="114"/>
    </row>
    <row r="16" spans="1:30" s="103" customFormat="1" ht="30" customHeight="1" thickBot="1" x14ac:dyDescent="0.35">
      <c r="A16" s="101" t="s">
        <v>176</v>
      </c>
      <c r="B16" s="116" t="s">
        <v>177</v>
      </c>
      <c r="D16" s="104"/>
      <c r="E16" s="105"/>
      <c r="F16" s="106"/>
      <c r="G16" s="104"/>
      <c r="H16" s="105"/>
      <c r="I16" s="106"/>
      <c r="J16" s="104"/>
      <c r="K16" s="105"/>
      <c r="L16" s="106"/>
      <c r="M16" s="104"/>
      <c r="N16" s="105"/>
      <c r="O16" s="106"/>
      <c r="P16" s="104"/>
      <c r="Q16" s="105"/>
      <c r="R16" s="106"/>
      <c r="S16" s="104"/>
      <c r="T16" s="105"/>
      <c r="U16" s="106"/>
      <c r="V16" s="104"/>
      <c r="W16" s="105"/>
      <c r="X16" s="106"/>
      <c r="Y16" s="104"/>
      <c r="Z16" s="105"/>
      <c r="AA16" s="106"/>
      <c r="AC16" s="107">
        <v>0.9</v>
      </c>
      <c r="AD16" s="103" t="s">
        <v>164</v>
      </c>
    </row>
    <row r="17" spans="1:30" s="110" customFormat="1" x14ac:dyDescent="0.3">
      <c r="A17" s="108"/>
      <c r="B17" s="109"/>
      <c r="D17" s="111"/>
      <c r="E17" s="112"/>
      <c r="F17" s="113"/>
      <c r="G17" s="111"/>
      <c r="H17" s="112"/>
      <c r="I17" s="113"/>
      <c r="J17" s="111"/>
      <c r="K17" s="112"/>
      <c r="L17" s="113"/>
      <c r="M17" s="111"/>
      <c r="N17" s="112"/>
      <c r="O17" s="113"/>
      <c r="P17" s="111"/>
      <c r="Q17" s="112"/>
      <c r="R17" s="113"/>
      <c r="S17" s="111"/>
      <c r="T17" s="112"/>
      <c r="U17" s="113"/>
      <c r="V17" s="111"/>
      <c r="W17" s="112"/>
      <c r="X17" s="113"/>
      <c r="Y17" s="111"/>
      <c r="Z17" s="112"/>
      <c r="AA17" s="113"/>
      <c r="AC17" s="114"/>
    </row>
    <row r="18" spans="1:30" s="119" customFormat="1" ht="30" customHeight="1" thickBot="1" x14ac:dyDescent="0.35">
      <c r="A18" s="117" t="s">
        <v>178</v>
      </c>
      <c r="B18" s="118" t="s">
        <v>179</v>
      </c>
      <c r="D18" s="120"/>
      <c r="E18" s="121"/>
      <c r="F18" s="122"/>
      <c r="G18" s="120"/>
      <c r="H18" s="121"/>
      <c r="I18" s="122"/>
      <c r="J18" s="120"/>
      <c r="K18" s="121"/>
      <c r="L18" s="122"/>
      <c r="M18" s="120"/>
      <c r="N18" s="121"/>
      <c r="O18" s="122"/>
      <c r="P18" s="120"/>
      <c r="Q18" s="121"/>
      <c r="R18" s="122"/>
      <c r="S18" s="120"/>
      <c r="T18" s="121"/>
      <c r="U18" s="122"/>
      <c r="V18" s="120"/>
      <c r="W18" s="121"/>
      <c r="X18" s="122"/>
      <c r="Y18" s="120"/>
      <c r="Z18" s="121"/>
      <c r="AA18" s="122"/>
      <c r="AC18" s="123">
        <v>1.5</v>
      </c>
      <c r="AD18" s="119" t="s">
        <v>164</v>
      </c>
    </row>
    <row r="19" spans="1:30" ht="18" thickBot="1" x14ac:dyDescent="0.35">
      <c r="AC19" s="125"/>
    </row>
    <row r="20" spans="1:30" s="119" customFormat="1" ht="30" customHeight="1" thickBot="1" x14ac:dyDescent="0.35">
      <c r="A20" s="117" t="s">
        <v>180</v>
      </c>
      <c r="B20" s="126"/>
      <c r="D20" s="120"/>
      <c r="E20" s="121"/>
      <c r="F20" s="122"/>
      <c r="G20" s="120"/>
      <c r="H20" s="121"/>
      <c r="I20" s="122"/>
      <c r="J20" s="120"/>
      <c r="K20" s="121"/>
      <c r="L20" s="122"/>
      <c r="M20" s="120"/>
      <c r="N20" s="121"/>
      <c r="O20" s="122"/>
      <c r="P20" s="120"/>
      <c r="Q20" s="121"/>
      <c r="R20" s="122"/>
      <c r="S20" s="120"/>
      <c r="T20" s="121"/>
      <c r="U20" s="122"/>
      <c r="V20" s="120"/>
      <c r="W20" s="121"/>
      <c r="X20" s="122"/>
      <c r="Y20" s="120"/>
      <c r="Z20" s="121"/>
      <c r="AA20" s="122"/>
      <c r="AC20" s="127"/>
      <c r="AD20" s="119" t="s">
        <v>164</v>
      </c>
    </row>
    <row r="21" spans="1:30" ht="18" thickBot="1" x14ac:dyDescent="0.35">
      <c r="AC21" s="125"/>
    </row>
    <row r="22" spans="1:30" s="119" customFormat="1" ht="30" customHeight="1" thickBot="1" x14ac:dyDescent="0.35">
      <c r="A22" s="117" t="s">
        <v>181</v>
      </c>
      <c r="B22" s="126" t="s">
        <v>182</v>
      </c>
      <c r="Q22" s="121"/>
      <c r="R22" s="122"/>
      <c r="S22" s="120"/>
      <c r="T22" s="121"/>
      <c r="U22" s="122"/>
      <c r="V22" s="120"/>
      <c r="W22" s="121"/>
      <c r="X22" s="122"/>
      <c r="Y22" s="120"/>
      <c r="Z22" s="121"/>
      <c r="AA22" s="122"/>
      <c r="AC22" s="127">
        <v>0.19</v>
      </c>
      <c r="AD22" s="119" t="s">
        <v>164</v>
      </c>
    </row>
    <row r="23" spans="1:30" ht="18" thickBot="1" x14ac:dyDescent="0.35">
      <c r="AC23" s="125"/>
    </row>
    <row r="24" spans="1:30" s="119" customFormat="1" ht="30" customHeight="1" thickBot="1" x14ac:dyDescent="0.35">
      <c r="A24" s="117" t="s">
        <v>183</v>
      </c>
      <c r="B24" s="118" t="s">
        <v>184</v>
      </c>
      <c r="D24" s="120"/>
      <c r="E24" s="121"/>
      <c r="F24" s="122"/>
      <c r="G24" s="120"/>
      <c r="H24" s="121"/>
      <c r="I24" s="122"/>
      <c r="J24" s="120"/>
      <c r="K24" s="121"/>
      <c r="L24" s="122"/>
      <c r="M24" s="120"/>
      <c r="N24" s="121"/>
      <c r="O24" s="122"/>
      <c r="P24" s="120"/>
      <c r="Q24" s="121"/>
      <c r="R24" s="122"/>
      <c r="S24" s="120"/>
      <c r="T24" s="121"/>
      <c r="U24" s="122"/>
      <c r="V24" s="120"/>
      <c r="W24" s="121"/>
      <c r="X24" s="122"/>
      <c r="Y24" s="120"/>
      <c r="Z24" s="121"/>
      <c r="AA24" s="122"/>
      <c r="AC24" s="127">
        <v>0.3</v>
      </c>
      <c r="AD24" s="119" t="s">
        <v>164</v>
      </c>
    </row>
    <row r="25" spans="1:30" ht="18" thickBot="1" x14ac:dyDescent="0.35">
      <c r="AC25" s="125"/>
    </row>
    <row r="26" spans="1:30" s="119" customFormat="1" ht="30" customHeight="1" thickBot="1" x14ac:dyDescent="0.35">
      <c r="A26" s="117" t="s">
        <v>185</v>
      </c>
      <c r="B26" s="118" t="s">
        <v>186</v>
      </c>
      <c r="D26" s="120" t="s">
        <v>163</v>
      </c>
      <c r="E26" s="121"/>
      <c r="F26" s="122"/>
      <c r="G26" s="120" t="s">
        <v>187</v>
      </c>
      <c r="H26" s="121"/>
      <c r="I26" s="122"/>
      <c r="J26" s="128" t="s">
        <v>188</v>
      </c>
      <c r="K26" s="121">
        <v>200</v>
      </c>
      <c r="L26" s="122"/>
      <c r="M26" s="128" t="s">
        <v>189</v>
      </c>
      <c r="N26" s="121">
        <v>40</v>
      </c>
      <c r="O26" s="122"/>
      <c r="P26" s="128" t="s">
        <v>190</v>
      </c>
      <c r="Q26" s="121">
        <v>150</v>
      </c>
      <c r="R26" s="122"/>
      <c r="S26" s="120" t="s">
        <v>191</v>
      </c>
      <c r="T26" s="121"/>
      <c r="U26" s="122"/>
      <c r="V26" s="120" t="s">
        <v>161</v>
      </c>
      <c r="W26" s="121">
        <v>100</v>
      </c>
      <c r="X26" s="122"/>
      <c r="Y26" s="120" t="s">
        <v>192</v>
      </c>
      <c r="Z26" s="121"/>
      <c r="AA26" s="122"/>
      <c r="AC26" s="127">
        <v>0.23100000000000001</v>
      </c>
      <c r="AD26" s="119" t="s">
        <v>164</v>
      </c>
    </row>
    <row r="27" spans="1:30" ht="18" thickBot="1" x14ac:dyDescent="0.35">
      <c r="AC27" s="125"/>
    </row>
    <row r="28" spans="1:30" s="119" customFormat="1" ht="30" customHeight="1" thickBot="1" x14ac:dyDescent="0.35">
      <c r="A28" s="117" t="s">
        <v>193</v>
      </c>
      <c r="B28" s="118" t="s">
        <v>194</v>
      </c>
      <c r="D28" s="120" t="s">
        <v>163</v>
      </c>
      <c r="E28" s="121"/>
      <c r="F28" s="122"/>
      <c r="G28" s="128" t="s">
        <v>188</v>
      </c>
      <c r="H28" s="121">
        <v>120</v>
      </c>
      <c r="I28" s="122"/>
      <c r="J28" s="128" t="s">
        <v>190</v>
      </c>
      <c r="K28" s="121">
        <v>400</v>
      </c>
      <c r="L28" s="122"/>
      <c r="M28" s="120" t="s">
        <v>163</v>
      </c>
      <c r="N28" s="121"/>
      <c r="O28" s="122"/>
      <c r="Q28" s="121"/>
      <c r="R28" s="122"/>
      <c r="S28" s="120"/>
      <c r="T28" s="121"/>
      <c r="U28" s="122"/>
      <c r="V28" s="120"/>
      <c r="W28" s="121"/>
      <c r="X28" s="122"/>
      <c r="Y28" s="120"/>
      <c r="Z28" s="121"/>
      <c r="AA28" s="122"/>
      <c r="AC28" s="127">
        <v>0.28100000000000003</v>
      </c>
      <c r="AD28" s="119" t="s">
        <v>164</v>
      </c>
    </row>
  </sheetData>
  <mergeCells count="8">
    <mergeCell ref="V1:X1"/>
    <mergeCell ref="Y1:AA1"/>
    <mergeCell ref="D1:F1"/>
    <mergeCell ref="G1:I1"/>
    <mergeCell ref="J1:L1"/>
    <mergeCell ref="M1:O1"/>
    <mergeCell ref="P1:R1"/>
    <mergeCell ref="S1:U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Hüllflächen, Himmelsricht.</vt:lpstr>
      <vt:lpstr>Zonenbeschreibung</vt:lpstr>
      <vt:lpstr>Strukturen Hüllfläche-Bürodaten</vt:lpstr>
      <vt:lpstr>Vorschläge DGfdB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Larisa Snegar</dc:creator>
  <cp:lastModifiedBy>Benani Zoumba</cp:lastModifiedBy>
  <cp:lastPrinted>2020-05-27T07:16:42Z</cp:lastPrinted>
  <dcterms:created xsi:type="dcterms:W3CDTF">2020-05-27T06:42:45Z</dcterms:created>
  <dcterms:modified xsi:type="dcterms:W3CDTF">2020-09-25T13:33:11Z</dcterms:modified>
</cp:coreProperties>
</file>