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chmi\.conda\envs\py37\lib\site-packages\teaser\examples\"/>
    </mc:Choice>
  </mc:AlternateContent>
  <xr:revisionPtr revIDLastSave="0" documentId="13_ncr:1_{01E7A9E8-4FBD-44A3-9815-FA5114F0D45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üllflächen, Himmelsricht." sheetId="1" r:id="rId1"/>
    <sheet name="Zonenbeschreibung" sheetId="2" r:id="rId2"/>
    <sheet name="Strukturen Hüllfläche-Bürodaten" sheetId="6" r:id="rId3"/>
    <sheet name="Vorschläge DGfdB" sheetId="5" r:id="rId4"/>
  </sheets>
  <externalReferences>
    <externalReference r:id="rId5"/>
  </externalReferences>
  <definedNames>
    <definedName name="Glass_A" localSheetId="2">[1]Dropdown!#REF!</definedName>
    <definedName name="Glass_A">[1]Dropdown!#REF!</definedName>
    <definedName name="GlassA" localSheetId="2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E24" i="1" l="1"/>
  <c r="G24" i="1" s="1"/>
  <c r="I19" i="1"/>
  <c r="C24" i="1" s="1"/>
  <c r="K24" i="1" l="1"/>
  <c r="I24" i="1"/>
  <c r="M24" i="1" l="1"/>
  <c r="C23" i="1" s="1"/>
  <c r="E23" i="1" l="1"/>
</calcChain>
</file>

<file path=xl/sharedStrings.xml><?xml version="1.0" encoding="utf-8"?>
<sst xmlns="http://schemas.openxmlformats.org/spreadsheetml/2006/main" count="542" uniqueCount="250">
  <si>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</si>
  <si>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</si>
  <si>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</si>
  <si>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</si>
  <si>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</si>
  <si>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</si>
  <si>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</si>
  <si>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</si>
  <si>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N</t>
  </si>
  <si>
    <t>E</t>
  </si>
  <si>
    <t>S</t>
  </si>
  <si>
    <t>W</t>
  </si>
  <si>
    <t>Zone</t>
  </si>
  <si>
    <t>enthaltene Räume/Bereiche</t>
  </si>
  <si>
    <t>1a</t>
  </si>
  <si>
    <t>Foyer/Kasse</t>
  </si>
  <si>
    <t>Verwaltung / Personal</t>
  </si>
  <si>
    <t>Lagerräume (Müll, etc.)</t>
  </si>
  <si>
    <t>ergänzende Verkehrsfläche zu Zone 1</t>
  </si>
  <si>
    <t>1b</t>
  </si>
  <si>
    <t>Funktionsraum Chlor</t>
  </si>
  <si>
    <t>1c</t>
  </si>
  <si>
    <t>Gastro extern</t>
  </si>
  <si>
    <t>Umkleide</t>
  </si>
  <si>
    <t>erg. Verkehrsfläche Zone 2</t>
  </si>
  <si>
    <t>3a</t>
  </si>
  <si>
    <t>Duschen/WC Badebereich</t>
  </si>
  <si>
    <t>erg. Verkehrsfläche Zone 3a</t>
  </si>
  <si>
    <t>3b</t>
  </si>
  <si>
    <t>Duschen/WC Saunabereich</t>
  </si>
  <si>
    <t>4a</t>
  </si>
  <si>
    <t>Badebereiche</t>
  </si>
  <si>
    <t>Rutschenturm, Rutsche</t>
  </si>
  <si>
    <t>Nebenräume Badeebene/ Lager</t>
  </si>
  <si>
    <t>erg. Verkehrsflächen Zone 4a</t>
  </si>
  <si>
    <t>4b</t>
  </si>
  <si>
    <t xml:space="preserve">Gastro intern </t>
  </si>
  <si>
    <t xml:space="preserve">Aufsicht / 1. Hilfe </t>
  </si>
  <si>
    <t>Saunabereich</t>
  </si>
  <si>
    <t>Massage</t>
  </si>
  <si>
    <t xml:space="preserve">Wellness </t>
  </si>
  <si>
    <t>Fitness</t>
  </si>
  <si>
    <t>Technik (HLSB + E)</t>
  </si>
  <si>
    <t>Zone designation</t>
  </si>
  <si>
    <t>Enveloping Surfaces of Zones in an Example Swimming Pool</t>
  </si>
  <si>
    <t>Transparent elements in outer walls in each cardinal direction [m²]</t>
  </si>
  <si>
    <t>Transparent horizontal elements [m²]</t>
  </si>
  <si>
    <t>Inner walls and inner ceilings as a sum [m²]</t>
  </si>
  <si>
    <t>Air volume [m³]</t>
  </si>
  <si>
    <t>Zone 2 identical to zone 3?</t>
  </si>
  <si>
    <t>name</t>
  </si>
  <si>
    <t>building age start</t>
  </si>
  <si>
    <t>building age end</t>
  </si>
  <si>
    <t>layer</t>
  </si>
  <si>
    <t>thickness</t>
  </si>
  <si>
    <t>material (German)</t>
  </si>
  <si>
    <t>material id</t>
  </si>
  <si>
    <t>inner radiation</t>
  </si>
  <si>
    <t>inner convection</t>
  </si>
  <si>
    <t>outer radiation</t>
  </si>
  <si>
    <t>outer convection</t>
  </si>
  <si>
    <t>[a]</t>
  </si>
  <si>
    <t>(from inside 0 to outside X)</t>
  </si>
  <si>
    <t>[m]</t>
  </si>
  <si>
    <t>[cm]</t>
  </si>
  <si>
    <t>5.0</t>
  </si>
  <si>
    <t>2.7</t>
  </si>
  <si>
    <t>20.0</t>
  </si>
  <si>
    <t>lime_plaster</t>
  </si>
  <si>
    <t>plasterboard</t>
  </si>
  <si>
    <t>27068cc0-3a43-11e7-bc9e-2cd444b2e704</t>
  </si>
  <si>
    <t>OuterWall_A</t>
  </si>
  <si>
    <t>OuterWall_B</t>
  </si>
  <si>
    <t>tiles</t>
  </si>
  <si>
    <t>concrete</t>
  </si>
  <si>
    <t>air</t>
  </si>
  <si>
    <t>[W/(m²K)]</t>
  </si>
  <si>
    <t>OuterWall_C</t>
  </si>
  <si>
    <t>OuterWall_D</t>
  </si>
  <si>
    <t>vapor_barrier</t>
  </si>
  <si>
    <t>thermal_insulation</t>
  </si>
  <si>
    <t>Window_C</t>
  </si>
  <si>
    <t>[W/mK]</t>
  </si>
  <si>
    <t>heat transmission 
coefficient (U)</t>
  </si>
  <si>
    <t>thermal conductivity</t>
  </si>
  <si>
    <t>PE_foil</t>
  </si>
  <si>
    <t>finishing</t>
  </si>
  <si>
    <t>leveling_zementestrich</t>
  </si>
  <si>
    <t>reinforced_concrete</t>
  </si>
  <si>
    <t>waterproofing</t>
  </si>
  <si>
    <t>gravel</t>
  </si>
  <si>
    <t>material (from document "zone interaction 26.06.")</t>
  </si>
  <si>
    <t>facade_panels</t>
  </si>
  <si>
    <t>Kalkputz</t>
  </si>
  <si>
    <t>2e2c8180-3a43-11e7-a6be-2cd444b2e704</t>
  </si>
  <si>
    <t>Ausbauplatte</t>
  </si>
  <si>
    <t>concrete_wz05</t>
  </si>
  <si>
    <t>Beton_wz05</t>
  </si>
  <si>
    <t>249f131a-3a43-11e7-b4e6-2cd444b2e704</t>
  </si>
  <si>
    <t>Gipskartonplatte</t>
  </si>
  <si>
    <t>Window_A_facade_triple_glazing</t>
  </si>
  <si>
    <t>Ceiling_A_roof</t>
  </si>
  <si>
    <t>Ceiling_B_heated_space_above</t>
  </si>
  <si>
    <t>Floor_A_above_non_heated</t>
  </si>
  <si>
    <t>Floor_B_above_heated_4-8</t>
  </si>
  <si>
    <t>cement_floating_screed_2_bottom</t>
  </si>
  <si>
    <t>Schwimmender_Estrich</t>
  </si>
  <si>
    <t>6755e6e6-3a43-11e7-adad-2cd444b2e704</t>
  </si>
  <si>
    <t>mineral_wool_040</t>
  </si>
  <si>
    <t>Mineralwolle_040</t>
  </si>
  <si>
    <t>35d01e70-3a43-11e7-a6cf-2cd444b2e704</t>
  </si>
  <si>
    <t>vapour_barrier</t>
  </si>
  <si>
    <t>InnerWall_A_aerated_concrete</t>
  </si>
  <si>
    <t>InnerWall_B_drywall</t>
  </si>
  <si>
    <t>0,211 (highest value in BMVBS_2011_Typologie is 0,35)</t>
  </si>
  <si>
    <t>0,3 (highest value in BMVBS_2011_Typologie is 0,35)</t>
  </si>
  <si>
    <t>air_layer</t>
  </si>
  <si>
    <t>Luftschicht</t>
  </si>
  <si>
    <t>b362502c-3f99-11e7-b117-2cd444b2e704</t>
  </si>
  <si>
    <t>polyethylene_foil_2</t>
  </si>
  <si>
    <t>Polyethylene_Folie_2</t>
  </si>
  <si>
    <t>39c59c0c-3a43-11e7-ac33-2cd444b2e704</t>
  </si>
  <si>
    <t>gravel_mixed_granular</t>
  </si>
  <si>
    <t>Kies_gemischt_körnig</t>
  </si>
  <si>
    <t>2f52f9ee-3a43-11e7-ae5e-2cd444b2e704</t>
  </si>
  <si>
    <t>Alternative: Beton_CEM_II_BS325R_wz05</t>
  </si>
  <si>
    <t>Alternative: gravel_single_granular</t>
  </si>
  <si>
    <t>Maybe: brick_intern_DK with thermal conduct. of 0,68</t>
  </si>
  <si>
    <t>Alternative: insulation 036/039/042/045/060</t>
  </si>
  <si>
    <t>Window_B_interior_double_glazing</t>
  </si>
  <si>
    <t>Building Envelope Structures in Swimming Pools</t>
  </si>
  <si>
    <t>material (proposed)</t>
  </si>
  <si>
    <t>Eingangsbereich</t>
  </si>
  <si>
    <t>Schwimmhalle</t>
  </si>
  <si>
    <t>Duschen und Sanitärräume</t>
  </si>
  <si>
    <t>Umkleiden</t>
  </si>
  <si>
    <t>Aufsichtsraum</t>
  </si>
  <si>
    <t>Technikraum</t>
  </si>
  <si>
    <t>Plausibility Check of Zone Parameters with reference building volume (aspect ratio: 2 by 1)</t>
  </si>
  <si>
    <t>Roof area= ground floor area (including floor of pools with ground contact)</t>
  </si>
  <si>
    <t>reference building calculated with total zones volume, ground floor and sides ratio of 2:1</t>
  </si>
  <si>
    <t>Roof (upper building closure, including horizontal transparent elements) [m²]</t>
  </si>
  <si>
    <t>Layer 1</t>
  </si>
  <si>
    <t>Layer 2</t>
  </si>
  <si>
    <t>Layer 3</t>
  </si>
  <si>
    <t>Layer 4</t>
  </si>
  <si>
    <t>Layer 5</t>
  </si>
  <si>
    <t>Layer 6</t>
  </si>
  <si>
    <t>Layer 7</t>
  </si>
  <si>
    <t>U value</t>
  </si>
  <si>
    <t>Inside</t>
  </si>
  <si>
    <t>Material</t>
  </si>
  <si>
    <t>Thickness</t>
  </si>
  <si>
    <t>λ</t>
  </si>
  <si>
    <t>mm</t>
  </si>
  <si>
    <t>W/mK</t>
  </si>
  <si>
    <t>Wall_A</t>
  </si>
  <si>
    <t>Facade wall</t>
  </si>
  <si>
    <t>Tiles</t>
  </si>
  <si>
    <t>Vapor barriere</t>
  </si>
  <si>
    <t>Concrete</t>
  </si>
  <si>
    <t>Thermal insulation</t>
  </si>
  <si>
    <t>Finishing</t>
  </si>
  <si>
    <r>
      <t>W/m</t>
    </r>
    <r>
      <rPr>
        <vertAlign val="superscript"/>
        <sz val="11"/>
        <color theme="1"/>
        <rFont val="Century Gothic"/>
        <family val="2"/>
      </rPr>
      <t>2</t>
    </r>
    <r>
      <rPr>
        <sz val="11"/>
        <color theme="1"/>
        <rFont val="Century Gothic"/>
        <family val="2"/>
      </rPr>
      <t>K</t>
    </r>
  </si>
  <si>
    <t>(optional)</t>
  </si>
  <si>
    <t>Wall_B</t>
  </si>
  <si>
    <t>Air</t>
  </si>
  <si>
    <t>Facade panels</t>
  </si>
  <si>
    <t>Wall_C</t>
  </si>
  <si>
    <t>Wall_D</t>
  </si>
  <si>
    <t>Wall_E</t>
  </si>
  <si>
    <t>Porenbeton</t>
  </si>
  <si>
    <t>Wall_F</t>
  </si>
  <si>
    <t>Drywall</t>
  </si>
  <si>
    <t>Insulation</t>
  </si>
  <si>
    <t>Glass_A</t>
  </si>
  <si>
    <t>Facade, triple glass</t>
  </si>
  <si>
    <t>Glass_B</t>
  </si>
  <si>
    <t>Interior, double glass</t>
  </si>
  <si>
    <t>Glass_C</t>
  </si>
  <si>
    <t>Ceiling_A</t>
  </si>
  <si>
    <t>roof</t>
  </si>
  <si>
    <t>Ceiling_B</t>
  </si>
  <si>
    <t>heated space above</t>
  </si>
  <si>
    <t>Floor_A</t>
  </si>
  <si>
    <t>above non heated</t>
  </si>
  <si>
    <t>PE foil</t>
  </si>
  <si>
    <t>Thermal Insulation</t>
  </si>
  <si>
    <t>Leveling zementestrich</t>
  </si>
  <si>
    <t>Reinforced concrete</t>
  </si>
  <si>
    <t>Waterproofing</t>
  </si>
  <si>
    <t>Gravel</t>
  </si>
  <si>
    <t>Floor_B</t>
  </si>
  <si>
    <t>Above heated 4-8</t>
  </si>
  <si>
    <t>g-value</t>
  </si>
  <si>
    <t>total volume [m³]</t>
  </si>
  <si>
    <t>ground floor [m²]</t>
  </si>
  <si>
    <t>reference side b = 2x side A [m]</t>
  </si>
  <si>
    <t>reference side A [m]</t>
  </si>
  <si>
    <t>reference height [m]</t>
  </si>
  <si>
    <t>reference sum of outer wall [m²]</t>
  </si>
  <si>
    <t>comparing sum of outer walls with reference building volumes walls (between 80% and 120% of refernce value)</t>
  </si>
  <si>
    <t>größer 80%</t>
  </si>
  <si>
    <t>Kleiner 120%</t>
  </si>
  <si>
    <t xml:space="preserve">Outer walls and cardinal directions of them, including transparent elements [m²]
</t>
  </si>
  <si>
    <t>Ground floor (lower building closure) including pool floor with earth contact [m²]</t>
  </si>
  <si>
    <t>missing allocation to zones and components described there, 
please validate and complete parameters</t>
  </si>
  <si>
    <t>Traffic and common area above technical room [m²]</t>
  </si>
  <si>
    <t>Total area of zone (including water surface) [m²]</t>
  </si>
  <si>
    <t>Additional information to zone 4</t>
  </si>
  <si>
    <t>Sum of pools</t>
  </si>
  <si>
    <t>From Schwimmbad Calculator,might not fit to wall values</t>
  </si>
  <si>
    <t>253f8030-3a43-11e7-8735-2cd444b2e704</t>
  </si>
  <si>
    <t>concrete_CEM_II_BS325R_wz05</t>
  </si>
  <si>
    <t>25d281da-3a43-11e7-8191-2cd444b2e704</t>
  </si>
  <si>
    <t>EPS_040_15</t>
  </si>
  <si>
    <t>GroundFloor_Test</t>
  </si>
  <si>
    <t>Ceiling_Test</t>
  </si>
  <si>
    <t>Floor_Test</t>
  </si>
  <si>
    <t>2f36c3b6-3a43-11e7-9a7e-2cd444b2e704</t>
  </si>
  <si>
    <t>48037df6-3a43-11e7-bd90-2cd444b2e704</t>
  </si>
  <si>
    <t>Rooftop_Test</t>
  </si>
  <si>
    <t>Schwimmerbecken</t>
  </si>
  <si>
    <t>Mehrzweckbecken</t>
  </si>
  <si>
    <t>Kleinkinderbecken</t>
  </si>
  <si>
    <t>Nichtschwimmerbecken</t>
  </si>
  <si>
    <t>Springerbecken</t>
  </si>
  <si>
    <t>SPB</t>
  </si>
  <si>
    <t>NSB</t>
  </si>
  <si>
    <t>KB</t>
  </si>
  <si>
    <t>MZB</t>
  </si>
  <si>
    <t>SB</t>
  </si>
  <si>
    <t>SUM</t>
  </si>
  <si>
    <t>Water surface</t>
  </si>
  <si>
    <t>[m²]</t>
  </si>
  <si>
    <t>Pool floor with earth contact</t>
  </si>
  <si>
    <t>Water volume</t>
  </si>
  <si>
    <t>[m³]</t>
  </si>
  <si>
    <t>Pool temperature</t>
  </si>
  <si>
    <t>[°C]</t>
  </si>
  <si>
    <r>
      <rPr>
        <b/>
        <sz val="16"/>
        <color theme="1"/>
        <rFont val="Calibri"/>
        <family val="2"/>
        <scheme val="minor"/>
      </rPr>
      <t>NOTE:</t>
    </r>
    <r>
      <rPr>
        <sz val="16"/>
        <color theme="1"/>
        <rFont val="Calibri"/>
        <family val="2"/>
        <scheme val="minor"/>
      </rPr>
      <t xml:space="preserve"> The Pool temperature is not transferred from the Calculator</t>
    </r>
  </si>
  <si>
    <r>
      <rPr>
        <b/>
        <sz val="16"/>
        <color theme="1"/>
        <rFont val="Calibri"/>
        <family val="2"/>
        <scheme val="minor"/>
      </rPr>
      <t>NOTE:</t>
    </r>
    <r>
      <rPr>
        <sz val="16"/>
        <color theme="1"/>
        <rFont val="Calibri"/>
        <family val="2"/>
        <scheme val="minor"/>
      </rPr>
      <t xml:space="preserve"> Only entire enveloping surfaces have contact with the ground, not individual surfaces</t>
    </r>
  </si>
  <si>
    <t>FB1</t>
  </si>
  <si>
    <t>FB2</t>
  </si>
  <si>
    <t>FB3</t>
  </si>
  <si>
    <t>FB4</t>
  </si>
  <si>
    <t>Freiformbecken 2</t>
  </si>
  <si>
    <t>Freiformbecken 3</t>
  </si>
  <si>
    <t>Freiformbecken 4</t>
  </si>
  <si>
    <t>Freiformbecken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</si>
</sst>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0" tint="-4.9989318521683403E-2"/>
      <name val="Century Gothic"/>
      <family val="2"/>
    </font>
    <font>
      <b/>
      <sz val="11"/>
      <color theme="0" tint="-0.249977111117893"/>
      <name val="Century Gothic"/>
      <family val="2"/>
    </font>
    <font>
      <sz val="11"/>
      <color theme="0" tint="-0.249977111117893"/>
      <name val="Century Gothic"/>
      <family val="2"/>
    </font>
    <font>
      <sz val="11"/>
      <color theme="1"/>
      <name val="Arial"/>
      <family val="2"/>
    </font>
    <font>
      <sz val="11"/>
      <color theme="1" tint="0.249977111117893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entury Gothic"/>
      <family val="2"/>
    </font>
    <font>
      <sz val="8"/>
      <color theme="1"/>
      <name val="Century Gothic"/>
      <family val="2"/>
    </font>
    <font>
      <i/>
      <sz val="11"/>
      <color theme="1"/>
      <name val="Century Gothic"/>
      <family val="2"/>
    </font>
    <font>
      <sz val="11"/>
      <name val="Arial"/>
      <family val="2"/>
    </font>
    <font>
      <b/>
      <sz val="11"/>
      <name val="Century Gothic"/>
      <family val="2"/>
    </font>
    <font>
      <vertAlign val="superscript"/>
      <sz val="11"/>
      <color theme="1"/>
      <name val="Century Gothic"/>
      <family val="2"/>
    </font>
    <font>
      <b/>
      <sz val="11"/>
      <color rgb="FF1F497D"/>
      <name val="Century Gothic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medium">
        <color auto="1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/>
      <top style="double">
        <color indexed="64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Border="0"/>
  </cellStyleXfs>
  <cellXfs count="2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8" fillId="2" borderId="28" xfId="0" applyNumberFormat="1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left" vertical="center" wrapText="1"/>
    </xf>
    <xf numFmtId="3" fontId="8" fillId="3" borderId="28" xfId="0" applyNumberFormat="1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left" vertical="center" wrapText="1"/>
    </xf>
    <xf numFmtId="3" fontId="8" fillId="4" borderId="28" xfId="0" applyNumberFormat="1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left" vertical="center" wrapText="1"/>
    </xf>
    <xf numFmtId="3" fontId="8" fillId="5" borderId="28" xfId="0" applyNumberFormat="1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left" vertical="center" wrapText="1"/>
    </xf>
    <xf numFmtId="3" fontId="8" fillId="6" borderId="28" xfId="0" applyNumberFormat="1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left" vertical="center" wrapText="1"/>
    </xf>
    <xf numFmtId="3" fontId="8" fillId="7" borderId="28" xfId="0" applyNumberFormat="1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left" vertical="center" wrapText="1"/>
    </xf>
    <xf numFmtId="3" fontId="8" fillId="8" borderId="28" xfId="0" applyNumberFormat="1" applyFont="1" applyFill="1" applyBorder="1" applyAlignment="1">
      <alignment horizontal="center" vertical="center" wrapText="1"/>
    </xf>
    <xf numFmtId="0" fontId="8" fillId="8" borderId="28" xfId="0" applyFont="1" applyFill="1" applyBorder="1" applyAlignment="1">
      <alignment horizontal="left" vertical="center" wrapText="1"/>
    </xf>
    <xf numFmtId="3" fontId="8" fillId="0" borderId="28" xfId="0" applyNumberFormat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/>
    </xf>
    <xf numFmtId="0" fontId="12" fillId="0" borderId="0" xfId="1"/>
    <xf numFmtId="0" fontId="12" fillId="0" borderId="6" xfId="1" applyBorder="1"/>
    <xf numFmtId="0" fontId="13" fillId="0" borderId="6" xfId="1" applyFont="1" applyBorder="1"/>
    <xf numFmtId="0" fontId="13" fillId="0" borderId="6" xfId="1" applyFont="1" applyBorder="1" applyAlignment="1">
      <alignment horizontal="left" vertical="center"/>
    </xf>
    <xf numFmtId="0" fontId="12" fillId="0" borderId="0" xfId="1" applyAlignment="1">
      <alignment horizontal="left"/>
    </xf>
    <xf numFmtId="0" fontId="12" fillId="0" borderId="44" xfId="1" applyBorder="1" applyAlignment="1">
      <alignment horizontal="left"/>
    </xf>
    <xf numFmtId="0" fontId="12" fillId="0" borderId="44" xfId="1" applyBorder="1"/>
    <xf numFmtId="0" fontId="12" fillId="0" borderId="46" xfId="1" applyBorder="1" applyAlignment="1">
      <alignment horizontal="left"/>
    </xf>
    <xf numFmtId="0" fontId="12" fillId="0" borderId="46" xfId="1" applyBorder="1"/>
    <xf numFmtId="0" fontId="12" fillId="0" borderId="0" xfId="1" applyBorder="1"/>
    <xf numFmtId="0" fontId="12" fillId="0" borderId="0" xfId="1" applyBorder="1" applyAlignment="1">
      <alignment horizontal="left"/>
    </xf>
    <xf numFmtId="0" fontId="0" fillId="0" borderId="44" xfId="0" applyBorder="1"/>
    <xf numFmtId="0" fontId="0" fillId="0" borderId="46" xfId="0" applyBorder="1"/>
    <xf numFmtId="0" fontId="12" fillId="8" borderId="0" xfId="1" applyFill="1"/>
    <xf numFmtId="0" fontId="13" fillId="0" borderId="0" xfId="1" applyFont="1" applyBorder="1" applyAlignment="1">
      <alignment vertical="top" wrapText="1"/>
    </xf>
    <xf numFmtId="0" fontId="13" fillId="0" borderId="0" xfId="1" applyFont="1" applyBorder="1" applyAlignment="1">
      <alignment horizontal="left" vertical="top" wrapText="1"/>
    </xf>
    <xf numFmtId="0" fontId="13" fillId="0" borderId="0" xfId="1" applyFont="1" applyAlignment="1">
      <alignment vertical="top" wrapText="1"/>
    </xf>
    <xf numFmtId="0" fontId="12" fillId="0" borderId="0" xfId="1" applyAlignment="1">
      <alignment vertical="top" wrapText="1"/>
    </xf>
    <xf numFmtId="0" fontId="9" fillId="0" borderId="43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3" fillId="0" borderId="0" xfId="0" applyFont="1"/>
    <xf numFmtId="0" fontId="16" fillId="0" borderId="0" xfId="0" applyFont="1"/>
    <xf numFmtId="0" fontId="3" fillId="0" borderId="4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0" borderId="50" xfId="0" applyFont="1" applyBorder="1" applyAlignment="1">
      <alignment horizontal="center"/>
    </xf>
    <xf numFmtId="0" fontId="14" fillId="9" borderId="51" xfId="0" applyFont="1" applyFill="1" applyBorder="1" applyAlignment="1">
      <alignment horizontal="right" vertical="center"/>
    </xf>
    <xf numFmtId="0" fontId="15" fillId="9" borderId="46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vertical="center"/>
    </xf>
    <xf numFmtId="0" fontId="3" fillId="9" borderId="51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/>
    </xf>
    <xf numFmtId="0" fontId="3" fillId="9" borderId="52" xfId="0" applyFont="1" applyFill="1" applyBorder="1" applyAlignment="1">
      <alignment horizontal="center" vertical="center"/>
    </xf>
    <xf numFmtId="0" fontId="18" fillId="9" borderId="53" xfId="0" applyFont="1" applyFill="1" applyBorder="1" applyAlignment="1">
      <alignment vertical="center"/>
    </xf>
    <xf numFmtId="0" fontId="14" fillId="0" borderId="37" xfId="0" applyFont="1" applyBorder="1" applyAlignment="1">
      <alignment horizontal="right"/>
    </xf>
    <xf numFmtId="0" fontId="15" fillId="0" borderId="44" xfId="0" applyFont="1" applyBorder="1" applyAlignment="1">
      <alignment horizontal="center"/>
    </xf>
    <xf numFmtId="0" fontId="3" fillId="0" borderId="44" xfId="0" applyFont="1" applyBorder="1"/>
    <xf numFmtId="0" fontId="3" fillId="0" borderId="37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2" fillId="0" borderId="44" xfId="0" applyFont="1" applyBorder="1"/>
    <xf numFmtId="0" fontId="2" fillId="9" borderId="53" xfId="0" applyFont="1" applyFill="1" applyBorder="1" applyAlignment="1">
      <alignment vertical="center"/>
    </xf>
    <xf numFmtId="0" fontId="15" fillId="9" borderId="46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right" vertical="center"/>
    </xf>
    <xf numFmtId="0" fontId="15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18" fillId="9" borderId="54" xfId="0" applyFont="1" applyFill="1" applyBorder="1" applyAlignment="1">
      <alignment vertical="center"/>
    </xf>
    <xf numFmtId="0" fontId="3" fillId="0" borderId="50" xfId="0" applyFont="1" applyBorder="1" applyAlignment="1">
      <alignment horizontal="center"/>
    </xf>
    <xf numFmtId="0" fontId="2" fillId="0" borderId="0" xfId="0" applyFont="1"/>
    <xf numFmtId="0" fontId="15" fillId="9" borderId="0" xfId="0" applyFont="1" applyFill="1" applyAlignment="1">
      <alignment horizontal="center" vertical="center"/>
    </xf>
    <xf numFmtId="0" fontId="2" fillId="9" borderId="55" xfId="0" applyFont="1" applyFill="1" applyBorder="1" applyAlignment="1">
      <alignment vertical="center"/>
    </xf>
    <xf numFmtId="0" fontId="3" fillId="9" borderId="49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8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4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3" fillId="8" borderId="8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12" fillId="0" borderId="46" xfId="1" applyBorder="1" applyAlignment="1">
      <alignment horizontal="left" vertical="center"/>
    </xf>
    <xf numFmtId="0" fontId="12" fillId="0" borderId="0" xfId="1" applyBorder="1" applyAlignment="1">
      <alignment horizontal="left" vertical="center"/>
    </xf>
    <xf numFmtId="0" fontId="12" fillId="0" borderId="0" xfId="1" applyAlignment="1">
      <alignment horizontal="left" vertical="center"/>
    </xf>
    <xf numFmtId="0" fontId="12" fillId="0" borderId="44" xfId="1" applyBorder="1" applyAlignment="1">
      <alignment horizontal="left" vertical="center"/>
    </xf>
    <xf numFmtId="0" fontId="12" fillId="8" borderId="0" xfId="1" applyFill="1" applyAlignment="1">
      <alignment horizontal="center" vertical="top" wrapText="1"/>
    </xf>
    <xf numFmtId="0" fontId="12" fillId="0" borderId="44" xfId="1" applyBorder="1" applyAlignment="1">
      <alignment horizontal="left" vertical="center" wrapText="1"/>
    </xf>
    <xf numFmtId="0" fontId="12" fillId="0" borderId="0" xfId="1" applyBorder="1" applyAlignment="1">
      <alignment horizontal="left" vertical="center" wrapText="1"/>
    </xf>
    <xf numFmtId="0" fontId="1" fillId="0" borderId="58" xfId="0" applyFont="1" applyFill="1" applyBorder="1" applyAlignment="1">
      <alignment horizontal="left" vertical="center" wrapText="1"/>
    </xf>
    <xf numFmtId="0" fontId="1" fillId="0" borderId="56" xfId="0" applyFont="1" applyFill="1" applyBorder="1" applyAlignment="1">
      <alignment horizontal="left" vertical="center" wrapText="1"/>
    </xf>
    <xf numFmtId="0" fontId="3" fillId="0" borderId="57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left" vertical="top" wrapText="1"/>
    </xf>
    <xf numFmtId="0" fontId="1" fillId="0" borderId="61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20" fillId="0" borderId="63" xfId="0" applyFont="1" applyBorder="1" applyAlignment="1">
      <alignment horizontal="left" vertical="center" wrapText="1"/>
    </xf>
    <xf numFmtId="0" fontId="20" fillId="0" borderId="28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/>
    </xf>
    <xf numFmtId="0" fontId="9" fillId="0" borderId="44" xfId="0" applyFont="1" applyBorder="1" applyAlignment="1">
      <alignment horizontal="left" vertical="center" wrapText="1"/>
    </xf>
    <xf numFmtId="0" fontId="10" fillId="0" borderId="44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3" fillId="9" borderId="60" xfId="0" applyFont="1" applyFill="1" applyBorder="1" applyAlignment="1">
      <alignment horizontal="center" vertical="center"/>
    </xf>
    <xf numFmtId="0" fontId="3" fillId="9" borderId="62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top" wrapText="1"/>
    </xf>
    <xf numFmtId="0" fontId="12" fillId="0" borderId="46" xfId="1" applyBorder="1" applyAlignment="1">
      <alignment horizontal="left" vertical="center"/>
    </xf>
    <xf numFmtId="0" fontId="12" fillId="0" borderId="0" xfId="1" applyBorder="1" applyAlignment="1">
      <alignment horizontal="left" vertical="center"/>
    </xf>
    <xf numFmtId="0" fontId="12" fillId="0" borderId="0" xfId="1" applyAlignment="1">
      <alignment horizontal="left" vertical="center"/>
    </xf>
    <xf numFmtId="0" fontId="12" fillId="0" borderId="44" xfId="1" applyBorder="1" applyAlignment="1">
      <alignment horizontal="left" vertical="center"/>
    </xf>
    <xf numFmtId="0" fontId="13" fillId="0" borderId="44" xfId="1" applyFont="1" applyBorder="1" applyAlignment="1">
      <alignment horizontal="left" vertical="center" wrapText="1"/>
    </xf>
    <xf numFmtId="0" fontId="12" fillId="0" borderId="2" xfId="1" applyBorder="1" applyAlignment="1">
      <alignment horizontal="left" vertical="center"/>
    </xf>
    <xf numFmtId="0" fontId="12" fillId="8" borderId="46" xfId="1" applyFill="1" applyBorder="1" applyAlignment="1">
      <alignment horizontal="left" vertical="center" wrapText="1"/>
    </xf>
    <xf numFmtId="0" fontId="12" fillId="8" borderId="0" xfId="1" applyFill="1" applyBorder="1" applyAlignment="1">
      <alignment horizontal="left" vertical="center" wrapText="1"/>
    </xf>
    <xf numFmtId="0" fontId="12" fillId="8" borderId="44" xfId="1" applyFill="1" applyBorder="1" applyAlignment="1">
      <alignment horizontal="left" vertical="center" wrapText="1"/>
    </xf>
    <xf numFmtId="0" fontId="12" fillId="8" borderId="2" xfId="1" applyFill="1" applyBorder="1" applyAlignment="1">
      <alignment horizontal="left" vertical="center" wrapText="1"/>
    </xf>
    <xf numFmtId="0" fontId="12" fillId="8" borderId="0" xfId="1" applyFill="1" applyAlignment="1">
      <alignment horizontal="center" vertical="top" wrapText="1"/>
    </xf>
    <xf numFmtId="0" fontId="3" fillId="0" borderId="4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0" xfId="0" applyFont="1" applyBorder="1" applyAlignment="1">
      <alignment horizontal="center"/>
    </xf>
  </cellXfs>
  <cellStyles count="2">
    <cellStyle name="Standard" xfId="0" builtinId="0"/>
    <cellStyle name="Standard 2" xfId="1" xr:uid="{00000000-0005-0000-0000-000001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5"/>
  <sheetViews>
    <sheetView tabSelected="1" zoomScale="60" zoomScaleNormal="60" workbookViewId="0">
      <selection activeCell="Z10" sqref="Z10"/>
    </sheetView>
  </sheetViews>
  <sheetFormatPr baseColWidth="10" defaultColWidth="11.44140625" defaultRowHeight="14.4" x14ac:dyDescent="0.3"/>
  <cols>
    <col min="1" max="1" width="28.88671875" style="133" customWidth="1"/>
    <col min="2" max="2" width="14.109375" style="134" customWidth="1"/>
    <col min="3" max="3" width="10.109375" style="119" customWidth="1"/>
    <col min="4" max="4" width="11.88671875" style="134" customWidth="1"/>
    <col min="5" max="5" width="11.44140625" style="119"/>
    <col min="6" max="6" width="13.33203125" style="119" customWidth="1"/>
    <col min="7" max="7" width="14.6640625" style="119" bestFit="1" customWidth="1"/>
    <col min="8" max="8" width="12" style="119" customWidth="1"/>
    <col min="9" max="9" width="11.44140625" style="119"/>
    <col min="10" max="10" width="11.44140625" style="119" customWidth="1"/>
    <col min="11" max="11" width="14.6640625" style="119" bestFit="1" customWidth="1"/>
    <col min="12" max="12" width="14.33203125" style="119" customWidth="1"/>
    <col min="13" max="13" width="11.44140625" style="119"/>
    <col min="14" max="14" width="7.6640625" style="119" customWidth="1"/>
    <col min="15" max="15" width="11.44140625" style="119"/>
    <col min="16" max="16" width="7.6640625" style="119" customWidth="1"/>
    <col min="17" max="17" width="11.44140625" style="119"/>
    <col min="18" max="18" width="26.33203125" style="119" customWidth="1"/>
    <col min="19" max="19" width="19.77734375" style="119" customWidth="1"/>
    <col min="20" max="20" width="10.77734375" style="119" customWidth="1"/>
    <col min="21" max="21" width="15.33203125" style="119" customWidth="1"/>
    <col min="22" max="22" width="20" style="119" bestFit="1" customWidth="1"/>
    <col min="23" max="23" width="19.109375" style="119" bestFit="1" customWidth="1"/>
    <col min="24" max="24" width="20.109375" style="119" customWidth="1"/>
    <col min="25" max="25" width="24.77734375" style="119" bestFit="1" customWidth="1"/>
    <col min="26" max="26" width="18.109375" style="119" bestFit="1" customWidth="1"/>
    <col min="27" max="27" width="18" style="119" bestFit="1" customWidth="1"/>
    <col min="28" max="30" width="18.44140625" style="119" bestFit="1" customWidth="1"/>
    <col min="31" max="16384" width="11.44140625" style="119"/>
  </cols>
  <sheetData>
    <row r="1" spans="1:31" ht="15" x14ac:dyDescent="0.3">
      <c r="A1" s="169" t="s">
        <v>44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31" ht="15" x14ac:dyDescent="0.3">
      <c r="A2" s="146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</row>
    <row r="3" spans="1:31" ht="42" customHeight="1" thickBot="1" x14ac:dyDescent="0.35">
      <c r="A3" s="120"/>
      <c r="B3" s="185" t="s">
        <v>0</v>
      </c>
      <c r="C3" s="186"/>
      <c r="D3" s="178" t="s">
        <v>1</v>
      </c>
      <c r="E3" s="187"/>
      <c r="F3" s="188" t="s">
        <v>2</v>
      </c>
      <c r="G3" s="186"/>
      <c r="H3" s="189" t="s">
        <v>3</v>
      </c>
      <c r="I3" s="187"/>
      <c r="J3" s="188" t="s">
        <v>4</v>
      </c>
      <c r="K3" s="186"/>
      <c r="L3" s="176" t="s">
        <v>5</v>
      </c>
      <c r="M3" s="177"/>
      <c r="N3" s="176" t="s">
        <v>6</v>
      </c>
      <c r="O3" s="177"/>
      <c r="P3" s="178" t="s">
        <v>7</v>
      </c>
      <c r="Q3" s="178"/>
      <c r="S3" s="191" t="s">
        <v>209</v>
      </c>
      <c r="T3" s="192"/>
      <c r="U3" s="154" t="s">
        <v>232</v>
      </c>
      <c r="V3" s="155" t="s">
        <v>231</v>
      </c>
      <c r="W3" s="155" t="s">
        <v>230</v>
      </c>
      <c r="X3" s="155" t="s">
        <v>229</v>
      </c>
      <c r="Y3" s="155" t="s">
        <v>228</v>
      </c>
      <c r="Z3" s="155" t="s">
        <v>227</v>
      </c>
      <c r="AA3" s="155" t="s">
        <v>242</v>
      </c>
      <c r="AB3" s="155" t="s">
        <v>243</v>
      </c>
      <c r="AC3" s="155" t="s">
        <v>244</v>
      </c>
      <c r="AD3" s="155" t="s">
        <v>245</v>
      </c>
    </row>
    <row r="4" spans="1:31" ht="50.1" customHeight="1" thickBot="1" x14ac:dyDescent="0.35">
      <c r="A4" s="121" t="s">
        <v>43</v>
      </c>
      <c r="B4" s="174" t="s">
        <v>132</v>
      </c>
      <c r="C4" s="190"/>
      <c r="D4" s="173" t="s">
        <v>135</v>
      </c>
      <c r="E4" s="190"/>
      <c r="F4" s="173" t="s">
        <v>134</v>
      </c>
      <c r="G4" s="190"/>
      <c r="H4" s="173" t="s">
        <v>133</v>
      </c>
      <c r="I4" s="190"/>
      <c r="J4" s="173" t="s">
        <v>136</v>
      </c>
      <c r="K4" s="190"/>
      <c r="L4" s="171" t="s">
        <v>38</v>
      </c>
      <c r="M4" s="172"/>
      <c r="N4" s="171" t="s">
        <v>41</v>
      </c>
      <c r="O4" s="172"/>
      <c r="P4" s="173" t="s">
        <v>137</v>
      </c>
      <c r="Q4" s="174"/>
      <c r="S4" s="193"/>
      <c r="T4" s="194"/>
      <c r="U4" s="161" t="s">
        <v>210</v>
      </c>
      <c r="V4" s="157" t="s">
        <v>222</v>
      </c>
      <c r="W4" s="157" t="s">
        <v>223</v>
      </c>
      <c r="X4" s="157" t="s">
        <v>224</v>
      </c>
      <c r="Y4" s="157" t="s">
        <v>225</v>
      </c>
      <c r="Z4" s="157" t="s">
        <v>226</v>
      </c>
      <c r="AA4" s="157" t="s">
        <v>249</v>
      </c>
      <c r="AB4" s="157" t="s">
        <v>246</v>
      </c>
      <c r="AC4" s="157" t="s">
        <v>247</v>
      </c>
      <c r="AD4" s="157" t="s">
        <v>248</v>
      </c>
    </row>
    <row r="5" spans="1:31" ht="50.1" customHeight="1" thickTop="1" x14ac:dyDescent="0.3">
      <c r="A5" s="179" t="s">
        <v>204</v>
      </c>
      <c r="B5" s="8" t="s">
        <v>8</v>
      </c>
      <c r="C5" s="14">
        <v>24</v>
      </c>
      <c r="D5" s="9" t="s">
        <v>8</v>
      </c>
      <c r="E5" s="14">
        <v>0</v>
      </c>
      <c r="F5" s="9" t="s">
        <v>8</v>
      </c>
      <c r="G5" s="14">
        <v>105</v>
      </c>
      <c r="H5" s="9" t="s">
        <v>8</v>
      </c>
      <c r="I5" s="14">
        <v>70</v>
      </c>
      <c r="J5" s="9" t="s">
        <v>8</v>
      </c>
      <c r="K5" s="14">
        <v>0</v>
      </c>
      <c r="L5" s="51" t="s">
        <v>8</v>
      </c>
      <c r="M5" s="52"/>
      <c r="N5" s="51" t="s">
        <v>8</v>
      </c>
      <c r="O5" s="52"/>
      <c r="P5" s="9" t="s">
        <v>8</v>
      </c>
      <c r="Q5" s="41">
        <v>0</v>
      </c>
      <c r="S5" s="166" t="s">
        <v>233</v>
      </c>
      <c r="T5" s="165" t="s">
        <v>234</v>
      </c>
      <c r="U5" s="162">
        <v>569.5</v>
      </c>
      <c r="V5" s="156">
        <v>312.5</v>
      </c>
      <c r="W5" s="156">
        <v>120</v>
      </c>
      <c r="X5" s="118">
        <v>36</v>
      </c>
      <c r="Y5" s="118">
        <v>15</v>
      </c>
      <c r="Z5" s="118">
        <v>36</v>
      </c>
      <c r="AA5" s="118">
        <v>50</v>
      </c>
      <c r="AB5" s="118">
        <v>0.1</v>
      </c>
      <c r="AC5" s="118">
        <v>0.1</v>
      </c>
      <c r="AD5" s="118">
        <v>0.1</v>
      </c>
    </row>
    <row r="6" spans="1:31" ht="50.1" customHeight="1" x14ac:dyDescent="0.3">
      <c r="A6" s="180"/>
      <c r="B6" s="10" t="s">
        <v>9</v>
      </c>
      <c r="C6" s="15">
        <v>100</v>
      </c>
      <c r="D6" s="12" t="s">
        <v>9</v>
      </c>
      <c r="E6" s="15">
        <v>0</v>
      </c>
      <c r="F6" s="12" t="s">
        <v>9</v>
      </c>
      <c r="G6" s="15">
        <v>0</v>
      </c>
      <c r="H6" s="12" t="s">
        <v>9</v>
      </c>
      <c r="I6" s="15">
        <v>20</v>
      </c>
      <c r="J6" s="12" t="s">
        <v>9</v>
      </c>
      <c r="K6" s="15">
        <v>0</v>
      </c>
      <c r="L6" s="53" t="s">
        <v>9</v>
      </c>
      <c r="M6" s="54"/>
      <c r="N6" s="53" t="s">
        <v>9</v>
      </c>
      <c r="O6" s="54"/>
      <c r="P6" s="12" t="s">
        <v>9</v>
      </c>
      <c r="Q6" s="42">
        <v>0</v>
      </c>
      <c r="S6" s="167" t="s">
        <v>235</v>
      </c>
      <c r="T6" s="165" t="s">
        <v>234</v>
      </c>
      <c r="U6" s="163"/>
      <c r="V6" s="118">
        <v>62.5</v>
      </c>
      <c r="W6" s="118">
        <v>0</v>
      </c>
      <c r="X6" s="118">
        <v>0</v>
      </c>
      <c r="Y6" s="118">
        <v>0</v>
      </c>
      <c r="Z6" s="118">
        <v>36</v>
      </c>
      <c r="AA6" s="118">
        <v>50</v>
      </c>
      <c r="AB6" s="118">
        <v>0.1</v>
      </c>
      <c r="AC6" s="118">
        <v>0.1</v>
      </c>
      <c r="AD6" s="118">
        <v>0.1</v>
      </c>
    </row>
    <row r="7" spans="1:31" ht="50.1" customHeight="1" x14ac:dyDescent="0.3">
      <c r="A7" s="180"/>
      <c r="B7" s="10" t="s">
        <v>10</v>
      </c>
      <c r="C7" s="15">
        <v>24</v>
      </c>
      <c r="D7" s="12" t="s">
        <v>10</v>
      </c>
      <c r="E7" s="15">
        <v>0</v>
      </c>
      <c r="F7" s="12" t="s">
        <v>10</v>
      </c>
      <c r="G7" s="15">
        <v>0</v>
      </c>
      <c r="H7" s="12" t="s">
        <v>10</v>
      </c>
      <c r="I7" s="15">
        <v>85</v>
      </c>
      <c r="J7" s="12" t="s">
        <v>10</v>
      </c>
      <c r="K7" s="15">
        <v>0</v>
      </c>
      <c r="L7" s="53" t="s">
        <v>10</v>
      </c>
      <c r="M7" s="54"/>
      <c r="N7" s="53" t="s">
        <v>10</v>
      </c>
      <c r="O7" s="54"/>
      <c r="P7" s="12" t="s">
        <v>10</v>
      </c>
      <c r="Q7" s="42">
        <v>0</v>
      </c>
      <c r="S7" s="167" t="s">
        <v>236</v>
      </c>
      <c r="T7" s="165" t="s">
        <v>237</v>
      </c>
      <c r="U7" s="164">
        <v>863.4</v>
      </c>
      <c r="V7" s="118">
        <v>937.5</v>
      </c>
      <c r="W7" s="118">
        <v>162</v>
      </c>
      <c r="X7" s="118">
        <v>9</v>
      </c>
      <c r="Y7" s="118">
        <v>48.6</v>
      </c>
      <c r="Z7" s="118">
        <v>122.4</v>
      </c>
      <c r="AA7" s="118">
        <v>67.5</v>
      </c>
      <c r="AB7" s="118">
        <v>0.1</v>
      </c>
      <c r="AC7" s="118">
        <v>0.1</v>
      </c>
      <c r="AD7" s="118">
        <v>0.1</v>
      </c>
    </row>
    <row r="8" spans="1:31" ht="50.1" customHeight="1" thickBot="1" x14ac:dyDescent="0.35">
      <c r="A8" s="181"/>
      <c r="B8" s="39" t="s">
        <v>11</v>
      </c>
      <c r="C8" s="40">
        <v>15</v>
      </c>
      <c r="D8" s="3" t="s">
        <v>11</v>
      </c>
      <c r="E8" s="16">
        <v>22.5</v>
      </c>
      <c r="F8" s="3" t="s">
        <v>11</v>
      </c>
      <c r="G8" s="16">
        <v>22.5</v>
      </c>
      <c r="H8" s="3" t="s">
        <v>11</v>
      </c>
      <c r="I8" s="16">
        <v>100</v>
      </c>
      <c r="J8" s="3" t="s">
        <v>11</v>
      </c>
      <c r="K8" s="16">
        <v>0</v>
      </c>
      <c r="L8" s="55" t="s">
        <v>11</v>
      </c>
      <c r="M8" s="56"/>
      <c r="N8" s="55" t="s">
        <v>11</v>
      </c>
      <c r="O8" s="56"/>
      <c r="P8" s="46" t="s">
        <v>11</v>
      </c>
      <c r="Q8" s="47">
        <v>0</v>
      </c>
      <c r="S8" s="167" t="s">
        <v>238</v>
      </c>
      <c r="T8" s="165" t="s">
        <v>239</v>
      </c>
      <c r="U8" s="163"/>
      <c r="V8" s="118">
        <v>26</v>
      </c>
      <c r="W8" s="118">
        <v>26</v>
      </c>
      <c r="X8" s="118">
        <v>28</v>
      </c>
      <c r="Y8" s="118">
        <v>26</v>
      </c>
      <c r="Z8" s="118">
        <v>26</v>
      </c>
      <c r="AA8" s="118">
        <v>26</v>
      </c>
      <c r="AB8" s="118">
        <v>0.1</v>
      </c>
      <c r="AC8" s="118">
        <v>0.1</v>
      </c>
      <c r="AD8" s="118">
        <v>0.1</v>
      </c>
    </row>
    <row r="9" spans="1:31" ht="50.1" customHeight="1" x14ac:dyDescent="0.4">
      <c r="A9" s="182" t="s">
        <v>45</v>
      </c>
      <c r="B9" s="38" t="s">
        <v>8</v>
      </c>
      <c r="C9" s="37">
        <v>0</v>
      </c>
      <c r="D9" s="13" t="s">
        <v>8</v>
      </c>
      <c r="E9" s="37">
        <v>0</v>
      </c>
      <c r="F9" s="13" t="s">
        <v>8</v>
      </c>
      <c r="G9" s="37">
        <v>0</v>
      </c>
      <c r="H9" s="13" t="s">
        <v>8</v>
      </c>
      <c r="I9" s="37">
        <v>0</v>
      </c>
      <c r="J9" s="13" t="s">
        <v>8</v>
      </c>
      <c r="K9" s="37">
        <v>0</v>
      </c>
      <c r="L9" s="57" t="s">
        <v>8</v>
      </c>
      <c r="M9" s="58"/>
      <c r="N9" s="57" t="s">
        <v>8</v>
      </c>
      <c r="O9" s="58"/>
      <c r="P9" s="44" t="s">
        <v>8</v>
      </c>
      <c r="Q9" s="45">
        <v>0</v>
      </c>
      <c r="S9" s="168" t="s">
        <v>240</v>
      </c>
      <c r="AA9" s="158"/>
      <c r="AB9" s="159"/>
      <c r="AC9" s="159"/>
      <c r="AD9" s="159"/>
      <c r="AE9" s="159"/>
    </row>
    <row r="10" spans="1:31" ht="50.1" customHeight="1" x14ac:dyDescent="0.4">
      <c r="A10" s="183"/>
      <c r="B10" s="10" t="s">
        <v>9</v>
      </c>
      <c r="C10" s="15">
        <v>40</v>
      </c>
      <c r="D10" s="11" t="s">
        <v>9</v>
      </c>
      <c r="E10" s="15">
        <v>0</v>
      </c>
      <c r="F10" s="11" t="s">
        <v>9</v>
      </c>
      <c r="G10" s="15">
        <v>0</v>
      </c>
      <c r="H10" s="11" t="s">
        <v>9</v>
      </c>
      <c r="I10" s="15">
        <v>0</v>
      </c>
      <c r="J10" s="11" t="s">
        <v>9</v>
      </c>
      <c r="K10" s="15">
        <v>0</v>
      </c>
      <c r="L10" s="53" t="s">
        <v>9</v>
      </c>
      <c r="M10" s="54"/>
      <c r="N10" s="53" t="s">
        <v>9</v>
      </c>
      <c r="O10" s="54"/>
      <c r="P10" s="12" t="s">
        <v>9</v>
      </c>
      <c r="Q10" s="42">
        <v>0</v>
      </c>
      <c r="S10" s="168" t="s">
        <v>241</v>
      </c>
      <c r="AA10" s="158"/>
      <c r="AB10" s="159"/>
      <c r="AC10" s="159"/>
      <c r="AD10" s="159"/>
      <c r="AE10" s="159"/>
    </row>
    <row r="11" spans="1:31" ht="50.1" customHeight="1" x14ac:dyDescent="0.3">
      <c r="A11" s="183"/>
      <c r="B11" s="10" t="s">
        <v>10</v>
      </c>
      <c r="C11" s="15">
        <v>0</v>
      </c>
      <c r="D11" s="11" t="s">
        <v>10</v>
      </c>
      <c r="E11" s="15">
        <v>0</v>
      </c>
      <c r="F11" s="11" t="s">
        <v>10</v>
      </c>
      <c r="G11" s="15">
        <v>0</v>
      </c>
      <c r="H11" s="11" t="s">
        <v>10</v>
      </c>
      <c r="I11" s="15">
        <v>90</v>
      </c>
      <c r="J11" s="11" t="s">
        <v>10</v>
      </c>
      <c r="K11" s="15">
        <v>0</v>
      </c>
      <c r="L11" s="53" t="s">
        <v>10</v>
      </c>
      <c r="M11" s="54"/>
      <c r="N11" s="53" t="s">
        <v>10</v>
      </c>
      <c r="O11" s="54"/>
      <c r="P11" s="12" t="s">
        <v>10</v>
      </c>
      <c r="Q11" s="42">
        <v>0</v>
      </c>
      <c r="AA11" s="158"/>
      <c r="AB11" s="159"/>
      <c r="AC11" s="159"/>
      <c r="AD11" s="159"/>
      <c r="AE11" s="159"/>
    </row>
    <row r="12" spans="1:31" ht="50.1" customHeight="1" thickBot="1" x14ac:dyDescent="0.35">
      <c r="A12" s="184"/>
      <c r="B12" s="6" t="s">
        <v>11</v>
      </c>
      <c r="C12" s="16">
        <v>0</v>
      </c>
      <c r="D12" s="7" t="s">
        <v>11</v>
      </c>
      <c r="E12" s="16">
        <v>0</v>
      </c>
      <c r="F12" s="7" t="s">
        <v>11</v>
      </c>
      <c r="G12" s="16">
        <v>0</v>
      </c>
      <c r="H12" s="7" t="s">
        <v>11</v>
      </c>
      <c r="I12" s="16">
        <v>0</v>
      </c>
      <c r="J12" s="7" t="s">
        <v>11</v>
      </c>
      <c r="K12" s="16">
        <v>0</v>
      </c>
      <c r="L12" s="55" t="s">
        <v>11</v>
      </c>
      <c r="M12" s="56"/>
      <c r="N12" s="55" t="s">
        <v>11</v>
      </c>
      <c r="O12" s="56"/>
      <c r="P12" s="3" t="s">
        <v>11</v>
      </c>
      <c r="Q12" s="43">
        <v>0</v>
      </c>
      <c r="AA12" s="158"/>
      <c r="AB12" s="159"/>
      <c r="AC12" s="159"/>
      <c r="AD12" s="159"/>
      <c r="AE12" s="159"/>
    </row>
    <row r="13" spans="1:31" ht="69.900000000000006" customHeight="1" thickBot="1" x14ac:dyDescent="0.35">
      <c r="A13" s="122" t="s">
        <v>141</v>
      </c>
      <c r="B13" s="5"/>
      <c r="C13" s="17">
        <v>210</v>
      </c>
      <c r="D13" s="48"/>
      <c r="E13" s="49">
        <v>262.5</v>
      </c>
      <c r="F13" s="135"/>
      <c r="G13" s="50">
        <v>262.5</v>
      </c>
      <c r="H13" s="117"/>
      <c r="I13" s="17">
        <v>700</v>
      </c>
      <c r="J13" s="117"/>
      <c r="K13" s="17">
        <v>20</v>
      </c>
      <c r="L13" s="136"/>
      <c r="M13" s="137"/>
      <c r="N13" s="136"/>
      <c r="O13" s="137"/>
      <c r="P13" s="138"/>
      <c r="Q13" s="19">
        <v>700</v>
      </c>
      <c r="R13" s="123" t="s">
        <v>49</v>
      </c>
      <c r="AA13" s="158"/>
      <c r="AB13" s="159"/>
      <c r="AC13" s="159"/>
      <c r="AD13" s="159"/>
      <c r="AE13" s="159"/>
    </row>
    <row r="14" spans="1:31" ht="69.900000000000006" customHeight="1" thickBot="1" x14ac:dyDescent="0.35">
      <c r="A14" s="122" t="s">
        <v>46</v>
      </c>
      <c r="B14" s="5"/>
      <c r="C14" s="17">
        <v>0</v>
      </c>
      <c r="D14" s="2"/>
      <c r="E14" s="17">
        <v>0</v>
      </c>
      <c r="F14" s="117"/>
      <c r="G14" s="17">
        <v>0</v>
      </c>
      <c r="H14" s="117"/>
      <c r="I14" s="17">
        <v>0</v>
      </c>
      <c r="J14" s="117"/>
      <c r="K14" s="17">
        <v>0</v>
      </c>
      <c r="L14" s="136"/>
      <c r="M14" s="137"/>
      <c r="N14" s="136"/>
      <c r="O14" s="137"/>
      <c r="P14" s="138"/>
      <c r="Q14" s="19">
        <v>0</v>
      </c>
      <c r="V14" s="160"/>
      <c r="W14" s="160"/>
      <c r="X14" s="160"/>
      <c r="Y14" s="160"/>
      <c r="Z14" s="160"/>
    </row>
    <row r="15" spans="1:31" ht="69.900000000000006" customHeight="1" thickBot="1" x14ac:dyDescent="0.35">
      <c r="A15" s="122" t="s">
        <v>205</v>
      </c>
      <c r="B15" s="5"/>
      <c r="C15" s="17">
        <v>210</v>
      </c>
      <c r="D15" s="2"/>
      <c r="E15" s="17">
        <v>262.5</v>
      </c>
      <c r="F15" s="117"/>
      <c r="G15" s="17">
        <v>262.5</v>
      </c>
      <c r="H15" s="117"/>
      <c r="I15" s="17">
        <v>700</v>
      </c>
      <c r="J15" s="117"/>
      <c r="K15" s="17">
        <v>20</v>
      </c>
      <c r="L15" s="136"/>
      <c r="M15" s="137"/>
      <c r="N15" s="136"/>
      <c r="O15" s="137"/>
      <c r="P15" s="138"/>
      <c r="Q15" s="19">
        <v>700</v>
      </c>
      <c r="V15" s="158"/>
      <c r="W15" s="159"/>
      <c r="X15" s="159"/>
      <c r="Y15" s="159"/>
      <c r="Z15" s="159"/>
      <c r="AA15" s="159"/>
      <c r="AB15" s="159"/>
    </row>
    <row r="16" spans="1:31" ht="69.900000000000006" customHeight="1" thickBot="1" x14ac:dyDescent="0.35">
      <c r="A16" s="124" t="s">
        <v>47</v>
      </c>
      <c r="B16" s="4"/>
      <c r="C16" s="18">
        <v>125</v>
      </c>
      <c r="D16" s="1"/>
      <c r="E16" s="18">
        <v>22.5</v>
      </c>
      <c r="F16" s="116"/>
      <c r="G16" s="18">
        <v>256.5</v>
      </c>
      <c r="H16" s="116"/>
      <c r="I16" s="18">
        <v>170</v>
      </c>
      <c r="J16" s="116"/>
      <c r="K16" s="18">
        <v>39</v>
      </c>
      <c r="L16" s="139"/>
      <c r="M16" s="140"/>
      <c r="N16" s="139"/>
      <c r="O16" s="140"/>
      <c r="P16" s="141"/>
      <c r="Q16" s="20">
        <v>0</v>
      </c>
      <c r="V16" s="158"/>
      <c r="W16" s="159"/>
      <c r="X16" s="159"/>
      <c r="Y16" s="159"/>
      <c r="Z16" s="159"/>
      <c r="AA16" s="159"/>
      <c r="AB16" s="159"/>
    </row>
    <row r="17" spans="1:28" ht="69.900000000000006" customHeight="1" thickBot="1" x14ac:dyDescent="0.35">
      <c r="A17" s="125" t="s">
        <v>208</v>
      </c>
      <c r="B17" s="5"/>
      <c r="C17" s="17">
        <v>163.9</v>
      </c>
      <c r="D17" s="2"/>
      <c r="E17" s="17">
        <v>202.3</v>
      </c>
      <c r="F17" s="117"/>
      <c r="G17" s="17">
        <v>70.7</v>
      </c>
      <c r="H17" s="117"/>
      <c r="I17" s="115">
        <v>900</v>
      </c>
      <c r="J17" s="117"/>
      <c r="K17" s="17">
        <v>20</v>
      </c>
      <c r="L17" s="136"/>
      <c r="M17" s="137"/>
      <c r="N17" s="136"/>
      <c r="O17" s="137"/>
      <c r="P17" s="138"/>
      <c r="Q17" s="19">
        <v>700</v>
      </c>
      <c r="R17" s="126" t="s">
        <v>211</v>
      </c>
      <c r="V17" s="158"/>
      <c r="W17" s="159"/>
      <c r="X17" s="159"/>
      <c r="Y17" s="159"/>
      <c r="Z17" s="159"/>
      <c r="AA17" s="159"/>
      <c r="AB17" s="159"/>
    </row>
    <row r="18" spans="1:28" ht="69.900000000000006" customHeight="1" thickBot="1" x14ac:dyDescent="0.35">
      <c r="A18" s="142" t="s">
        <v>207</v>
      </c>
      <c r="B18" s="4"/>
      <c r="C18" s="18"/>
      <c r="D18" s="1"/>
      <c r="E18" s="18"/>
      <c r="F18" s="116"/>
      <c r="G18" s="145">
        <v>100</v>
      </c>
      <c r="H18" s="116"/>
      <c r="I18" s="145">
        <v>94</v>
      </c>
      <c r="J18" s="116"/>
      <c r="K18" s="18"/>
      <c r="L18" s="139"/>
      <c r="M18" s="140"/>
      <c r="N18" s="139"/>
      <c r="O18" s="140"/>
      <c r="P18" s="141"/>
      <c r="Q18" s="20"/>
      <c r="R18" s="127"/>
      <c r="V18" s="158"/>
      <c r="W18" s="159"/>
      <c r="X18" s="159"/>
      <c r="Y18" s="159"/>
      <c r="Z18" s="159"/>
    </row>
    <row r="19" spans="1:28" ht="69.900000000000006" customHeight="1" x14ac:dyDescent="0.3">
      <c r="A19" s="142" t="s">
        <v>48</v>
      </c>
      <c r="B19" s="4"/>
      <c r="C19" s="18">
        <v>491.7</v>
      </c>
      <c r="D19" s="1"/>
      <c r="E19" s="18">
        <v>618.9</v>
      </c>
      <c r="F19" s="116"/>
      <c r="G19" s="145">
        <v>212.2</v>
      </c>
      <c r="H19" s="116"/>
      <c r="I19" s="145">
        <f>I17*4</f>
        <v>3600</v>
      </c>
      <c r="J19" s="116"/>
      <c r="K19" s="18">
        <v>50</v>
      </c>
      <c r="L19" s="139"/>
      <c r="M19" s="140"/>
      <c r="N19" s="139"/>
      <c r="O19" s="140"/>
      <c r="P19" s="141"/>
      <c r="Q19" s="20">
        <v>2353</v>
      </c>
      <c r="V19" s="158"/>
      <c r="W19" s="159"/>
      <c r="X19" s="159"/>
      <c r="Y19" s="159"/>
      <c r="Z19" s="159"/>
    </row>
    <row r="20" spans="1:28" ht="69.900000000000006" customHeight="1" thickBot="1" x14ac:dyDescent="0.35">
      <c r="A20" s="120"/>
      <c r="B20" s="120"/>
      <c r="C20" s="143"/>
      <c r="D20" s="120"/>
      <c r="E20" s="143"/>
      <c r="F20" s="144"/>
      <c r="G20" s="143"/>
      <c r="H20" s="144"/>
      <c r="I20" s="128"/>
      <c r="J20" s="144"/>
      <c r="K20" s="128"/>
      <c r="L20" s="129"/>
      <c r="M20" s="129"/>
      <c r="N20" s="129"/>
      <c r="O20" s="129"/>
      <c r="P20" s="130"/>
      <c r="Q20" s="128"/>
      <c r="R20" s="131"/>
      <c r="V20" s="158"/>
      <c r="W20" s="159"/>
      <c r="X20" s="159"/>
      <c r="Y20" s="159"/>
      <c r="Z20" s="159"/>
    </row>
    <row r="21" spans="1:28" ht="69.900000000000006" customHeight="1" thickTop="1" thickBot="1" x14ac:dyDescent="0.35">
      <c r="A21" s="175" t="s">
        <v>138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32"/>
      <c r="V21" s="158"/>
      <c r="W21" s="159"/>
      <c r="X21" s="159"/>
      <c r="Y21" s="159"/>
      <c r="Z21" s="159"/>
    </row>
    <row r="22" spans="1:28" ht="69.900000000000006" customHeight="1" thickTop="1" thickBot="1" x14ac:dyDescent="0.35">
      <c r="A22" s="77" t="s">
        <v>139</v>
      </c>
      <c r="B22" s="78" t="b">
        <f>IF(SUM(B13:Q13)=SUM(B15:Q15),TRUE,FALSE)</f>
        <v>1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132"/>
      <c r="V22" s="158"/>
      <c r="W22" s="159"/>
      <c r="X22" s="159"/>
      <c r="Y22" s="159"/>
      <c r="Z22" s="159"/>
    </row>
    <row r="23" spans="1:28" ht="117.75" customHeight="1" thickTop="1" thickBot="1" x14ac:dyDescent="0.35">
      <c r="A23" s="77" t="s">
        <v>201</v>
      </c>
      <c r="B23" s="78" t="s">
        <v>202</v>
      </c>
      <c r="C23" s="78" t="b">
        <f>IF(SUM(C5:C8,E5:E8,G5:G8,I5:I8,K5:K8,M5:M8,O5:O8,Q5:Q8)&gt;0.8*M24,TRUE,FALSE)</f>
        <v>1</v>
      </c>
      <c r="D23" s="78" t="s">
        <v>203</v>
      </c>
      <c r="E23" s="78" t="b">
        <f>IF(SUM(C5:C8,E5:E8,G5:G8,I5:I8,K5:K8,M5:M8,O5:O8,Q5:Q8)&lt;1.2*M24,TRUE,FALSE)</f>
        <v>1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132"/>
      <c r="V23" s="158"/>
      <c r="W23" s="159"/>
      <c r="X23" s="159"/>
      <c r="Y23" s="159"/>
      <c r="Z23" s="159"/>
    </row>
    <row r="24" spans="1:28" ht="93" customHeight="1" thickTop="1" thickBot="1" x14ac:dyDescent="0.35">
      <c r="A24" s="77" t="s">
        <v>140</v>
      </c>
      <c r="B24" s="78" t="s">
        <v>195</v>
      </c>
      <c r="C24" s="78">
        <f>SUM(B19:Q19)</f>
        <v>7325.8</v>
      </c>
      <c r="D24" s="78" t="s">
        <v>196</v>
      </c>
      <c r="E24" s="78">
        <f>SUM(B15:Q15)</f>
        <v>2155</v>
      </c>
      <c r="F24" s="78" t="s">
        <v>198</v>
      </c>
      <c r="G24" s="78">
        <f>ROUND(SQRT(E24/2),1)</f>
        <v>32.799999999999997</v>
      </c>
      <c r="H24" s="78" t="s">
        <v>197</v>
      </c>
      <c r="I24" s="78">
        <f>G24*2</f>
        <v>65.599999999999994</v>
      </c>
      <c r="J24" s="78" t="s">
        <v>199</v>
      </c>
      <c r="K24" s="78">
        <f>ROUND(C24/E24,1)</f>
        <v>3.4</v>
      </c>
      <c r="L24" s="78" t="s">
        <v>200</v>
      </c>
      <c r="M24" s="78">
        <f>(2*G24+2*I24)*K24</f>
        <v>669.11999999999989</v>
      </c>
      <c r="N24" s="78"/>
      <c r="O24" s="78"/>
      <c r="P24" s="78"/>
      <c r="Q24" s="132"/>
      <c r="V24" s="158"/>
      <c r="W24" s="159"/>
      <c r="X24" s="159"/>
      <c r="Y24" s="159"/>
      <c r="Z24" s="159"/>
    </row>
    <row r="25" spans="1:28" ht="15" thickTop="1" x14ac:dyDescent="0.3"/>
  </sheetData>
  <mergeCells count="22">
    <mergeCell ref="S3:T3"/>
    <mergeCell ref="S4:T4"/>
    <mergeCell ref="H4:I4"/>
    <mergeCell ref="D4:E4"/>
    <mergeCell ref="F4:G4"/>
    <mergeCell ref="J4:K4"/>
    <mergeCell ref="L4:M4"/>
    <mergeCell ref="A1:Q1"/>
    <mergeCell ref="N4:O4"/>
    <mergeCell ref="P4:Q4"/>
    <mergeCell ref="A21:P21"/>
    <mergeCell ref="N3:O3"/>
    <mergeCell ref="P3:Q3"/>
    <mergeCell ref="A5:A8"/>
    <mergeCell ref="A9:A12"/>
    <mergeCell ref="B3:C3"/>
    <mergeCell ref="D3:E3"/>
    <mergeCell ref="F3:G3"/>
    <mergeCell ref="H3:I3"/>
    <mergeCell ref="J3:K3"/>
    <mergeCell ref="L3:M3"/>
    <mergeCell ref="B4:C4"/>
  </mergeCells>
  <conditionalFormatting sqref="B22">
    <cfRule type="cellIs" dxfId="2" priority="3" operator="equal">
      <formula>TRUE</formula>
    </cfRule>
  </conditionalFormatting>
  <conditionalFormatting sqref="C23">
    <cfRule type="cellIs" dxfId="1" priority="2" operator="equal">
      <formula>TRUE</formula>
    </cfRule>
  </conditionalFormatting>
  <conditionalFormatting sqref="E23">
    <cfRule type="cellIs" dxfId="0" priority="1" operator="equal">
      <formula>TRUE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E25" sqref="E25"/>
    </sheetView>
  </sheetViews>
  <sheetFormatPr baseColWidth="10" defaultRowHeight="14.4" x14ac:dyDescent="0.3"/>
  <cols>
    <col min="2" max="2" width="27.33203125" bestFit="1" customWidth="1"/>
  </cols>
  <sheetData>
    <row r="1" spans="1:2" x14ac:dyDescent="0.3">
      <c r="A1" s="195" t="s">
        <v>12</v>
      </c>
      <c r="B1" s="195" t="s">
        <v>13</v>
      </c>
    </row>
    <row r="2" spans="1:2" x14ac:dyDescent="0.3">
      <c r="A2" s="195"/>
      <c r="B2" s="195"/>
    </row>
    <row r="3" spans="1:2" x14ac:dyDescent="0.3">
      <c r="A3" s="21" t="s">
        <v>14</v>
      </c>
      <c r="B3" s="22" t="s">
        <v>15</v>
      </c>
    </row>
    <row r="4" spans="1:2" x14ac:dyDescent="0.3">
      <c r="A4" s="21" t="s">
        <v>14</v>
      </c>
      <c r="B4" s="22" t="s">
        <v>16</v>
      </c>
    </row>
    <row r="5" spans="1:2" x14ac:dyDescent="0.3">
      <c r="A5" s="21" t="s">
        <v>14</v>
      </c>
      <c r="B5" s="22" t="s">
        <v>17</v>
      </c>
    </row>
    <row r="6" spans="1:2" ht="27.6" x14ac:dyDescent="0.3">
      <c r="A6" s="21" t="s">
        <v>14</v>
      </c>
      <c r="B6" s="22" t="s">
        <v>18</v>
      </c>
    </row>
    <row r="7" spans="1:2" x14ac:dyDescent="0.3">
      <c r="A7" s="21" t="s">
        <v>19</v>
      </c>
      <c r="B7" s="22" t="s">
        <v>20</v>
      </c>
    </row>
    <row r="8" spans="1:2" x14ac:dyDescent="0.3">
      <c r="A8" s="21" t="s">
        <v>21</v>
      </c>
      <c r="B8" s="22" t="s">
        <v>22</v>
      </c>
    </row>
    <row r="9" spans="1:2" x14ac:dyDescent="0.3">
      <c r="A9" s="23">
        <v>2</v>
      </c>
      <c r="B9" s="24" t="s">
        <v>23</v>
      </c>
    </row>
    <row r="10" spans="1:2" x14ac:dyDescent="0.3">
      <c r="A10" s="23">
        <v>2</v>
      </c>
      <c r="B10" s="24" t="s">
        <v>24</v>
      </c>
    </row>
    <row r="11" spans="1:2" x14ac:dyDescent="0.3">
      <c r="A11" s="25" t="s">
        <v>25</v>
      </c>
      <c r="B11" s="26" t="s">
        <v>26</v>
      </c>
    </row>
    <row r="12" spans="1:2" x14ac:dyDescent="0.3">
      <c r="A12" s="25" t="s">
        <v>25</v>
      </c>
      <c r="B12" s="26" t="s">
        <v>27</v>
      </c>
    </row>
    <row r="13" spans="1:2" x14ac:dyDescent="0.3">
      <c r="A13" s="25" t="s">
        <v>28</v>
      </c>
      <c r="B13" s="26" t="s">
        <v>29</v>
      </c>
    </row>
    <row r="14" spans="1:2" x14ac:dyDescent="0.3">
      <c r="A14" s="27" t="s">
        <v>30</v>
      </c>
      <c r="B14" s="28" t="s">
        <v>31</v>
      </c>
    </row>
    <row r="15" spans="1:2" x14ac:dyDescent="0.3">
      <c r="A15" s="27" t="s">
        <v>30</v>
      </c>
      <c r="B15" s="28" t="s">
        <v>32</v>
      </c>
    </row>
    <row r="16" spans="1:2" ht="27.6" x14ac:dyDescent="0.3">
      <c r="A16" s="27" t="s">
        <v>30</v>
      </c>
      <c r="B16" s="28" t="s">
        <v>33</v>
      </c>
    </row>
    <row r="17" spans="1:2" ht="27.6" x14ac:dyDescent="0.3">
      <c r="A17" s="27" t="s">
        <v>30</v>
      </c>
      <c r="B17" s="28" t="s">
        <v>34</v>
      </c>
    </row>
    <row r="18" spans="1:2" x14ac:dyDescent="0.3">
      <c r="A18" s="27" t="s">
        <v>35</v>
      </c>
      <c r="B18" s="28" t="s">
        <v>36</v>
      </c>
    </row>
    <row r="19" spans="1:2" x14ac:dyDescent="0.3">
      <c r="A19" s="29">
        <v>5</v>
      </c>
      <c r="B19" s="30" t="s">
        <v>37</v>
      </c>
    </row>
    <row r="20" spans="1:2" x14ac:dyDescent="0.3">
      <c r="A20" s="31">
        <v>6</v>
      </c>
      <c r="B20" s="32" t="s">
        <v>38</v>
      </c>
    </row>
    <row r="21" spans="1:2" x14ac:dyDescent="0.3">
      <c r="A21" s="31">
        <v>6</v>
      </c>
      <c r="B21" s="32" t="s">
        <v>39</v>
      </c>
    </row>
    <row r="22" spans="1:2" x14ac:dyDescent="0.3">
      <c r="A22" s="31">
        <v>6</v>
      </c>
      <c r="B22" s="32" t="s">
        <v>40</v>
      </c>
    </row>
    <row r="23" spans="1:2" x14ac:dyDescent="0.3">
      <c r="A23" s="33">
        <v>7</v>
      </c>
      <c r="B23" s="34" t="s">
        <v>41</v>
      </c>
    </row>
    <row r="24" spans="1:2" x14ac:dyDescent="0.3">
      <c r="A24" s="35">
        <v>8</v>
      </c>
      <c r="B24" s="36" t="s">
        <v>42</v>
      </c>
    </row>
  </sheetData>
  <mergeCells count="2">
    <mergeCell ref="A1:A2"/>
    <mergeCell ref="B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26D5-6A6A-4040-898F-2ED8DF4F9266}">
  <dimension ref="A1:S51"/>
  <sheetViews>
    <sheetView zoomScale="70" zoomScaleNormal="70" workbookViewId="0">
      <selection activeCell="B2" sqref="B2"/>
    </sheetView>
  </sheetViews>
  <sheetFormatPr baseColWidth="10" defaultColWidth="9.109375" defaultRowHeight="14.4" x14ac:dyDescent="0.3"/>
  <cols>
    <col min="1" max="1" width="36.44140625" style="59" customWidth="1"/>
    <col min="2" max="2" width="16.44140625" style="59" bestFit="1" customWidth="1"/>
    <col min="3" max="3" width="15.6640625" style="59" bestFit="1" customWidth="1"/>
    <col min="4" max="5" width="16.88671875" style="59" customWidth="1"/>
    <col min="6" max="6" width="24.33203125" style="59" customWidth="1"/>
    <col min="7" max="7" width="20.44140625" style="59" hidden="1" customWidth="1"/>
    <col min="8" max="8" width="12.6640625" style="149" customWidth="1"/>
    <col min="9" max="10" width="27.109375" style="149" customWidth="1"/>
    <col min="11" max="11" width="29.6640625" style="59" customWidth="1"/>
    <col min="12" max="12" width="26.88671875" style="59" bestFit="1" customWidth="1"/>
    <col min="13" max="13" width="43.109375" style="59" customWidth="1"/>
    <col min="14" max="14" width="14.109375" style="59" hidden="1" customWidth="1"/>
    <col min="15" max="15" width="15.88671875" style="59" hidden="1" customWidth="1"/>
    <col min="16" max="16" width="14.33203125" style="59" hidden="1" customWidth="1"/>
    <col min="17" max="17" width="16.21875" style="59" hidden="1" customWidth="1"/>
    <col min="18" max="18" width="53" style="59" customWidth="1"/>
    <col min="19" max="19" width="28.109375" style="59" customWidth="1"/>
    <col min="20" max="16384" width="9.109375" style="59"/>
  </cols>
  <sheetData>
    <row r="1" spans="1:19" x14ac:dyDescent="0.3">
      <c r="A1" s="200" t="s">
        <v>130</v>
      </c>
      <c r="B1" s="200"/>
      <c r="C1" s="200"/>
      <c r="D1" s="200"/>
      <c r="E1" s="200"/>
      <c r="F1" s="200"/>
      <c r="G1" s="65"/>
      <c r="H1" s="150"/>
      <c r="I1" s="150"/>
      <c r="J1" s="150"/>
      <c r="K1" s="65"/>
      <c r="L1" s="65"/>
      <c r="M1" s="65"/>
    </row>
    <row r="2" spans="1:19" s="76" customFormat="1" ht="44.25" customHeight="1" x14ac:dyDescent="0.3">
      <c r="A2" s="73" t="s">
        <v>50</v>
      </c>
      <c r="B2" s="73" t="s">
        <v>51</v>
      </c>
      <c r="C2" s="73" t="s">
        <v>52</v>
      </c>
      <c r="D2" s="73" t="s">
        <v>83</v>
      </c>
      <c r="E2" s="73" t="s">
        <v>194</v>
      </c>
      <c r="F2" s="73" t="s">
        <v>53</v>
      </c>
      <c r="G2" s="73" t="s">
        <v>54</v>
      </c>
      <c r="H2" s="74" t="s">
        <v>54</v>
      </c>
      <c r="I2" s="74" t="s">
        <v>84</v>
      </c>
      <c r="J2" s="74" t="s">
        <v>91</v>
      </c>
      <c r="K2" s="73" t="s">
        <v>131</v>
      </c>
      <c r="L2" s="73" t="s">
        <v>55</v>
      </c>
      <c r="M2" s="73" t="s">
        <v>56</v>
      </c>
      <c r="N2" s="75" t="s">
        <v>57</v>
      </c>
      <c r="O2" s="75" t="s">
        <v>58</v>
      </c>
      <c r="P2" s="75" t="s">
        <v>59</v>
      </c>
      <c r="Q2" s="75" t="s">
        <v>60</v>
      </c>
    </row>
    <row r="3" spans="1:19" ht="15" thickBot="1" x14ac:dyDescent="0.35">
      <c r="A3" s="60"/>
      <c r="B3" s="61" t="s">
        <v>61</v>
      </c>
      <c r="C3" s="61" t="s">
        <v>61</v>
      </c>
      <c r="D3" s="61" t="s">
        <v>76</v>
      </c>
      <c r="E3" s="61"/>
      <c r="F3" s="61" t="s">
        <v>62</v>
      </c>
      <c r="G3" s="61" t="s">
        <v>63</v>
      </c>
      <c r="H3" s="62" t="s">
        <v>64</v>
      </c>
      <c r="I3" s="62" t="s">
        <v>82</v>
      </c>
      <c r="J3" s="62"/>
      <c r="K3" s="60"/>
      <c r="L3" s="60"/>
      <c r="M3" s="60"/>
      <c r="N3" s="60"/>
      <c r="O3" s="60"/>
      <c r="P3" s="60"/>
      <c r="Q3" s="60"/>
    </row>
    <row r="4" spans="1:19" x14ac:dyDescent="0.3">
      <c r="A4" s="201" t="s">
        <v>71</v>
      </c>
      <c r="B4" s="201">
        <v>0</v>
      </c>
      <c r="C4" s="201">
        <v>2000</v>
      </c>
      <c r="D4" s="205" t="s">
        <v>114</v>
      </c>
      <c r="E4" s="153"/>
      <c r="F4" s="63">
        <v>0</v>
      </c>
      <c r="H4" s="149">
        <v>1</v>
      </c>
      <c r="J4" s="59" t="s">
        <v>73</v>
      </c>
      <c r="K4" s="59" t="s">
        <v>73</v>
      </c>
      <c r="N4" s="198" t="s">
        <v>65</v>
      </c>
      <c r="O4" s="198" t="s">
        <v>66</v>
      </c>
      <c r="P4" s="198" t="s">
        <v>65</v>
      </c>
      <c r="Q4" s="198" t="s">
        <v>67</v>
      </c>
      <c r="R4" s="72" t="s">
        <v>127</v>
      </c>
      <c r="S4" s="206" t="s">
        <v>206</v>
      </c>
    </row>
    <row r="5" spans="1:19" x14ac:dyDescent="0.3">
      <c r="A5" s="198"/>
      <c r="B5" s="198"/>
      <c r="C5" s="198"/>
      <c r="D5" s="203"/>
      <c r="E5" s="153"/>
      <c r="F5" s="63">
        <v>1</v>
      </c>
      <c r="J5" s="59" t="s">
        <v>111</v>
      </c>
      <c r="K5" s="59" t="s">
        <v>111</v>
      </c>
      <c r="N5" s="198"/>
      <c r="O5" s="198"/>
      <c r="P5" s="198"/>
      <c r="Q5" s="198"/>
      <c r="S5" s="206"/>
    </row>
    <row r="6" spans="1:19" x14ac:dyDescent="0.3">
      <c r="A6" s="198"/>
      <c r="B6" s="198"/>
      <c r="C6" s="198"/>
      <c r="D6" s="203"/>
      <c r="E6" s="153"/>
      <c r="F6" s="63">
        <v>2</v>
      </c>
      <c r="H6" s="149">
        <v>20</v>
      </c>
      <c r="J6" s="59" t="s">
        <v>74</v>
      </c>
      <c r="K6" t="s">
        <v>96</v>
      </c>
      <c r="L6" t="s">
        <v>97</v>
      </c>
      <c r="M6" t="s">
        <v>98</v>
      </c>
      <c r="N6" s="198"/>
      <c r="O6" s="198"/>
      <c r="P6" s="198"/>
      <c r="Q6" s="198"/>
      <c r="R6" s="72" t="s">
        <v>125</v>
      </c>
      <c r="S6" s="206"/>
    </row>
    <row r="7" spans="1:19" x14ac:dyDescent="0.3">
      <c r="A7" s="198"/>
      <c r="B7" s="198"/>
      <c r="C7" s="198"/>
      <c r="D7" s="203"/>
      <c r="E7" s="153"/>
      <c r="F7" s="63">
        <v>3</v>
      </c>
      <c r="H7" s="149">
        <v>20</v>
      </c>
      <c r="J7" s="59" t="s">
        <v>80</v>
      </c>
      <c r="K7" t="s">
        <v>108</v>
      </c>
      <c r="L7" t="s">
        <v>109</v>
      </c>
      <c r="M7" t="s">
        <v>110</v>
      </c>
      <c r="N7" s="198"/>
      <c r="O7" s="198"/>
      <c r="P7" s="198"/>
      <c r="Q7" s="198"/>
      <c r="R7" s="72" t="s">
        <v>128</v>
      </c>
      <c r="S7" s="206"/>
    </row>
    <row r="8" spans="1:19" x14ac:dyDescent="0.3">
      <c r="A8" s="199"/>
      <c r="B8" s="199"/>
      <c r="C8" s="199"/>
      <c r="D8" s="204"/>
      <c r="E8" s="152"/>
      <c r="F8" s="64">
        <v>4</v>
      </c>
      <c r="G8" s="65"/>
      <c r="H8" s="150">
        <v>3</v>
      </c>
      <c r="I8" s="150"/>
      <c r="J8" s="70" t="s">
        <v>86</v>
      </c>
      <c r="K8" s="70" t="s">
        <v>68</v>
      </c>
      <c r="L8" s="70" t="s">
        <v>93</v>
      </c>
      <c r="M8" s="70" t="s">
        <v>94</v>
      </c>
      <c r="N8" s="199"/>
      <c r="O8" s="199"/>
      <c r="P8" s="199"/>
      <c r="Q8" s="199"/>
      <c r="S8" s="206"/>
    </row>
    <row r="9" spans="1:19" x14ac:dyDescent="0.3">
      <c r="A9" s="196" t="s">
        <v>72</v>
      </c>
      <c r="B9" s="196">
        <v>2000</v>
      </c>
      <c r="C9" s="196">
        <v>2015</v>
      </c>
      <c r="D9" s="202" t="s">
        <v>115</v>
      </c>
      <c r="E9" s="153"/>
      <c r="F9" s="63">
        <v>0</v>
      </c>
      <c r="H9" s="149">
        <v>1</v>
      </c>
      <c r="J9" s="59" t="s">
        <v>73</v>
      </c>
      <c r="K9" s="59" t="s">
        <v>73</v>
      </c>
      <c r="N9" s="198" t="s">
        <v>65</v>
      </c>
      <c r="O9" s="198" t="s">
        <v>66</v>
      </c>
      <c r="P9" s="198" t="s">
        <v>65</v>
      </c>
      <c r="Q9" s="198" t="s">
        <v>67</v>
      </c>
      <c r="S9" s="206"/>
    </row>
    <row r="10" spans="1:19" x14ac:dyDescent="0.3">
      <c r="A10" s="198"/>
      <c r="B10" s="198"/>
      <c r="C10" s="198"/>
      <c r="D10" s="203"/>
      <c r="E10" s="153"/>
      <c r="F10" s="63">
        <v>1</v>
      </c>
      <c r="J10" s="59" t="s">
        <v>79</v>
      </c>
      <c r="K10" s="59" t="s">
        <v>79</v>
      </c>
      <c r="N10" s="198"/>
      <c r="O10" s="198"/>
      <c r="P10" s="198"/>
      <c r="Q10" s="198"/>
      <c r="S10" s="206"/>
    </row>
    <row r="11" spans="1:19" x14ac:dyDescent="0.3">
      <c r="A11" s="198"/>
      <c r="B11" s="198"/>
      <c r="C11" s="198"/>
      <c r="D11" s="203"/>
      <c r="E11" s="153"/>
      <c r="F11" s="63">
        <v>2</v>
      </c>
      <c r="H11" s="149">
        <v>20</v>
      </c>
      <c r="J11" s="59" t="s">
        <v>74</v>
      </c>
      <c r="K11" t="s">
        <v>96</v>
      </c>
      <c r="L11" t="s">
        <v>97</v>
      </c>
      <c r="M11" t="s">
        <v>98</v>
      </c>
      <c r="N11" s="198"/>
      <c r="O11" s="198"/>
      <c r="P11" s="198"/>
      <c r="Q11" s="198"/>
      <c r="R11" s="72" t="s">
        <v>125</v>
      </c>
      <c r="S11" s="206"/>
    </row>
    <row r="12" spans="1:19" x14ac:dyDescent="0.3">
      <c r="A12" s="198"/>
      <c r="B12" s="198"/>
      <c r="C12" s="198"/>
      <c r="D12" s="203"/>
      <c r="E12" s="153"/>
      <c r="F12" s="63">
        <v>3</v>
      </c>
      <c r="H12" s="149">
        <v>20</v>
      </c>
      <c r="J12" s="59" t="s">
        <v>80</v>
      </c>
      <c r="K12" t="s">
        <v>108</v>
      </c>
      <c r="L12" t="s">
        <v>109</v>
      </c>
      <c r="M12" t="s">
        <v>110</v>
      </c>
      <c r="N12" s="198"/>
      <c r="O12" s="198"/>
      <c r="P12" s="198"/>
      <c r="Q12" s="198"/>
      <c r="R12" s="72" t="s">
        <v>128</v>
      </c>
      <c r="S12" s="206"/>
    </row>
    <row r="13" spans="1:19" x14ac:dyDescent="0.3">
      <c r="A13" s="198"/>
      <c r="B13" s="198"/>
      <c r="C13" s="198"/>
      <c r="D13" s="203"/>
      <c r="E13" s="153"/>
      <c r="F13" s="63">
        <v>4</v>
      </c>
      <c r="H13" s="149">
        <v>5</v>
      </c>
      <c r="J13" s="59" t="s">
        <v>75</v>
      </c>
      <c r="K13" s="59" t="s">
        <v>116</v>
      </c>
      <c r="L13" s="59" t="s">
        <v>117</v>
      </c>
      <c r="M13" s="59" t="s">
        <v>118</v>
      </c>
      <c r="N13" s="198"/>
      <c r="O13" s="198"/>
      <c r="P13" s="198"/>
      <c r="Q13" s="198"/>
      <c r="S13" s="206"/>
    </row>
    <row r="14" spans="1:19" x14ac:dyDescent="0.3">
      <c r="A14" s="199"/>
      <c r="B14" s="199"/>
      <c r="C14" s="199"/>
      <c r="D14" s="204"/>
      <c r="E14" s="152"/>
      <c r="F14" s="64">
        <v>5</v>
      </c>
      <c r="G14" s="65"/>
      <c r="H14" s="150"/>
      <c r="I14" s="148"/>
      <c r="J14" s="148" t="s">
        <v>92</v>
      </c>
      <c r="L14" s="65"/>
      <c r="M14" s="65"/>
      <c r="N14" s="199"/>
      <c r="O14" s="199"/>
      <c r="P14" s="199"/>
      <c r="Q14" s="199"/>
      <c r="S14" s="206"/>
    </row>
    <row r="15" spans="1:19" x14ac:dyDescent="0.3">
      <c r="A15" s="147" t="s">
        <v>77</v>
      </c>
      <c r="B15" s="147"/>
      <c r="C15" s="147"/>
      <c r="D15" s="147"/>
      <c r="E15" s="147"/>
      <c r="F15" s="66"/>
      <c r="G15" s="67"/>
      <c r="H15" s="147"/>
      <c r="I15" s="147"/>
      <c r="J15" s="147"/>
      <c r="K15" s="67"/>
      <c r="L15" s="67"/>
      <c r="M15" s="67"/>
      <c r="N15" s="147" t="s">
        <v>65</v>
      </c>
      <c r="O15" s="147" t="s">
        <v>66</v>
      </c>
      <c r="P15" s="147" t="s">
        <v>65</v>
      </c>
      <c r="Q15" s="147" t="s">
        <v>67</v>
      </c>
      <c r="S15" s="206"/>
    </row>
    <row r="16" spans="1:19" x14ac:dyDescent="0.3">
      <c r="A16" s="147" t="s">
        <v>78</v>
      </c>
      <c r="B16" s="147"/>
      <c r="C16" s="147"/>
      <c r="D16" s="147"/>
      <c r="E16" s="147"/>
      <c r="F16" s="66"/>
      <c r="G16" s="67"/>
      <c r="H16" s="147"/>
      <c r="I16" s="147"/>
      <c r="J16" s="147"/>
      <c r="K16" s="67"/>
      <c r="L16" s="67"/>
      <c r="M16" s="67"/>
      <c r="N16" s="147" t="s">
        <v>65</v>
      </c>
      <c r="O16" s="147" t="s">
        <v>66</v>
      </c>
      <c r="P16" s="147" t="s">
        <v>65</v>
      </c>
      <c r="Q16" s="147" t="s">
        <v>67</v>
      </c>
      <c r="S16" s="206"/>
    </row>
    <row r="17" spans="1:19" x14ac:dyDescent="0.3">
      <c r="A17" s="147" t="s">
        <v>112</v>
      </c>
      <c r="B17" s="147"/>
      <c r="C17" s="147"/>
      <c r="D17" s="147">
        <v>0.25</v>
      </c>
      <c r="E17" s="147"/>
      <c r="F17" s="66"/>
      <c r="G17" s="67"/>
      <c r="H17" s="147"/>
      <c r="I17" s="147"/>
      <c r="J17" s="147"/>
      <c r="K17" s="67"/>
      <c r="L17" s="67"/>
      <c r="M17" s="67"/>
      <c r="N17" s="147" t="s">
        <v>65</v>
      </c>
      <c r="O17" s="147" t="s">
        <v>66</v>
      </c>
      <c r="P17" s="147" t="s">
        <v>65</v>
      </c>
      <c r="Q17" s="147" t="s">
        <v>67</v>
      </c>
      <c r="S17" s="206"/>
    </row>
    <row r="18" spans="1:19" x14ac:dyDescent="0.3">
      <c r="A18" s="196" t="s">
        <v>113</v>
      </c>
      <c r="B18" s="196">
        <v>0</v>
      </c>
      <c r="C18" s="196">
        <v>2015</v>
      </c>
      <c r="D18" s="196">
        <v>0.6</v>
      </c>
      <c r="E18" s="147"/>
      <c r="F18" s="66">
        <v>0</v>
      </c>
      <c r="G18" s="67"/>
      <c r="H18" s="147">
        <v>1.25</v>
      </c>
      <c r="I18" s="147"/>
      <c r="J18" s="147" t="s">
        <v>95</v>
      </c>
      <c r="K18" s="71" t="s">
        <v>69</v>
      </c>
      <c r="L18" s="71" t="s">
        <v>99</v>
      </c>
      <c r="M18" s="71" t="s">
        <v>70</v>
      </c>
      <c r="N18" s="196" t="s">
        <v>65</v>
      </c>
      <c r="O18" s="196" t="s">
        <v>66</v>
      </c>
      <c r="P18" s="196" t="s">
        <v>65</v>
      </c>
      <c r="Q18" s="196" t="s">
        <v>67</v>
      </c>
      <c r="S18" s="206"/>
    </row>
    <row r="19" spans="1:19" x14ac:dyDescent="0.3">
      <c r="A19" s="197"/>
      <c r="B19" s="197"/>
      <c r="C19" s="197"/>
      <c r="D19" s="197"/>
      <c r="E19" s="148"/>
      <c r="F19" s="69">
        <v>1</v>
      </c>
      <c r="G19" s="68"/>
      <c r="H19" s="148">
        <v>1.25</v>
      </c>
      <c r="I19" s="148"/>
      <c r="J19" s="148" t="s">
        <v>95</v>
      </c>
      <c r="K19" t="s">
        <v>69</v>
      </c>
      <c r="L19" t="s">
        <v>99</v>
      </c>
      <c r="M19" t="s">
        <v>70</v>
      </c>
      <c r="N19" s="197"/>
      <c r="O19" s="197"/>
      <c r="P19" s="197"/>
      <c r="Q19" s="197"/>
      <c r="S19" s="206"/>
    </row>
    <row r="20" spans="1:19" x14ac:dyDescent="0.3">
      <c r="A20" s="197"/>
      <c r="B20" s="197"/>
      <c r="C20" s="197"/>
      <c r="D20" s="197"/>
      <c r="E20" s="148"/>
      <c r="F20" s="63">
        <v>2</v>
      </c>
      <c r="H20" s="149">
        <v>10</v>
      </c>
      <c r="J20" s="59" t="s">
        <v>80</v>
      </c>
      <c r="K20" t="s">
        <v>108</v>
      </c>
      <c r="L20" t="s">
        <v>109</v>
      </c>
      <c r="M20" t="s">
        <v>110</v>
      </c>
      <c r="N20" s="198"/>
      <c r="O20" s="198"/>
      <c r="P20" s="198"/>
      <c r="Q20" s="198"/>
      <c r="R20" s="72" t="s">
        <v>128</v>
      </c>
      <c r="S20" s="206"/>
    </row>
    <row r="21" spans="1:19" x14ac:dyDescent="0.3">
      <c r="A21" s="197"/>
      <c r="B21" s="197"/>
      <c r="C21" s="197"/>
      <c r="D21" s="197"/>
      <c r="E21" s="148"/>
      <c r="F21" s="63">
        <v>3</v>
      </c>
      <c r="H21" s="148">
        <v>1.25</v>
      </c>
      <c r="I21" s="148"/>
      <c r="J21" s="148" t="s">
        <v>95</v>
      </c>
      <c r="K21" t="s">
        <v>69</v>
      </c>
      <c r="L21" t="s">
        <v>99</v>
      </c>
      <c r="M21" t="s">
        <v>70</v>
      </c>
      <c r="N21" s="198"/>
      <c r="O21" s="198"/>
      <c r="P21" s="198"/>
      <c r="Q21" s="198"/>
      <c r="S21" s="206"/>
    </row>
    <row r="22" spans="1:19" x14ac:dyDescent="0.3">
      <c r="A22" s="199"/>
      <c r="B22" s="199"/>
      <c r="C22" s="199"/>
      <c r="D22" s="199"/>
      <c r="E22" s="150"/>
      <c r="F22" s="64">
        <v>4</v>
      </c>
      <c r="G22" s="65"/>
      <c r="H22" s="150">
        <v>1.25</v>
      </c>
      <c r="I22" s="148"/>
      <c r="J22" s="148" t="s">
        <v>95</v>
      </c>
      <c r="K22" t="s">
        <v>69</v>
      </c>
      <c r="L22" t="s">
        <v>99</v>
      </c>
      <c r="M22" t="s">
        <v>70</v>
      </c>
      <c r="N22" s="199"/>
      <c r="O22" s="199"/>
      <c r="P22" s="199"/>
      <c r="Q22" s="199"/>
      <c r="S22" s="206"/>
    </row>
    <row r="23" spans="1:19" x14ac:dyDescent="0.3">
      <c r="A23" s="147" t="s">
        <v>100</v>
      </c>
      <c r="B23" s="147"/>
      <c r="C23" s="147"/>
      <c r="D23" s="147">
        <v>0.9</v>
      </c>
      <c r="E23" s="147"/>
      <c r="F23" s="66"/>
      <c r="G23" s="67"/>
      <c r="H23" s="147"/>
      <c r="I23" s="147"/>
      <c r="J23" s="147"/>
      <c r="K23" s="67"/>
      <c r="L23" s="67"/>
      <c r="M23" s="67"/>
      <c r="N23" s="147" t="s">
        <v>65</v>
      </c>
      <c r="O23" s="147" t="s">
        <v>66</v>
      </c>
      <c r="P23" s="147" t="s">
        <v>65</v>
      </c>
      <c r="Q23" s="147" t="s">
        <v>67</v>
      </c>
      <c r="S23" s="206"/>
    </row>
    <row r="24" spans="1:19" x14ac:dyDescent="0.3">
      <c r="A24" s="147" t="s">
        <v>129</v>
      </c>
      <c r="B24" s="147"/>
      <c r="C24" s="147"/>
      <c r="D24" s="147">
        <v>1.5</v>
      </c>
      <c r="E24" s="147"/>
      <c r="F24" s="66"/>
      <c r="G24" s="67"/>
      <c r="H24" s="147"/>
      <c r="I24" s="147"/>
      <c r="J24" s="147"/>
      <c r="K24" s="67"/>
      <c r="L24" s="67"/>
      <c r="M24" s="67"/>
      <c r="N24" s="147" t="s">
        <v>65</v>
      </c>
      <c r="O24" s="147" t="s">
        <v>66</v>
      </c>
      <c r="P24" s="147" t="s">
        <v>65</v>
      </c>
      <c r="Q24" s="147" t="s">
        <v>67</v>
      </c>
      <c r="S24" s="206"/>
    </row>
    <row r="25" spans="1:19" x14ac:dyDescent="0.3">
      <c r="A25" s="147" t="s">
        <v>81</v>
      </c>
      <c r="B25" s="147"/>
      <c r="C25" s="147"/>
      <c r="D25" s="147"/>
      <c r="E25" s="147"/>
      <c r="F25" s="66"/>
      <c r="G25" s="67"/>
      <c r="H25" s="147"/>
      <c r="I25" s="147"/>
      <c r="J25" s="147"/>
      <c r="K25" s="67"/>
      <c r="L25" s="67"/>
      <c r="M25" s="67"/>
      <c r="N25" s="147" t="s">
        <v>65</v>
      </c>
      <c r="O25" s="147" t="s">
        <v>66</v>
      </c>
      <c r="P25" s="147" t="s">
        <v>65</v>
      </c>
      <c r="Q25" s="147" t="s">
        <v>67</v>
      </c>
      <c r="S25" s="206"/>
    </row>
    <row r="26" spans="1:19" x14ac:dyDescent="0.3">
      <c r="A26" s="147" t="s">
        <v>101</v>
      </c>
      <c r="B26" s="147"/>
      <c r="C26" s="147"/>
      <c r="D26" s="147">
        <v>0.19</v>
      </c>
      <c r="E26" s="147"/>
      <c r="F26" s="66"/>
      <c r="G26" s="67"/>
      <c r="H26" s="147"/>
      <c r="I26" s="147"/>
      <c r="J26" s="147"/>
      <c r="K26" s="67"/>
      <c r="L26" s="67"/>
      <c r="M26" s="67"/>
      <c r="N26" s="147" t="s">
        <v>65</v>
      </c>
      <c r="O26" s="147" t="s">
        <v>66</v>
      </c>
      <c r="P26" s="147" t="s">
        <v>65</v>
      </c>
      <c r="Q26" s="147" t="s">
        <v>67</v>
      </c>
      <c r="S26" s="206"/>
    </row>
    <row r="27" spans="1:19" x14ac:dyDescent="0.3">
      <c r="A27" s="147" t="s">
        <v>102</v>
      </c>
      <c r="B27" s="147"/>
      <c r="C27" s="147"/>
      <c r="D27" s="147">
        <v>0.3</v>
      </c>
      <c r="E27" s="147"/>
      <c r="F27" s="66"/>
      <c r="G27" s="67"/>
      <c r="H27" s="147"/>
      <c r="I27" s="147"/>
      <c r="J27" s="147"/>
      <c r="K27" s="67"/>
      <c r="L27" s="67"/>
      <c r="M27" s="67"/>
      <c r="N27" s="147" t="s">
        <v>65</v>
      </c>
      <c r="O27" s="147" t="s">
        <v>66</v>
      </c>
      <c r="P27" s="147" t="s">
        <v>65</v>
      </c>
      <c r="Q27" s="147" t="s">
        <v>67</v>
      </c>
      <c r="S27" s="206"/>
    </row>
    <row r="28" spans="1:19" x14ac:dyDescent="0.3">
      <c r="A28" s="196" t="s">
        <v>221</v>
      </c>
      <c r="B28" s="196">
        <v>0</v>
      </c>
      <c r="C28" s="196">
        <v>2015</v>
      </c>
      <c r="D28" s="196"/>
      <c r="E28" s="67"/>
      <c r="F28" s="66">
        <v>0</v>
      </c>
      <c r="G28" s="67"/>
      <c r="H28" s="147">
        <v>15</v>
      </c>
      <c r="I28" s="147"/>
      <c r="J28" s="67" t="s">
        <v>86</v>
      </c>
      <c r="K28" s="67" t="s">
        <v>86</v>
      </c>
      <c r="L28" s="67"/>
      <c r="M28" s="67" t="s">
        <v>212</v>
      </c>
      <c r="N28" s="196" t="s">
        <v>65</v>
      </c>
      <c r="O28" s="196" t="s">
        <v>66</v>
      </c>
      <c r="P28" s="196" t="s">
        <v>65</v>
      </c>
      <c r="Q28" s="196" t="s">
        <v>67</v>
      </c>
      <c r="S28" s="206"/>
    </row>
    <row r="29" spans="1:19" x14ac:dyDescent="0.3">
      <c r="A29" s="197"/>
      <c r="B29" s="197"/>
      <c r="C29" s="197"/>
      <c r="D29" s="197"/>
      <c r="E29" s="68"/>
      <c r="F29" s="69">
        <v>1</v>
      </c>
      <c r="G29" s="68"/>
      <c r="H29" s="148">
        <v>7</v>
      </c>
      <c r="I29" s="148"/>
      <c r="J29" s="68" t="s">
        <v>80</v>
      </c>
      <c r="K29" t="s">
        <v>108</v>
      </c>
      <c r="L29" t="s">
        <v>109</v>
      </c>
      <c r="M29" t="s">
        <v>220</v>
      </c>
      <c r="N29" s="197"/>
      <c r="O29" s="197"/>
      <c r="P29" s="197"/>
      <c r="Q29" s="197"/>
      <c r="R29" s="72" t="s">
        <v>128</v>
      </c>
      <c r="S29" s="206"/>
    </row>
    <row r="30" spans="1:19" x14ac:dyDescent="0.3">
      <c r="A30" s="197"/>
      <c r="B30" s="197"/>
      <c r="C30" s="197"/>
      <c r="D30" s="197"/>
      <c r="E30" s="68"/>
      <c r="F30" s="69">
        <v>2</v>
      </c>
      <c r="G30" s="68"/>
      <c r="H30" s="148">
        <v>3</v>
      </c>
      <c r="I30" s="148"/>
      <c r="J30" s="68" t="s">
        <v>88</v>
      </c>
      <c r="K30" s="68" t="s">
        <v>88</v>
      </c>
      <c r="L30" s="68"/>
      <c r="M30" t="s">
        <v>219</v>
      </c>
      <c r="N30" s="198"/>
      <c r="O30" s="198"/>
      <c r="P30" s="198"/>
      <c r="Q30" s="198"/>
      <c r="S30" s="206"/>
    </row>
    <row r="31" spans="1:19" x14ac:dyDescent="0.3">
      <c r="A31" s="196" t="s">
        <v>218</v>
      </c>
      <c r="B31" s="196">
        <v>0</v>
      </c>
      <c r="C31" s="196">
        <v>2015</v>
      </c>
      <c r="D31" s="196"/>
      <c r="E31" s="67"/>
      <c r="F31" s="66">
        <v>0</v>
      </c>
      <c r="G31" s="67"/>
      <c r="H31" s="147">
        <v>4</v>
      </c>
      <c r="I31" s="147"/>
      <c r="J31" s="67" t="s">
        <v>86</v>
      </c>
      <c r="K31" s="67" t="s">
        <v>86</v>
      </c>
      <c r="L31" s="67"/>
      <c r="M31" s="67" t="s">
        <v>107</v>
      </c>
      <c r="N31" s="196" t="s">
        <v>65</v>
      </c>
      <c r="O31" s="196" t="s">
        <v>66</v>
      </c>
      <c r="P31" s="196" t="s">
        <v>65</v>
      </c>
      <c r="Q31" s="196" t="s">
        <v>67</v>
      </c>
      <c r="S31" s="206"/>
    </row>
    <row r="32" spans="1:19" x14ac:dyDescent="0.3">
      <c r="A32" s="197"/>
      <c r="B32" s="197"/>
      <c r="C32" s="197"/>
      <c r="D32" s="197"/>
      <c r="E32" s="68"/>
      <c r="F32" s="69">
        <v>1</v>
      </c>
      <c r="G32" s="68"/>
      <c r="H32" s="148">
        <v>3</v>
      </c>
      <c r="I32" s="148"/>
      <c r="J32" s="68" t="s">
        <v>80</v>
      </c>
      <c r="K32" t="s">
        <v>108</v>
      </c>
      <c r="L32" t="s">
        <v>109</v>
      </c>
      <c r="M32" t="s">
        <v>214</v>
      </c>
      <c r="N32" s="197"/>
      <c r="O32" s="197"/>
      <c r="P32" s="197"/>
      <c r="Q32" s="197"/>
      <c r="R32" s="72" t="s">
        <v>128</v>
      </c>
      <c r="S32" s="206"/>
    </row>
    <row r="33" spans="1:19" x14ac:dyDescent="0.3">
      <c r="A33" s="197"/>
      <c r="B33" s="197"/>
      <c r="C33" s="197"/>
      <c r="D33" s="197"/>
      <c r="E33" s="68"/>
      <c r="F33" s="69">
        <v>2</v>
      </c>
      <c r="G33" s="68"/>
      <c r="H33" s="148">
        <v>15</v>
      </c>
      <c r="I33" s="148"/>
      <c r="J33" s="68" t="s">
        <v>88</v>
      </c>
      <c r="K33" s="68" t="s">
        <v>88</v>
      </c>
      <c r="L33" s="68"/>
      <c r="M33" t="s">
        <v>212</v>
      </c>
      <c r="N33" s="198"/>
      <c r="O33" s="198"/>
      <c r="P33" s="198"/>
      <c r="Q33" s="198"/>
      <c r="S33" s="206"/>
    </row>
    <row r="34" spans="1:19" x14ac:dyDescent="0.3">
      <c r="A34" s="196" t="s">
        <v>217</v>
      </c>
      <c r="B34" s="196">
        <v>0</v>
      </c>
      <c r="C34" s="196">
        <v>2015</v>
      </c>
      <c r="D34" s="196"/>
      <c r="E34" s="67"/>
      <c r="F34" s="66">
        <v>0</v>
      </c>
      <c r="G34" s="67"/>
      <c r="H34" s="147">
        <v>15</v>
      </c>
      <c r="I34" s="147"/>
      <c r="J34" s="67" t="s">
        <v>86</v>
      </c>
      <c r="K34" s="67" t="s">
        <v>86</v>
      </c>
      <c r="L34" s="67"/>
      <c r="M34" s="67" t="s">
        <v>212</v>
      </c>
      <c r="N34" s="196" t="s">
        <v>65</v>
      </c>
      <c r="O34" s="196" t="s">
        <v>66</v>
      </c>
      <c r="P34" s="196" t="s">
        <v>65</v>
      </c>
      <c r="Q34" s="196" t="s">
        <v>67</v>
      </c>
      <c r="S34" s="206"/>
    </row>
    <row r="35" spans="1:19" x14ac:dyDescent="0.3">
      <c r="A35" s="197"/>
      <c r="B35" s="197"/>
      <c r="C35" s="197"/>
      <c r="D35" s="197"/>
      <c r="E35" s="68"/>
      <c r="F35" s="69">
        <v>1</v>
      </c>
      <c r="G35" s="68"/>
      <c r="H35" s="148">
        <v>3</v>
      </c>
      <c r="I35" s="148"/>
      <c r="J35" s="68" t="s">
        <v>80</v>
      </c>
      <c r="K35" t="s">
        <v>108</v>
      </c>
      <c r="L35" t="s">
        <v>109</v>
      </c>
      <c r="M35" t="s">
        <v>214</v>
      </c>
      <c r="N35" s="197"/>
      <c r="O35" s="197"/>
      <c r="P35" s="197"/>
      <c r="Q35" s="197"/>
      <c r="R35" s="72" t="s">
        <v>128</v>
      </c>
      <c r="S35" s="206"/>
    </row>
    <row r="36" spans="1:19" x14ac:dyDescent="0.3">
      <c r="A36" s="197"/>
      <c r="B36" s="197"/>
      <c r="C36" s="197"/>
      <c r="D36" s="197"/>
      <c r="E36" s="68"/>
      <c r="F36" s="69">
        <v>2</v>
      </c>
      <c r="G36" s="68"/>
      <c r="H36" s="148">
        <v>4</v>
      </c>
      <c r="I36" s="148"/>
      <c r="J36" s="68" t="s">
        <v>88</v>
      </c>
      <c r="K36" s="68" t="s">
        <v>88</v>
      </c>
      <c r="L36" s="68"/>
      <c r="M36" t="s">
        <v>107</v>
      </c>
      <c r="N36" s="198"/>
      <c r="O36" s="198"/>
      <c r="P36" s="198"/>
      <c r="Q36" s="198"/>
      <c r="S36" s="206"/>
    </row>
    <row r="37" spans="1:19" x14ac:dyDescent="0.3">
      <c r="A37" s="196" t="s">
        <v>103</v>
      </c>
      <c r="B37" s="196">
        <v>0</v>
      </c>
      <c r="C37" s="196">
        <v>2015</v>
      </c>
      <c r="D37" s="196">
        <v>0.23100000000000001</v>
      </c>
      <c r="E37" s="147"/>
      <c r="F37" s="66">
        <v>0</v>
      </c>
      <c r="G37" s="67"/>
      <c r="H37" s="147"/>
      <c r="I37" s="147"/>
      <c r="J37" s="67" t="s">
        <v>86</v>
      </c>
      <c r="K37" s="67" t="s">
        <v>86</v>
      </c>
      <c r="L37" s="67"/>
      <c r="M37" s="67"/>
      <c r="N37" s="196" t="s">
        <v>65</v>
      </c>
      <c r="O37" s="196" t="s">
        <v>66</v>
      </c>
      <c r="P37" s="196" t="s">
        <v>65</v>
      </c>
      <c r="Q37" s="196" t="s">
        <v>67</v>
      </c>
      <c r="S37" s="206"/>
    </row>
    <row r="38" spans="1:19" x14ac:dyDescent="0.3">
      <c r="A38" s="197"/>
      <c r="B38" s="197"/>
      <c r="C38" s="197"/>
      <c r="D38" s="197"/>
      <c r="E38" s="148"/>
      <c r="F38" s="69">
        <v>1</v>
      </c>
      <c r="G38" s="68"/>
      <c r="H38" s="148"/>
      <c r="I38" s="148"/>
      <c r="J38" s="68" t="s">
        <v>85</v>
      </c>
      <c r="K38" s="68" t="s">
        <v>119</v>
      </c>
      <c r="L38" s="68" t="s">
        <v>120</v>
      </c>
      <c r="M38" s="68" t="s">
        <v>121</v>
      </c>
      <c r="N38" s="197"/>
      <c r="O38" s="197"/>
      <c r="P38" s="197"/>
      <c r="Q38" s="197"/>
      <c r="S38" s="206"/>
    </row>
    <row r="39" spans="1:19" x14ac:dyDescent="0.3">
      <c r="A39" s="197"/>
      <c r="B39" s="197"/>
      <c r="C39" s="197"/>
      <c r="D39" s="197"/>
      <c r="E39" s="148"/>
      <c r="F39" s="63">
        <v>2</v>
      </c>
      <c r="H39" s="149">
        <v>20</v>
      </c>
      <c r="J39" s="59" t="s">
        <v>80</v>
      </c>
      <c r="K39" t="s">
        <v>108</v>
      </c>
      <c r="L39" t="s">
        <v>109</v>
      </c>
      <c r="M39" t="s">
        <v>110</v>
      </c>
      <c r="N39" s="198"/>
      <c r="O39" s="198"/>
      <c r="P39" s="198"/>
      <c r="Q39" s="198"/>
      <c r="R39" s="72" t="s">
        <v>128</v>
      </c>
      <c r="S39" s="206"/>
    </row>
    <row r="40" spans="1:19" x14ac:dyDescent="0.3">
      <c r="A40" s="197"/>
      <c r="B40" s="197"/>
      <c r="C40" s="197"/>
      <c r="D40" s="197"/>
      <c r="E40" s="148"/>
      <c r="F40" s="63">
        <v>3</v>
      </c>
      <c r="H40" s="148">
        <v>4</v>
      </c>
      <c r="I40" s="148"/>
      <c r="J40" s="59" t="s">
        <v>87</v>
      </c>
      <c r="K40" t="s">
        <v>105</v>
      </c>
      <c r="L40" t="s">
        <v>106</v>
      </c>
      <c r="M40" t="s">
        <v>107</v>
      </c>
      <c r="N40" s="198"/>
      <c r="O40" s="198"/>
      <c r="P40" s="198"/>
      <c r="Q40" s="198"/>
      <c r="S40" s="206"/>
    </row>
    <row r="41" spans="1:19" x14ac:dyDescent="0.3">
      <c r="A41" s="197"/>
      <c r="B41" s="197"/>
      <c r="C41" s="197"/>
      <c r="D41" s="197"/>
      <c r="E41" s="148"/>
      <c r="F41" s="63">
        <v>4</v>
      </c>
      <c r="H41" s="148">
        <v>15</v>
      </c>
      <c r="I41" s="148"/>
      <c r="J41" s="59" t="s">
        <v>88</v>
      </c>
      <c r="K41" s="59" t="s">
        <v>88</v>
      </c>
      <c r="N41" s="198"/>
      <c r="O41" s="198"/>
      <c r="P41" s="198"/>
      <c r="Q41" s="198"/>
      <c r="S41" s="206"/>
    </row>
    <row r="42" spans="1:19" x14ac:dyDescent="0.3">
      <c r="A42" s="197"/>
      <c r="B42" s="197"/>
      <c r="C42" s="197"/>
      <c r="D42" s="197"/>
      <c r="E42" s="148"/>
      <c r="F42" s="63">
        <v>5</v>
      </c>
      <c r="H42" s="148"/>
      <c r="I42" s="148"/>
      <c r="J42" s="59" t="s">
        <v>89</v>
      </c>
      <c r="K42" s="59" t="s">
        <v>89</v>
      </c>
      <c r="N42" s="198"/>
      <c r="O42" s="198"/>
      <c r="P42" s="198"/>
      <c r="Q42" s="198"/>
      <c r="S42" s="206"/>
    </row>
    <row r="43" spans="1:19" x14ac:dyDescent="0.3">
      <c r="A43" s="197"/>
      <c r="B43" s="197"/>
      <c r="C43" s="197"/>
      <c r="D43" s="197"/>
      <c r="E43" s="148"/>
      <c r="F43" s="63">
        <v>6</v>
      </c>
      <c r="H43" s="148">
        <v>10</v>
      </c>
      <c r="I43" s="148"/>
      <c r="J43" s="59" t="s">
        <v>74</v>
      </c>
      <c r="K43" t="s">
        <v>96</v>
      </c>
      <c r="L43" t="s">
        <v>97</v>
      </c>
      <c r="M43" t="s">
        <v>98</v>
      </c>
      <c r="N43" s="198"/>
      <c r="O43" s="198"/>
      <c r="P43" s="198"/>
      <c r="Q43" s="198"/>
      <c r="R43" s="72" t="s">
        <v>125</v>
      </c>
      <c r="S43" s="206"/>
    </row>
    <row r="44" spans="1:19" x14ac:dyDescent="0.3">
      <c r="A44" s="199"/>
      <c r="B44" s="199"/>
      <c r="C44" s="199"/>
      <c r="D44" s="199"/>
      <c r="E44" s="150"/>
      <c r="F44" s="64">
        <v>7</v>
      </c>
      <c r="G44" s="65"/>
      <c r="H44" s="150"/>
      <c r="I44" s="150"/>
      <c r="J44" s="65" t="s">
        <v>90</v>
      </c>
      <c r="K44" s="65" t="s">
        <v>122</v>
      </c>
      <c r="L44" s="65" t="s">
        <v>123</v>
      </c>
      <c r="M44" s="65" t="s">
        <v>124</v>
      </c>
      <c r="N44" s="199"/>
      <c r="O44" s="199"/>
      <c r="P44" s="199"/>
      <c r="Q44" s="199"/>
      <c r="R44" s="72" t="s">
        <v>126</v>
      </c>
      <c r="S44" s="206"/>
    </row>
    <row r="45" spans="1:19" x14ac:dyDescent="0.3">
      <c r="A45" s="196" t="s">
        <v>104</v>
      </c>
      <c r="B45" s="196"/>
      <c r="C45" s="196"/>
      <c r="D45" s="196">
        <v>0.28100000000000003</v>
      </c>
      <c r="E45" s="147"/>
      <c r="F45" s="66">
        <v>0</v>
      </c>
      <c r="G45" s="67"/>
      <c r="H45" s="147"/>
      <c r="I45" s="147"/>
      <c r="J45" s="67" t="s">
        <v>86</v>
      </c>
      <c r="K45" s="67" t="s">
        <v>86</v>
      </c>
      <c r="L45" s="67"/>
      <c r="M45" s="67"/>
      <c r="N45" s="196" t="s">
        <v>65</v>
      </c>
      <c r="O45" s="196" t="s">
        <v>66</v>
      </c>
      <c r="P45" s="196" t="s">
        <v>65</v>
      </c>
      <c r="Q45" s="196" t="s">
        <v>67</v>
      </c>
      <c r="S45" s="206"/>
    </row>
    <row r="46" spans="1:19" x14ac:dyDescent="0.3">
      <c r="A46" s="197"/>
      <c r="B46" s="197"/>
      <c r="C46" s="197"/>
      <c r="D46" s="197"/>
      <c r="E46" s="148"/>
      <c r="F46" s="69">
        <v>1</v>
      </c>
      <c r="G46" s="68"/>
      <c r="H46" s="148">
        <v>12</v>
      </c>
      <c r="I46" s="148"/>
      <c r="J46" s="68" t="s">
        <v>80</v>
      </c>
      <c r="K46" t="s">
        <v>108</v>
      </c>
      <c r="L46" t="s">
        <v>109</v>
      </c>
      <c r="M46" t="s">
        <v>110</v>
      </c>
      <c r="N46" s="197"/>
      <c r="O46" s="197"/>
      <c r="P46" s="197"/>
      <c r="Q46" s="197"/>
      <c r="R46" s="72" t="s">
        <v>128</v>
      </c>
      <c r="S46" s="206"/>
    </row>
    <row r="47" spans="1:19" x14ac:dyDescent="0.3">
      <c r="A47" s="197"/>
      <c r="B47" s="197"/>
      <c r="C47" s="197"/>
      <c r="D47" s="197"/>
      <c r="E47" s="148"/>
      <c r="F47" s="69">
        <v>2</v>
      </c>
      <c r="G47" s="68"/>
      <c r="H47" s="148">
        <v>40</v>
      </c>
      <c r="I47" s="148"/>
      <c r="J47" s="68" t="s">
        <v>88</v>
      </c>
      <c r="K47" s="68" t="s">
        <v>88</v>
      </c>
      <c r="L47" s="68"/>
      <c r="M47" s="68"/>
      <c r="N47" s="198"/>
      <c r="O47" s="198"/>
      <c r="P47" s="198"/>
      <c r="Q47" s="198"/>
      <c r="S47" s="206"/>
    </row>
    <row r="48" spans="1:19" x14ac:dyDescent="0.3">
      <c r="A48" s="199"/>
      <c r="B48" s="199"/>
      <c r="C48" s="199"/>
      <c r="D48" s="199"/>
      <c r="E48" s="150"/>
      <c r="F48" s="64">
        <v>3</v>
      </c>
      <c r="G48" s="65"/>
      <c r="H48" s="150"/>
      <c r="I48" s="150"/>
      <c r="J48" s="65" t="s">
        <v>86</v>
      </c>
      <c r="K48" s="65" t="s">
        <v>86</v>
      </c>
      <c r="L48" s="65"/>
      <c r="M48" s="65"/>
      <c r="N48" s="198"/>
      <c r="O48" s="198"/>
      <c r="P48" s="198"/>
      <c r="Q48" s="198"/>
      <c r="S48" s="206"/>
    </row>
    <row r="49" spans="1:19" x14ac:dyDescent="0.3">
      <c r="A49" s="196" t="s">
        <v>216</v>
      </c>
      <c r="B49" s="196">
        <v>0</v>
      </c>
      <c r="C49" s="196">
        <v>2015</v>
      </c>
      <c r="D49" s="196">
        <v>0.28100000000000003</v>
      </c>
      <c r="E49" s="147"/>
      <c r="F49" s="66">
        <v>0</v>
      </c>
      <c r="G49" s="67"/>
      <c r="H49" s="147">
        <v>4</v>
      </c>
      <c r="I49" s="147"/>
      <c r="J49" s="67"/>
      <c r="K49" s="67" t="s">
        <v>105</v>
      </c>
      <c r="L49" s="67"/>
      <c r="M49" s="67" t="s">
        <v>107</v>
      </c>
      <c r="N49" s="196" t="s">
        <v>65</v>
      </c>
      <c r="O49" s="196" t="s">
        <v>66</v>
      </c>
      <c r="P49" s="196" t="s">
        <v>65</v>
      </c>
      <c r="Q49" s="196" t="s">
        <v>67</v>
      </c>
      <c r="S49" s="151"/>
    </row>
    <row r="50" spans="1:19" x14ac:dyDescent="0.3">
      <c r="A50" s="197"/>
      <c r="B50" s="197"/>
      <c r="C50" s="197"/>
      <c r="D50" s="197"/>
      <c r="E50" s="148"/>
      <c r="F50" s="69">
        <v>1</v>
      </c>
      <c r="G50" s="68"/>
      <c r="H50" s="148">
        <v>3</v>
      </c>
      <c r="I50" s="148"/>
      <c r="J50" s="68"/>
      <c r="K50" t="s">
        <v>215</v>
      </c>
      <c r="L50"/>
      <c r="M50" t="s">
        <v>214</v>
      </c>
      <c r="N50" s="197"/>
      <c r="O50" s="197"/>
      <c r="P50" s="197"/>
      <c r="Q50" s="197"/>
      <c r="R50" s="72" t="s">
        <v>128</v>
      </c>
      <c r="S50" s="151"/>
    </row>
    <row r="51" spans="1:19" x14ac:dyDescent="0.3">
      <c r="A51" s="199"/>
      <c r="B51" s="199"/>
      <c r="C51" s="199"/>
      <c r="D51" s="199"/>
      <c r="E51" s="150"/>
      <c r="F51" s="64">
        <v>2</v>
      </c>
      <c r="G51" s="65"/>
      <c r="H51" s="150">
        <v>15</v>
      </c>
      <c r="I51" s="150"/>
      <c r="J51" s="65"/>
      <c r="K51" s="65" t="s">
        <v>213</v>
      </c>
      <c r="L51" s="65"/>
      <c r="M51" s="65" t="s">
        <v>212</v>
      </c>
      <c r="N51" s="198"/>
      <c r="O51" s="198"/>
      <c r="P51" s="198"/>
      <c r="Q51" s="198"/>
      <c r="S51" s="151"/>
    </row>
  </sheetData>
  <mergeCells count="74">
    <mergeCell ref="Q34:Q36"/>
    <mergeCell ref="A49:A51"/>
    <mergeCell ref="B49:B51"/>
    <mergeCell ref="C49:C51"/>
    <mergeCell ref="D49:D51"/>
    <mergeCell ref="N49:N51"/>
    <mergeCell ref="O49:O51"/>
    <mergeCell ref="P49:P51"/>
    <mergeCell ref="Q49:Q51"/>
    <mergeCell ref="A34:A36"/>
    <mergeCell ref="Q45:Q48"/>
    <mergeCell ref="N37:N44"/>
    <mergeCell ref="O37:O44"/>
    <mergeCell ref="P37:P44"/>
    <mergeCell ref="Q37:Q44"/>
    <mergeCell ref="D34:D36"/>
    <mergeCell ref="Q28:Q30"/>
    <mergeCell ref="Q31:Q33"/>
    <mergeCell ref="A45:A48"/>
    <mergeCell ref="B45:B48"/>
    <mergeCell ref="C45:C48"/>
    <mergeCell ref="A37:A44"/>
    <mergeCell ref="B37:B44"/>
    <mergeCell ref="C37:C44"/>
    <mergeCell ref="B34:B36"/>
    <mergeCell ref="C34:C36"/>
    <mergeCell ref="P34:P36"/>
    <mergeCell ref="N45:N48"/>
    <mergeCell ref="O45:O48"/>
    <mergeCell ref="P45:P48"/>
    <mergeCell ref="D31:D33"/>
    <mergeCell ref="N31:N33"/>
    <mergeCell ref="S4:S48"/>
    <mergeCell ref="A18:A22"/>
    <mergeCell ref="B18:B22"/>
    <mergeCell ref="C18:C22"/>
    <mergeCell ref="A9:A14"/>
    <mergeCell ref="B9:B14"/>
    <mergeCell ref="C9:C14"/>
    <mergeCell ref="D37:D44"/>
    <mergeCell ref="O31:O33"/>
    <mergeCell ref="A28:A30"/>
    <mergeCell ref="D28:D30"/>
    <mergeCell ref="N28:N30"/>
    <mergeCell ref="D45:D48"/>
    <mergeCell ref="D18:D22"/>
    <mergeCell ref="P28:P30"/>
    <mergeCell ref="P31:P33"/>
    <mergeCell ref="N34:N36"/>
    <mergeCell ref="O34:O36"/>
    <mergeCell ref="A1:F1"/>
    <mergeCell ref="A4:A8"/>
    <mergeCell ref="B4:B8"/>
    <mergeCell ref="C4:C8"/>
    <mergeCell ref="D9:D14"/>
    <mergeCell ref="D4:D8"/>
    <mergeCell ref="O28:O30"/>
    <mergeCell ref="B31:B33"/>
    <mergeCell ref="C31:C33"/>
    <mergeCell ref="B28:B30"/>
    <mergeCell ref="C28:C30"/>
    <mergeCell ref="A31:A33"/>
    <mergeCell ref="Q18:Q22"/>
    <mergeCell ref="N4:N8"/>
    <mergeCell ref="N9:N14"/>
    <mergeCell ref="O4:O8"/>
    <mergeCell ref="P4:P8"/>
    <mergeCell ref="Q4:Q8"/>
    <mergeCell ref="O9:O14"/>
    <mergeCell ref="P9:P14"/>
    <mergeCell ref="Q9:Q14"/>
    <mergeCell ref="N18:N22"/>
    <mergeCell ref="O18:O22"/>
    <mergeCell ref="P18:P22"/>
  </mergeCells>
  <pageMargins left="0.75" right="0.75" top="0.75" bottom="0.5" header="0.5" footer="0.75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8"/>
  <sheetViews>
    <sheetView zoomScale="70" zoomScaleNormal="70" workbookViewId="0">
      <selection activeCell="AC25" sqref="AC25"/>
    </sheetView>
  </sheetViews>
  <sheetFormatPr baseColWidth="10" defaultColWidth="11.44140625" defaultRowHeight="17.399999999999999" x14ac:dyDescent="0.3"/>
  <cols>
    <col min="1" max="1" width="14.109375" style="79" bestFit="1" customWidth="1"/>
    <col min="2" max="2" width="11.44140625" style="80"/>
    <col min="3" max="3" width="7.109375" style="81" bestFit="1" customWidth="1"/>
    <col min="4" max="4" width="15" style="83" bestFit="1" customWidth="1"/>
    <col min="5" max="5" width="11.44140625" style="84"/>
    <col min="6" max="6" width="11.44140625" style="109"/>
    <col min="7" max="7" width="16.5546875" style="83" bestFit="1" customWidth="1"/>
    <col min="8" max="8" width="11.44140625" style="84"/>
    <col min="9" max="9" width="11.44140625" style="109"/>
    <col min="10" max="10" width="15" style="83" bestFit="1" customWidth="1"/>
    <col min="11" max="11" width="11.44140625" style="84"/>
    <col min="12" max="12" width="11.44140625" style="109"/>
    <col min="13" max="13" width="19.5546875" style="83" bestFit="1" customWidth="1"/>
    <col min="14" max="14" width="11.44140625" style="84"/>
    <col min="15" max="15" width="11.44140625" style="109"/>
    <col min="16" max="16" width="15" style="83" bestFit="1" customWidth="1"/>
    <col min="17" max="17" width="11.44140625" style="84"/>
    <col min="18" max="18" width="11.44140625" style="109"/>
    <col min="19" max="19" width="17" style="83" bestFit="1" customWidth="1"/>
    <col min="20" max="20" width="11.44140625" style="84"/>
    <col min="21" max="21" width="11.44140625" style="109"/>
    <col min="22" max="22" width="16.44140625" style="83" bestFit="1" customWidth="1"/>
    <col min="23" max="23" width="11.44140625" style="84"/>
    <col min="24" max="24" width="11.44140625" style="109"/>
    <col min="25" max="25" width="16.44140625" style="83" bestFit="1" customWidth="1"/>
    <col min="26" max="26" width="11.44140625" style="84"/>
    <col min="27" max="27" width="11.44140625" style="109"/>
    <col min="28" max="16384" width="11.44140625" style="81"/>
  </cols>
  <sheetData>
    <row r="1" spans="1:30" x14ac:dyDescent="0.3">
      <c r="D1" s="207" t="s">
        <v>142</v>
      </c>
      <c r="E1" s="208"/>
      <c r="F1" s="209"/>
      <c r="G1" s="207" t="s">
        <v>143</v>
      </c>
      <c r="H1" s="208"/>
      <c r="I1" s="209"/>
      <c r="J1" s="207" t="s">
        <v>144</v>
      </c>
      <c r="K1" s="208"/>
      <c r="L1" s="209"/>
      <c r="M1" s="207" t="s">
        <v>145</v>
      </c>
      <c r="N1" s="208"/>
      <c r="O1" s="209"/>
      <c r="P1" s="207" t="s">
        <v>146</v>
      </c>
      <c r="Q1" s="208"/>
      <c r="R1" s="209"/>
      <c r="S1" s="207" t="s">
        <v>147</v>
      </c>
      <c r="T1" s="208"/>
      <c r="U1" s="209"/>
      <c r="V1" s="207" t="s">
        <v>148</v>
      </c>
      <c r="W1" s="208"/>
      <c r="X1" s="209"/>
      <c r="Y1" s="207" t="s">
        <v>148</v>
      </c>
      <c r="Z1" s="208"/>
      <c r="AA1" s="209"/>
      <c r="AC1" s="81" t="s">
        <v>149</v>
      </c>
    </row>
    <row r="2" spans="1:30" x14ac:dyDescent="0.3">
      <c r="C2" s="82" t="s">
        <v>150</v>
      </c>
      <c r="D2" s="83" t="s">
        <v>151</v>
      </c>
      <c r="E2" s="84" t="s">
        <v>152</v>
      </c>
      <c r="F2" s="85" t="s">
        <v>153</v>
      </c>
      <c r="G2" s="83" t="s">
        <v>151</v>
      </c>
      <c r="H2" s="84" t="s">
        <v>152</v>
      </c>
      <c r="I2" s="85" t="s">
        <v>153</v>
      </c>
      <c r="J2" s="83" t="s">
        <v>151</v>
      </c>
      <c r="K2" s="84" t="s">
        <v>152</v>
      </c>
      <c r="L2" s="85" t="s">
        <v>153</v>
      </c>
      <c r="M2" s="83" t="s">
        <v>151</v>
      </c>
      <c r="N2" s="84" t="s">
        <v>152</v>
      </c>
      <c r="O2" s="85" t="s">
        <v>153</v>
      </c>
      <c r="P2" s="83" t="s">
        <v>151</v>
      </c>
      <c r="Q2" s="84" t="s">
        <v>152</v>
      </c>
      <c r="R2" s="85" t="s">
        <v>153</v>
      </c>
      <c r="S2" s="83" t="s">
        <v>151</v>
      </c>
      <c r="T2" s="84" t="s">
        <v>152</v>
      </c>
      <c r="U2" s="85" t="s">
        <v>153</v>
      </c>
      <c r="V2" s="83" t="s">
        <v>151</v>
      </c>
      <c r="W2" s="84" t="s">
        <v>152</v>
      </c>
      <c r="X2" s="85" t="s">
        <v>153</v>
      </c>
      <c r="Y2" s="83" t="s">
        <v>151</v>
      </c>
      <c r="Z2" s="84" t="s">
        <v>152</v>
      </c>
      <c r="AA2" s="85" t="s">
        <v>153</v>
      </c>
    </row>
    <row r="3" spans="1:30" x14ac:dyDescent="0.3">
      <c r="C3" s="82"/>
      <c r="E3" s="84" t="s">
        <v>154</v>
      </c>
      <c r="F3" s="85" t="s">
        <v>155</v>
      </c>
      <c r="H3" s="84" t="s">
        <v>154</v>
      </c>
      <c r="I3" s="85" t="s">
        <v>155</v>
      </c>
      <c r="K3" s="84" t="s">
        <v>154</v>
      </c>
      <c r="L3" s="85" t="s">
        <v>155</v>
      </c>
      <c r="N3" s="84" t="s">
        <v>154</v>
      </c>
      <c r="O3" s="85" t="s">
        <v>155</v>
      </c>
      <c r="Q3" s="84" t="s">
        <v>154</v>
      </c>
      <c r="R3" s="85" t="s">
        <v>155</v>
      </c>
      <c r="T3" s="84" t="s">
        <v>154</v>
      </c>
      <c r="U3" s="85" t="s">
        <v>155</v>
      </c>
      <c r="W3" s="84" t="s">
        <v>154</v>
      </c>
      <c r="X3" s="85" t="s">
        <v>155</v>
      </c>
      <c r="Z3" s="84" t="s">
        <v>154</v>
      </c>
      <c r="AA3" s="85" t="s">
        <v>155</v>
      </c>
    </row>
    <row r="4" spans="1:30" s="88" customFormat="1" ht="30" customHeight="1" thickBot="1" x14ac:dyDescent="0.35">
      <c r="A4" s="86" t="s">
        <v>156</v>
      </c>
      <c r="B4" s="87" t="s">
        <v>157</v>
      </c>
      <c r="D4" s="89" t="s">
        <v>158</v>
      </c>
      <c r="E4" s="90">
        <v>10</v>
      </c>
      <c r="F4" s="91"/>
      <c r="G4" s="89" t="s">
        <v>159</v>
      </c>
      <c r="H4" s="90"/>
      <c r="I4" s="91"/>
      <c r="J4" s="89" t="s">
        <v>160</v>
      </c>
      <c r="K4" s="90">
        <v>200</v>
      </c>
      <c r="L4" s="91"/>
      <c r="M4" s="89" t="s">
        <v>161</v>
      </c>
      <c r="N4" s="90">
        <v>200</v>
      </c>
      <c r="O4" s="91"/>
      <c r="P4" s="89"/>
      <c r="Q4" s="90"/>
      <c r="R4" s="91"/>
      <c r="S4" s="89" t="s">
        <v>162</v>
      </c>
      <c r="T4" s="90">
        <v>30</v>
      </c>
      <c r="U4" s="91"/>
      <c r="V4" s="89"/>
      <c r="W4" s="90"/>
      <c r="X4" s="91"/>
      <c r="Y4" s="89"/>
      <c r="Z4" s="90"/>
      <c r="AA4" s="91"/>
      <c r="AC4" s="92">
        <v>0.21099999999999999</v>
      </c>
      <c r="AD4" s="88" t="s">
        <v>163</v>
      </c>
    </row>
    <row r="5" spans="1:30" s="95" customFormat="1" x14ac:dyDescent="0.3">
      <c r="A5" s="93"/>
      <c r="B5" s="94"/>
      <c r="D5" s="96" t="s">
        <v>164</v>
      </c>
      <c r="E5" s="97"/>
      <c r="F5" s="98"/>
      <c r="G5" s="96"/>
      <c r="H5" s="97"/>
      <c r="I5" s="98"/>
      <c r="J5" s="96"/>
      <c r="K5" s="97"/>
      <c r="L5" s="98"/>
      <c r="M5" s="96"/>
      <c r="N5" s="97"/>
      <c r="O5" s="98"/>
      <c r="P5" s="96"/>
      <c r="Q5" s="97"/>
      <c r="R5" s="98"/>
      <c r="S5" s="96"/>
      <c r="T5" s="97"/>
      <c r="U5" s="98"/>
      <c r="V5" s="96"/>
      <c r="W5" s="97"/>
      <c r="X5" s="98"/>
      <c r="Y5" s="96"/>
      <c r="Z5" s="97"/>
      <c r="AA5" s="98"/>
      <c r="AC5" s="99"/>
    </row>
    <row r="6" spans="1:30" s="88" customFormat="1" ht="30" customHeight="1" thickBot="1" x14ac:dyDescent="0.35">
      <c r="A6" s="86" t="s">
        <v>165</v>
      </c>
      <c r="B6" s="87" t="s">
        <v>157</v>
      </c>
      <c r="D6" s="89" t="s">
        <v>158</v>
      </c>
      <c r="E6" s="90">
        <v>10</v>
      </c>
      <c r="F6" s="91"/>
      <c r="G6" s="89" t="s">
        <v>159</v>
      </c>
      <c r="H6" s="90"/>
      <c r="I6" s="91"/>
      <c r="J6" s="89" t="s">
        <v>160</v>
      </c>
      <c r="K6" s="90">
        <v>200</v>
      </c>
      <c r="L6" s="91"/>
      <c r="M6" s="89" t="s">
        <v>161</v>
      </c>
      <c r="N6" s="90">
        <v>200</v>
      </c>
      <c r="O6" s="91"/>
      <c r="P6" s="89" t="s">
        <v>166</v>
      </c>
      <c r="Q6" s="90">
        <v>50</v>
      </c>
      <c r="R6" s="91"/>
      <c r="S6" s="89" t="s">
        <v>167</v>
      </c>
      <c r="T6" s="90"/>
      <c r="U6" s="91"/>
      <c r="V6" s="89"/>
      <c r="W6" s="90"/>
      <c r="X6" s="91"/>
      <c r="Y6" s="89"/>
      <c r="Z6" s="90"/>
      <c r="AA6" s="91"/>
      <c r="AC6" s="100">
        <v>0.3</v>
      </c>
      <c r="AD6" s="88" t="s">
        <v>163</v>
      </c>
    </row>
    <row r="7" spans="1:30" s="95" customFormat="1" x14ac:dyDescent="0.3">
      <c r="A7" s="93"/>
      <c r="B7" s="94"/>
      <c r="D7" s="96" t="s">
        <v>164</v>
      </c>
      <c r="E7" s="97"/>
      <c r="F7" s="98"/>
      <c r="G7" s="96"/>
      <c r="H7" s="97"/>
      <c r="I7" s="98"/>
      <c r="J7" s="96"/>
      <c r="K7" s="97"/>
      <c r="L7" s="98"/>
      <c r="M7" s="96"/>
      <c r="N7" s="97"/>
      <c r="O7" s="98"/>
      <c r="P7" s="96"/>
      <c r="Q7" s="97"/>
      <c r="R7" s="98"/>
      <c r="S7" s="96"/>
      <c r="T7" s="97"/>
      <c r="U7" s="98"/>
      <c r="V7" s="96"/>
      <c r="W7" s="97"/>
      <c r="X7" s="98"/>
      <c r="Y7" s="96"/>
      <c r="Z7" s="97"/>
      <c r="AA7" s="98"/>
      <c r="AC7" s="99"/>
    </row>
    <row r="8" spans="1:30" s="88" customFormat="1" ht="30" customHeight="1" thickBot="1" x14ac:dyDescent="0.35">
      <c r="A8" s="86" t="s">
        <v>168</v>
      </c>
      <c r="B8" s="87"/>
      <c r="D8" s="89"/>
      <c r="E8" s="90"/>
      <c r="F8" s="91"/>
      <c r="G8" s="89"/>
      <c r="H8" s="90"/>
      <c r="I8" s="91"/>
      <c r="J8" s="89"/>
      <c r="K8" s="90"/>
      <c r="L8" s="91"/>
      <c r="M8" s="89"/>
      <c r="N8" s="90"/>
      <c r="O8" s="91"/>
      <c r="P8" s="89"/>
      <c r="Q8" s="90"/>
      <c r="R8" s="91"/>
      <c r="S8" s="89"/>
      <c r="T8" s="90"/>
      <c r="U8" s="91"/>
      <c r="V8" s="89"/>
      <c r="W8" s="90"/>
      <c r="X8" s="91"/>
      <c r="Y8" s="89"/>
      <c r="Z8" s="90"/>
      <c r="AA8" s="91"/>
      <c r="AC8" s="100"/>
      <c r="AD8" s="88" t="s">
        <v>163</v>
      </c>
    </row>
    <row r="9" spans="1:30" s="95" customFormat="1" x14ac:dyDescent="0.3">
      <c r="A9" s="93"/>
      <c r="B9" s="94"/>
      <c r="D9" s="96"/>
      <c r="E9" s="97"/>
      <c r="F9" s="98"/>
      <c r="G9" s="96"/>
      <c r="H9" s="97"/>
      <c r="I9" s="98"/>
      <c r="J9" s="96"/>
      <c r="K9" s="97"/>
      <c r="L9" s="98"/>
      <c r="M9" s="96"/>
      <c r="N9" s="97"/>
      <c r="O9" s="98"/>
      <c r="P9" s="96"/>
      <c r="Q9" s="97"/>
      <c r="R9" s="98"/>
      <c r="S9" s="96"/>
      <c r="T9" s="97"/>
      <c r="U9" s="98"/>
      <c r="V9" s="96"/>
      <c r="W9" s="97"/>
      <c r="X9" s="98"/>
      <c r="Y9" s="96"/>
      <c r="Z9" s="97"/>
      <c r="AA9" s="98"/>
      <c r="AC9" s="99"/>
    </row>
    <row r="10" spans="1:30" s="88" customFormat="1" ht="30" customHeight="1" thickBot="1" x14ac:dyDescent="0.35">
      <c r="A10" s="86" t="s">
        <v>169</v>
      </c>
      <c r="B10" s="87"/>
      <c r="D10" s="89"/>
      <c r="E10" s="90"/>
      <c r="F10" s="91"/>
      <c r="G10" s="89"/>
      <c r="H10" s="90"/>
      <c r="I10" s="91"/>
      <c r="J10" s="89"/>
      <c r="K10" s="90"/>
      <c r="L10" s="91"/>
      <c r="M10" s="89"/>
      <c r="N10" s="90"/>
      <c r="O10" s="91"/>
      <c r="P10" s="89"/>
      <c r="Q10" s="90"/>
      <c r="R10" s="91"/>
      <c r="S10" s="89"/>
      <c r="T10" s="90"/>
      <c r="U10" s="91"/>
      <c r="V10" s="89"/>
      <c r="W10" s="90"/>
      <c r="X10" s="91"/>
      <c r="Y10" s="89"/>
      <c r="Z10" s="90"/>
      <c r="AA10" s="91"/>
      <c r="AC10" s="100"/>
      <c r="AD10" s="88" t="s">
        <v>163</v>
      </c>
    </row>
    <row r="11" spans="1:30" s="95" customFormat="1" x14ac:dyDescent="0.3">
      <c r="A11" s="93"/>
      <c r="B11" s="94"/>
      <c r="D11" s="96"/>
      <c r="E11" s="97"/>
      <c r="F11" s="98"/>
      <c r="G11" s="96"/>
      <c r="H11" s="97"/>
      <c r="I11" s="98"/>
      <c r="J11" s="96"/>
      <c r="K11" s="97"/>
      <c r="L11" s="98"/>
      <c r="M11" s="96"/>
      <c r="N11" s="97"/>
      <c r="O11" s="98"/>
      <c r="P11" s="96"/>
      <c r="Q11" s="97"/>
      <c r="R11" s="98"/>
      <c r="S11" s="96"/>
      <c r="T11" s="97"/>
      <c r="U11" s="98"/>
      <c r="V11" s="96"/>
      <c r="W11" s="97"/>
      <c r="X11" s="98"/>
      <c r="Y11" s="96"/>
      <c r="Z11" s="97"/>
      <c r="AA11" s="98"/>
      <c r="AC11" s="99"/>
    </row>
    <row r="12" spans="1:30" s="88" customFormat="1" ht="30" customHeight="1" thickBot="1" x14ac:dyDescent="0.35">
      <c r="A12" s="86" t="s">
        <v>170</v>
      </c>
      <c r="B12" s="87" t="s">
        <v>171</v>
      </c>
      <c r="D12" s="89"/>
      <c r="E12" s="90"/>
      <c r="F12" s="91"/>
      <c r="G12" s="89"/>
      <c r="H12" s="90"/>
      <c r="I12" s="91"/>
      <c r="J12" s="89"/>
      <c r="K12" s="90"/>
      <c r="L12" s="91"/>
      <c r="M12" s="89"/>
      <c r="N12" s="90"/>
      <c r="O12" s="91"/>
      <c r="P12" s="89"/>
      <c r="Q12" s="90"/>
      <c r="R12" s="91"/>
      <c r="S12" s="89"/>
      <c r="T12" s="90"/>
      <c r="U12" s="91"/>
      <c r="V12" s="89"/>
      <c r="W12" s="90"/>
      <c r="X12" s="91"/>
      <c r="Y12" s="89"/>
      <c r="Z12" s="90"/>
      <c r="AA12" s="91"/>
      <c r="AC12" s="100">
        <v>0.25</v>
      </c>
      <c r="AD12" s="88" t="s">
        <v>163</v>
      </c>
    </row>
    <row r="13" spans="1:30" s="95" customFormat="1" x14ac:dyDescent="0.3">
      <c r="A13" s="93"/>
      <c r="B13" s="94"/>
      <c r="D13" s="96"/>
      <c r="E13" s="97"/>
      <c r="F13" s="98"/>
      <c r="G13" s="96"/>
      <c r="H13" s="97"/>
      <c r="I13" s="98"/>
      <c r="J13" s="96"/>
      <c r="K13" s="97"/>
      <c r="L13" s="98"/>
      <c r="M13" s="96"/>
      <c r="N13" s="97"/>
      <c r="O13" s="98"/>
      <c r="P13" s="96"/>
      <c r="Q13" s="97"/>
      <c r="R13" s="98"/>
      <c r="S13" s="96"/>
      <c r="T13" s="97"/>
      <c r="U13" s="98"/>
      <c r="V13" s="96"/>
      <c r="W13" s="97"/>
      <c r="X13" s="98"/>
      <c r="Y13" s="96"/>
      <c r="Z13" s="97"/>
      <c r="AA13" s="98"/>
    </row>
    <row r="14" spans="1:30" s="88" customFormat="1" ht="30" customHeight="1" thickBot="1" x14ac:dyDescent="0.35">
      <c r="A14" s="86" t="s">
        <v>172</v>
      </c>
      <c r="B14" s="87" t="s">
        <v>173</v>
      </c>
      <c r="D14" s="89" t="s">
        <v>95</v>
      </c>
      <c r="E14" s="90">
        <v>12.5</v>
      </c>
      <c r="F14" s="91"/>
      <c r="G14" s="89" t="s">
        <v>95</v>
      </c>
      <c r="H14" s="90">
        <v>12.5</v>
      </c>
      <c r="I14" s="91"/>
      <c r="J14" s="90" t="s">
        <v>174</v>
      </c>
      <c r="K14" s="90">
        <v>100</v>
      </c>
      <c r="L14" s="91"/>
      <c r="M14" s="89" t="s">
        <v>95</v>
      </c>
      <c r="N14" s="90">
        <v>12.5</v>
      </c>
      <c r="O14" s="91"/>
      <c r="P14" s="89" t="s">
        <v>95</v>
      </c>
      <c r="Q14" s="90">
        <v>12.5</v>
      </c>
      <c r="R14" s="91"/>
      <c r="S14" s="89"/>
      <c r="T14" s="90"/>
      <c r="U14" s="91"/>
      <c r="V14" s="89"/>
      <c r="W14" s="90"/>
      <c r="X14" s="91"/>
      <c r="Y14" s="89"/>
      <c r="Z14" s="90"/>
      <c r="AA14" s="91"/>
      <c r="AC14" s="92">
        <v>0.6</v>
      </c>
      <c r="AD14" s="88" t="s">
        <v>163</v>
      </c>
    </row>
    <row r="15" spans="1:30" s="95" customFormat="1" x14ac:dyDescent="0.3">
      <c r="A15" s="93"/>
      <c r="B15" s="94"/>
      <c r="D15" s="96"/>
      <c r="E15" s="97"/>
      <c r="F15" s="98"/>
      <c r="G15" s="96"/>
      <c r="H15" s="97"/>
      <c r="I15" s="98"/>
      <c r="J15" s="96"/>
      <c r="K15" s="97"/>
      <c r="L15" s="98"/>
      <c r="M15" s="96"/>
      <c r="N15" s="97"/>
      <c r="O15" s="98"/>
      <c r="P15" s="96"/>
      <c r="Q15" s="97"/>
      <c r="R15" s="98"/>
      <c r="S15" s="96"/>
      <c r="T15" s="97"/>
      <c r="U15" s="98"/>
      <c r="V15" s="96"/>
      <c r="W15" s="97"/>
      <c r="X15" s="98"/>
      <c r="Y15" s="96"/>
      <c r="Z15" s="97"/>
      <c r="AA15" s="98"/>
      <c r="AC15" s="99"/>
    </row>
    <row r="16" spans="1:30" s="88" customFormat="1" ht="30" customHeight="1" thickBot="1" x14ac:dyDescent="0.35">
      <c r="A16" s="86" t="s">
        <v>175</v>
      </c>
      <c r="B16" s="101" t="s">
        <v>176</v>
      </c>
      <c r="D16" s="89"/>
      <c r="E16" s="90"/>
      <c r="F16" s="91"/>
      <c r="G16" s="89"/>
      <c r="H16" s="90"/>
      <c r="I16" s="91"/>
      <c r="J16" s="89"/>
      <c r="K16" s="90"/>
      <c r="L16" s="91"/>
      <c r="M16" s="89"/>
      <c r="N16" s="90"/>
      <c r="O16" s="91"/>
      <c r="P16" s="89"/>
      <c r="Q16" s="90"/>
      <c r="R16" s="91"/>
      <c r="S16" s="89"/>
      <c r="T16" s="90"/>
      <c r="U16" s="91"/>
      <c r="V16" s="89"/>
      <c r="W16" s="90"/>
      <c r="X16" s="91"/>
      <c r="Y16" s="89"/>
      <c r="Z16" s="90"/>
      <c r="AA16" s="91"/>
      <c r="AC16" s="92">
        <v>0.9</v>
      </c>
      <c r="AD16" s="88" t="s">
        <v>163</v>
      </c>
    </row>
    <row r="17" spans="1:30" s="95" customFormat="1" x14ac:dyDescent="0.3">
      <c r="A17" s="93"/>
      <c r="B17" s="94"/>
      <c r="D17" s="96"/>
      <c r="E17" s="97"/>
      <c r="F17" s="98"/>
      <c r="G17" s="96"/>
      <c r="H17" s="97"/>
      <c r="I17" s="98"/>
      <c r="J17" s="96"/>
      <c r="K17" s="97"/>
      <c r="L17" s="98"/>
      <c r="M17" s="96"/>
      <c r="N17" s="97"/>
      <c r="O17" s="98"/>
      <c r="P17" s="96"/>
      <c r="Q17" s="97"/>
      <c r="R17" s="98"/>
      <c r="S17" s="96"/>
      <c r="T17" s="97"/>
      <c r="U17" s="98"/>
      <c r="V17" s="96"/>
      <c r="W17" s="97"/>
      <c r="X17" s="98"/>
      <c r="Y17" s="96"/>
      <c r="Z17" s="97"/>
      <c r="AA17" s="98"/>
      <c r="AC17" s="99"/>
    </row>
    <row r="18" spans="1:30" s="104" customFormat="1" ht="30" customHeight="1" thickBot="1" x14ac:dyDescent="0.35">
      <c r="A18" s="102" t="s">
        <v>177</v>
      </c>
      <c r="B18" s="103" t="s">
        <v>178</v>
      </c>
      <c r="D18" s="105"/>
      <c r="E18" s="106"/>
      <c r="F18" s="107"/>
      <c r="G18" s="105"/>
      <c r="H18" s="106"/>
      <c r="I18" s="107"/>
      <c r="J18" s="105"/>
      <c r="K18" s="106"/>
      <c r="L18" s="107"/>
      <c r="M18" s="105"/>
      <c r="N18" s="106"/>
      <c r="O18" s="107"/>
      <c r="P18" s="105"/>
      <c r="Q18" s="106"/>
      <c r="R18" s="107"/>
      <c r="S18" s="105"/>
      <c r="T18" s="106"/>
      <c r="U18" s="107"/>
      <c r="V18" s="105"/>
      <c r="W18" s="106"/>
      <c r="X18" s="107"/>
      <c r="Y18" s="105"/>
      <c r="Z18" s="106"/>
      <c r="AA18" s="107"/>
      <c r="AC18" s="108">
        <v>1.5</v>
      </c>
      <c r="AD18" s="104" t="s">
        <v>163</v>
      </c>
    </row>
    <row r="19" spans="1:30" ht="18" thickBot="1" x14ac:dyDescent="0.35">
      <c r="AC19" s="110"/>
    </row>
    <row r="20" spans="1:30" s="104" customFormat="1" ht="30" customHeight="1" thickBot="1" x14ac:dyDescent="0.35">
      <c r="A20" s="102" t="s">
        <v>179</v>
      </c>
      <c r="B20" s="111"/>
      <c r="D20" s="105"/>
      <c r="E20" s="106"/>
      <c r="F20" s="107"/>
      <c r="G20" s="105"/>
      <c r="H20" s="106"/>
      <c r="I20" s="107"/>
      <c r="J20" s="105"/>
      <c r="K20" s="106"/>
      <c r="L20" s="107"/>
      <c r="M20" s="105"/>
      <c r="N20" s="106"/>
      <c r="O20" s="107"/>
      <c r="P20" s="105"/>
      <c r="Q20" s="106"/>
      <c r="R20" s="107"/>
      <c r="S20" s="105"/>
      <c r="T20" s="106"/>
      <c r="U20" s="107"/>
      <c r="V20" s="105"/>
      <c r="W20" s="106"/>
      <c r="X20" s="107"/>
      <c r="Y20" s="105"/>
      <c r="Z20" s="106"/>
      <c r="AA20" s="107"/>
      <c r="AC20" s="112"/>
      <c r="AD20" s="104" t="s">
        <v>163</v>
      </c>
    </row>
    <row r="21" spans="1:30" ht="18" thickBot="1" x14ac:dyDescent="0.35">
      <c r="AC21" s="110"/>
    </row>
    <row r="22" spans="1:30" s="104" customFormat="1" ht="30" customHeight="1" thickBot="1" x14ac:dyDescent="0.35">
      <c r="A22" s="102" t="s">
        <v>180</v>
      </c>
      <c r="B22" s="111" t="s">
        <v>181</v>
      </c>
      <c r="Q22" s="106"/>
      <c r="R22" s="107"/>
      <c r="S22" s="105"/>
      <c r="T22" s="106"/>
      <c r="U22" s="107"/>
      <c r="V22" s="105"/>
      <c r="W22" s="106"/>
      <c r="X22" s="107"/>
      <c r="Y22" s="105"/>
      <c r="Z22" s="106"/>
      <c r="AA22" s="107"/>
      <c r="AC22" s="112">
        <v>0.19</v>
      </c>
      <c r="AD22" s="104" t="s">
        <v>163</v>
      </c>
    </row>
    <row r="23" spans="1:30" ht="18" thickBot="1" x14ac:dyDescent="0.35">
      <c r="AC23" s="110"/>
    </row>
    <row r="24" spans="1:30" s="104" customFormat="1" ht="30" customHeight="1" thickBot="1" x14ac:dyDescent="0.35">
      <c r="A24" s="102" t="s">
        <v>182</v>
      </c>
      <c r="B24" s="103" t="s">
        <v>183</v>
      </c>
      <c r="D24" s="105"/>
      <c r="E24" s="106"/>
      <c r="F24" s="107"/>
      <c r="G24" s="105"/>
      <c r="H24" s="106"/>
      <c r="I24" s="107"/>
      <c r="J24" s="105"/>
      <c r="K24" s="106"/>
      <c r="L24" s="107"/>
      <c r="M24" s="105"/>
      <c r="N24" s="106"/>
      <c r="O24" s="107"/>
      <c r="P24" s="105"/>
      <c r="Q24" s="106"/>
      <c r="R24" s="107"/>
      <c r="S24" s="105"/>
      <c r="T24" s="106"/>
      <c r="U24" s="107"/>
      <c r="V24" s="105"/>
      <c r="W24" s="106"/>
      <c r="X24" s="107"/>
      <c r="Y24" s="105"/>
      <c r="Z24" s="106"/>
      <c r="AA24" s="107"/>
      <c r="AC24" s="112">
        <v>0.3</v>
      </c>
      <c r="AD24" s="104" t="s">
        <v>163</v>
      </c>
    </row>
    <row r="25" spans="1:30" ht="18" thickBot="1" x14ac:dyDescent="0.35">
      <c r="AC25" s="110"/>
    </row>
    <row r="26" spans="1:30" s="104" customFormat="1" ht="30" customHeight="1" thickBot="1" x14ac:dyDescent="0.35">
      <c r="A26" s="102" t="s">
        <v>184</v>
      </c>
      <c r="B26" s="103" t="s">
        <v>185</v>
      </c>
      <c r="D26" s="105" t="s">
        <v>162</v>
      </c>
      <c r="E26" s="106"/>
      <c r="F26" s="107"/>
      <c r="G26" s="105" t="s">
        <v>186</v>
      </c>
      <c r="H26" s="106"/>
      <c r="I26" s="107"/>
      <c r="J26" s="113" t="s">
        <v>187</v>
      </c>
      <c r="K26" s="106">
        <v>200</v>
      </c>
      <c r="L26" s="107"/>
      <c r="M26" s="113" t="s">
        <v>188</v>
      </c>
      <c r="N26" s="106">
        <v>40</v>
      </c>
      <c r="O26" s="107"/>
      <c r="P26" s="113" t="s">
        <v>189</v>
      </c>
      <c r="Q26" s="106">
        <v>150</v>
      </c>
      <c r="R26" s="107"/>
      <c r="S26" s="105" t="s">
        <v>190</v>
      </c>
      <c r="T26" s="106"/>
      <c r="U26" s="107"/>
      <c r="V26" s="105" t="s">
        <v>160</v>
      </c>
      <c r="W26" s="106">
        <v>100</v>
      </c>
      <c r="X26" s="107"/>
      <c r="Y26" s="105" t="s">
        <v>191</v>
      </c>
      <c r="Z26" s="106"/>
      <c r="AA26" s="107"/>
      <c r="AC26" s="112">
        <v>0.23100000000000001</v>
      </c>
      <c r="AD26" s="104" t="s">
        <v>163</v>
      </c>
    </row>
    <row r="27" spans="1:30" ht="18" thickBot="1" x14ac:dyDescent="0.35">
      <c r="AC27" s="110"/>
    </row>
    <row r="28" spans="1:30" s="104" customFormat="1" ht="30" customHeight="1" thickBot="1" x14ac:dyDescent="0.35">
      <c r="A28" s="102" t="s">
        <v>192</v>
      </c>
      <c r="B28" s="103" t="s">
        <v>193</v>
      </c>
      <c r="D28" s="105" t="s">
        <v>162</v>
      </c>
      <c r="E28" s="106"/>
      <c r="F28" s="107"/>
      <c r="G28" s="113" t="s">
        <v>187</v>
      </c>
      <c r="H28" s="106">
        <v>120</v>
      </c>
      <c r="I28" s="107"/>
      <c r="J28" s="113" t="s">
        <v>189</v>
      </c>
      <c r="K28" s="106">
        <v>400</v>
      </c>
      <c r="L28" s="107"/>
      <c r="M28" s="105" t="s">
        <v>162</v>
      </c>
      <c r="N28" s="106"/>
      <c r="O28" s="107"/>
      <c r="Q28" s="106"/>
      <c r="R28" s="107"/>
      <c r="S28" s="105"/>
      <c r="T28" s="106"/>
      <c r="U28" s="107"/>
      <c r="V28" s="105"/>
      <c r="W28" s="106"/>
      <c r="X28" s="107"/>
      <c r="Y28" s="105"/>
      <c r="Z28" s="106"/>
      <c r="AA28" s="107"/>
      <c r="AC28" s="112">
        <v>0.28100000000000003</v>
      </c>
      <c r="AD28" s="104" t="s">
        <v>163</v>
      </c>
    </row>
  </sheetData>
  <mergeCells count="8">
    <mergeCell ref="V1:X1"/>
    <mergeCell ref="Y1:AA1"/>
    <mergeCell ref="D1:F1"/>
    <mergeCell ref="G1:I1"/>
    <mergeCell ref="J1:L1"/>
    <mergeCell ref="M1:O1"/>
    <mergeCell ref="P1:R1"/>
    <mergeCell ref="S1:U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Hüllflächen, Himmelsricht.</vt:lpstr>
      <vt:lpstr>Zonenbeschreibung</vt:lpstr>
      <vt:lpstr>Strukturen Hüllfläche-Bürodaten</vt:lpstr>
      <vt:lpstr>Vorschläge DGfdB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Snegar</dc:creator>
  <cp:lastModifiedBy>Till Schmidt</cp:lastModifiedBy>
  <cp:lastPrinted>2020-05-27T07:16:42Z</cp:lastPrinted>
  <dcterms:created xsi:type="dcterms:W3CDTF">2020-05-27T06:42:45Z</dcterms:created>
  <dcterms:modified xsi:type="dcterms:W3CDTF">2020-11-18T13:16:44Z</dcterms:modified>
</cp:coreProperties>
</file>