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c432959\Desktop\"/>
    </mc:Choice>
  </mc:AlternateContent>
  <bookViews>
    <workbookView xWindow="0" yWindow="0" windowWidth="28800" windowHeight="1410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H3" i="1"/>
  <c r="H12" i="1"/>
  <c r="T16" i="1" s="1"/>
  <c r="H11" i="1"/>
  <c r="T24" i="1" s="1"/>
  <c r="H10" i="1"/>
  <c r="T28" i="1" s="1"/>
  <c r="T4" i="1"/>
  <c r="T8" i="1"/>
  <c r="T10" i="1"/>
  <c r="T15" i="1"/>
  <c r="T17" i="1"/>
  <c r="T22" i="1"/>
  <c r="T26" i="1"/>
  <c r="T29" i="1"/>
  <c r="T30" i="1"/>
  <c r="T3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U17" i="1" s="1"/>
  <c r="L17" i="1" s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U16" i="1" l="1"/>
  <c r="L16" i="1" s="1"/>
  <c r="T21" i="1"/>
  <c r="T12" i="1"/>
  <c r="U12" i="1" s="1"/>
  <c r="L12" i="1" s="1"/>
  <c r="T11" i="1"/>
  <c r="T25" i="1"/>
  <c r="T20" i="1"/>
  <c r="T7" i="1"/>
  <c r="U7" i="1" s="1"/>
  <c r="L7" i="1" s="1"/>
  <c r="M17" i="1"/>
  <c r="M16" i="1"/>
  <c r="U22" i="1"/>
  <c r="L22" i="1" s="1"/>
  <c r="U10" i="1"/>
  <c r="L10" i="1" s="1"/>
  <c r="U29" i="1"/>
  <c r="L29" i="1" s="1"/>
  <c r="U24" i="1"/>
  <c r="L24" i="1" s="1"/>
  <c r="U4" i="1"/>
  <c r="L4" i="1" s="1"/>
  <c r="U26" i="1"/>
  <c r="L26" i="1" s="1"/>
  <c r="U25" i="1"/>
  <c r="L25" i="1" s="1"/>
  <c r="U21" i="1"/>
  <c r="L21" i="1" s="1"/>
  <c r="U20" i="1"/>
  <c r="L20" i="1" s="1"/>
  <c r="U8" i="1"/>
  <c r="L8" i="1" s="1"/>
  <c r="T6" i="1"/>
  <c r="U6" i="1" s="1"/>
  <c r="L6" i="1" s="1"/>
  <c r="T27" i="1"/>
  <c r="U27" i="1" s="1"/>
  <c r="L27" i="1" s="1"/>
  <c r="T23" i="1"/>
  <c r="U23" i="1" s="1"/>
  <c r="L23" i="1" s="1"/>
  <c r="T19" i="1"/>
  <c r="U19" i="1" s="1"/>
  <c r="L19" i="1" s="1"/>
  <c r="U30" i="1"/>
  <c r="L30" i="1" s="1"/>
  <c r="T18" i="1"/>
  <c r="U18" i="1" s="1"/>
  <c r="L18" i="1" s="1"/>
  <c r="T14" i="1"/>
  <c r="U14" i="1" s="1"/>
  <c r="L14" i="1" s="1"/>
  <c r="T13" i="1"/>
  <c r="U13" i="1" s="1"/>
  <c r="L13" i="1" s="1"/>
  <c r="T9" i="1"/>
  <c r="U9" i="1" s="1"/>
  <c r="L9" i="1" s="1"/>
  <c r="T5" i="1"/>
  <c r="U5" i="1" s="1"/>
  <c r="L5" i="1" s="1"/>
  <c r="U28" i="1"/>
  <c r="L28" i="1" s="1"/>
  <c r="U15" i="1"/>
  <c r="L15" i="1" s="1"/>
  <c r="U11" i="1"/>
  <c r="L11" i="1" s="1"/>
  <c r="U3" i="1"/>
  <c r="L3" i="1" s="1"/>
  <c r="M3" i="1" l="1"/>
  <c r="M28" i="1"/>
  <c r="M19" i="1"/>
  <c r="M8" i="1"/>
  <c r="M26" i="1"/>
  <c r="M10" i="1"/>
  <c r="M7" i="1"/>
  <c r="M23" i="1"/>
  <c r="M4" i="1"/>
  <c r="M22" i="1"/>
  <c r="M11" i="1"/>
  <c r="M27" i="1"/>
  <c r="M21" i="1"/>
  <c r="M24" i="1"/>
  <c r="M14" i="1"/>
  <c r="M5" i="1"/>
  <c r="M18" i="1"/>
  <c r="M20" i="1"/>
  <c r="M9" i="1"/>
  <c r="M30" i="1"/>
  <c r="M15" i="1"/>
  <c r="M13" i="1"/>
  <c r="M12" i="1"/>
  <c r="M6" i="1"/>
  <c r="M25" i="1"/>
  <c r="M29" i="1"/>
</calcChain>
</file>

<file path=xl/sharedStrings.xml><?xml version="1.0" encoding="utf-8"?>
<sst xmlns="http://schemas.openxmlformats.org/spreadsheetml/2006/main" count="134" uniqueCount="26">
  <si>
    <t>conf. (0,0,0,0)</t>
  </si>
  <si>
    <t>conf. (0,0,0,3)</t>
  </si>
  <si>
    <t>conf. (3,0,0,1)</t>
  </si>
  <si>
    <t>conf. (4,1,0,2)</t>
  </si>
  <si>
    <t>first1</t>
  </si>
  <si>
    <t>first</t>
  </si>
  <si>
    <t>divn</t>
  </si>
  <si>
    <t>divn2</t>
  </si>
  <si>
    <t>step</t>
  </si>
  <si>
    <t>fal</t>
  </si>
  <si>
    <t>bin</t>
  </si>
  <si>
    <t>none</t>
  </si>
  <si>
    <t>aff</t>
  </si>
  <si>
    <t>size</t>
  </si>
  <si>
    <t>aff2</t>
  </si>
  <si>
    <t>domain</t>
  </si>
  <si>
    <t>lowest</t>
  </si>
  <si>
    <t>thread</t>
  </si>
  <si>
    <t>page_select</t>
  </si>
  <si>
    <t>page_weight</t>
  </si>
  <si>
    <t>num_aff</t>
  </si>
  <si>
    <t>code_select</t>
  </si>
  <si>
    <t>code_weight</t>
  </si>
  <si>
    <t>code combined</t>
  </si>
  <si>
    <t>decode select</t>
  </si>
  <si>
    <t>decode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</si>
</sst>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2" fontId="0" fillId="0" borderId="0" xfId="0" applyNumberFormat="1"/>
    <xf numFmtId="2" fontId="0" fillId="2" borderId="0" xfId="0" applyNumberFormat="1" applyFill="1"/>
    <xf numFmtId="2" fontId="0" fillId="0" borderId="0" xfId="0" applyNumberFormat="1" applyFill="1"/>
    <xf numFmtId="2" fontId="0" fillId="3" borderId="0" xfId="0" applyNumberFormat="1" applyFill="1"/>
    <xf numFmtId="1" fontId="0" fillId="0" borderId="0" xfId="0" applyNumberFormat="1" applyAlignment="1">
      <alignment horizontal="right"/>
    </xf>
    <xf numFmtId="1" fontId="0" fillId="3" borderId="0" xfId="0" applyNumberFormat="1" applyFill="1" applyAlignment="1">
      <alignment horizontal="right"/>
    </xf>
    <xf numFmtId="0" fontId="0" fillId="3" borderId="0" xfId="0" applyFill="1"/>
    <xf numFmtId="1" fontId="0" fillId="2" borderId="0" xfId="0" applyNumberFormat="1" applyFill="1" applyAlignment="1">
      <alignment horizontal="right"/>
    </xf>
    <xf numFmtId="1" fontId="0" fillId="4" borderId="0" xfId="0" applyNumberFormat="1" applyFill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3"/>
  <sheetViews>
    <sheetView tabSelected="1" topLeftCell="G1" workbookViewId="0">
      <selection activeCell="U8" sqref="U8"/>
    </sheetView>
  </sheetViews>
  <sheetFormatPr baseColWidth="10" defaultRowHeight="15" x14ac:dyDescent="0.25"/>
  <cols>
    <col min="2" max="2" width="18.28515625" style="1" customWidth="1"/>
    <col min="3" max="3" width="19.42578125" style="1" customWidth="1"/>
    <col min="4" max="5" width="13.7109375" style="1" customWidth="1"/>
    <col min="6" max="6" width="3.5703125" style="4" customWidth="1"/>
    <col min="7" max="9" width="11.42578125" style="5"/>
    <col min="10" max="10" width="13.140625" style="5" customWidth="1"/>
    <col min="11" max="11" width="15" style="5" customWidth="1"/>
    <col min="12" max="12" width="15.5703125" style="5" customWidth="1"/>
    <col min="13" max="14" width="17.85546875" style="5" customWidth="1"/>
    <col min="15" max="15" width="11.42578125" style="5"/>
    <col min="16" max="16" width="1.42578125" style="6" customWidth="1"/>
    <col min="17" max="17" width="13.140625" style="5" customWidth="1"/>
    <col min="18" max="18" width="13" style="5" customWidth="1"/>
    <col min="19" max="19" width="12" style="5" customWidth="1"/>
    <col min="20" max="20" width="13.5703125" style="5" customWidth="1"/>
    <col min="21" max="21" width="16.28515625" style="5" customWidth="1"/>
    <col min="22" max="22" width="11.42578125" style="1"/>
  </cols>
  <sheetData>
    <row r="1" spans="1:22" x14ac:dyDescent="0.25">
      <c r="L1" s="5" t="s">
        <v>24</v>
      </c>
      <c r="M1" s="5" t="s">
        <v>25</v>
      </c>
      <c r="O1" s="5" t="s">
        <v>20</v>
      </c>
      <c r="Q1" s="5" t="s">
        <v>18</v>
      </c>
      <c r="R1" s="5" t="s">
        <v>19</v>
      </c>
      <c r="S1" s="5" t="s">
        <v>21</v>
      </c>
      <c r="T1" s="5" t="s">
        <v>22</v>
      </c>
      <c r="U1" s="5" t="s">
        <v>23</v>
      </c>
    </row>
    <row r="2" spans="1:22" s="7" customFormat="1" ht="7.5" customHeight="1" x14ac:dyDescent="0.25">
      <c r="B2" s="4" t="s">
        <v>0</v>
      </c>
      <c r="C2" s="4" t="s">
        <v>1</v>
      </c>
      <c r="D2" s="4" t="s">
        <v>2</v>
      </c>
      <c r="E2" s="4" t="s">
        <v>3</v>
      </c>
      <c r="F2" s="4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4"/>
    </row>
    <row r="3" spans="1:22" x14ac:dyDescent="0.25">
      <c r="A3">
        <v>2</v>
      </c>
      <c r="B3" s="1">
        <v>3.5</v>
      </c>
      <c r="C3" s="1">
        <v>3.7</v>
      </c>
      <c r="D3" s="1">
        <v>3.411</v>
      </c>
      <c r="G3" s="5" t="s">
        <v>4</v>
      </c>
      <c r="H3" s="5" t="str">
        <f>0 &amp;""&amp;0</f>
        <v>00</v>
      </c>
      <c r="J3" s="5" t="s">
        <v>15</v>
      </c>
      <c r="K3" s="5" t="s">
        <v>16</v>
      </c>
      <c r="L3" s="5">
        <f t="shared" ref="L3:L4" si="0">_xlfn.NUMBERVALUE(U3)/100</f>
        <v>0</v>
      </c>
      <c r="M3" s="5" t="str">
        <f>RIGHT(U3,2)</f>
        <v>00</v>
      </c>
      <c r="N3" s="5" t="str">
        <f t="shared" ref="N3:N29" si="1">L3&amp;" "&amp;_xlfn.NUMBERVALUE(M3)</f>
        <v>0 0</v>
      </c>
      <c r="O3" s="5">
        <v>1</v>
      </c>
      <c r="Q3" s="5" t="s">
        <v>4</v>
      </c>
      <c r="R3" s="5" t="s">
        <v>4</v>
      </c>
      <c r="S3" s="5" t="str">
        <f>INDEX($H$3:$H$12,MATCH(Q3,$G$3:$G$12,0))</f>
        <v>00</v>
      </c>
      <c r="T3" s="5" t="str">
        <f>INDEX($H$3:$H$12,MATCH(R3,$G$3:$G$12,0))</f>
        <v>00</v>
      </c>
      <c r="U3" s="5" t="str">
        <f>S3&amp;""&amp;T3</f>
        <v>0000</v>
      </c>
    </row>
    <row r="4" spans="1:22" x14ac:dyDescent="0.25">
      <c r="A4">
        <v>3</v>
      </c>
      <c r="B4" s="1">
        <v>2.4500000000000002</v>
      </c>
      <c r="C4" s="2"/>
      <c r="D4" s="1">
        <v>2.42</v>
      </c>
      <c r="E4" s="1">
        <v>2.34</v>
      </c>
      <c r="G4" s="5" t="s">
        <v>5</v>
      </c>
      <c r="H4" s="5">
        <v>5</v>
      </c>
      <c r="J4" s="5" t="s">
        <v>17</v>
      </c>
      <c r="K4" s="5" t="s">
        <v>16</v>
      </c>
      <c r="L4" s="5">
        <f t="shared" si="0"/>
        <v>0</v>
      </c>
      <c r="M4" s="5" t="str">
        <f t="shared" ref="M4:M30" si="2">RIGHT(U4,2)</f>
        <v>00</v>
      </c>
      <c r="N4" s="5" t="str">
        <f t="shared" si="1"/>
        <v>0 0</v>
      </c>
      <c r="O4" s="5">
        <v>1</v>
      </c>
      <c r="Q4" s="5" t="s">
        <v>4</v>
      </c>
      <c r="R4" s="5" t="s">
        <v>4</v>
      </c>
      <c r="S4" s="5" t="str">
        <f>INDEX($H$3:$H$12,MATCH(Q4,$G$3:$G$12,0))</f>
        <v>00</v>
      </c>
      <c r="T4" s="5" t="str">
        <f>INDEX($H$3:$H$12,MATCH(R4,$G$3:$G$12,0))</f>
        <v>00</v>
      </c>
      <c r="U4" s="5" t="str">
        <f t="shared" ref="U4:U30" si="3">S4&amp;""&amp;T4</f>
        <v>0000</v>
      </c>
    </row>
    <row r="5" spans="1:22" x14ac:dyDescent="0.25">
      <c r="A5">
        <v>4</v>
      </c>
      <c r="B5" s="1">
        <v>2.36</v>
      </c>
      <c r="C5" s="1">
        <v>2.34</v>
      </c>
      <c r="D5" s="2"/>
      <c r="E5" s="1">
        <v>1</v>
      </c>
      <c r="G5" s="5" t="s">
        <v>6</v>
      </c>
      <c r="H5" s="5">
        <v>1</v>
      </c>
      <c r="J5" s="5" t="s">
        <v>15</v>
      </c>
      <c r="K5" s="5" t="s">
        <v>16</v>
      </c>
      <c r="L5" s="5">
        <f>ROUND(_xlfn.NUMBERVALUE(U5)/100,0)</f>
        <v>5</v>
      </c>
      <c r="M5" s="5" t="str">
        <f t="shared" si="2"/>
        <v>01</v>
      </c>
      <c r="N5" s="5" t="str">
        <f t="shared" si="1"/>
        <v>5 1</v>
      </c>
      <c r="O5" s="5">
        <v>1</v>
      </c>
      <c r="Q5" s="5" t="s">
        <v>5</v>
      </c>
      <c r="R5" s="5" t="s">
        <v>11</v>
      </c>
      <c r="S5" s="5">
        <f>INDEX($H$3:$H$12,MATCH(Q5,$G$3:$G$12,0))</f>
        <v>5</v>
      </c>
      <c r="T5" s="5" t="str">
        <f>INDEX($H$3:$H$12,MATCH(R5,$G$3:$G$12,0))</f>
        <v>01</v>
      </c>
      <c r="U5" s="5" t="str">
        <f t="shared" si="3"/>
        <v>501</v>
      </c>
    </row>
    <row r="6" spans="1:22" x14ac:dyDescent="0.25">
      <c r="A6">
        <v>5</v>
      </c>
      <c r="B6" s="1">
        <v>1.62</v>
      </c>
      <c r="C6" s="2"/>
      <c r="D6" s="1">
        <v>1.63</v>
      </c>
      <c r="E6" s="1">
        <v>1.58</v>
      </c>
      <c r="G6" s="5" t="s">
        <v>7</v>
      </c>
      <c r="H6" s="5">
        <v>12</v>
      </c>
      <c r="J6" s="5" t="s">
        <v>17</v>
      </c>
      <c r="K6" s="5" t="s">
        <v>16</v>
      </c>
      <c r="L6" s="5">
        <f t="shared" ref="L6:L30" si="4">ROUND(_xlfn.NUMBERVALUE(U6)/100,0)</f>
        <v>5</v>
      </c>
      <c r="M6" s="5" t="str">
        <f t="shared" si="2"/>
        <v>01</v>
      </c>
      <c r="N6" s="5" t="str">
        <f t="shared" si="1"/>
        <v>5 1</v>
      </c>
      <c r="O6" s="5">
        <v>1</v>
      </c>
      <c r="Q6" s="5" t="s">
        <v>5</v>
      </c>
      <c r="R6" s="5" t="s">
        <v>11</v>
      </c>
      <c r="S6" s="5">
        <f>INDEX($H$3:$H$12,MATCH(Q6,$G$3:$G$12,0))</f>
        <v>5</v>
      </c>
      <c r="T6" s="5" t="str">
        <f>INDEX($H$3:$H$12,MATCH(R6,$G$3:$G$12,0))</f>
        <v>01</v>
      </c>
      <c r="U6" s="5" t="str">
        <f t="shared" si="3"/>
        <v>501</v>
      </c>
    </row>
    <row r="7" spans="1:22" x14ac:dyDescent="0.25">
      <c r="A7">
        <v>6</v>
      </c>
      <c r="B7" s="1">
        <v>1.52</v>
      </c>
      <c r="C7" s="2"/>
      <c r="D7" s="2"/>
      <c r="E7" s="1">
        <v>1.47</v>
      </c>
      <c r="G7" s="5" t="s">
        <v>8</v>
      </c>
      <c r="H7" s="5">
        <v>2</v>
      </c>
      <c r="J7" s="5" t="s">
        <v>15</v>
      </c>
      <c r="K7" s="5" t="s">
        <v>16</v>
      </c>
      <c r="L7" s="5">
        <f t="shared" si="4"/>
        <v>4</v>
      </c>
      <c r="M7" s="5" t="str">
        <f t="shared" si="2"/>
        <v>01</v>
      </c>
      <c r="N7" s="5" t="str">
        <f t="shared" si="1"/>
        <v>4 1</v>
      </c>
      <c r="O7" s="5">
        <v>10</v>
      </c>
      <c r="Q7" s="5" t="s">
        <v>10</v>
      </c>
      <c r="R7" s="5" t="s">
        <v>11</v>
      </c>
      <c r="S7" s="5">
        <f>INDEX($H$3:$H$12,MATCH(Q7,$G$3:$G$12,0))</f>
        <v>4</v>
      </c>
      <c r="T7" s="5" t="str">
        <f>INDEX($H$3:$H$12,MATCH(R7,$G$3:$G$12,0))</f>
        <v>01</v>
      </c>
      <c r="U7" s="5" t="str">
        <f t="shared" si="3"/>
        <v>401</v>
      </c>
    </row>
    <row r="8" spans="1:22" x14ac:dyDescent="0.25">
      <c r="A8">
        <v>7</v>
      </c>
      <c r="B8" s="1">
        <v>1.36</v>
      </c>
      <c r="C8" s="1">
        <v>1.52</v>
      </c>
      <c r="D8" s="1">
        <v>1.38</v>
      </c>
      <c r="E8" s="1">
        <v>1.26</v>
      </c>
      <c r="G8" s="5" t="s">
        <v>9</v>
      </c>
      <c r="H8" s="5">
        <v>3</v>
      </c>
      <c r="J8" s="8" t="s">
        <v>15</v>
      </c>
      <c r="K8" s="8" t="s">
        <v>16</v>
      </c>
      <c r="L8" s="8">
        <f t="shared" si="4"/>
        <v>0</v>
      </c>
      <c r="M8" s="8" t="str">
        <f t="shared" si="2"/>
        <v>15</v>
      </c>
      <c r="N8" s="8" t="str">
        <f t="shared" si="1"/>
        <v>0 15</v>
      </c>
      <c r="O8" s="8">
        <v>2</v>
      </c>
      <c r="Q8" s="8" t="s">
        <v>6</v>
      </c>
      <c r="R8" s="8" t="s">
        <v>5</v>
      </c>
      <c r="S8" s="8">
        <f>INDEX($H$3:$H$12,MATCH(Q8,$G$3:$G$12,0))</f>
        <v>1</v>
      </c>
      <c r="T8" s="8">
        <f>INDEX($H$3:$H$12,MATCH(R8,$G$3:$G$12,0))</f>
        <v>5</v>
      </c>
      <c r="U8" s="8" t="str">
        <f t="shared" si="3"/>
        <v>15</v>
      </c>
    </row>
    <row r="9" spans="1:22" x14ac:dyDescent="0.25">
      <c r="A9">
        <v>8</v>
      </c>
      <c r="B9" s="1">
        <v>2.13</v>
      </c>
      <c r="C9" s="1">
        <v>2.2000000000000002</v>
      </c>
      <c r="D9" s="2"/>
      <c r="E9" s="1">
        <v>1.32</v>
      </c>
      <c r="G9" s="5" t="s">
        <v>10</v>
      </c>
      <c r="H9" s="5">
        <v>4</v>
      </c>
      <c r="J9" s="5" t="s">
        <v>15</v>
      </c>
      <c r="K9" s="5" t="s">
        <v>16</v>
      </c>
      <c r="L9" s="5">
        <f t="shared" si="4"/>
        <v>1</v>
      </c>
      <c r="M9" s="5" t="str">
        <f t="shared" si="2"/>
        <v>01</v>
      </c>
      <c r="N9" s="5" t="str">
        <f t="shared" si="1"/>
        <v>1 1</v>
      </c>
      <c r="O9" s="5">
        <v>4</v>
      </c>
      <c r="Q9" s="5" t="s">
        <v>6</v>
      </c>
      <c r="R9" s="5" t="s">
        <v>11</v>
      </c>
      <c r="S9" s="5">
        <f>INDEX($H$3:$H$12,MATCH(Q9,$G$3:$G$12,0))</f>
        <v>1</v>
      </c>
      <c r="T9" s="5" t="str">
        <f>INDEX($H$3:$H$12,MATCH(R9,$G$3:$G$12,0))</f>
        <v>01</v>
      </c>
      <c r="U9" s="5" t="str">
        <f t="shared" si="3"/>
        <v>101</v>
      </c>
    </row>
    <row r="10" spans="1:22" x14ac:dyDescent="0.25">
      <c r="A10">
        <v>9</v>
      </c>
      <c r="B10" s="1">
        <v>1.31</v>
      </c>
      <c r="C10" s="2"/>
      <c r="D10" s="1">
        <v>1.25</v>
      </c>
      <c r="E10" s="1">
        <v>1.17</v>
      </c>
      <c r="G10" s="5" t="s">
        <v>11</v>
      </c>
      <c r="H10" s="5" t="str">
        <f>0 &amp;""&amp;1</f>
        <v>01</v>
      </c>
      <c r="J10" s="5" t="s">
        <v>15</v>
      </c>
      <c r="K10" s="5" t="s">
        <v>16</v>
      </c>
      <c r="L10" s="5">
        <f t="shared" si="4"/>
        <v>1</v>
      </c>
      <c r="M10" s="5" t="str">
        <f t="shared" si="2"/>
        <v>02</v>
      </c>
      <c r="N10" s="5" t="str">
        <f t="shared" si="1"/>
        <v>1 2</v>
      </c>
      <c r="O10" s="5">
        <v>4</v>
      </c>
      <c r="Q10" s="5" t="s">
        <v>6</v>
      </c>
      <c r="R10" s="5" t="s">
        <v>12</v>
      </c>
      <c r="S10" s="5">
        <f>INDEX($H$3:$H$12,MATCH(Q10,$G$3:$G$12,0))</f>
        <v>1</v>
      </c>
      <c r="T10" s="5" t="str">
        <f>INDEX($H$3:$H$12,MATCH(R10,$G$3:$G$12,0))</f>
        <v>02</v>
      </c>
      <c r="U10" s="5" t="str">
        <f t="shared" si="3"/>
        <v>102</v>
      </c>
    </row>
    <row r="11" spans="1:22" x14ac:dyDescent="0.25">
      <c r="A11">
        <v>10</v>
      </c>
      <c r="B11" s="1">
        <v>1.39</v>
      </c>
      <c r="C11" s="2"/>
      <c r="D11" s="2"/>
      <c r="E11" s="1">
        <v>1.25</v>
      </c>
      <c r="G11" s="5" t="s">
        <v>12</v>
      </c>
      <c r="H11" s="5" t="str">
        <f>0 &amp;""&amp;2</f>
        <v>02</v>
      </c>
      <c r="J11" s="5" t="s">
        <v>15</v>
      </c>
      <c r="K11" s="5" t="s">
        <v>16</v>
      </c>
      <c r="L11" s="5">
        <f t="shared" si="4"/>
        <v>1</v>
      </c>
      <c r="M11" s="5" t="str">
        <f t="shared" si="2"/>
        <v>03</v>
      </c>
      <c r="N11" s="5" t="str">
        <f t="shared" si="1"/>
        <v>1 3</v>
      </c>
      <c r="O11" s="5">
        <v>4</v>
      </c>
      <c r="Q11" s="5" t="s">
        <v>6</v>
      </c>
      <c r="R11" s="5" t="s">
        <v>13</v>
      </c>
      <c r="S11" s="5">
        <f>INDEX($H$3:$H$12,MATCH(Q11,$G$3:$G$12,0))</f>
        <v>1</v>
      </c>
      <c r="T11" s="5" t="str">
        <f>INDEX($H$3:$H$12,MATCH(R11,$G$3:$G$12,0))</f>
        <v>03</v>
      </c>
      <c r="U11" s="5" t="str">
        <f t="shared" si="3"/>
        <v>103</v>
      </c>
    </row>
    <row r="12" spans="1:22" x14ac:dyDescent="0.25">
      <c r="A12">
        <v>11</v>
      </c>
      <c r="B12" s="1">
        <v>1.37</v>
      </c>
      <c r="C12" s="1">
        <v>1.42</v>
      </c>
      <c r="D12" s="1">
        <v>1.23</v>
      </c>
      <c r="E12" s="1">
        <v>1.1200000000000001</v>
      </c>
      <c r="G12" s="5" t="s">
        <v>13</v>
      </c>
      <c r="H12" s="5" t="str">
        <f>0 &amp;""&amp;3</f>
        <v>03</v>
      </c>
      <c r="J12" s="5" t="s">
        <v>15</v>
      </c>
      <c r="K12" s="5" t="s">
        <v>16</v>
      </c>
      <c r="L12" s="5">
        <f t="shared" si="4"/>
        <v>1</v>
      </c>
      <c r="M12" s="5" t="str">
        <f t="shared" si="2"/>
        <v>03</v>
      </c>
      <c r="N12" s="5" t="str">
        <f t="shared" si="1"/>
        <v>1 3</v>
      </c>
      <c r="O12" s="5">
        <v>12</v>
      </c>
      <c r="Q12" s="5" t="s">
        <v>6</v>
      </c>
      <c r="R12" s="5" t="s">
        <v>13</v>
      </c>
      <c r="S12" s="5">
        <f>INDEX($H$3:$H$12,MATCH(Q12,$G$3:$G$12,0))</f>
        <v>1</v>
      </c>
      <c r="T12" s="5" t="str">
        <f>INDEX($H$3:$H$12,MATCH(R12,$G$3:$G$12,0))</f>
        <v>03</v>
      </c>
      <c r="U12" s="5" t="str">
        <f t="shared" si="3"/>
        <v>103</v>
      </c>
    </row>
    <row r="13" spans="1:22" x14ac:dyDescent="0.25">
      <c r="A13">
        <v>12</v>
      </c>
      <c r="B13" s="1">
        <v>1.38</v>
      </c>
      <c r="C13" s="1">
        <v>1.42</v>
      </c>
      <c r="D13" s="2"/>
      <c r="E13" s="2"/>
      <c r="J13" s="5" t="s">
        <v>15</v>
      </c>
      <c r="K13" s="5" t="s">
        <v>16</v>
      </c>
      <c r="L13" s="5">
        <f t="shared" si="4"/>
        <v>1</v>
      </c>
      <c r="M13" s="5" t="str">
        <f t="shared" si="2"/>
        <v>01</v>
      </c>
      <c r="N13" s="5" t="str">
        <f t="shared" si="1"/>
        <v>1 1</v>
      </c>
      <c r="O13" s="5">
        <v>12</v>
      </c>
      <c r="Q13" s="5" t="s">
        <v>6</v>
      </c>
      <c r="R13" s="5" t="s">
        <v>11</v>
      </c>
      <c r="S13" s="5">
        <f>INDEX($H$3:$H$12,MATCH(Q13,$G$3:$G$12,0))</f>
        <v>1</v>
      </c>
      <c r="T13" s="5" t="str">
        <f>INDEX($H$3:$H$12,MATCH(R13,$G$3:$G$12,0))</f>
        <v>01</v>
      </c>
      <c r="U13" s="5" t="str">
        <f t="shared" si="3"/>
        <v>101</v>
      </c>
    </row>
    <row r="14" spans="1:22" x14ac:dyDescent="0.25">
      <c r="A14">
        <v>13</v>
      </c>
      <c r="B14" s="1">
        <v>1.37</v>
      </c>
      <c r="C14" s="1">
        <v>1.3</v>
      </c>
      <c r="D14" s="2"/>
      <c r="E14" s="1">
        <v>1.1100000000000001</v>
      </c>
      <c r="J14" s="5" t="s">
        <v>17</v>
      </c>
      <c r="K14" s="5" t="s">
        <v>16</v>
      </c>
      <c r="L14" s="5">
        <f t="shared" si="4"/>
        <v>1</v>
      </c>
      <c r="M14" s="5" t="str">
        <f t="shared" si="2"/>
        <v>01</v>
      </c>
      <c r="N14" s="5" t="str">
        <f t="shared" si="1"/>
        <v>1 1</v>
      </c>
      <c r="O14" s="5">
        <v>12</v>
      </c>
      <c r="Q14" s="5" t="s">
        <v>6</v>
      </c>
      <c r="R14" s="5" t="s">
        <v>11</v>
      </c>
      <c r="S14" s="5">
        <f>INDEX($H$3:$H$12,MATCH(Q14,$G$3:$G$12,0))</f>
        <v>1</v>
      </c>
      <c r="T14" s="5" t="str">
        <f>INDEX($H$3:$H$12,MATCH(R14,$G$3:$G$12,0))</f>
        <v>01</v>
      </c>
      <c r="U14" s="5" t="str">
        <f t="shared" si="3"/>
        <v>101</v>
      </c>
    </row>
    <row r="15" spans="1:22" x14ac:dyDescent="0.25">
      <c r="A15">
        <v>14</v>
      </c>
      <c r="B15" s="1">
        <v>1.38</v>
      </c>
      <c r="C15" s="2"/>
      <c r="D15" s="2"/>
      <c r="E15" s="1">
        <v>1.2</v>
      </c>
      <c r="J15" s="9" t="s">
        <v>17</v>
      </c>
      <c r="K15" s="9" t="s">
        <v>16</v>
      </c>
      <c r="L15" s="9" t="e">
        <f t="shared" si="4"/>
        <v>#N/A</v>
      </c>
      <c r="M15" s="9" t="e">
        <f t="shared" si="2"/>
        <v>#N/A</v>
      </c>
      <c r="N15" s="9" t="e">
        <f t="shared" si="1"/>
        <v>#N/A</v>
      </c>
      <c r="O15" s="9">
        <v>12</v>
      </c>
      <c r="Q15" s="9" t="s">
        <v>7</v>
      </c>
      <c r="R15" s="9" t="s">
        <v>14</v>
      </c>
      <c r="S15" s="9">
        <f>INDEX($H$3:$H$12,MATCH(Q15,$G$3:$G$12,0))</f>
        <v>12</v>
      </c>
      <c r="T15" s="9" t="e">
        <f>INDEX($H$3:$H$12,MATCH(R15,$G$3:$G$12,0))</f>
        <v>#N/A</v>
      </c>
      <c r="U15" s="9" t="e">
        <f t="shared" si="3"/>
        <v>#N/A</v>
      </c>
    </row>
    <row r="16" spans="1:22" x14ac:dyDescent="0.25">
      <c r="A16">
        <v>15</v>
      </c>
      <c r="B16" s="1">
        <v>1.32</v>
      </c>
      <c r="C16" s="2"/>
      <c r="D16" s="2"/>
      <c r="E16" s="1">
        <v>1.1000000000000001</v>
      </c>
      <c r="J16" s="5" t="s">
        <v>15</v>
      </c>
      <c r="K16" s="5" t="s">
        <v>16</v>
      </c>
      <c r="L16" s="5">
        <f t="shared" si="4"/>
        <v>3</v>
      </c>
      <c r="M16" s="5" t="str">
        <f t="shared" si="2"/>
        <v>03</v>
      </c>
      <c r="N16" s="5" t="str">
        <f t="shared" si="1"/>
        <v>3 3</v>
      </c>
      <c r="O16" s="5">
        <v>12</v>
      </c>
      <c r="Q16" s="5" t="s">
        <v>9</v>
      </c>
      <c r="R16" s="5" t="s">
        <v>13</v>
      </c>
      <c r="S16" s="5">
        <f>INDEX($H$3:$H$12,MATCH(Q16,$G$3:$G$12,0))</f>
        <v>3</v>
      </c>
      <c r="T16" s="5" t="str">
        <f>INDEX($H$3:$H$12,MATCH(R16,$G$3:$G$12,0))</f>
        <v>03</v>
      </c>
      <c r="U16" s="5" t="str">
        <f t="shared" si="3"/>
        <v>303</v>
      </c>
    </row>
    <row r="17" spans="1:21" x14ac:dyDescent="0.25">
      <c r="A17">
        <v>16</v>
      </c>
      <c r="B17" s="1">
        <v>2.1</v>
      </c>
      <c r="C17" s="1">
        <v>2.11</v>
      </c>
      <c r="D17" s="1">
        <v>2.09</v>
      </c>
      <c r="E17" s="2"/>
      <c r="J17" s="8" t="s">
        <v>15</v>
      </c>
      <c r="K17" s="8" t="s">
        <v>16</v>
      </c>
      <c r="L17" s="8">
        <f t="shared" si="4"/>
        <v>0</v>
      </c>
      <c r="M17" s="8" t="str">
        <f t="shared" si="2"/>
        <v>25</v>
      </c>
      <c r="N17" s="8" t="str">
        <f t="shared" si="1"/>
        <v>0 25</v>
      </c>
      <c r="O17" s="8">
        <v>100</v>
      </c>
      <c r="Q17" s="8" t="s">
        <v>8</v>
      </c>
      <c r="R17" s="8" t="s">
        <v>5</v>
      </c>
      <c r="S17" s="8">
        <f>INDEX($H$3:$H$12,MATCH(Q17,$G$3:$G$12,0))</f>
        <v>2</v>
      </c>
      <c r="T17" s="8">
        <f>INDEX($H$3:$H$12,MATCH(R17,$G$3:$G$12,0))</f>
        <v>5</v>
      </c>
      <c r="U17" s="8" t="str">
        <f t="shared" si="3"/>
        <v>25</v>
      </c>
    </row>
    <row r="18" spans="1:21" x14ac:dyDescent="0.25">
      <c r="A18">
        <v>17</v>
      </c>
      <c r="B18" s="1">
        <v>1.3</v>
      </c>
      <c r="C18" s="2"/>
      <c r="D18" s="2"/>
      <c r="E18" s="1">
        <v>1.1000000000000001</v>
      </c>
      <c r="J18" s="5" t="s">
        <v>15</v>
      </c>
      <c r="K18" s="5" t="s">
        <v>16</v>
      </c>
      <c r="L18" s="5">
        <f t="shared" si="4"/>
        <v>2</v>
      </c>
      <c r="M18" s="5" t="str">
        <f t="shared" si="2"/>
        <v>01</v>
      </c>
      <c r="N18" s="5" t="str">
        <f t="shared" si="1"/>
        <v>2 1</v>
      </c>
      <c r="O18" s="5">
        <v>100</v>
      </c>
      <c r="Q18" s="5" t="s">
        <v>8</v>
      </c>
      <c r="R18" s="5" t="s">
        <v>11</v>
      </c>
      <c r="S18" s="5">
        <f>INDEX($H$3:$H$12,MATCH(Q18,$G$3:$G$12,0))</f>
        <v>2</v>
      </c>
      <c r="T18" s="5" t="str">
        <f>INDEX($H$3:$H$12,MATCH(R18,$G$3:$G$12,0))</f>
        <v>01</v>
      </c>
      <c r="U18" s="5" t="str">
        <f t="shared" si="3"/>
        <v>201</v>
      </c>
    </row>
    <row r="19" spans="1:21" x14ac:dyDescent="0.25">
      <c r="A19">
        <v>18</v>
      </c>
      <c r="B19" s="1">
        <v>1.6</v>
      </c>
      <c r="C19" s="2"/>
      <c r="D19" s="2"/>
      <c r="E19" s="2"/>
      <c r="J19" s="5" t="s">
        <v>17</v>
      </c>
      <c r="K19" s="5" t="s">
        <v>16</v>
      </c>
      <c r="L19" s="5">
        <f t="shared" si="4"/>
        <v>2</v>
      </c>
      <c r="M19" s="5" t="str">
        <f t="shared" si="2"/>
        <v>01</v>
      </c>
      <c r="N19" s="5" t="str">
        <f t="shared" si="1"/>
        <v>2 1</v>
      </c>
      <c r="O19" s="5">
        <v>100</v>
      </c>
      <c r="Q19" s="5" t="s">
        <v>8</v>
      </c>
      <c r="R19" s="5" t="s">
        <v>11</v>
      </c>
      <c r="S19" s="5">
        <f>INDEX($H$3:$H$12,MATCH(Q19,$G$3:$G$12,0))</f>
        <v>2</v>
      </c>
      <c r="T19" s="5" t="str">
        <f>INDEX($H$3:$H$12,MATCH(R19,$G$3:$G$12,0))</f>
        <v>01</v>
      </c>
      <c r="U19" s="5" t="str">
        <f t="shared" si="3"/>
        <v>201</v>
      </c>
    </row>
    <row r="20" spans="1:21" x14ac:dyDescent="0.25">
      <c r="A20">
        <v>19</v>
      </c>
      <c r="B20" s="1">
        <v>1.3</v>
      </c>
      <c r="C20" s="1">
        <v>1.46</v>
      </c>
      <c r="D20" s="1">
        <v>1.21</v>
      </c>
      <c r="E20" s="1">
        <v>1.1399999999999999</v>
      </c>
      <c r="J20" s="5" t="s">
        <v>15</v>
      </c>
      <c r="K20" s="5" t="s">
        <v>16</v>
      </c>
      <c r="L20" s="5">
        <f t="shared" si="4"/>
        <v>2</v>
      </c>
      <c r="M20" s="5" t="str">
        <f t="shared" si="2"/>
        <v>02</v>
      </c>
      <c r="N20" s="5" t="str">
        <f t="shared" si="1"/>
        <v>2 2</v>
      </c>
      <c r="O20" s="5">
        <v>100</v>
      </c>
      <c r="Q20" s="5" t="s">
        <v>8</v>
      </c>
      <c r="R20" s="5" t="s">
        <v>12</v>
      </c>
      <c r="S20" s="5">
        <f>INDEX($H$3:$H$12,MATCH(Q20,$G$3:$G$12,0))</f>
        <v>2</v>
      </c>
      <c r="T20" s="5" t="str">
        <f>INDEX($H$3:$H$12,MATCH(R20,$G$3:$G$12,0))</f>
        <v>02</v>
      </c>
      <c r="U20" s="5" t="str">
        <f t="shared" si="3"/>
        <v>202</v>
      </c>
    </row>
    <row r="21" spans="1:21" x14ac:dyDescent="0.25">
      <c r="A21">
        <v>20</v>
      </c>
      <c r="B21" s="1">
        <v>1.56</v>
      </c>
      <c r="C21" s="2"/>
      <c r="D21" s="2"/>
      <c r="E21" s="1">
        <v>1.2</v>
      </c>
      <c r="J21" s="5" t="s">
        <v>15</v>
      </c>
      <c r="K21" s="5" t="s">
        <v>16</v>
      </c>
      <c r="L21" s="5">
        <f t="shared" si="4"/>
        <v>2</v>
      </c>
      <c r="M21" s="5" t="str">
        <f t="shared" si="2"/>
        <v>03</v>
      </c>
      <c r="N21" s="5" t="str">
        <f t="shared" si="1"/>
        <v>2 3</v>
      </c>
      <c r="O21" s="5">
        <v>100</v>
      </c>
      <c r="Q21" s="5" t="s">
        <v>8</v>
      </c>
      <c r="R21" s="5" t="s">
        <v>13</v>
      </c>
      <c r="S21" s="5">
        <f>INDEX($H$3:$H$12,MATCH(Q21,$G$3:$G$12,0))</f>
        <v>2</v>
      </c>
      <c r="T21" s="5" t="str">
        <f>INDEX($H$3:$H$12,MATCH(R21,$G$3:$G$12,0))</f>
        <v>03</v>
      </c>
      <c r="U21" s="5" t="str">
        <f t="shared" si="3"/>
        <v>203</v>
      </c>
    </row>
    <row r="22" spans="1:21" x14ac:dyDescent="0.25">
      <c r="A22">
        <v>21</v>
      </c>
      <c r="B22" s="1">
        <v>1.62</v>
      </c>
      <c r="C22" s="2"/>
      <c r="D22" s="1">
        <v>1.232</v>
      </c>
      <c r="E22" s="2"/>
      <c r="J22" s="9" t="s">
        <v>15</v>
      </c>
      <c r="K22" s="9" t="s">
        <v>16</v>
      </c>
      <c r="L22" s="9">
        <f t="shared" si="4"/>
        <v>1</v>
      </c>
      <c r="M22" s="9" t="str">
        <f t="shared" si="2"/>
        <v>25</v>
      </c>
      <c r="N22" s="9" t="str">
        <f t="shared" si="1"/>
        <v>1 25</v>
      </c>
      <c r="O22" s="9">
        <v>100</v>
      </c>
      <c r="Q22" s="9" t="s">
        <v>7</v>
      </c>
      <c r="R22" s="9" t="s">
        <v>5</v>
      </c>
      <c r="S22" s="9">
        <f>INDEX($H$3:$H$12,MATCH(Q22,$G$3:$G$12,0))</f>
        <v>12</v>
      </c>
      <c r="T22" s="9">
        <f>INDEX($H$3:$H$12,MATCH(R22,$G$3:$G$12,0))</f>
        <v>5</v>
      </c>
      <c r="U22" s="9" t="str">
        <f t="shared" si="3"/>
        <v>125</v>
      </c>
    </row>
    <row r="23" spans="1:21" x14ac:dyDescent="0.25">
      <c r="A23">
        <v>22</v>
      </c>
      <c r="B23" s="1">
        <v>1.5</v>
      </c>
      <c r="C23" s="2"/>
      <c r="D23" s="2"/>
      <c r="E23" s="2"/>
      <c r="J23" s="9" t="s">
        <v>15</v>
      </c>
      <c r="K23" s="9" t="s">
        <v>16</v>
      </c>
      <c r="L23" s="9">
        <f t="shared" si="4"/>
        <v>12</v>
      </c>
      <c r="M23" s="9" t="str">
        <f t="shared" si="2"/>
        <v>01</v>
      </c>
      <c r="N23" s="9" t="str">
        <f t="shared" si="1"/>
        <v>12 1</v>
      </c>
      <c r="O23" s="9">
        <v>100</v>
      </c>
      <c r="Q23" s="9" t="s">
        <v>7</v>
      </c>
      <c r="R23" s="9" t="s">
        <v>11</v>
      </c>
      <c r="S23" s="9">
        <f>INDEX($H$3:$H$12,MATCH(Q23,$G$3:$G$12,0))</f>
        <v>12</v>
      </c>
      <c r="T23" s="9" t="str">
        <f>INDEX($H$3:$H$12,MATCH(R23,$G$3:$G$12,0))</f>
        <v>01</v>
      </c>
      <c r="U23" s="9" t="str">
        <f t="shared" si="3"/>
        <v>1201</v>
      </c>
    </row>
    <row r="24" spans="1:21" x14ac:dyDescent="0.25">
      <c r="A24">
        <v>23</v>
      </c>
      <c r="B24" s="1">
        <v>1.72</v>
      </c>
      <c r="C24" s="1">
        <v>1.65</v>
      </c>
      <c r="D24" s="2"/>
      <c r="E24" s="2"/>
      <c r="J24" s="9" t="s">
        <v>15</v>
      </c>
      <c r="K24" s="9" t="s">
        <v>16</v>
      </c>
      <c r="L24" s="9">
        <f t="shared" si="4"/>
        <v>12</v>
      </c>
      <c r="M24" s="9" t="str">
        <f t="shared" si="2"/>
        <v>02</v>
      </c>
      <c r="N24" s="9" t="str">
        <f t="shared" si="1"/>
        <v>12 2</v>
      </c>
      <c r="O24" s="9">
        <v>100</v>
      </c>
      <c r="Q24" s="9" t="s">
        <v>7</v>
      </c>
      <c r="R24" s="9" t="s">
        <v>12</v>
      </c>
      <c r="S24" s="9">
        <f>INDEX($H$3:$H$12,MATCH(Q24,$G$3:$G$12,0))</f>
        <v>12</v>
      </c>
      <c r="T24" s="9" t="str">
        <f>INDEX($H$3:$H$12,MATCH(R24,$G$3:$G$12,0))</f>
        <v>02</v>
      </c>
      <c r="U24" s="9" t="str">
        <f t="shared" si="3"/>
        <v>1202</v>
      </c>
    </row>
    <row r="25" spans="1:21" x14ac:dyDescent="0.25">
      <c r="A25">
        <v>24</v>
      </c>
      <c r="B25" s="1">
        <v>1.76</v>
      </c>
      <c r="C25" s="1">
        <v>1.78</v>
      </c>
      <c r="D25" s="2"/>
      <c r="E25" s="2"/>
      <c r="J25" s="9" t="s">
        <v>15</v>
      </c>
      <c r="K25" s="9" t="s">
        <v>16</v>
      </c>
      <c r="L25" s="9">
        <f t="shared" si="4"/>
        <v>12</v>
      </c>
      <c r="M25" s="9" t="str">
        <f t="shared" si="2"/>
        <v>03</v>
      </c>
      <c r="N25" s="9" t="str">
        <f t="shared" si="1"/>
        <v>12 3</v>
      </c>
      <c r="O25" s="9">
        <v>100</v>
      </c>
      <c r="Q25" s="9" t="s">
        <v>7</v>
      </c>
      <c r="R25" s="9" t="s">
        <v>13</v>
      </c>
      <c r="S25" s="9">
        <f>INDEX($H$3:$H$12,MATCH(Q25,$G$3:$G$12,0))</f>
        <v>12</v>
      </c>
      <c r="T25" s="9" t="str">
        <f>INDEX($H$3:$H$12,MATCH(R25,$G$3:$G$12,0))</f>
        <v>03</v>
      </c>
      <c r="U25" s="9" t="str">
        <f t="shared" si="3"/>
        <v>1203</v>
      </c>
    </row>
    <row r="26" spans="1:21" x14ac:dyDescent="0.25">
      <c r="A26">
        <v>25</v>
      </c>
      <c r="B26" s="1">
        <v>1.56</v>
      </c>
      <c r="C26" s="2"/>
      <c r="D26" s="1">
        <v>1.23</v>
      </c>
      <c r="E26" s="1">
        <v>1.1499999999999999</v>
      </c>
      <c r="J26" s="8" t="s">
        <v>15</v>
      </c>
      <c r="K26" s="8" t="s">
        <v>16</v>
      </c>
      <c r="L26" s="8">
        <f t="shared" si="4"/>
        <v>0</v>
      </c>
      <c r="M26" s="8" t="str">
        <f t="shared" si="2"/>
        <v>35</v>
      </c>
      <c r="N26" s="8" t="str">
        <f t="shared" si="1"/>
        <v>0 35</v>
      </c>
      <c r="O26" s="8">
        <v>2</v>
      </c>
      <c r="Q26" s="8" t="s">
        <v>9</v>
      </c>
      <c r="R26" s="8" t="s">
        <v>5</v>
      </c>
      <c r="S26" s="8">
        <f>INDEX($H$3:$H$12,MATCH(Q26,$G$3:$G$12,0))</f>
        <v>3</v>
      </c>
      <c r="T26" s="8">
        <f>INDEX($H$3:$H$12,MATCH(R26,$G$3:$G$12,0))</f>
        <v>5</v>
      </c>
      <c r="U26" s="8" t="str">
        <f t="shared" si="3"/>
        <v>35</v>
      </c>
    </row>
    <row r="27" spans="1:21" x14ac:dyDescent="0.25">
      <c r="A27">
        <v>26</v>
      </c>
      <c r="B27" s="1">
        <v>1.7</v>
      </c>
      <c r="C27" s="1">
        <v>1.61</v>
      </c>
      <c r="D27" s="2"/>
      <c r="E27" s="1">
        <v>1.2110000000000001</v>
      </c>
      <c r="J27" s="5" t="s">
        <v>15</v>
      </c>
      <c r="K27" s="5" t="s">
        <v>16</v>
      </c>
      <c r="L27" s="5">
        <f t="shared" si="4"/>
        <v>3</v>
      </c>
      <c r="M27" s="5" t="str">
        <f t="shared" si="2"/>
        <v>01</v>
      </c>
      <c r="N27" s="5" t="str">
        <f t="shared" si="1"/>
        <v>3 1</v>
      </c>
      <c r="O27" s="5">
        <v>2</v>
      </c>
      <c r="Q27" s="5" t="s">
        <v>9</v>
      </c>
      <c r="R27" s="5" t="s">
        <v>11</v>
      </c>
      <c r="S27" s="5">
        <f>INDEX($H$3:$H$12,MATCH(Q27,$G$3:$G$12,0))</f>
        <v>3</v>
      </c>
      <c r="T27" s="5" t="str">
        <f>INDEX($H$3:$H$12,MATCH(R27,$G$3:$G$12,0))</f>
        <v>01</v>
      </c>
      <c r="U27" s="5" t="str">
        <f t="shared" si="3"/>
        <v>301</v>
      </c>
    </row>
    <row r="28" spans="1:21" x14ac:dyDescent="0.25">
      <c r="A28">
        <v>27</v>
      </c>
      <c r="B28" s="1">
        <v>1.85</v>
      </c>
      <c r="C28" s="1">
        <v>1.63</v>
      </c>
      <c r="D28" s="2"/>
      <c r="E28" s="1">
        <v>1.1599999999999999</v>
      </c>
      <c r="J28" s="5" t="s">
        <v>17</v>
      </c>
      <c r="K28" s="5" t="s">
        <v>16</v>
      </c>
      <c r="L28" s="5">
        <f t="shared" si="4"/>
        <v>3</v>
      </c>
      <c r="M28" s="5" t="str">
        <f t="shared" si="2"/>
        <v>01</v>
      </c>
      <c r="N28" s="5" t="str">
        <f t="shared" si="1"/>
        <v>3 1</v>
      </c>
      <c r="O28" s="5">
        <v>2</v>
      </c>
      <c r="Q28" s="5" t="s">
        <v>9</v>
      </c>
      <c r="R28" s="5" t="s">
        <v>11</v>
      </c>
      <c r="S28" s="5">
        <f>INDEX($H$3:$H$12,MATCH(Q28,$G$3:$G$12,0))</f>
        <v>3</v>
      </c>
      <c r="T28" s="5" t="str">
        <f>INDEX($H$3:$H$12,MATCH(R28,$G$3:$G$12,0))</f>
        <v>01</v>
      </c>
      <c r="U28" s="5" t="str">
        <f t="shared" si="3"/>
        <v>301</v>
      </c>
    </row>
    <row r="29" spans="1:21" x14ac:dyDescent="0.25">
      <c r="A29">
        <v>28</v>
      </c>
      <c r="B29" s="1">
        <v>1.77</v>
      </c>
      <c r="C29" s="2"/>
      <c r="D29" s="2"/>
      <c r="E29" s="2"/>
      <c r="J29" s="5" t="s">
        <v>15</v>
      </c>
      <c r="K29" s="5" t="s">
        <v>16</v>
      </c>
      <c r="L29" s="5">
        <f t="shared" si="4"/>
        <v>3</v>
      </c>
      <c r="M29" s="5" t="str">
        <f t="shared" si="2"/>
        <v>02</v>
      </c>
      <c r="N29" s="5" t="str">
        <f t="shared" si="1"/>
        <v>3 2</v>
      </c>
      <c r="O29" s="5">
        <v>10</v>
      </c>
      <c r="Q29" s="5" t="s">
        <v>9</v>
      </c>
      <c r="R29" s="5" t="s">
        <v>12</v>
      </c>
      <c r="S29" s="5">
        <f>INDEX($H$3:$H$12,MATCH(Q29,$G$3:$G$12,0))</f>
        <v>3</v>
      </c>
      <c r="T29" s="5" t="str">
        <f>INDEX($H$3:$H$12,MATCH(R29,$G$3:$G$12,0))</f>
        <v>02</v>
      </c>
      <c r="U29" s="5" t="str">
        <f t="shared" si="3"/>
        <v>302</v>
      </c>
    </row>
    <row r="30" spans="1:21" x14ac:dyDescent="0.25">
      <c r="A30">
        <v>29</v>
      </c>
      <c r="B30" s="1">
        <v>1.65</v>
      </c>
      <c r="C30" s="1">
        <v>1.7</v>
      </c>
      <c r="D30" s="1">
        <v>1.26</v>
      </c>
      <c r="E30" s="1">
        <v>1.17</v>
      </c>
      <c r="J30" s="5" t="s">
        <v>15</v>
      </c>
      <c r="K30" s="5" t="s">
        <v>16</v>
      </c>
      <c r="L30" s="5">
        <f t="shared" si="4"/>
        <v>3</v>
      </c>
      <c r="M30" s="5" t="str">
        <f t="shared" si="2"/>
        <v>03</v>
      </c>
      <c r="N30" s="5" t="str">
        <f>L30&amp;" "&amp;_xlfn.NUMBERVALUE(M30)</f>
        <v>3 3</v>
      </c>
      <c r="O30" s="5">
        <v>10</v>
      </c>
      <c r="Q30" s="5" t="s">
        <v>9</v>
      </c>
      <c r="R30" s="5" t="s">
        <v>13</v>
      </c>
      <c r="S30" s="5">
        <f>INDEX($H$3:$H$12,MATCH(Q30,$G$3:$G$12,0))</f>
        <v>3</v>
      </c>
      <c r="T30" s="5" t="str">
        <f>INDEX($H$3:$H$12,MATCH(R30,$G$3:$G$12,0))</f>
        <v>03</v>
      </c>
      <c r="U30" s="5" t="str">
        <f t="shared" si="3"/>
        <v>303</v>
      </c>
    </row>
    <row r="31" spans="1:21" x14ac:dyDescent="0.25">
      <c r="A31">
        <v>30</v>
      </c>
      <c r="B31" s="1">
        <v>1.69</v>
      </c>
      <c r="C31" s="2"/>
      <c r="D31" s="2"/>
      <c r="E31" s="1">
        <v>1.22</v>
      </c>
    </row>
    <row r="32" spans="1:21" x14ac:dyDescent="0.25">
      <c r="A32">
        <v>31</v>
      </c>
      <c r="B32" s="1">
        <v>1.73</v>
      </c>
      <c r="C32" s="3">
        <v>1.7</v>
      </c>
      <c r="D32" s="1">
        <v>1.27</v>
      </c>
      <c r="E32" s="2"/>
    </row>
    <row r="33" spans="1:5" x14ac:dyDescent="0.25">
      <c r="A33">
        <v>32</v>
      </c>
      <c r="B33" s="1">
        <v>2.5110000000000001</v>
      </c>
      <c r="C33" s="2"/>
      <c r="D33" s="1">
        <v>2.16</v>
      </c>
      <c r="E33" s="2"/>
    </row>
  </sheetData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IT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Rudnev, Robert</dc:creator>
  <cp:lastModifiedBy>Rudnev, Robert</cp:lastModifiedBy>
  <dcterms:created xsi:type="dcterms:W3CDTF">2019-07-24T15:14:00Z</dcterms:created>
  <dcterms:modified xsi:type="dcterms:W3CDTF">2019-07-25T11:24:40Z</dcterms:modified>
</cp:coreProperties>
</file>