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<sst xmlns="http://schemas.openxmlformats.org/spreadsheetml/2006/main" count="942" uniqueCount="33">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</sst>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F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CFF00"/>
                </a:solidFill>
              </c:spPr>
            </c:marker>
          </c:dPt>
          <c:dPt>
            <c:idx val="15"/>
            <c:marker>
              <c:spPr>
                <a:solidFill>
                  <a:srgbClr val="EBFF00"/>
                </a:solidFill>
              </c:spPr>
            </c:marker>
          </c:dPt>
          <c:dPt>
            <c:idx val="16"/>
            <c:marker>
              <c:spPr>
                <a:solidFill>
                  <a:srgbClr val="EAFF00"/>
                </a:solidFill>
              </c:spPr>
            </c:marker>
          </c:dPt>
          <c:dPt>
            <c:idx val="17"/>
            <c:marker>
              <c:spPr>
                <a:solidFill>
                  <a:srgbClr val="E8FF00"/>
                </a:solidFill>
              </c:spPr>
            </c:marker>
          </c:dPt>
          <c:dPt>
            <c:idx val="18"/>
            <c:marker>
              <c:spPr>
                <a:solidFill>
                  <a:srgbClr val="E7FF00"/>
                </a:solidFill>
              </c:spPr>
            </c:marker>
          </c:dPt>
          <c:dPt>
            <c:idx val="19"/>
            <c:marker>
              <c:spPr>
                <a:solidFill>
                  <a:srgbClr val="E6FF00"/>
                </a:solidFill>
              </c:spPr>
            </c:marker>
          </c:dPt>
          <c:dPt>
            <c:idx val="20"/>
            <c:marker>
              <c:spPr>
                <a:solidFill>
                  <a:srgbClr val="E4FF00"/>
                </a:solidFill>
              </c:spPr>
            </c:marker>
          </c:dPt>
          <c:dPt>
            <c:idx val="21"/>
            <c:marker>
              <c:spPr>
                <a:solidFill>
                  <a:srgbClr val="E3FF00"/>
                </a:solidFill>
              </c:spPr>
            </c:marker>
          </c:dPt>
          <c:dPt>
            <c:idx val="22"/>
            <c:marker>
              <c:spPr>
                <a:solidFill>
                  <a:srgbClr val="E2FF00"/>
                </a:solidFill>
              </c:spPr>
            </c:marker>
          </c:dPt>
          <c:dPt>
            <c:idx val="23"/>
            <c:marker>
              <c:spPr>
                <a:solidFill>
                  <a:srgbClr val="E0FF00"/>
                </a:solidFill>
              </c:spPr>
            </c:marker>
          </c:dPt>
          <c:dPt>
            <c:idx val="24"/>
            <c:marker>
              <c:spPr>
                <a:solidFill>
                  <a:srgbClr val="DFFF00"/>
                </a:solidFill>
              </c:spPr>
            </c:marker>
          </c:dPt>
          <c:dPt>
            <c:idx val="25"/>
            <c:marker>
              <c:spPr>
                <a:solidFill>
                  <a:srgbClr val="DEFF00"/>
                </a:solidFill>
              </c:spPr>
            </c:marker>
          </c:dPt>
          <c:dPt>
            <c:idx val="26"/>
            <c:marker>
              <c:spPr>
                <a:solidFill>
                  <a:srgbClr val="DDFF00"/>
                </a:solidFill>
              </c:spPr>
            </c:marker>
          </c:dPt>
          <c:dPt>
            <c:idx val="27"/>
            <c:marker>
              <c:spPr>
                <a:solidFill>
                  <a:srgbClr val="DBFF00"/>
                </a:solidFill>
              </c:spPr>
            </c:marker>
          </c:dPt>
          <c:dPt>
            <c:idx val="28"/>
            <c:marker>
              <c:spPr>
                <a:solidFill>
                  <a:srgbClr val="DAFF00"/>
                </a:solidFill>
              </c:spPr>
            </c:marker>
          </c:dPt>
          <c:dPt>
            <c:idx val="29"/>
            <c:marker>
              <c:spPr>
                <a:solidFill>
                  <a:srgbClr val="D9FF00"/>
                </a:solidFill>
              </c:spPr>
            </c:marker>
          </c:dPt>
          <c:dPt>
            <c:idx val="30"/>
            <c:marker>
              <c:spPr>
                <a:solidFill>
                  <a:srgbClr val="D7FF00"/>
                </a:solidFill>
              </c:spPr>
            </c:marker>
          </c:dPt>
          <c:dPt>
            <c:idx val="31"/>
            <c:marker>
              <c:spPr>
                <a:solidFill>
                  <a:srgbClr val="D6FF00"/>
                </a:solidFill>
              </c:spPr>
            </c:marker>
          </c:dPt>
          <c:dPt>
            <c:idx val="32"/>
            <c:marker>
              <c:spPr>
                <a:solidFill>
                  <a:srgbClr val="D5FF00"/>
                </a:solidFill>
              </c:spPr>
            </c:marker>
          </c:dPt>
          <c:dPt>
            <c:idx val="33"/>
            <c:marker>
              <c:spPr>
                <a:solidFill>
                  <a:srgbClr val="D3FF00"/>
                </a:solidFill>
              </c:spPr>
            </c:marker>
          </c:dPt>
          <c:dPt>
            <c:idx val="34"/>
            <c:marker>
              <c:spPr>
                <a:solidFill>
                  <a:srgbClr val="D2FF00"/>
                </a:solidFill>
              </c:spPr>
            </c:marker>
          </c:dPt>
          <c:dPt>
            <c:idx val="35"/>
            <c:marker>
              <c:spPr>
                <a:solidFill>
                  <a:srgbClr val="D1FF00"/>
                </a:solidFill>
              </c:spPr>
            </c:marker>
          </c:dPt>
          <c:dPt>
            <c:idx val="36"/>
            <c:marker>
              <c:spPr>
                <a:solidFill>
                  <a:srgbClr val="CFFF00"/>
                </a:solidFill>
              </c:spPr>
            </c:marker>
          </c:dPt>
          <c:dPt>
            <c:idx val="37"/>
            <c:marker>
              <c:spPr>
                <a:solidFill>
                  <a:srgbClr val="CEFF00"/>
                </a:solidFill>
              </c:spPr>
            </c:marker>
          </c:dPt>
          <c:dPt>
            <c:idx val="38"/>
            <c:marker>
              <c:spPr>
                <a:solidFill>
                  <a:srgbClr val="CDFF00"/>
                </a:solidFill>
              </c:spPr>
            </c:marker>
          </c:dPt>
          <c:dPt>
            <c:idx val="39"/>
            <c:marker>
              <c:spPr>
                <a:solidFill>
                  <a:srgbClr val="CCFF00"/>
                </a:solidFill>
              </c:spPr>
            </c:marker>
          </c:dPt>
          <c:dPt>
            <c:idx val="40"/>
            <c:marker>
              <c:spPr>
                <a:solidFill>
                  <a:srgbClr val="CAFF00"/>
                </a:solidFill>
              </c:spPr>
            </c:marker>
          </c:dPt>
          <c:dPt>
            <c:idx val="41"/>
            <c:marker>
              <c:spPr>
                <a:solidFill>
                  <a:srgbClr val="C9FF00"/>
                </a:solidFill>
              </c:spPr>
            </c:marker>
          </c:dPt>
          <c:dPt>
            <c:idx val="42"/>
            <c:marker>
              <c:spPr>
                <a:solidFill>
                  <a:srgbClr val="C8FF00"/>
                </a:solidFill>
              </c:spPr>
            </c:marker>
          </c:dPt>
          <c:dPt>
            <c:idx val="43"/>
            <c:marker>
              <c:spPr>
                <a:solidFill>
                  <a:srgbClr val="C6FF00"/>
                </a:solidFill>
              </c:spPr>
            </c:marker>
          </c:dPt>
          <c:dPt>
            <c:idx val="44"/>
            <c:marker>
              <c:spPr>
                <a:solidFill>
                  <a:srgbClr val="C5FF00"/>
                </a:solidFill>
              </c:spPr>
            </c:marker>
          </c:dPt>
          <c:dPt>
            <c:idx val="45"/>
            <c:marker>
              <c:spPr>
                <a:solidFill>
                  <a:srgbClr val="C4FF00"/>
                </a:solidFill>
              </c:spPr>
            </c:marker>
          </c:dPt>
          <c:dPt>
            <c:idx val="46"/>
            <c:marker>
              <c:spPr>
                <a:solidFill>
                  <a:srgbClr val="C2FF00"/>
                </a:solidFill>
              </c:spPr>
            </c:marker>
          </c:dPt>
          <c:dPt>
            <c:idx val="47"/>
            <c:marker>
              <c:spPr>
                <a:solidFill>
                  <a:srgbClr val="C1FF00"/>
                </a:solidFill>
              </c:spPr>
            </c:marker>
          </c:dPt>
          <c:dPt>
            <c:idx val="48"/>
            <c:marker>
              <c:spPr>
                <a:solidFill>
                  <a:srgbClr val="C0FF00"/>
                </a:solidFill>
              </c:spPr>
            </c:marker>
          </c:dPt>
          <c:dPt>
            <c:idx val="49"/>
            <c:marker>
              <c:spPr>
                <a:solidFill>
                  <a:srgbClr val="BEFF00"/>
                </a:solidFill>
              </c:spPr>
            </c:marker>
          </c:dPt>
          <c:dPt>
            <c:idx val="50"/>
            <c:marker>
              <c:spPr>
                <a:solidFill>
                  <a:srgbClr val="BDFF00"/>
                </a:solidFill>
              </c:spPr>
            </c:marker>
          </c:dPt>
          <c:dPt>
            <c:idx val="51"/>
            <c:marker>
              <c:spPr>
                <a:solidFill>
                  <a:srgbClr val="BCFF00"/>
                </a:solidFill>
              </c:spPr>
            </c:marker>
          </c:dPt>
          <c:dPt>
            <c:idx val="52"/>
            <c:marker>
              <c:spPr>
                <a:solidFill>
                  <a:srgbClr val="BBFF00"/>
                </a:solidFill>
              </c:spPr>
            </c:marker>
          </c:dPt>
          <c:dPt>
            <c:idx val="53"/>
            <c:marker>
              <c:spPr>
                <a:solidFill>
                  <a:srgbClr val="B9FF00"/>
                </a:solidFill>
              </c:spPr>
            </c:marker>
          </c:dPt>
          <c:dPt>
            <c:idx val="54"/>
            <c:marker>
              <c:spPr>
                <a:solidFill>
                  <a:srgbClr val="B8FF00"/>
                </a:solidFill>
              </c:spPr>
            </c:marker>
          </c:dPt>
          <c:dPt>
            <c:idx val="55"/>
            <c:marker>
              <c:spPr>
                <a:solidFill>
                  <a:srgbClr val="B7FF00"/>
                </a:solidFill>
              </c:spPr>
            </c:marker>
          </c:dPt>
          <c:dPt>
            <c:idx val="56"/>
            <c:marker>
              <c:spPr>
                <a:solidFill>
                  <a:srgbClr val="B5FF00"/>
                </a:solidFill>
              </c:spPr>
            </c:marker>
          </c:dPt>
          <c:dPt>
            <c:idx val="57"/>
            <c:marker>
              <c:spPr>
                <a:solidFill>
                  <a:srgbClr val="B4FF00"/>
                </a:solidFill>
              </c:spPr>
            </c:marker>
          </c:dPt>
          <c:dPt>
            <c:idx val="58"/>
            <c:marker>
              <c:spPr>
                <a:solidFill>
                  <a:srgbClr val="B3FF00"/>
                </a:solidFill>
              </c:spPr>
            </c:marker>
          </c:dPt>
          <c:dPt>
            <c:idx val="59"/>
            <c:marker>
              <c:spPr>
                <a:solidFill>
                  <a:srgbClr val="B1FF00"/>
                </a:solidFill>
              </c:spPr>
            </c:marker>
          </c:dPt>
          <c:dPt>
            <c:idx val="60"/>
            <c:marker>
              <c:spPr>
                <a:solidFill>
                  <a:srgbClr val="B0FF00"/>
                </a:solidFill>
              </c:spPr>
            </c:marker>
          </c:dPt>
          <c:dPt>
            <c:idx val="61"/>
            <c:marker>
              <c:spPr>
                <a:solidFill>
                  <a:srgbClr val="AFFF00"/>
                </a:solidFill>
              </c:spPr>
            </c:marker>
          </c:dPt>
          <c:dPt>
            <c:idx val="62"/>
            <c:marker>
              <c:spPr>
                <a:solidFill>
                  <a:srgbClr val="ADFF00"/>
                </a:solidFill>
              </c:spPr>
            </c:marker>
          </c:dPt>
          <c:dPt>
            <c:idx val="63"/>
            <c:marker>
              <c:spPr>
                <a:solidFill>
                  <a:srgbClr val="ACFF00"/>
                </a:solidFill>
              </c:spPr>
            </c:marker>
          </c:dPt>
          <c:dPt>
            <c:idx val="64"/>
            <c:marker>
              <c:spPr>
                <a:solidFill>
                  <a:srgbClr val="ABFF00"/>
                </a:solidFill>
              </c:spPr>
            </c:marker>
          </c:dPt>
          <c:dPt>
            <c:idx val="65"/>
            <c:marker>
              <c:spPr>
                <a:solidFill>
                  <a:srgbClr val="AAFF00"/>
                </a:solidFill>
              </c:spPr>
            </c:marker>
          </c:dPt>
          <c:dPt>
            <c:idx val="66"/>
            <c:marker>
              <c:spPr>
                <a:solidFill>
                  <a:srgbClr val="A8FF00"/>
                </a:solidFill>
              </c:spPr>
            </c:marker>
          </c:dPt>
          <c:dPt>
            <c:idx val="67"/>
            <c:marker>
              <c:spPr>
                <a:solidFill>
                  <a:srgbClr val="A7FF00"/>
                </a:solidFill>
              </c:spPr>
            </c:marker>
          </c:dPt>
          <c:dPt>
            <c:idx val="68"/>
            <c:marker>
              <c:spPr>
                <a:solidFill>
                  <a:srgbClr val="A6FF00"/>
                </a:solidFill>
              </c:spPr>
            </c:marker>
          </c:dPt>
          <c:dPt>
            <c:idx val="69"/>
            <c:marker>
              <c:spPr>
                <a:solidFill>
                  <a:srgbClr val="A4FF00"/>
                </a:solidFill>
              </c:spPr>
            </c:marker>
          </c:dPt>
          <c:dPt>
            <c:idx val="70"/>
            <c:marker>
              <c:spPr>
                <a:solidFill>
                  <a:srgbClr val="A3FF00"/>
                </a:solidFill>
              </c:spPr>
            </c:marker>
          </c:dPt>
          <c:dPt>
            <c:idx val="71"/>
            <c:marker>
              <c:spPr>
                <a:solidFill>
                  <a:srgbClr val="A2FF00"/>
                </a:solidFill>
              </c:spPr>
            </c:marker>
          </c:dPt>
          <c:dPt>
            <c:idx val="72"/>
            <c:marker>
              <c:spPr>
                <a:solidFill>
                  <a:srgbClr val="A0FF00"/>
                </a:solidFill>
              </c:spPr>
            </c:marker>
          </c:dPt>
          <c:dPt>
            <c:idx val="73"/>
            <c:marker>
              <c:spPr>
                <a:solidFill>
                  <a:srgbClr val="9FFF00"/>
                </a:solidFill>
              </c:spPr>
            </c:marker>
          </c:dPt>
          <c:dPt>
            <c:idx val="74"/>
            <c:marker>
              <c:spPr>
                <a:solidFill>
                  <a:srgbClr val="9EFF00"/>
                </a:solidFill>
              </c:spPr>
            </c:marker>
          </c:dPt>
          <c:dPt>
            <c:idx val="75"/>
            <c:marker>
              <c:spPr>
                <a:solidFill>
                  <a:srgbClr val="9CFF00"/>
                </a:solidFill>
              </c:spPr>
            </c:marker>
          </c:dPt>
          <c:dPt>
            <c:idx val="76"/>
            <c:marker>
              <c:spPr>
                <a:solidFill>
                  <a:srgbClr val="9BFF00"/>
                </a:solidFill>
              </c:spPr>
            </c:marker>
          </c:dPt>
          <c:dPt>
            <c:idx val="77"/>
            <c:marker>
              <c:spPr>
                <a:solidFill>
                  <a:srgbClr val="9AFF00"/>
                </a:solidFill>
              </c:spPr>
            </c:marker>
          </c:dPt>
          <c:dPt>
            <c:idx val="78"/>
            <c:marker>
              <c:spPr>
                <a:solidFill>
                  <a:srgbClr val="99FF00"/>
                </a:solidFill>
              </c:spPr>
            </c:marker>
          </c:dPt>
          <c:dPt>
            <c:idx val="79"/>
            <c:marker>
              <c:spPr>
                <a:solidFill>
                  <a:srgbClr val="97FF00"/>
                </a:solidFill>
              </c:spPr>
            </c:marker>
          </c:dPt>
          <c:dPt>
            <c:idx val="80"/>
            <c:marker>
              <c:spPr>
                <a:solidFill>
                  <a:srgbClr val="96FF00"/>
                </a:solidFill>
              </c:spPr>
            </c:marker>
          </c:dPt>
          <c:dPt>
            <c:idx val="81"/>
            <c:marker>
              <c:spPr>
                <a:solidFill>
                  <a:srgbClr val="95FF00"/>
                </a:solidFill>
              </c:spPr>
            </c:marker>
          </c:dPt>
          <c:dPt>
            <c:idx val="82"/>
            <c:marker>
              <c:spPr>
                <a:solidFill>
                  <a:srgbClr val="93FF00"/>
                </a:solidFill>
              </c:spPr>
            </c:marker>
          </c:dPt>
          <c:dPt>
            <c:idx val="83"/>
            <c:marker>
              <c:spPr>
                <a:solidFill>
                  <a:srgbClr val="92FF00"/>
                </a:solidFill>
              </c:spPr>
            </c:marker>
          </c:dPt>
          <c:dPt>
            <c:idx val="84"/>
            <c:marker>
              <c:spPr>
                <a:solidFill>
                  <a:srgbClr val="91FF00"/>
                </a:solidFill>
              </c:spPr>
            </c:marker>
          </c:dPt>
          <c:dPt>
            <c:idx val="85"/>
            <c:marker>
              <c:spPr>
                <a:solidFill>
                  <a:srgbClr val="8FFF00"/>
                </a:solidFill>
              </c:spPr>
            </c:marker>
          </c:dPt>
          <c:dPt>
            <c:idx val="86"/>
            <c:marker>
              <c:spPr>
                <a:solidFill>
                  <a:srgbClr val="8EFF00"/>
                </a:solidFill>
              </c:spPr>
            </c:marker>
          </c:dPt>
          <c:dPt>
            <c:idx val="87"/>
            <c:marker>
              <c:spPr>
                <a:solidFill>
                  <a:srgbClr val="8DFF00"/>
                </a:solidFill>
              </c:spPr>
            </c:marker>
          </c:dPt>
          <c:dPt>
            <c:idx val="88"/>
            <c:marker>
              <c:spPr>
                <a:solidFill>
                  <a:srgbClr val="8BFF00"/>
                </a:solidFill>
              </c:spPr>
            </c:marker>
          </c:dPt>
          <c:dPt>
            <c:idx val="89"/>
            <c:marker>
              <c:spPr>
                <a:solidFill>
                  <a:srgbClr val="8AFF00"/>
                </a:solidFill>
              </c:spPr>
            </c:marker>
          </c:dPt>
          <c:dPt>
            <c:idx val="90"/>
            <c:marker>
              <c:spPr>
                <a:solidFill>
                  <a:srgbClr val="89FF00"/>
                </a:solidFill>
              </c:spPr>
            </c:marker>
          </c:dPt>
          <c:dPt>
            <c:idx val="91"/>
            <c:marker>
              <c:spPr>
                <a:solidFill>
                  <a:srgbClr val="88FF00"/>
                </a:solidFill>
              </c:spPr>
            </c:marker>
          </c:dPt>
          <c:dPt>
            <c:idx val="92"/>
            <c:marker>
              <c:spPr>
                <a:solidFill>
                  <a:srgbClr val="86FF00"/>
                </a:solidFill>
              </c:spPr>
            </c:marker>
          </c:dPt>
          <c:dPt>
            <c:idx val="93"/>
            <c:marker>
              <c:spPr>
                <a:solidFill>
                  <a:srgbClr val="85FF00"/>
                </a:solidFill>
              </c:spPr>
            </c:marker>
          </c:dPt>
          <c:dPt>
            <c:idx val="94"/>
            <c:marker>
              <c:spPr>
                <a:solidFill>
                  <a:srgbClr val="84FF00"/>
                </a:solidFill>
              </c:spPr>
            </c:marker>
          </c:dPt>
          <c:dPt>
            <c:idx val="95"/>
            <c:marker>
              <c:spPr>
                <a:solidFill>
                  <a:srgbClr val="82FF00"/>
                </a:solidFill>
              </c:spPr>
            </c:marker>
          </c:dPt>
          <c:dPt>
            <c:idx val="96"/>
            <c:marker>
              <c:spPr>
                <a:solidFill>
                  <a:srgbClr val="81FF00"/>
                </a:solidFill>
              </c:spPr>
            </c:marker>
          </c:dPt>
          <c:dPt>
            <c:idx val="97"/>
            <c:marker>
              <c:spPr>
                <a:solidFill>
                  <a:srgbClr val="80FF00"/>
                </a:solidFill>
              </c:spPr>
            </c:marker>
          </c:dPt>
          <c:dPt>
            <c:idx val="98"/>
            <c:marker>
              <c:spPr>
                <a:solidFill>
                  <a:srgbClr val="7EFF00"/>
                </a:solidFill>
              </c:spPr>
            </c:marker>
          </c:dPt>
          <c:dPt>
            <c:idx val="99"/>
            <c:marker>
              <c:spPr>
                <a:solidFill>
                  <a:srgbClr val="7DFF00"/>
                </a:solidFill>
              </c:spPr>
            </c:marker>
          </c:dPt>
          <c:dPt>
            <c:idx val="100"/>
            <c:marker>
              <c:spPr>
                <a:solidFill>
                  <a:srgbClr val="7CFF00"/>
                </a:solidFill>
              </c:spPr>
            </c:marker>
          </c:dPt>
          <c:dPt>
            <c:idx val="101"/>
            <c:marker>
              <c:spPr>
                <a:solidFill>
                  <a:srgbClr val="7AFF00"/>
                </a:solidFill>
              </c:spPr>
            </c:marker>
          </c:dPt>
          <c:dPt>
            <c:idx val="102"/>
            <c:marker>
              <c:spPr>
                <a:solidFill>
                  <a:srgbClr val="79FF00"/>
                </a:solidFill>
              </c:spPr>
            </c:marker>
          </c:dPt>
          <c:dPt>
            <c:idx val="103"/>
            <c:marker>
              <c:spPr>
                <a:solidFill>
                  <a:srgbClr val="78FF00"/>
                </a:solidFill>
              </c:spPr>
            </c:marker>
          </c:dPt>
          <c:dPt>
            <c:idx val="104"/>
            <c:marker>
              <c:spPr>
                <a:solidFill>
                  <a:srgbClr val="77FF00"/>
                </a:solidFill>
              </c:spPr>
            </c:marker>
          </c:dPt>
          <c:dPt>
            <c:idx val="105"/>
            <c:marker>
              <c:spPr>
                <a:solidFill>
                  <a:srgbClr val="75FF00"/>
                </a:solidFill>
              </c:spPr>
            </c:marker>
          </c:dPt>
          <c:dPt>
            <c:idx val="106"/>
            <c:marker>
              <c:spPr>
                <a:solidFill>
                  <a:srgbClr val="74FF00"/>
                </a:solidFill>
              </c:spPr>
            </c:marker>
          </c:dPt>
          <c:dPt>
            <c:idx val="107"/>
            <c:marker>
              <c:spPr>
                <a:solidFill>
                  <a:srgbClr val="73FF00"/>
                </a:solidFill>
              </c:spPr>
            </c:marker>
          </c:dPt>
          <c:dPt>
            <c:idx val="108"/>
            <c:marker>
              <c:spPr>
                <a:solidFill>
                  <a:srgbClr val="71FF00"/>
                </a:solidFill>
              </c:spPr>
            </c:marker>
          </c:dPt>
          <c:dPt>
            <c:idx val="109"/>
            <c:marker>
              <c:spPr>
                <a:solidFill>
                  <a:srgbClr val="70FF00"/>
                </a:solidFill>
              </c:spPr>
            </c:marker>
          </c:dPt>
          <c:dPt>
            <c:idx val="110"/>
            <c:marker>
              <c:spPr>
                <a:solidFill>
                  <a:srgbClr val="6FFF00"/>
                </a:solidFill>
              </c:spPr>
            </c:marker>
          </c:dPt>
          <c:dPt>
            <c:idx val="111"/>
            <c:marker>
              <c:spPr>
                <a:solidFill>
                  <a:srgbClr val="6DFF00"/>
                </a:solidFill>
              </c:spPr>
            </c:marker>
          </c:dPt>
          <c:dPt>
            <c:idx val="112"/>
            <c:marker>
              <c:spPr>
                <a:solidFill>
                  <a:srgbClr val="6CFF00"/>
                </a:solidFill>
              </c:spPr>
            </c:marker>
          </c:dPt>
          <c:dPt>
            <c:idx val="113"/>
            <c:marker>
              <c:spPr>
                <a:solidFill>
                  <a:srgbClr val="6BFF00"/>
                </a:solidFill>
              </c:spPr>
            </c:marker>
          </c:dPt>
          <c:dPt>
            <c:idx val="114"/>
            <c:marker>
              <c:spPr>
                <a:solidFill>
                  <a:srgbClr val="69FF00"/>
                </a:solidFill>
              </c:spPr>
            </c:marker>
          </c:dPt>
          <c:dPt>
            <c:idx val="115"/>
            <c:marker>
              <c:spPr>
                <a:solidFill>
                  <a:srgbClr val="68FF00"/>
                </a:solidFill>
              </c:spPr>
            </c:marker>
          </c:dPt>
          <c:dPt>
            <c:idx val="116"/>
            <c:marker>
              <c:spPr>
                <a:solidFill>
                  <a:srgbClr val="67FF00"/>
                </a:solidFill>
              </c:spPr>
            </c:marker>
          </c:dPt>
          <c:dPt>
            <c:idx val="117"/>
            <c:marker>
              <c:spPr>
                <a:solidFill>
                  <a:srgbClr val="66FF00"/>
                </a:solidFill>
              </c:spPr>
            </c:marker>
          </c:dPt>
          <c:dPt>
            <c:idx val="118"/>
            <c:marker>
              <c:spPr>
                <a:solidFill>
                  <a:srgbClr val="64FF00"/>
                </a:solidFill>
              </c:spPr>
            </c:marker>
          </c:dPt>
          <c:dPt>
            <c:idx val="119"/>
            <c:marker>
              <c:spPr>
                <a:solidFill>
                  <a:srgbClr val="63FF00"/>
                </a:solidFill>
              </c:spPr>
            </c:marker>
          </c:dPt>
          <c:dPt>
            <c:idx val="120"/>
            <c:marker>
              <c:spPr>
                <a:solidFill>
                  <a:srgbClr val="62FF00"/>
                </a:solidFill>
              </c:spPr>
            </c:marker>
          </c:dPt>
          <c:dPt>
            <c:idx val="121"/>
            <c:marker>
              <c:spPr>
                <a:solidFill>
                  <a:srgbClr val="60FF00"/>
                </a:solidFill>
              </c:spPr>
            </c:marker>
          </c:dPt>
          <c:dPt>
            <c:idx val="122"/>
            <c:marker>
              <c:spPr>
                <a:solidFill>
                  <a:srgbClr val="5FFF00"/>
                </a:solidFill>
              </c:spPr>
            </c:marker>
          </c:dPt>
          <c:dPt>
            <c:idx val="123"/>
            <c:marker>
              <c:spPr>
                <a:solidFill>
                  <a:srgbClr val="5EFF00"/>
                </a:solidFill>
              </c:spPr>
            </c:marker>
          </c:dPt>
          <c:dPt>
            <c:idx val="124"/>
            <c:marker>
              <c:spPr>
                <a:solidFill>
                  <a:srgbClr val="5CFF00"/>
                </a:solidFill>
              </c:spPr>
            </c:marker>
          </c:dPt>
          <c:dPt>
            <c:idx val="125"/>
            <c:marker>
              <c:spPr>
                <a:solidFill>
                  <a:srgbClr val="5BFF00"/>
                </a:solidFill>
              </c:spPr>
            </c:marker>
          </c:dPt>
          <c:dPt>
            <c:idx val="126"/>
            <c:marker>
              <c:spPr>
                <a:solidFill>
                  <a:srgbClr val="5AFF00"/>
                </a:solidFill>
              </c:spPr>
            </c:marker>
          </c:dPt>
          <c:dPt>
            <c:idx val="127"/>
            <c:marker>
              <c:spPr>
                <a:solidFill>
                  <a:srgbClr val="58FF00"/>
                </a:solidFill>
              </c:spPr>
            </c:marker>
          </c:dPt>
          <c:dPt>
            <c:idx val="128"/>
            <c:marker>
              <c:spPr>
                <a:solidFill>
                  <a:srgbClr val="57FF00"/>
                </a:solidFill>
              </c:spPr>
            </c:marker>
          </c:dPt>
          <c:dPt>
            <c:idx val="129"/>
            <c:marker>
              <c:spPr>
                <a:solidFill>
                  <a:srgbClr val="56FF00"/>
                </a:solidFill>
              </c:spPr>
            </c:marker>
          </c:dPt>
          <c:dPt>
            <c:idx val="130"/>
            <c:marker>
              <c:spPr>
                <a:solidFill>
                  <a:srgbClr val="55FF00"/>
                </a:solidFill>
              </c:spPr>
            </c:marker>
          </c:dPt>
          <c:dPt>
            <c:idx val="131"/>
            <c:marker>
              <c:spPr>
                <a:solidFill>
                  <a:srgbClr val="53FF00"/>
                </a:solidFill>
              </c:spPr>
            </c:marker>
          </c:dPt>
          <c:dPt>
            <c:idx val="132"/>
            <c:marker>
              <c:spPr>
                <a:solidFill>
                  <a:srgbClr val="52FF00"/>
                </a:solidFill>
              </c:spPr>
            </c:marker>
          </c:dPt>
          <c:dPt>
            <c:idx val="133"/>
            <c:marker>
              <c:spPr>
                <a:solidFill>
                  <a:srgbClr val="51FF00"/>
                </a:solidFill>
              </c:spPr>
            </c:marker>
          </c:dPt>
          <c:dPt>
            <c:idx val="134"/>
            <c:marker>
              <c:spPr>
                <a:solidFill>
                  <a:srgbClr val="4FFF00"/>
                </a:solidFill>
              </c:spPr>
            </c:marker>
          </c:dPt>
          <c:dPt>
            <c:idx val="135"/>
            <c:marker>
              <c:spPr>
                <a:solidFill>
                  <a:srgbClr val="4EFF00"/>
                </a:solidFill>
              </c:spPr>
            </c:marker>
          </c:dPt>
          <c:dPt>
            <c:idx val="136"/>
            <c:marker>
              <c:spPr>
                <a:solidFill>
                  <a:srgbClr val="4DFF00"/>
                </a:solidFill>
              </c:spPr>
            </c:marker>
          </c:dPt>
          <c:dPt>
            <c:idx val="137"/>
            <c:marker>
              <c:spPr>
                <a:solidFill>
                  <a:srgbClr val="4BFF00"/>
                </a:solidFill>
              </c:spPr>
            </c:marker>
          </c:dPt>
          <c:dPt>
            <c:idx val="138"/>
            <c:marker>
              <c:spPr>
                <a:solidFill>
                  <a:srgbClr val="4AFF00"/>
                </a:solidFill>
              </c:spPr>
            </c:marker>
          </c:dPt>
          <c:dPt>
            <c:idx val="139"/>
            <c:marker>
              <c:spPr>
                <a:solidFill>
                  <a:srgbClr val="49FF00"/>
                </a:solidFill>
              </c:spPr>
            </c:marker>
          </c:dPt>
          <c:dPt>
            <c:idx val="140"/>
            <c:marker>
              <c:spPr>
                <a:solidFill>
                  <a:srgbClr val="47FF00"/>
                </a:solidFill>
              </c:spPr>
            </c:marker>
          </c:dPt>
          <c:dPt>
            <c:idx val="141"/>
            <c:marker>
              <c:spPr>
                <a:solidFill>
                  <a:srgbClr val="46FF00"/>
                </a:solidFill>
              </c:spPr>
            </c:marker>
          </c:dPt>
          <c:dPt>
            <c:idx val="142"/>
            <c:marker>
              <c:spPr>
                <a:solidFill>
                  <a:srgbClr val="45FF00"/>
                </a:solidFill>
              </c:spPr>
            </c:marker>
          </c:dPt>
          <c:dPt>
            <c:idx val="143"/>
            <c:marker>
              <c:spPr>
                <a:solidFill>
                  <a:srgbClr val="44FF00"/>
                </a:solidFill>
              </c:spPr>
            </c:marker>
          </c:dPt>
          <c:dPt>
            <c:idx val="144"/>
            <c:marker>
              <c:spPr>
                <a:solidFill>
                  <a:srgbClr val="42FF00"/>
                </a:solidFill>
              </c:spPr>
            </c:marker>
          </c:dPt>
          <c:dPt>
            <c:idx val="145"/>
            <c:marker>
              <c:spPr>
                <a:solidFill>
                  <a:srgbClr val="41FF00"/>
                </a:solidFill>
              </c:spPr>
            </c:marker>
          </c:dPt>
          <c:dPt>
            <c:idx val="146"/>
            <c:marker>
              <c:spPr>
                <a:solidFill>
                  <a:srgbClr val="40FF00"/>
                </a:solidFill>
              </c:spPr>
            </c:marker>
          </c:dPt>
          <c:dPt>
            <c:idx val="147"/>
            <c:marker>
              <c:spPr>
                <a:solidFill>
                  <a:srgbClr val="3EFF00"/>
                </a:solidFill>
              </c:spPr>
            </c:marker>
          </c:dPt>
          <c:dPt>
            <c:idx val="148"/>
            <c:marker>
              <c:spPr>
                <a:solidFill>
                  <a:srgbClr val="3DFF00"/>
                </a:solidFill>
              </c:spPr>
            </c:marker>
          </c:dPt>
          <c:dPt>
            <c:idx val="149"/>
            <c:marker>
              <c:spPr>
                <a:solidFill>
                  <a:srgbClr val="3CFF00"/>
                </a:solidFill>
              </c:spPr>
            </c:marker>
          </c:dPt>
          <c:dPt>
            <c:idx val="150"/>
            <c:marker>
              <c:spPr>
                <a:solidFill>
                  <a:srgbClr val="3AFF00"/>
                </a:solidFill>
              </c:spPr>
            </c:marker>
          </c:dPt>
          <c:dPt>
            <c:idx val="151"/>
            <c:marker>
              <c:spPr>
                <a:solidFill>
                  <a:srgbClr val="39FF00"/>
                </a:solidFill>
              </c:spPr>
            </c:marker>
          </c:dPt>
          <c:dPt>
            <c:idx val="152"/>
            <c:marker>
              <c:spPr>
                <a:solidFill>
                  <a:srgbClr val="38FF00"/>
                </a:solidFill>
              </c:spPr>
            </c:marker>
          </c:dPt>
          <c:dPt>
            <c:idx val="153"/>
            <c:marker>
              <c:spPr>
                <a:solidFill>
                  <a:srgbClr val="36FF00"/>
                </a:solidFill>
              </c:spPr>
            </c:marker>
          </c:dPt>
          <c:dPt>
            <c:idx val="154"/>
            <c:marker>
              <c:spPr>
                <a:solidFill>
                  <a:srgbClr val="35FF00"/>
                </a:solidFill>
              </c:spPr>
            </c:marker>
          </c:dPt>
          <c:dPt>
            <c:idx val="155"/>
            <c:marker>
              <c:spPr>
                <a:solidFill>
                  <a:srgbClr val="34FF00"/>
                </a:solidFill>
              </c:spPr>
            </c:marker>
          </c:dPt>
          <c:dPt>
            <c:idx val="156"/>
            <c:marker>
              <c:spPr>
                <a:solidFill>
                  <a:srgbClr val="33FF00"/>
                </a:solidFill>
              </c:spPr>
            </c:marker>
          </c:dPt>
          <c:dPt>
            <c:idx val="157"/>
            <c:marker>
              <c:spPr>
                <a:solidFill>
                  <a:srgbClr val="31FF00"/>
                </a:solidFill>
              </c:spPr>
            </c:marker>
          </c:dPt>
          <c:dPt>
            <c:idx val="158"/>
            <c:marker>
              <c:spPr>
                <a:solidFill>
                  <a:srgbClr val="30FF00"/>
                </a:solidFill>
              </c:spPr>
            </c:marker>
          </c:dPt>
          <c:dPt>
            <c:idx val="159"/>
            <c:marker>
              <c:spPr>
                <a:solidFill>
                  <a:srgbClr val="2FFF00"/>
                </a:solidFill>
              </c:spPr>
            </c:marker>
          </c:dPt>
          <c:dPt>
            <c:idx val="160"/>
            <c:marker>
              <c:spPr>
                <a:solidFill>
                  <a:srgbClr val="2DFF00"/>
                </a:solidFill>
              </c:spPr>
            </c:marker>
          </c:dPt>
          <c:dPt>
            <c:idx val="161"/>
            <c:marker>
              <c:spPr>
                <a:solidFill>
                  <a:srgbClr val="2CFF00"/>
                </a:solidFill>
              </c:spPr>
            </c:marker>
          </c:dPt>
          <c:dPt>
            <c:idx val="162"/>
            <c:marker>
              <c:spPr>
                <a:solidFill>
                  <a:srgbClr val="2BFF00"/>
                </a:solidFill>
              </c:spPr>
            </c:marker>
          </c:dPt>
          <c:dPt>
            <c:idx val="163"/>
            <c:marker>
              <c:spPr>
                <a:solidFill>
                  <a:srgbClr val="29FF00"/>
                </a:solidFill>
              </c:spPr>
            </c:marker>
          </c:dPt>
          <c:dPt>
            <c:idx val="164"/>
            <c:marker>
              <c:spPr>
                <a:solidFill>
                  <a:srgbClr val="28FF00"/>
                </a:solidFill>
              </c:spPr>
            </c:marker>
          </c:dPt>
          <c:dPt>
            <c:idx val="165"/>
            <c:marker>
              <c:spPr>
                <a:solidFill>
                  <a:srgbClr val="27FF00"/>
                </a:solidFill>
              </c:spPr>
            </c:marker>
          </c:dPt>
          <c:dPt>
            <c:idx val="166"/>
            <c:marker>
              <c:spPr>
                <a:solidFill>
                  <a:srgbClr val="25FF00"/>
                </a:solidFill>
              </c:spPr>
            </c:marker>
          </c:dPt>
          <c:dPt>
            <c:idx val="167"/>
            <c:marker>
              <c:spPr>
                <a:solidFill>
                  <a:srgbClr val="24FF00"/>
                </a:solidFill>
              </c:spPr>
            </c:marker>
          </c:dPt>
          <c:dPt>
            <c:idx val="168"/>
            <c:marker>
              <c:spPr>
                <a:solidFill>
                  <a:srgbClr val="23FF00"/>
                </a:solidFill>
              </c:spPr>
            </c:marker>
          </c:dPt>
          <c:dPt>
            <c:idx val="169"/>
            <c:marker>
              <c:spPr>
                <a:solidFill>
                  <a:srgbClr val="22FF00"/>
                </a:solidFill>
              </c:spPr>
            </c:marker>
          </c:dPt>
          <c:dPt>
            <c:idx val="170"/>
            <c:marker>
              <c:spPr>
                <a:solidFill>
                  <a:srgbClr val="20FF00"/>
                </a:solidFill>
              </c:spPr>
            </c:marker>
          </c:dPt>
          <c:dPt>
            <c:idx val="171"/>
            <c:marker>
              <c:spPr>
                <a:solidFill>
                  <a:srgbClr val="1FFF00"/>
                </a:solidFill>
              </c:spPr>
            </c:marker>
          </c:dPt>
          <c:dPt>
            <c:idx val="172"/>
            <c:marker>
              <c:spPr>
                <a:solidFill>
                  <a:srgbClr val="1EFF00"/>
                </a:solidFill>
              </c:spPr>
            </c:marker>
          </c:dPt>
          <c:dPt>
            <c:idx val="173"/>
            <c:marker>
              <c:spPr>
                <a:solidFill>
                  <a:srgbClr val="1CFF00"/>
                </a:solidFill>
              </c:spPr>
            </c:marker>
          </c:dPt>
          <c:dPt>
            <c:idx val="174"/>
            <c:marker>
              <c:spPr>
                <a:solidFill>
                  <a:srgbClr val="1BFF00"/>
                </a:solidFill>
              </c:spPr>
            </c:marker>
          </c:dPt>
          <c:dPt>
            <c:idx val="175"/>
            <c:marker>
              <c:spPr>
                <a:solidFill>
                  <a:srgbClr val="1AFF00"/>
                </a:solidFill>
              </c:spPr>
            </c:marker>
          </c:dPt>
          <c:dPt>
            <c:idx val="176"/>
            <c:marker>
              <c:spPr>
                <a:solidFill>
                  <a:srgbClr val="18FF00"/>
                </a:solidFill>
              </c:spPr>
            </c:marker>
          </c:dPt>
          <c:dPt>
            <c:idx val="177"/>
            <c:marker>
              <c:spPr>
                <a:solidFill>
                  <a:srgbClr val="17FF00"/>
                </a:solidFill>
              </c:spPr>
            </c:marker>
          </c:dPt>
          <c:dPt>
            <c:idx val="178"/>
            <c:marker>
              <c:spPr>
                <a:solidFill>
                  <a:srgbClr val="16FF00"/>
                </a:solidFill>
              </c:spPr>
            </c:marker>
          </c:dPt>
          <c:dPt>
            <c:idx val="179"/>
            <c:marker>
              <c:spPr>
                <a:solidFill>
                  <a:srgbClr val="14FF00"/>
                </a:solidFill>
              </c:spPr>
            </c:marker>
          </c:dPt>
          <c:dPt>
            <c:idx val="180"/>
            <c:marker>
              <c:spPr>
                <a:solidFill>
                  <a:srgbClr val="13FF00"/>
                </a:solidFill>
              </c:spPr>
            </c:marker>
          </c:dPt>
          <c:dPt>
            <c:idx val="181"/>
            <c:marker>
              <c:spPr>
                <a:solidFill>
                  <a:srgbClr val="12FF00"/>
                </a:solidFill>
              </c:spPr>
            </c:marker>
          </c:dPt>
          <c:dPt>
            <c:idx val="182"/>
            <c:marker>
              <c:spPr>
                <a:solidFill>
                  <a:srgbClr val="11FF00"/>
                </a:solidFill>
              </c:spPr>
            </c:marker>
          </c:dPt>
          <c:dPt>
            <c:idx val="183"/>
            <c:marker>
              <c:spPr>
                <a:solidFill>
                  <a:srgbClr val="0FFF00"/>
                </a:solidFill>
              </c:spPr>
            </c:marker>
          </c:dPt>
          <c:dPt>
            <c:idx val="184"/>
            <c:marker>
              <c:spPr>
                <a:solidFill>
                  <a:srgbClr val="0EFF00"/>
                </a:solidFill>
              </c:spPr>
            </c:marker>
          </c:dPt>
          <c:dPt>
            <c:idx val="185"/>
            <c:marker>
              <c:spPr>
                <a:solidFill>
                  <a:srgbClr val="0DFF00"/>
                </a:solidFill>
              </c:spPr>
            </c:marker>
          </c:dPt>
          <c:dPt>
            <c:idx val="186"/>
            <c:marker>
              <c:spPr>
                <a:solidFill>
                  <a:srgbClr val="0BFF00"/>
                </a:solidFill>
              </c:spPr>
            </c:marker>
          </c:dPt>
          <c:dPt>
            <c:idx val="187"/>
            <c:marker>
              <c:spPr>
                <a:solidFill>
                  <a:srgbClr val="0AFF00"/>
                </a:solidFill>
              </c:spPr>
            </c:marker>
          </c:dPt>
          <c:dPt>
            <c:idx val="188"/>
            <c:marker>
              <c:spPr>
                <a:solidFill>
                  <a:srgbClr val="09FF00"/>
                </a:solidFill>
              </c:spPr>
            </c:marker>
          </c:dPt>
          <c:dPt>
            <c:idx val="189"/>
            <c:marker>
              <c:spPr>
                <a:solidFill>
                  <a:srgbClr val="07FF00"/>
                </a:solidFill>
              </c:spPr>
            </c:marker>
          </c:dPt>
          <c:dPt>
            <c:idx val="190"/>
            <c:marker>
              <c:spPr>
                <a:solidFill>
                  <a:srgbClr val="06FF00"/>
                </a:solidFill>
              </c:spPr>
            </c:marker>
          </c:dPt>
          <c:dPt>
            <c:idx val="191"/>
            <c:marker>
              <c:spPr>
                <a:solidFill>
                  <a:srgbClr val="05FF00"/>
                </a:solidFill>
              </c:spPr>
            </c:marker>
          </c:dPt>
          <c:dPt>
            <c:idx val="192"/>
            <c:marker>
              <c:spPr>
                <a:solidFill>
                  <a:srgbClr val="03FF00"/>
                </a:solidFill>
              </c:spPr>
            </c:marker>
          </c:dPt>
          <c:dPt>
            <c:idx val="193"/>
            <c:marker>
              <c:spPr>
                <a:solidFill>
                  <a:srgbClr val="02FF00"/>
                </a:solidFill>
              </c:spPr>
            </c:marker>
          </c:dPt>
          <c:dPt>
            <c:idx val="19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gráficos!$A$7:$A$201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xVal>
          <c:yVal>
            <c:numRef>
              <c:f>gráficos!$B$7:$B$201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0.2501</v>
      </c>
      <c r="E2">
        <v>399.8</v>
      </c>
      <c r="F2">
        <v>283.62</v>
      </c>
      <c r="G2">
        <v>5.82</v>
      </c>
      <c r="H2">
        <v>0.09</v>
      </c>
      <c r="I2">
        <v>2923</v>
      </c>
      <c r="J2">
        <v>194.77</v>
      </c>
      <c r="K2">
        <v>54.38</v>
      </c>
      <c r="L2">
        <v>1</v>
      </c>
      <c r="M2">
        <v>2921</v>
      </c>
      <c r="N2">
        <v>39.4</v>
      </c>
      <c r="O2">
        <v>24256.19</v>
      </c>
      <c r="P2">
        <v>3958.93</v>
      </c>
      <c r="Q2">
        <v>5884.46</v>
      </c>
      <c r="R2">
        <v>5347.19</v>
      </c>
      <c r="S2">
        <v>228.93</v>
      </c>
      <c r="T2">
        <v>2538420.99</v>
      </c>
      <c r="U2">
        <v>0.04</v>
      </c>
      <c r="V2">
        <v>0.43</v>
      </c>
      <c r="W2">
        <v>23.4</v>
      </c>
      <c r="X2">
        <v>149.89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0.4721</v>
      </c>
      <c r="E3">
        <v>211.84</v>
      </c>
      <c r="F3">
        <v>175.18</v>
      </c>
      <c r="G3">
        <v>11.97</v>
      </c>
      <c r="H3">
        <v>0.18</v>
      </c>
      <c r="I3">
        <v>878</v>
      </c>
      <c r="J3">
        <v>196.32</v>
      </c>
      <c r="K3">
        <v>54.38</v>
      </c>
      <c r="L3">
        <v>2</v>
      </c>
      <c r="M3">
        <v>876</v>
      </c>
      <c r="N3">
        <v>39.95</v>
      </c>
      <c r="O3">
        <v>24447.22</v>
      </c>
      <c r="P3">
        <v>2420.44</v>
      </c>
      <c r="Q3">
        <v>5882.27</v>
      </c>
      <c r="R3">
        <v>1648.9</v>
      </c>
      <c r="S3">
        <v>228.93</v>
      </c>
      <c r="T3">
        <v>699497.63</v>
      </c>
      <c r="U3">
        <v>0.14</v>
      </c>
      <c r="V3">
        <v>0.7</v>
      </c>
      <c r="W3">
        <v>20.01</v>
      </c>
      <c r="X3">
        <v>41.5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0.5537</v>
      </c>
      <c r="E4">
        <v>180.6</v>
      </c>
      <c r="F4">
        <v>157.86</v>
      </c>
      <c r="G4">
        <v>18.21</v>
      </c>
      <c r="H4">
        <v>0.27</v>
      </c>
      <c r="I4">
        <v>520</v>
      </c>
      <c r="J4">
        <v>197.88</v>
      </c>
      <c r="K4">
        <v>54.38</v>
      </c>
      <c r="L4">
        <v>3</v>
      </c>
      <c r="M4">
        <v>518</v>
      </c>
      <c r="N4">
        <v>40.5</v>
      </c>
      <c r="O4">
        <v>24639</v>
      </c>
      <c r="P4">
        <v>2158.81</v>
      </c>
      <c r="Q4">
        <v>5881.88</v>
      </c>
      <c r="R4">
        <v>1061.35</v>
      </c>
      <c r="S4">
        <v>228.93</v>
      </c>
      <c r="T4">
        <v>407515.44</v>
      </c>
      <c r="U4">
        <v>0.22</v>
      </c>
      <c r="V4">
        <v>0.78</v>
      </c>
      <c r="W4">
        <v>19.42</v>
      </c>
      <c r="X4">
        <v>24.2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0.597</v>
      </c>
      <c r="E5">
        <v>167.49</v>
      </c>
      <c r="F5">
        <v>150.67</v>
      </c>
      <c r="G5">
        <v>24.57</v>
      </c>
      <c r="H5">
        <v>0.36</v>
      </c>
      <c r="I5">
        <v>368</v>
      </c>
      <c r="J5">
        <v>199.44</v>
      </c>
      <c r="K5">
        <v>54.38</v>
      </c>
      <c r="L5">
        <v>4</v>
      </c>
      <c r="M5">
        <v>366</v>
      </c>
      <c r="N5">
        <v>41.06</v>
      </c>
      <c r="O5">
        <v>24831.54</v>
      </c>
      <c r="P5">
        <v>2038.13</v>
      </c>
      <c r="Q5">
        <v>5881.84</v>
      </c>
      <c r="R5">
        <v>817.78</v>
      </c>
      <c r="S5">
        <v>228.93</v>
      </c>
      <c r="T5">
        <v>286490.76</v>
      </c>
      <c r="U5">
        <v>0.28</v>
      </c>
      <c r="V5">
        <v>0.8100000000000001</v>
      </c>
      <c r="W5">
        <v>19.16</v>
      </c>
      <c r="X5">
        <v>17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0.6242</v>
      </c>
      <c r="E6">
        <v>160.22</v>
      </c>
      <c r="F6">
        <v>146.69</v>
      </c>
      <c r="G6">
        <v>31.1</v>
      </c>
      <c r="H6">
        <v>0.44</v>
      </c>
      <c r="I6">
        <v>283</v>
      </c>
      <c r="J6">
        <v>201.01</v>
      </c>
      <c r="K6">
        <v>54.38</v>
      </c>
      <c r="L6">
        <v>5</v>
      </c>
      <c r="M6">
        <v>281</v>
      </c>
      <c r="N6">
        <v>41.63</v>
      </c>
      <c r="O6">
        <v>25024.84</v>
      </c>
      <c r="P6">
        <v>1962.63</v>
      </c>
      <c r="Q6">
        <v>5881.71</v>
      </c>
      <c r="R6">
        <v>683.02</v>
      </c>
      <c r="S6">
        <v>228.93</v>
      </c>
      <c r="T6">
        <v>219534.35</v>
      </c>
      <c r="U6">
        <v>0.34</v>
      </c>
      <c r="V6">
        <v>0.84</v>
      </c>
      <c r="W6">
        <v>19.02</v>
      </c>
      <c r="X6">
        <v>13.03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0.6423</v>
      </c>
      <c r="E7">
        <v>155.68</v>
      </c>
      <c r="F7">
        <v>144.22</v>
      </c>
      <c r="G7">
        <v>37.62</v>
      </c>
      <c r="H7">
        <v>0.53</v>
      </c>
      <c r="I7">
        <v>230</v>
      </c>
      <c r="J7">
        <v>202.58</v>
      </c>
      <c r="K7">
        <v>54.38</v>
      </c>
      <c r="L7">
        <v>6</v>
      </c>
      <c r="M7">
        <v>228</v>
      </c>
      <c r="N7">
        <v>42.2</v>
      </c>
      <c r="O7">
        <v>25218.93</v>
      </c>
      <c r="P7">
        <v>1907.59</v>
      </c>
      <c r="Q7">
        <v>5881.72</v>
      </c>
      <c r="R7">
        <v>599.83</v>
      </c>
      <c r="S7">
        <v>228.93</v>
      </c>
      <c r="T7">
        <v>178203.48</v>
      </c>
      <c r="U7">
        <v>0.38</v>
      </c>
      <c r="V7">
        <v>0.85</v>
      </c>
      <c r="W7">
        <v>18.92</v>
      </c>
      <c r="X7">
        <v>10.56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0.6559</v>
      </c>
      <c r="E8">
        <v>152.47</v>
      </c>
      <c r="F8">
        <v>142.49</v>
      </c>
      <c r="G8">
        <v>44.53</v>
      </c>
      <c r="H8">
        <v>0.61</v>
      </c>
      <c r="I8">
        <v>192</v>
      </c>
      <c r="J8">
        <v>204.16</v>
      </c>
      <c r="K8">
        <v>54.38</v>
      </c>
      <c r="L8">
        <v>7</v>
      </c>
      <c r="M8">
        <v>190</v>
      </c>
      <c r="N8">
        <v>42.78</v>
      </c>
      <c r="O8">
        <v>25413.94</v>
      </c>
      <c r="P8">
        <v>1862.04</v>
      </c>
      <c r="Q8">
        <v>5881.56</v>
      </c>
      <c r="R8">
        <v>540.5700000000001</v>
      </c>
      <c r="S8">
        <v>228.93</v>
      </c>
      <c r="T8">
        <v>148767.38</v>
      </c>
      <c r="U8">
        <v>0.42</v>
      </c>
      <c r="V8">
        <v>0.86</v>
      </c>
      <c r="W8">
        <v>18.88</v>
      </c>
      <c r="X8">
        <v>8.83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0.6662</v>
      </c>
      <c r="E9">
        <v>150.1</v>
      </c>
      <c r="F9">
        <v>141.17</v>
      </c>
      <c r="G9">
        <v>51.33</v>
      </c>
      <c r="H9">
        <v>0.6899999999999999</v>
      </c>
      <c r="I9">
        <v>165</v>
      </c>
      <c r="J9">
        <v>205.75</v>
      </c>
      <c r="K9">
        <v>54.38</v>
      </c>
      <c r="L9">
        <v>8</v>
      </c>
      <c r="M9">
        <v>163</v>
      </c>
      <c r="N9">
        <v>43.37</v>
      </c>
      <c r="O9">
        <v>25609.61</v>
      </c>
      <c r="P9">
        <v>1823.53</v>
      </c>
      <c r="Q9">
        <v>5881.69</v>
      </c>
      <c r="R9">
        <v>495.99</v>
      </c>
      <c r="S9">
        <v>228.93</v>
      </c>
      <c r="T9">
        <v>126610.16</v>
      </c>
      <c r="U9">
        <v>0.46</v>
      </c>
      <c r="V9">
        <v>0.87</v>
      </c>
      <c r="W9">
        <v>18.83</v>
      </c>
      <c r="X9">
        <v>7.51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0.6741</v>
      </c>
      <c r="E10">
        <v>148.36</v>
      </c>
      <c r="F10">
        <v>140.24</v>
      </c>
      <c r="G10">
        <v>58.43</v>
      </c>
      <c r="H10">
        <v>0.77</v>
      </c>
      <c r="I10">
        <v>144</v>
      </c>
      <c r="J10">
        <v>207.34</v>
      </c>
      <c r="K10">
        <v>54.38</v>
      </c>
      <c r="L10">
        <v>9</v>
      </c>
      <c r="M10">
        <v>142</v>
      </c>
      <c r="N10">
        <v>43.96</v>
      </c>
      <c r="O10">
        <v>25806.1</v>
      </c>
      <c r="P10">
        <v>1789.62</v>
      </c>
      <c r="Q10">
        <v>5881.57</v>
      </c>
      <c r="R10">
        <v>464.64</v>
      </c>
      <c r="S10">
        <v>228.93</v>
      </c>
      <c r="T10">
        <v>111037.85</v>
      </c>
      <c r="U10">
        <v>0.49</v>
      </c>
      <c r="V10">
        <v>0.87</v>
      </c>
      <c r="W10">
        <v>18.8</v>
      </c>
      <c r="X10">
        <v>6.58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0.6808</v>
      </c>
      <c r="E11">
        <v>146.89</v>
      </c>
      <c r="F11">
        <v>139.43</v>
      </c>
      <c r="G11">
        <v>65.87</v>
      </c>
      <c r="H11">
        <v>0.85</v>
      </c>
      <c r="I11">
        <v>127</v>
      </c>
      <c r="J11">
        <v>208.94</v>
      </c>
      <c r="K11">
        <v>54.38</v>
      </c>
      <c r="L11">
        <v>10</v>
      </c>
      <c r="M11">
        <v>125</v>
      </c>
      <c r="N11">
        <v>44.56</v>
      </c>
      <c r="O11">
        <v>26003.41</v>
      </c>
      <c r="P11">
        <v>1754.82</v>
      </c>
      <c r="Q11">
        <v>5881.58</v>
      </c>
      <c r="R11">
        <v>437.78</v>
      </c>
      <c r="S11">
        <v>228.93</v>
      </c>
      <c r="T11">
        <v>97694.87</v>
      </c>
      <c r="U11">
        <v>0.52</v>
      </c>
      <c r="V11">
        <v>0.88</v>
      </c>
      <c r="W11">
        <v>18.76</v>
      </c>
      <c r="X11">
        <v>5.78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0.6860000000000001</v>
      </c>
      <c r="E12">
        <v>145.78</v>
      </c>
      <c r="F12">
        <v>138.83</v>
      </c>
      <c r="G12">
        <v>73.06999999999999</v>
      </c>
      <c r="H12">
        <v>0.93</v>
      </c>
      <c r="I12">
        <v>114</v>
      </c>
      <c r="J12">
        <v>210.55</v>
      </c>
      <c r="K12">
        <v>54.38</v>
      </c>
      <c r="L12">
        <v>11</v>
      </c>
      <c r="M12">
        <v>112</v>
      </c>
      <c r="N12">
        <v>45.17</v>
      </c>
      <c r="O12">
        <v>26201.54</v>
      </c>
      <c r="P12">
        <v>1724.41</v>
      </c>
      <c r="Q12">
        <v>5881.64</v>
      </c>
      <c r="R12">
        <v>417.01</v>
      </c>
      <c r="S12">
        <v>228.93</v>
      </c>
      <c r="T12">
        <v>87374.78</v>
      </c>
      <c r="U12">
        <v>0.55</v>
      </c>
      <c r="V12">
        <v>0.88</v>
      </c>
      <c r="W12">
        <v>18.73</v>
      </c>
      <c r="X12">
        <v>5.17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0.6906</v>
      </c>
      <c r="E13">
        <v>144.8</v>
      </c>
      <c r="F13">
        <v>138.32</v>
      </c>
      <c r="G13">
        <v>81.36</v>
      </c>
      <c r="H13">
        <v>1</v>
      </c>
      <c r="I13">
        <v>102</v>
      </c>
      <c r="J13">
        <v>212.16</v>
      </c>
      <c r="K13">
        <v>54.38</v>
      </c>
      <c r="L13">
        <v>12</v>
      </c>
      <c r="M13">
        <v>100</v>
      </c>
      <c r="N13">
        <v>45.78</v>
      </c>
      <c r="O13">
        <v>26400.51</v>
      </c>
      <c r="P13">
        <v>1690.3</v>
      </c>
      <c r="Q13">
        <v>5881.53</v>
      </c>
      <c r="R13">
        <v>399.32</v>
      </c>
      <c r="S13">
        <v>228.93</v>
      </c>
      <c r="T13">
        <v>78588.89999999999</v>
      </c>
      <c r="U13">
        <v>0.57</v>
      </c>
      <c r="V13">
        <v>0.89</v>
      </c>
      <c r="W13">
        <v>18.73</v>
      </c>
      <c r="X13">
        <v>4.66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0.6946</v>
      </c>
      <c r="E14">
        <v>143.97</v>
      </c>
      <c r="F14">
        <v>137.84</v>
      </c>
      <c r="G14">
        <v>88.93000000000001</v>
      </c>
      <c r="H14">
        <v>1.08</v>
      </c>
      <c r="I14">
        <v>93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1662.06</v>
      </c>
      <c r="Q14">
        <v>5881.55</v>
      </c>
      <c r="R14">
        <v>383.73</v>
      </c>
      <c r="S14">
        <v>228.93</v>
      </c>
      <c r="T14">
        <v>70840.25</v>
      </c>
      <c r="U14">
        <v>0.6</v>
      </c>
      <c r="V14">
        <v>0.89</v>
      </c>
      <c r="W14">
        <v>18.7</v>
      </c>
      <c r="X14">
        <v>4.18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0.6977</v>
      </c>
      <c r="E15">
        <v>143.33</v>
      </c>
      <c r="F15">
        <v>137.5</v>
      </c>
      <c r="G15">
        <v>97.06</v>
      </c>
      <c r="H15">
        <v>1.15</v>
      </c>
      <c r="I15">
        <v>85</v>
      </c>
      <c r="J15">
        <v>215.41</v>
      </c>
      <c r="K15">
        <v>54.38</v>
      </c>
      <c r="L15">
        <v>14</v>
      </c>
      <c r="M15">
        <v>83</v>
      </c>
      <c r="N15">
        <v>47.03</v>
      </c>
      <c r="O15">
        <v>26801</v>
      </c>
      <c r="P15">
        <v>1633.62</v>
      </c>
      <c r="Q15">
        <v>5881.48</v>
      </c>
      <c r="R15">
        <v>372.13</v>
      </c>
      <c r="S15">
        <v>228.93</v>
      </c>
      <c r="T15">
        <v>65080.84</v>
      </c>
      <c r="U15">
        <v>0.62</v>
      </c>
      <c r="V15">
        <v>0.89</v>
      </c>
      <c r="W15">
        <v>18.7</v>
      </c>
      <c r="X15">
        <v>3.85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0.7006</v>
      </c>
      <c r="E16">
        <v>142.73</v>
      </c>
      <c r="F16">
        <v>137.18</v>
      </c>
      <c r="G16">
        <v>105.53</v>
      </c>
      <c r="H16">
        <v>1.23</v>
      </c>
      <c r="I16">
        <v>78</v>
      </c>
      <c r="J16">
        <v>217.04</v>
      </c>
      <c r="K16">
        <v>54.38</v>
      </c>
      <c r="L16">
        <v>15</v>
      </c>
      <c r="M16">
        <v>76</v>
      </c>
      <c r="N16">
        <v>47.66</v>
      </c>
      <c r="O16">
        <v>27002.55</v>
      </c>
      <c r="P16">
        <v>1601.26</v>
      </c>
      <c r="Q16">
        <v>5881.53</v>
      </c>
      <c r="R16">
        <v>361.17</v>
      </c>
      <c r="S16">
        <v>228.93</v>
      </c>
      <c r="T16">
        <v>59633.26</v>
      </c>
      <c r="U16">
        <v>0.63</v>
      </c>
      <c r="V16">
        <v>0.89</v>
      </c>
      <c r="W16">
        <v>18.69</v>
      </c>
      <c r="X16">
        <v>3.53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0.7030999999999999</v>
      </c>
      <c r="E17">
        <v>142.22</v>
      </c>
      <c r="F17">
        <v>136.91</v>
      </c>
      <c r="G17">
        <v>114.09</v>
      </c>
      <c r="H17">
        <v>1.3</v>
      </c>
      <c r="I17">
        <v>72</v>
      </c>
      <c r="J17">
        <v>218.68</v>
      </c>
      <c r="K17">
        <v>54.38</v>
      </c>
      <c r="L17">
        <v>16</v>
      </c>
      <c r="M17">
        <v>70</v>
      </c>
      <c r="N17">
        <v>48.31</v>
      </c>
      <c r="O17">
        <v>27204.98</v>
      </c>
      <c r="P17">
        <v>1567.67</v>
      </c>
      <c r="Q17">
        <v>5881.57</v>
      </c>
      <c r="R17">
        <v>351.86</v>
      </c>
      <c r="S17">
        <v>228.93</v>
      </c>
      <c r="T17">
        <v>55011.77</v>
      </c>
      <c r="U17">
        <v>0.65</v>
      </c>
      <c r="V17">
        <v>0.89</v>
      </c>
      <c r="W17">
        <v>18.67</v>
      </c>
      <c r="X17">
        <v>3.25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0.7056</v>
      </c>
      <c r="E18">
        <v>141.72</v>
      </c>
      <c r="F18">
        <v>136.64</v>
      </c>
      <c r="G18">
        <v>124.22</v>
      </c>
      <c r="H18">
        <v>1.37</v>
      </c>
      <c r="I18">
        <v>66</v>
      </c>
      <c r="J18">
        <v>220.33</v>
      </c>
      <c r="K18">
        <v>54.38</v>
      </c>
      <c r="L18">
        <v>17</v>
      </c>
      <c r="M18">
        <v>58</v>
      </c>
      <c r="N18">
        <v>48.95</v>
      </c>
      <c r="O18">
        <v>27408.3</v>
      </c>
      <c r="P18">
        <v>1537.47</v>
      </c>
      <c r="Q18">
        <v>5881.5</v>
      </c>
      <c r="R18">
        <v>342.83</v>
      </c>
      <c r="S18">
        <v>228.93</v>
      </c>
      <c r="T18">
        <v>50525.19</v>
      </c>
      <c r="U18">
        <v>0.67</v>
      </c>
      <c r="V18">
        <v>0.9</v>
      </c>
      <c r="W18">
        <v>18.67</v>
      </c>
      <c r="X18">
        <v>2.98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0.7069</v>
      </c>
      <c r="E19">
        <v>141.47</v>
      </c>
      <c r="F19">
        <v>136.5</v>
      </c>
      <c r="G19">
        <v>130</v>
      </c>
      <c r="H19">
        <v>1.44</v>
      </c>
      <c r="I19">
        <v>63</v>
      </c>
      <c r="J19">
        <v>221.99</v>
      </c>
      <c r="K19">
        <v>54.38</v>
      </c>
      <c r="L19">
        <v>18</v>
      </c>
      <c r="M19">
        <v>33</v>
      </c>
      <c r="N19">
        <v>49.61</v>
      </c>
      <c r="O19">
        <v>27612.53</v>
      </c>
      <c r="P19">
        <v>1518.53</v>
      </c>
      <c r="Q19">
        <v>5881.53</v>
      </c>
      <c r="R19">
        <v>337.32</v>
      </c>
      <c r="S19">
        <v>228.93</v>
      </c>
      <c r="T19">
        <v>47784.25</v>
      </c>
      <c r="U19">
        <v>0.68</v>
      </c>
      <c r="V19">
        <v>0.9</v>
      </c>
      <c r="W19">
        <v>18.68</v>
      </c>
      <c r="X19">
        <v>2.85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0.7075</v>
      </c>
      <c r="E20">
        <v>141.34</v>
      </c>
      <c r="F20">
        <v>136.45</v>
      </c>
      <c r="G20">
        <v>134.21</v>
      </c>
      <c r="H20">
        <v>1.51</v>
      </c>
      <c r="I20">
        <v>61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1512.61</v>
      </c>
      <c r="Q20">
        <v>5881.56</v>
      </c>
      <c r="R20">
        <v>334.69</v>
      </c>
      <c r="S20">
        <v>228.93</v>
      </c>
      <c r="T20">
        <v>46480.15</v>
      </c>
      <c r="U20">
        <v>0.68</v>
      </c>
      <c r="V20">
        <v>0.9</v>
      </c>
      <c r="W20">
        <v>18.71</v>
      </c>
      <c r="X20">
        <v>2.79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0.7079</v>
      </c>
      <c r="E21">
        <v>141.27</v>
      </c>
      <c r="F21">
        <v>136.42</v>
      </c>
      <c r="G21">
        <v>136.42</v>
      </c>
      <c r="H21">
        <v>1.58</v>
      </c>
      <c r="I21">
        <v>60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1518.81</v>
      </c>
      <c r="Q21">
        <v>5881.53</v>
      </c>
      <c r="R21">
        <v>333.54</v>
      </c>
      <c r="S21">
        <v>228.93</v>
      </c>
      <c r="T21">
        <v>45911.9</v>
      </c>
      <c r="U21">
        <v>0.6899999999999999</v>
      </c>
      <c r="V21">
        <v>0.9</v>
      </c>
      <c r="W21">
        <v>18.71</v>
      </c>
      <c r="X21">
        <v>2.76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0.7079</v>
      </c>
      <c r="E22">
        <v>141.27</v>
      </c>
      <c r="F22">
        <v>136.42</v>
      </c>
      <c r="G22">
        <v>136.42</v>
      </c>
      <c r="H22">
        <v>1.64</v>
      </c>
      <c r="I22">
        <v>60</v>
      </c>
      <c r="J22">
        <v>227</v>
      </c>
      <c r="K22">
        <v>54.38</v>
      </c>
      <c r="L22">
        <v>21</v>
      </c>
      <c r="M22">
        <v>1</v>
      </c>
      <c r="N22">
        <v>51.62</v>
      </c>
      <c r="O22">
        <v>28230.92</v>
      </c>
      <c r="P22">
        <v>1528.48</v>
      </c>
      <c r="Q22">
        <v>5881.52</v>
      </c>
      <c r="R22">
        <v>333.16</v>
      </c>
      <c r="S22">
        <v>228.93</v>
      </c>
      <c r="T22">
        <v>45720.13</v>
      </c>
      <c r="U22">
        <v>0.6899999999999999</v>
      </c>
      <c r="V22">
        <v>0.9</v>
      </c>
      <c r="W22">
        <v>18.72</v>
      </c>
      <c r="X22">
        <v>2.76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0.7078</v>
      </c>
      <c r="E23">
        <v>141.28</v>
      </c>
      <c r="F23">
        <v>136.43</v>
      </c>
      <c r="G23">
        <v>136.43</v>
      </c>
      <c r="H23">
        <v>1.71</v>
      </c>
      <c r="I23">
        <v>60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1539.19</v>
      </c>
      <c r="Q23">
        <v>5881.54</v>
      </c>
      <c r="R23">
        <v>333.18</v>
      </c>
      <c r="S23">
        <v>228.93</v>
      </c>
      <c r="T23">
        <v>45728.05</v>
      </c>
      <c r="U23">
        <v>0.6899999999999999</v>
      </c>
      <c r="V23">
        <v>0.9</v>
      </c>
      <c r="W23">
        <v>18.73</v>
      </c>
      <c r="X23">
        <v>2.77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0.3179</v>
      </c>
      <c r="E2">
        <v>314.61</v>
      </c>
      <c r="F2">
        <v>242.17</v>
      </c>
      <c r="G2">
        <v>6.68</v>
      </c>
      <c r="H2">
        <v>0.11</v>
      </c>
      <c r="I2">
        <v>2176</v>
      </c>
      <c r="J2">
        <v>159.12</v>
      </c>
      <c r="K2">
        <v>50.28</v>
      </c>
      <c r="L2">
        <v>1</v>
      </c>
      <c r="M2">
        <v>2174</v>
      </c>
      <c r="N2">
        <v>27.84</v>
      </c>
      <c r="O2">
        <v>19859.16</v>
      </c>
      <c r="P2">
        <v>2962.48</v>
      </c>
      <c r="Q2">
        <v>5883.53</v>
      </c>
      <c r="R2">
        <v>3929.2</v>
      </c>
      <c r="S2">
        <v>228.93</v>
      </c>
      <c r="T2">
        <v>1833157.91</v>
      </c>
      <c r="U2">
        <v>0.06</v>
      </c>
      <c r="V2">
        <v>0.51</v>
      </c>
      <c r="W2">
        <v>22.17</v>
      </c>
      <c r="X2">
        <v>108.46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0.5151</v>
      </c>
      <c r="E3">
        <v>194.15</v>
      </c>
      <c r="F3">
        <v>168.17</v>
      </c>
      <c r="G3">
        <v>13.75</v>
      </c>
      <c r="H3">
        <v>0.22</v>
      </c>
      <c r="I3">
        <v>734</v>
      </c>
      <c r="J3">
        <v>160.54</v>
      </c>
      <c r="K3">
        <v>50.28</v>
      </c>
      <c r="L3">
        <v>2</v>
      </c>
      <c r="M3">
        <v>732</v>
      </c>
      <c r="N3">
        <v>28.26</v>
      </c>
      <c r="O3">
        <v>20034.4</v>
      </c>
      <c r="P3">
        <v>2026.13</v>
      </c>
      <c r="Q3">
        <v>5882.17</v>
      </c>
      <c r="R3">
        <v>1410.32</v>
      </c>
      <c r="S3">
        <v>228.93</v>
      </c>
      <c r="T3">
        <v>580931.24</v>
      </c>
      <c r="U3">
        <v>0.16</v>
      </c>
      <c r="V3">
        <v>0.73</v>
      </c>
      <c r="W3">
        <v>19.78</v>
      </c>
      <c r="X3">
        <v>34.5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0.5863</v>
      </c>
      <c r="E4">
        <v>170.56</v>
      </c>
      <c r="F4">
        <v>154.06</v>
      </c>
      <c r="G4">
        <v>21.01</v>
      </c>
      <c r="H4">
        <v>0.33</v>
      </c>
      <c r="I4">
        <v>440</v>
      </c>
      <c r="J4">
        <v>161.97</v>
      </c>
      <c r="K4">
        <v>50.28</v>
      </c>
      <c r="L4">
        <v>3</v>
      </c>
      <c r="M4">
        <v>438</v>
      </c>
      <c r="N4">
        <v>28.69</v>
      </c>
      <c r="O4">
        <v>20210.21</v>
      </c>
      <c r="P4">
        <v>1827.11</v>
      </c>
      <c r="Q4">
        <v>5882.05</v>
      </c>
      <c r="R4">
        <v>932.95</v>
      </c>
      <c r="S4">
        <v>228.93</v>
      </c>
      <c r="T4">
        <v>343716.81</v>
      </c>
      <c r="U4">
        <v>0.25</v>
      </c>
      <c r="V4">
        <v>0.8</v>
      </c>
      <c r="W4">
        <v>19.27</v>
      </c>
      <c r="X4">
        <v>20.39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0.6234</v>
      </c>
      <c r="E5">
        <v>160.4</v>
      </c>
      <c r="F5">
        <v>148.02</v>
      </c>
      <c r="G5">
        <v>28.47</v>
      </c>
      <c r="H5">
        <v>0.43</v>
      </c>
      <c r="I5">
        <v>312</v>
      </c>
      <c r="J5">
        <v>163.4</v>
      </c>
      <c r="K5">
        <v>50.28</v>
      </c>
      <c r="L5">
        <v>4</v>
      </c>
      <c r="M5">
        <v>310</v>
      </c>
      <c r="N5">
        <v>29.12</v>
      </c>
      <c r="O5">
        <v>20386.62</v>
      </c>
      <c r="P5">
        <v>1726.58</v>
      </c>
      <c r="Q5">
        <v>5881.87</v>
      </c>
      <c r="R5">
        <v>727.86</v>
      </c>
      <c r="S5">
        <v>228.93</v>
      </c>
      <c r="T5">
        <v>241812.07</v>
      </c>
      <c r="U5">
        <v>0.31</v>
      </c>
      <c r="V5">
        <v>0.83</v>
      </c>
      <c r="W5">
        <v>19.08</v>
      </c>
      <c r="X5">
        <v>14.36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0.6466</v>
      </c>
      <c r="E6">
        <v>154.66</v>
      </c>
      <c r="F6">
        <v>144.64</v>
      </c>
      <c r="G6">
        <v>36.31</v>
      </c>
      <c r="H6">
        <v>0.54</v>
      </c>
      <c r="I6">
        <v>239</v>
      </c>
      <c r="J6">
        <v>164.83</v>
      </c>
      <c r="K6">
        <v>50.28</v>
      </c>
      <c r="L6">
        <v>5</v>
      </c>
      <c r="M6">
        <v>237</v>
      </c>
      <c r="N6">
        <v>29.55</v>
      </c>
      <c r="O6">
        <v>20563.61</v>
      </c>
      <c r="P6">
        <v>1657.87</v>
      </c>
      <c r="Q6">
        <v>5881.62</v>
      </c>
      <c r="R6">
        <v>613.9</v>
      </c>
      <c r="S6">
        <v>228.93</v>
      </c>
      <c r="T6">
        <v>185193.6</v>
      </c>
      <c r="U6">
        <v>0.37</v>
      </c>
      <c r="V6">
        <v>0.85</v>
      </c>
      <c r="W6">
        <v>18.94</v>
      </c>
      <c r="X6">
        <v>10.98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0.6621</v>
      </c>
      <c r="E7">
        <v>151.03</v>
      </c>
      <c r="F7">
        <v>142.49</v>
      </c>
      <c r="G7">
        <v>44.3</v>
      </c>
      <c r="H7">
        <v>0.64</v>
      </c>
      <c r="I7">
        <v>193</v>
      </c>
      <c r="J7">
        <v>166.27</v>
      </c>
      <c r="K7">
        <v>50.28</v>
      </c>
      <c r="L7">
        <v>6</v>
      </c>
      <c r="M7">
        <v>191</v>
      </c>
      <c r="N7">
        <v>29.99</v>
      </c>
      <c r="O7">
        <v>20741.2</v>
      </c>
      <c r="P7">
        <v>1604.22</v>
      </c>
      <c r="Q7">
        <v>5881.83</v>
      </c>
      <c r="R7">
        <v>540.95</v>
      </c>
      <c r="S7">
        <v>228.93</v>
      </c>
      <c r="T7">
        <v>148950.77</v>
      </c>
      <c r="U7">
        <v>0.42</v>
      </c>
      <c r="V7">
        <v>0.86</v>
      </c>
      <c r="W7">
        <v>18.87</v>
      </c>
      <c r="X7">
        <v>8.83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0.6734</v>
      </c>
      <c r="E8">
        <v>148.51</v>
      </c>
      <c r="F8">
        <v>140.99</v>
      </c>
      <c r="G8">
        <v>52.54</v>
      </c>
      <c r="H8">
        <v>0.74</v>
      </c>
      <c r="I8">
        <v>161</v>
      </c>
      <c r="J8">
        <v>167.72</v>
      </c>
      <c r="K8">
        <v>50.28</v>
      </c>
      <c r="L8">
        <v>7</v>
      </c>
      <c r="M8">
        <v>159</v>
      </c>
      <c r="N8">
        <v>30.44</v>
      </c>
      <c r="O8">
        <v>20919.39</v>
      </c>
      <c r="P8">
        <v>1557</v>
      </c>
      <c r="Q8">
        <v>5881.69</v>
      </c>
      <c r="R8">
        <v>490.57</v>
      </c>
      <c r="S8">
        <v>228.93</v>
      </c>
      <c r="T8">
        <v>123921.33</v>
      </c>
      <c r="U8">
        <v>0.47</v>
      </c>
      <c r="V8">
        <v>0.87</v>
      </c>
      <c r="W8">
        <v>18.81</v>
      </c>
      <c r="X8">
        <v>7.33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0.6819</v>
      </c>
      <c r="E9">
        <v>146.64</v>
      </c>
      <c r="F9">
        <v>139.9</v>
      </c>
      <c r="G9">
        <v>61.27</v>
      </c>
      <c r="H9">
        <v>0.84</v>
      </c>
      <c r="I9">
        <v>137</v>
      </c>
      <c r="J9">
        <v>169.17</v>
      </c>
      <c r="K9">
        <v>50.28</v>
      </c>
      <c r="L9">
        <v>8</v>
      </c>
      <c r="M9">
        <v>135</v>
      </c>
      <c r="N9">
        <v>30.89</v>
      </c>
      <c r="O9">
        <v>21098.19</v>
      </c>
      <c r="P9">
        <v>1512.15</v>
      </c>
      <c r="Q9">
        <v>5881.51</v>
      </c>
      <c r="R9">
        <v>453.42</v>
      </c>
      <c r="S9">
        <v>228.93</v>
      </c>
      <c r="T9">
        <v>105467.17</v>
      </c>
      <c r="U9">
        <v>0.5</v>
      </c>
      <c r="V9">
        <v>0.88</v>
      </c>
      <c r="W9">
        <v>18.78</v>
      </c>
      <c r="X9">
        <v>6.24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0.6889</v>
      </c>
      <c r="E10">
        <v>145.16</v>
      </c>
      <c r="F10">
        <v>139.04</v>
      </c>
      <c r="G10">
        <v>70.7</v>
      </c>
      <c r="H10">
        <v>0.9399999999999999</v>
      </c>
      <c r="I10">
        <v>118</v>
      </c>
      <c r="J10">
        <v>170.62</v>
      </c>
      <c r="K10">
        <v>50.28</v>
      </c>
      <c r="L10">
        <v>9</v>
      </c>
      <c r="M10">
        <v>116</v>
      </c>
      <c r="N10">
        <v>31.34</v>
      </c>
      <c r="O10">
        <v>21277.6</v>
      </c>
      <c r="P10">
        <v>1469.9</v>
      </c>
      <c r="Q10">
        <v>5881.53</v>
      </c>
      <c r="R10">
        <v>424.06</v>
      </c>
      <c r="S10">
        <v>228.93</v>
      </c>
      <c r="T10">
        <v>90880.25</v>
      </c>
      <c r="U10">
        <v>0.54</v>
      </c>
      <c r="V10">
        <v>0.88</v>
      </c>
      <c r="W10">
        <v>18.75</v>
      </c>
      <c r="X10">
        <v>5.38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0.6947</v>
      </c>
      <c r="E11">
        <v>143.95</v>
      </c>
      <c r="F11">
        <v>138.31</v>
      </c>
      <c r="G11">
        <v>80.56999999999999</v>
      </c>
      <c r="H11">
        <v>1.03</v>
      </c>
      <c r="I11">
        <v>103</v>
      </c>
      <c r="J11">
        <v>172.08</v>
      </c>
      <c r="K11">
        <v>50.28</v>
      </c>
      <c r="L11">
        <v>10</v>
      </c>
      <c r="M11">
        <v>101</v>
      </c>
      <c r="N11">
        <v>31.8</v>
      </c>
      <c r="O11">
        <v>21457.64</v>
      </c>
      <c r="P11">
        <v>1421.2</v>
      </c>
      <c r="Q11">
        <v>5881.55</v>
      </c>
      <c r="R11">
        <v>399.18</v>
      </c>
      <c r="S11">
        <v>228.93</v>
      </c>
      <c r="T11">
        <v>78514.03</v>
      </c>
      <c r="U11">
        <v>0.57</v>
      </c>
      <c r="V11">
        <v>0.89</v>
      </c>
      <c r="W11">
        <v>18.73</v>
      </c>
      <c r="X11">
        <v>4.65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0.6986</v>
      </c>
      <c r="E12">
        <v>143.14</v>
      </c>
      <c r="F12">
        <v>137.85</v>
      </c>
      <c r="G12">
        <v>89.90000000000001</v>
      </c>
      <c r="H12">
        <v>1.12</v>
      </c>
      <c r="I12">
        <v>92</v>
      </c>
      <c r="J12">
        <v>173.55</v>
      </c>
      <c r="K12">
        <v>50.28</v>
      </c>
      <c r="L12">
        <v>11</v>
      </c>
      <c r="M12">
        <v>89</v>
      </c>
      <c r="N12">
        <v>32.27</v>
      </c>
      <c r="O12">
        <v>21638.31</v>
      </c>
      <c r="P12">
        <v>1387.51</v>
      </c>
      <c r="Q12">
        <v>5881.56</v>
      </c>
      <c r="R12">
        <v>384.01</v>
      </c>
      <c r="S12">
        <v>228.93</v>
      </c>
      <c r="T12">
        <v>70982.75</v>
      </c>
      <c r="U12">
        <v>0.6</v>
      </c>
      <c r="V12">
        <v>0.89</v>
      </c>
      <c r="W12">
        <v>18.7</v>
      </c>
      <c r="X12">
        <v>4.19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0.7023</v>
      </c>
      <c r="E13">
        <v>142.38</v>
      </c>
      <c r="F13">
        <v>137.41</v>
      </c>
      <c r="G13">
        <v>100.55</v>
      </c>
      <c r="H13">
        <v>1.22</v>
      </c>
      <c r="I13">
        <v>82</v>
      </c>
      <c r="J13">
        <v>175.02</v>
      </c>
      <c r="K13">
        <v>50.28</v>
      </c>
      <c r="L13">
        <v>12</v>
      </c>
      <c r="M13">
        <v>65</v>
      </c>
      <c r="N13">
        <v>32.74</v>
      </c>
      <c r="O13">
        <v>21819.6</v>
      </c>
      <c r="P13">
        <v>1343.78</v>
      </c>
      <c r="Q13">
        <v>5881.59</v>
      </c>
      <c r="R13">
        <v>368.57</v>
      </c>
      <c r="S13">
        <v>228.93</v>
      </c>
      <c r="T13">
        <v>63315.67</v>
      </c>
      <c r="U13">
        <v>0.62</v>
      </c>
      <c r="V13">
        <v>0.89</v>
      </c>
      <c r="W13">
        <v>18.71</v>
      </c>
      <c r="X13">
        <v>3.76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0.7046</v>
      </c>
      <c r="E14">
        <v>141.92</v>
      </c>
      <c r="F14">
        <v>137.15</v>
      </c>
      <c r="G14">
        <v>108.28</v>
      </c>
      <c r="H14">
        <v>1.31</v>
      </c>
      <c r="I14">
        <v>76</v>
      </c>
      <c r="J14">
        <v>176.49</v>
      </c>
      <c r="K14">
        <v>50.28</v>
      </c>
      <c r="L14">
        <v>13</v>
      </c>
      <c r="M14">
        <v>28</v>
      </c>
      <c r="N14">
        <v>33.21</v>
      </c>
      <c r="O14">
        <v>22001.54</v>
      </c>
      <c r="P14">
        <v>1320.8</v>
      </c>
      <c r="Q14">
        <v>5881.59</v>
      </c>
      <c r="R14">
        <v>358.22</v>
      </c>
      <c r="S14">
        <v>228.93</v>
      </c>
      <c r="T14">
        <v>58171.55</v>
      </c>
      <c r="U14">
        <v>0.64</v>
      </c>
      <c r="V14">
        <v>0.89</v>
      </c>
      <c r="W14">
        <v>18.74</v>
      </c>
      <c r="X14">
        <v>3.49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0.705</v>
      </c>
      <c r="E15">
        <v>141.85</v>
      </c>
      <c r="F15">
        <v>137.11</v>
      </c>
      <c r="G15">
        <v>109.69</v>
      </c>
      <c r="H15">
        <v>1.4</v>
      </c>
      <c r="I15">
        <v>75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1326.41</v>
      </c>
      <c r="Q15">
        <v>5881.49</v>
      </c>
      <c r="R15">
        <v>356</v>
      </c>
      <c r="S15">
        <v>228.93</v>
      </c>
      <c r="T15">
        <v>57063.07</v>
      </c>
      <c r="U15">
        <v>0.64</v>
      </c>
      <c r="V15">
        <v>0.89</v>
      </c>
      <c r="W15">
        <v>18.76</v>
      </c>
      <c r="X15">
        <v>3.45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0.7049</v>
      </c>
      <c r="E16">
        <v>141.85</v>
      </c>
      <c r="F16">
        <v>137.11</v>
      </c>
      <c r="G16">
        <v>109.69</v>
      </c>
      <c r="H16">
        <v>1.48</v>
      </c>
      <c r="I16">
        <v>75</v>
      </c>
      <c r="J16">
        <v>179.46</v>
      </c>
      <c r="K16">
        <v>50.28</v>
      </c>
      <c r="L16">
        <v>15</v>
      </c>
      <c r="M16">
        <v>1</v>
      </c>
      <c r="N16">
        <v>34.18</v>
      </c>
      <c r="O16">
        <v>22367.38</v>
      </c>
      <c r="P16">
        <v>1336.61</v>
      </c>
      <c r="Q16">
        <v>5881.52</v>
      </c>
      <c r="R16">
        <v>356.07</v>
      </c>
      <c r="S16">
        <v>228.93</v>
      </c>
      <c r="T16">
        <v>57102.19</v>
      </c>
      <c r="U16">
        <v>0.64</v>
      </c>
      <c r="V16">
        <v>0.89</v>
      </c>
      <c r="W16">
        <v>18.76</v>
      </c>
      <c r="X16">
        <v>3.46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0.7049</v>
      </c>
      <c r="E17">
        <v>141.86</v>
      </c>
      <c r="F17">
        <v>137.12</v>
      </c>
      <c r="G17">
        <v>109.7</v>
      </c>
      <c r="H17">
        <v>1.57</v>
      </c>
      <c r="I17">
        <v>75</v>
      </c>
      <c r="J17">
        <v>180.95</v>
      </c>
      <c r="K17">
        <v>50.28</v>
      </c>
      <c r="L17">
        <v>16</v>
      </c>
      <c r="M17">
        <v>0</v>
      </c>
      <c r="N17">
        <v>34.67</v>
      </c>
      <c r="O17">
        <v>22551.28</v>
      </c>
      <c r="P17">
        <v>1346.63</v>
      </c>
      <c r="Q17">
        <v>5881.49</v>
      </c>
      <c r="R17">
        <v>356.11</v>
      </c>
      <c r="S17">
        <v>228.93</v>
      </c>
      <c r="T17">
        <v>57122.24</v>
      </c>
      <c r="U17">
        <v>0.64</v>
      </c>
      <c r="V17">
        <v>0.89</v>
      </c>
      <c r="W17">
        <v>18.77</v>
      </c>
      <c r="X17">
        <v>3.47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0.4981</v>
      </c>
      <c r="E2">
        <v>200.76</v>
      </c>
      <c r="F2">
        <v>181.56</v>
      </c>
      <c r="G2">
        <v>10.84</v>
      </c>
      <c r="H2">
        <v>0.22</v>
      </c>
      <c r="I2">
        <v>1005</v>
      </c>
      <c r="J2">
        <v>80.84</v>
      </c>
      <c r="K2">
        <v>35.1</v>
      </c>
      <c r="L2">
        <v>1</v>
      </c>
      <c r="M2">
        <v>1003</v>
      </c>
      <c r="N2">
        <v>9.74</v>
      </c>
      <c r="O2">
        <v>10204.21</v>
      </c>
      <c r="P2">
        <v>1382.61</v>
      </c>
      <c r="Q2">
        <v>5882.45</v>
      </c>
      <c r="R2">
        <v>1865.8</v>
      </c>
      <c r="S2">
        <v>228.93</v>
      </c>
      <c r="T2">
        <v>807315.35</v>
      </c>
      <c r="U2">
        <v>0.12</v>
      </c>
      <c r="V2">
        <v>0.67</v>
      </c>
      <c r="W2">
        <v>20.22</v>
      </c>
      <c r="X2">
        <v>47.88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0.6227</v>
      </c>
      <c r="E3">
        <v>160.6</v>
      </c>
      <c r="F3">
        <v>151.93</v>
      </c>
      <c r="G3">
        <v>23.14</v>
      </c>
      <c r="H3">
        <v>0.43</v>
      </c>
      <c r="I3">
        <v>394</v>
      </c>
      <c r="J3">
        <v>82.04000000000001</v>
      </c>
      <c r="K3">
        <v>35.1</v>
      </c>
      <c r="L3">
        <v>2</v>
      </c>
      <c r="M3">
        <v>392</v>
      </c>
      <c r="N3">
        <v>9.94</v>
      </c>
      <c r="O3">
        <v>10352.53</v>
      </c>
      <c r="P3">
        <v>1092.08</v>
      </c>
      <c r="Q3">
        <v>5881.78</v>
      </c>
      <c r="R3">
        <v>859.58</v>
      </c>
      <c r="S3">
        <v>228.93</v>
      </c>
      <c r="T3">
        <v>307258.76</v>
      </c>
      <c r="U3">
        <v>0.27</v>
      </c>
      <c r="V3">
        <v>0.8100000000000001</v>
      </c>
      <c r="W3">
        <v>19.23</v>
      </c>
      <c r="X3">
        <v>18.26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0.6657999999999999</v>
      </c>
      <c r="E4">
        <v>150.19</v>
      </c>
      <c r="F4">
        <v>144.3</v>
      </c>
      <c r="G4">
        <v>37.32</v>
      </c>
      <c r="H4">
        <v>0.63</v>
      </c>
      <c r="I4">
        <v>232</v>
      </c>
      <c r="J4">
        <v>83.25</v>
      </c>
      <c r="K4">
        <v>35.1</v>
      </c>
      <c r="L4">
        <v>3</v>
      </c>
      <c r="M4">
        <v>229</v>
      </c>
      <c r="N4">
        <v>10.15</v>
      </c>
      <c r="O4">
        <v>10501.19</v>
      </c>
      <c r="P4">
        <v>964.51</v>
      </c>
      <c r="Q4">
        <v>5881.61</v>
      </c>
      <c r="R4">
        <v>602.45</v>
      </c>
      <c r="S4">
        <v>228.93</v>
      </c>
      <c r="T4">
        <v>179505.64</v>
      </c>
      <c r="U4">
        <v>0.38</v>
      </c>
      <c r="V4">
        <v>0.85</v>
      </c>
      <c r="W4">
        <v>18.93</v>
      </c>
      <c r="X4">
        <v>10.64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0.6823</v>
      </c>
      <c r="E5">
        <v>146.55</v>
      </c>
      <c r="F5">
        <v>141.68</v>
      </c>
      <c r="G5">
        <v>49.14</v>
      </c>
      <c r="H5">
        <v>0.83</v>
      </c>
      <c r="I5">
        <v>173</v>
      </c>
      <c r="J5">
        <v>84.45999999999999</v>
      </c>
      <c r="K5">
        <v>35.1</v>
      </c>
      <c r="L5">
        <v>4</v>
      </c>
      <c r="M5">
        <v>41</v>
      </c>
      <c r="N5">
        <v>10.36</v>
      </c>
      <c r="O5">
        <v>10650.22</v>
      </c>
      <c r="P5">
        <v>893.91</v>
      </c>
      <c r="Q5">
        <v>5881.82</v>
      </c>
      <c r="R5">
        <v>507.32</v>
      </c>
      <c r="S5">
        <v>228.93</v>
      </c>
      <c r="T5">
        <v>132234.74</v>
      </c>
      <c r="U5">
        <v>0.45</v>
      </c>
      <c r="V5">
        <v>0.86</v>
      </c>
      <c r="W5">
        <v>19.02</v>
      </c>
      <c r="X5">
        <v>8.02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0.6831</v>
      </c>
      <c r="E6">
        <v>146.39</v>
      </c>
      <c r="F6">
        <v>141.57</v>
      </c>
      <c r="G6">
        <v>49.97</v>
      </c>
      <c r="H6">
        <v>1.02</v>
      </c>
      <c r="I6">
        <v>170</v>
      </c>
      <c r="J6">
        <v>85.67</v>
      </c>
      <c r="K6">
        <v>35.1</v>
      </c>
      <c r="L6">
        <v>5</v>
      </c>
      <c r="M6">
        <v>1</v>
      </c>
      <c r="N6">
        <v>10.57</v>
      </c>
      <c r="O6">
        <v>10799.59</v>
      </c>
      <c r="P6">
        <v>899.52</v>
      </c>
      <c r="Q6">
        <v>5881.68</v>
      </c>
      <c r="R6">
        <v>501.91</v>
      </c>
      <c r="S6">
        <v>228.93</v>
      </c>
      <c r="T6">
        <v>129545.05</v>
      </c>
      <c r="U6">
        <v>0.46</v>
      </c>
      <c r="V6">
        <v>0.87</v>
      </c>
      <c r="W6">
        <v>19.06</v>
      </c>
      <c r="X6">
        <v>7.91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0.6835</v>
      </c>
      <c r="E7">
        <v>146.31</v>
      </c>
      <c r="F7">
        <v>141.51</v>
      </c>
      <c r="G7">
        <v>50.24</v>
      </c>
      <c r="H7">
        <v>1.21</v>
      </c>
      <c r="I7">
        <v>169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910.6</v>
      </c>
      <c r="Q7">
        <v>5881.68</v>
      </c>
      <c r="R7">
        <v>500.08</v>
      </c>
      <c r="S7">
        <v>228.93</v>
      </c>
      <c r="T7">
        <v>128635.48</v>
      </c>
      <c r="U7">
        <v>0.46</v>
      </c>
      <c r="V7">
        <v>0.87</v>
      </c>
      <c r="W7">
        <v>19.05</v>
      </c>
      <c r="X7">
        <v>7.85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0.4314</v>
      </c>
      <c r="E2">
        <v>231.8</v>
      </c>
      <c r="F2">
        <v>199.48</v>
      </c>
      <c r="G2">
        <v>8.779999999999999</v>
      </c>
      <c r="H2">
        <v>0.16</v>
      </c>
      <c r="I2">
        <v>1363</v>
      </c>
      <c r="J2">
        <v>107.41</v>
      </c>
      <c r="K2">
        <v>41.65</v>
      </c>
      <c r="L2">
        <v>1</v>
      </c>
      <c r="M2">
        <v>1361</v>
      </c>
      <c r="N2">
        <v>14.77</v>
      </c>
      <c r="O2">
        <v>13481.73</v>
      </c>
      <c r="P2">
        <v>1868.08</v>
      </c>
      <c r="Q2">
        <v>5882.9</v>
      </c>
      <c r="R2">
        <v>2475.17</v>
      </c>
      <c r="S2">
        <v>228.93</v>
      </c>
      <c r="T2">
        <v>1110207.99</v>
      </c>
      <c r="U2">
        <v>0.09</v>
      </c>
      <c r="V2">
        <v>0.61</v>
      </c>
      <c r="W2">
        <v>20.8</v>
      </c>
      <c r="X2">
        <v>65.79000000000001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0.5839</v>
      </c>
      <c r="E3">
        <v>171.27</v>
      </c>
      <c r="F3">
        <v>157.74</v>
      </c>
      <c r="G3">
        <v>18.31</v>
      </c>
      <c r="H3">
        <v>0.32</v>
      </c>
      <c r="I3">
        <v>517</v>
      </c>
      <c r="J3">
        <v>108.68</v>
      </c>
      <c r="K3">
        <v>41.65</v>
      </c>
      <c r="L3">
        <v>2</v>
      </c>
      <c r="M3">
        <v>515</v>
      </c>
      <c r="N3">
        <v>15.03</v>
      </c>
      <c r="O3">
        <v>13638.32</v>
      </c>
      <c r="P3">
        <v>1430.04</v>
      </c>
      <c r="Q3">
        <v>5882.13</v>
      </c>
      <c r="R3">
        <v>1057.6</v>
      </c>
      <c r="S3">
        <v>228.93</v>
      </c>
      <c r="T3">
        <v>405656.14</v>
      </c>
      <c r="U3">
        <v>0.22</v>
      </c>
      <c r="V3">
        <v>0.78</v>
      </c>
      <c r="W3">
        <v>19.4</v>
      </c>
      <c r="X3">
        <v>24.07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0.6371</v>
      </c>
      <c r="E4">
        <v>156.95</v>
      </c>
      <c r="F4">
        <v>148.01</v>
      </c>
      <c r="G4">
        <v>28.55</v>
      </c>
      <c r="H4">
        <v>0.48</v>
      </c>
      <c r="I4">
        <v>311</v>
      </c>
      <c r="J4">
        <v>109.96</v>
      </c>
      <c r="K4">
        <v>41.65</v>
      </c>
      <c r="L4">
        <v>3</v>
      </c>
      <c r="M4">
        <v>309</v>
      </c>
      <c r="N4">
        <v>15.31</v>
      </c>
      <c r="O4">
        <v>13795.21</v>
      </c>
      <c r="P4">
        <v>1294.13</v>
      </c>
      <c r="Q4">
        <v>5881.75</v>
      </c>
      <c r="R4">
        <v>727.29</v>
      </c>
      <c r="S4">
        <v>228.93</v>
      </c>
      <c r="T4">
        <v>241532.09</v>
      </c>
      <c r="U4">
        <v>0.31</v>
      </c>
      <c r="V4">
        <v>0.83</v>
      </c>
      <c r="W4">
        <v>19.07</v>
      </c>
      <c r="X4">
        <v>14.34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0.6642</v>
      </c>
      <c r="E5">
        <v>150.55</v>
      </c>
      <c r="F5">
        <v>143.67</v>
      </c>
      <c r="G5">
        <v>39.54</v>
      </c>
      <c r="H5">
        <v>0.63</v>
      </c>
      <c r="I5">
        <v>218</v>
      </c>
      <c r="J5">
        <v>111.23</v>
      </c>
      <c r="K5">
        <v>41.65</v>
      </c>
      <c r="L5">
        <v>4</v>
      </c>
      <c r="M5">
        <v>216</v>
      </c>
      <c r="N5">
        <v>15.58</v>
      </c>
      <c r="O5">
        <v>13952.52</v>
      </c>
      <c r="P5">
        <v>1205.5</v>
      </c>
      <c r="Q5">
        <v>5881.7</v>
      </c>
      <c r="R5">
        <v>580.62</v>
      </c>
      <c r="S5">
        <v>228.93</v>
      </c>
      <c r="T5">
        <v>168659.1</v>
      </c>
      <c r="U5">
        <v>0.39</v>
      </c>
      <c r="V5">
        <v>0.85</v>
      </c>
      <c r="W5">
        <v>18.92</v>
      </c>
      <c r="X5">
        <v>10.01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0.6808999999999999</v>
      </c>
      <c r="E6">
        <v>146.86</v>
      </c>
      <c r="F6">
        <v>141.18</v>
      </c>
      <c r="G6">
        <v>51.65</v>
      </c>
      <c r="H6">
        <v>0.78</v>
      </c>
      <c r="I6">
        <v>164</v>
      </c>
      <c r="J6">
        <v>112.51</v>
      </c>
      <c r="K6">
        <v>41.65</v>
      </c>
      <c r="L6">
        <v>5</v>
      </c>
      <c r="M6">
        <v>162</v>
      </c>
      <c r="N6">
        <v>15.86</v>
      </c>
      <c r="O6">
        <v>14110.24</v>
      </c>
      <c r="P6">
        <v>1132.82</v>
      </c>
      <c r="Q6">
        <v>5881.55</v>
      </c>
      <c r="R6">
        <v>496.56</v>
      </c>
      <c r="S6">
        <v>228.93</v>
      </c>
      <c r="T6">
        <v>126898.81</v>
      </c>
      <c r="U6">
        <v>0.46</v>
      </c>
      <c r="V6">
        <v>0.87</v>
      </c>
      <c r="W6">
        <v>18.83</v>
      </c>
      <c r="X6">
        <v>7.52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0.6919</v>
      </c>
      <c r="E7">
        <v>144.53</v>
      </c>
      <c r="F7">
        <v>139.6</v>
      </c>
      <c r="G7">
        <v>64.43000000000001</v>
      </c>
      <c r="H7">
        <v>0.93</v>
      </c>
      <c r="I7">
        <v>130</v>
      </c>
      <c r="J7">
        <v>113.79</v>
      </c>
      <c r="K7">
        <v>41.65</v>
      </c>
      <c r="L7">
        <v>6</v>
      </c>
      <c r="M7">
        <v>98</v>
      </c>
      <c r="N7">
        <v>16.14</v>
      </c>
      <c r="O7">
        <v>14268.39</v>
      </c>
      <c r="P7">
        <v>1065.07</v>
      </c>
      <c r="Q7">
        <v>5881.56</v>
      </c>
      <c r="R7">
        <v>442.18</v>
      </c>
      <c r="S7">
        <v>228.93</v>
      </c>
      <c r="T7">
        <v>99878.73</v>
      </c>
      <c r="U7">
        <v>0.52</v>
      </c>
      <c r="V7">
        <v>0.88</v>
      </c>
      <c r="W7">
        <v>18.8</v>
      </c>
      <c r="X7">
        <v>5.94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0.6947</v>
      </c>
      <c r="E8">
        <v>143.95</v>
      </c>
      <c r="F8">
        <v>139.25</v>
      </c>
      <c r="G8">
        <v>69.62</v>
      </c>
      <c r="H8">
        <v>1.07</v>
      </c>
      <c r="I8">
        <v>120</v>
      </c>
      <c r="J8">
        <v>115.08</v>
      </c>
      <c r="K8">
        <v>41.65</v>
      </c>
      <c r="L8">
        <v>7</v>
      </c>
      <c r="M8">
        <v>9</v>
      </c>
      <c r="N8">
        <v>16.43</v>
      </c>
      <c r="O8">
        <v>14426.96</v>
      </c>
      <c r="P8">
        <v>1047.55</v>
      </c>
      <c r="Q8">
        <v>5881.75</v>
      </c>
      <c r="R8">
        <v>426.39</v>
      </c>
      <c r="S8">
        <v>228.93</v>
      </c>
      <c r="T8">
        <v>92033.84</v>
      </c>
      <c r="U8">
        <v>0.54</v>
      </c>
      <c r="V8">
        <v>0.88</v>
      </c>
      <c r="W8">
        <v>18.89</v>
      </c>
      <c r="X8">
        <v>5.59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0.695</v>
      </c>
      <c r="E9">
        <v>143.88</v>
      </c>
      <c r="F9">
        <v>139.2</v>
      </c>
      <c r="G9">
        <v>70.18000000000001</v>
      </c>
      <c r="H9">
        <v>1.21</v>
      </c>
      <c r="I9">
        <v>119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1056.2</v>
      </c>
      <c r="Q9">
        <v>5881.71</v>
      </c>
      <c r="R9">
        <v>423.85</v>
      </c>
      <c r="S9">
        <v>228.93</v>
      </c>
      <c r="T9">
        <v>90770.14</v>
      </c>
      <c r="U9">
        <v>0.54</v>
      </c>
      <c r="V9">
        <v>0.88</v>
      </c>
      <c r="W9">
        <v>18.91</v>
      </c>
      <c r="X9">
        <v>5.54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0.5508</v>
      </c>
      <c r="E2">
        <v>181.56</v>
      </c>
      <c r="F2">
        <v>169.27</v>
      </c>
      <c r="G2">
        <v>13.45</v>
      </c>
      <c r="H2">
        <v>0.28</v>
      </c>
      <c r="I2">
        <v>755</v>
      </c>
      <c r="J2">
        <v>61.76</v>
      </c>
      <c r="K2">
        <v>28.92</v>
      </c>
      <c r="L2">
        <v>1</v>
      </c>
      <c r="M2">
        <v>753</v>
      </c>
      <c r="N2">
        <v>6.84</v>
      </c>
      <c r="O2">
        <v>7851.41</v>
      </c>
      <c r="P2">
        <v>1041.27</v>
      </c>
      <c r="Q2">
        <v>5881.94</v>
      </c>
      <c r="R2">
        <v>1448.1</v>
      </c>
      <c r="S2">
        <v>228.93</v>
      </c>
      <c r="T2">
        <v>599714.16</v>
      </c>
      <c r="U2">
        <v>0.16</v>
      </c>
      <c r="V2">
        <v>0.72</v>
      </c>
      <c r="W2">
        <v>19.83</v>
      </c>
      <c r="X2">
        <v>35.61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0.6531</v>
      </c>
      <c r="E3">
        <v>153.11</v>
      </c>
      <c r="F3">
        <v>147.23</v>
      </c>
      <c r="G3">
        <v>30.05</v>
      </c>
      <c r="H3">
        <v>0.55</v>
      </c>
      <c r="I3">
        <v>294</v>
      </c>
      <c r="J3">
        <v>62.92</v>
      </c>
      <c r="K3">
        <v>28.92</v>
      </c>
      <c r="L3">
        <v>2</v>
      </c>
      <c r="M3">
        <v>270</v>
      </c>
      <c r="N3">
        <v>7</v>
      </c>
      <c r="O3">
        <v>7994.37</v>
      </c>
      <c r="P3">
        <v>812.1900000000001</v>
      </c>
      <c r="Q3">
        <v>5881.91</v>
      </c>
      <c r="R3">
        <v>700.49</v>
      </c>
      <c r="S3">
        <v>228.93</v>
      </c>
      <c r="T3">
        <v>228214.54</v>
      </c>
      <c r="U3">
        <v>0.33</v>
      </c>
      <c r="V3">
        <v>0.83</v>
      </c>
      <c r="W3">
        <v>19.06</v>
      </c>
      <c r="X3">
        <v>13.57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0.6675</v>
      </c>
      <c r="E4">
        <v>149.82</v>
      </c>
      <c r="F4">
        <v>144.73</v>
      </c>
      <c r="G4">
        <v>36.64</v>
      </c>
      <c r="H4">
        <v>0.8100000000000001</v>
      </c>
      <c r="I4">
        <v>237</v>
      </c>
      <c r="J4">
        <v>64.08</v>
      </c>
      <c r="K4">
        <v>28.92</v>
      </c>
      <c r="L4">
        <v>3</v>
      </c>
      <c r="M4">
        <v>3</v>
      </c>
      <c r="N4">
        <v>7.16</v>
      </c>
      <c r="O4">
        <v>8137.65</v>
      </c>
      <c r="P4">
        <v>771.9400000000001</v>
      </c>
      <c r="Q4">
        <v>5882.04</v>
      </c>
      <c r="R4">
        <v>605.9400000000001</v>
      </c>
      <c r="S4">
        <v>228.93</v>
      </c>
      <c r="T4">
        <v>181226.46</v>
      </c>
      <c r="U4">
        <v>0.38</v>
      </c>
      <c r="V4">
        <v>0.85</v>
      </c>
      <c r="W4">
        <v>19.25</v>
      </c>
      <c r="X4">
        <v>11.07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0.6674</v>
      </c>
      <c r="E5">
        <v>149.83</v>
      </c>
      <c r="F5">
        <v>144.75</v>
      </c>
      <c r="G5">
        <v>36.64</v>
      </c>
      <c r="H5">
        <v>1.07</v>
      </c>
      <c r="I5">
        <v>237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784.49</v>
      </c>
      <c r="Q5">
        <v>5881.86</v>
      </c>
      <c r="R5">
        <v>606.27</v>
      </c>
      <c r="S5">
        <v>228.93</v>
      </c>
      <c r="T5">
        <v>181388.6</v>
      </c>
      <c r="U5">
        <v>0.38</v>
      </c>
      <c r="V5">
        <v>0.85</v>
      </c>
      <c r="W5">
        <v>19.26</v>
      </c>
      <c r="X5">
        <v>11.09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0.3005</v>
      </c>
      <c r="E2">
        <v>332.81</v>
      </c>
      <c r="F2">
        <v>251.14</v>
      </c>
      <c r="G2">
        <v>6.44</v>
      </c>
      <c r="H2">
        <v>0.11</v>
      </c>
      <c r="I2">
        <v>2340</v>
      </c>
      <c r="J2">
        <v>167.88</v>
      </c>
      <c r="K2">
        <v>51.39</v>
      </c>
      <c r="L2">
        <v>1</v>
      </c>
      <c r="M2">
        <v>2338</v>
      </c>
      <c r="N2">
        <v>30.49</v>
      </c>
      <c r="O2">
        <v>20939.59</v>
      </c>
      <c r="P2">
        <v>3182.51</v>
      </c>
      <c r="Q2">
        <v>5883.68</v>
      </c>
      <c r="R2">
        <v>4233.22</v>
      </c>
      <c r="S2">
        <v>228.93</v>
      </c>
      <c r="T2">
        <v>1984350.96</v>
      </c>
      <c r="U2">
        <v>0.05</v>
      </c>
      <c r="V2">
        <v>0.49</v>
      </c>
      <c r="W2">
        <v>22.52</v>
      </c>
      <c r="X2">
        <v>117.43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0.5039</v>
      </c>
      <c r="E3">
        <v>198.45</v>
      </c>
      <c r="F3">
        <v>169.98</v>
      </c>
      <c r="G3">
        <v>13.25</v>
      </c>
      <c r="H3">
        <v>0.21</v>
      </c>
      <c r="I3">
        <v>770</v>
      </c>
      <c r="J3">
        <v>169.33</v>
      </c>
      <c r="K3">
        <v>51.39</v>
      </c>
      <c r="L3">
        <v>2</v>
      </c>
      <c r="M3">
        <v>768</v>
      </c>
      <c r="N3">
        <v>30.94</v>
      </c>
      <c r="O3">
        <v>21118.46</v>
      </c>
      <c r="P3">
        <v>2125.05</v>
      </c>
      <c r="Q3">
        <v>5882.21</v>
      </c>
      <c r="R3">
        <v>1471.9</v>
      </c>
      <c r="S3">
        <v>228.93</v>
      </c>
      <c r="T3">
        <v>611539.42</v>
      </c>
      <c r="U3">
        <v>0.16</v>
      </c>
      <c r="V3">
        <v>0.72</v>
      </c>
      <c r="W3">
        <v>19.85</v>
      </c>
      <c r="X3">
        <v>36.31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0.5782</v>
      </c>
      <c r="E4">
        <v>172.96</v>
      </c>
      <c r="F4">
        <v>155</v>
      </c>
      <c r="G4">
        <v>20.22</v>
      </c>
      <c r="H4">
        <v>0.31</v>
      </c>
      <c r="I4">
        <v>460</v>
      </c>
      <c r="J4">
        <v>170.79</v>
      </c>
      <c r="K4">
        <v>51.39</v>
      </c>
      <c r="L4">
        <v>3</v>
      </c>
      <c r="M4">
        <v>458</v>
      </c>
      <c r="N4">
        <v>31.4</v>
      </c>
      <c r="O4">
        <v>21297.94</v>
      </c>
      <c r="P4">
        <v>1910.22</v>
      </c>
      <c r="Q4">
        <v>5882.06</v>
      </c>
      <c r="R4">
        <v>964.22</v>
      </c>
      <c r="S4">
        <v>228.93</v>
      </c>
      <c r="T4">
        <v>359249.97</v>
      </c>
      <c r="U4">
        <v>0.24</v>
      </c>
      <c r="V4">
        <v>0.79</v>
      </c>
      <c r="W4">
        <v>19.32</v>
      </c>
      <c r="X4">
        <v>21.33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0.6167</v>
      </c>
      <c r="E5">
        <v>162.15</v>
      </c>
      <c r="F5">
        <v>148.73</v>
      </c>
      <c r="G5">
        <v>27.37</v>
      </c>
      <c r="H5">
        <v>0.41</v>
      </c>
      <c r="I5">
        <v>326</v>
      </c>
      <c r="J5">
        <v>172.25</v>
      </c>
      <c r="K5">
        <v>51.39</v>
      </c>
      <c r="L5">
        <v>4</v>
      </c>
      <c r="M5">
        <v>324</v>
      </c>
      <c r="N5">
        <v>31.86</v>
      </c>
      <c r="O5">
        <v>21478.05</v>
      </c>
      <c r="P5">
        <v>1805.83</v>
      </c>
      <c r="Q5">
        <v>5881.77</v>
      </c>
      <c r="R5">
        <v>751.4299999999999</v>
      </c>
      <c r="S5">
        <v>228.93</v>
      </c>
      <c r="T5">
        <v>253525.51</v>
      </c>
      <c r="U5">
        <v>0.3</v>
      </c>
      <c r="V5">
        <v>0.82</v>
      </c>
      <c r="W5">
        <v>19.11</v>
      </c>
      <c r="X5">
        <v>15.07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0.6408</v>
      </c>
      <c r="E6">
        <v>156.06</v>
      </c>
      <c r="F6">
        <v>145.19</v>
      </c>
      <c r="G6">
        <v>34.71</v>
      </c>
      <c r="H6">
        <v>0.51</v>
      </c>
      <c r="I6">
        <v>251</v>
      </c>
      <c r="J6">
        <v>173.71</v>
      </c>
      <c r="K6">
        <v>51.39</v>
      </c>
      <c r="L6">
        <v>5</v>
      </c>
      <c r="M6">
        <v>249</v>
      </c>
      <c r="N6">
        <v>32.32</v>
      </c>
      <c r="O6">
        <v>21658.78</v>
      </c>
      <c r="P6">
        <v>1736.78</v>
      </c>
      <c r="Q6">
        <v>5881.68</v>
      </c>
      <c r="R6">
        <v>632.28</v>
      </c>
      <c r="S6">
        <v>228.93</v>
      </c>
      <c r="T6">
        <v>194323.05</v>
      </c>
      <c r="U6">
        <v>0.36</v>
      </c>
      <c r="V6">
        <v>0.84</v>
      </c>
      <c r="W6">
        <v>18.96</v>
      </c>
      <c r="X6">
        <v>11.53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0.6574</v>
      </c>
      <c r="E7">
        <v>152.11</v>
      </c>
      <c r="F7">
        <v>142.9</v>
      </c>
      <c r="G7">
        <v>42.44</v>
      </c>
      <c r="H7">
        <v>0.61</v>
      </c>
      <c r="I7">
        <v>202</v>
      </c>
      <c r="J7">
        <v>175.18</v>
      </c>
      <c r="K7">
        <v>51.39</v>
      </c>
      <c r="L7">
        <v>6</v>
      </c>
      <c r="M7">
        <v>200</v>
      </c>
      <c r="N7">
        <v>32.79</v>
      </c>
      <c r="O7">
        <v>21840.16</v>
      </c>
      <c r="P7">
        <v>1680.29</v>
      </c>
      <c r="Q7">
        <v>5881.58</v>
      </c>
      <c r="R7">
        <v>554.87</v>
      </c>
      <c r="S7">
        <v>228.93</v>
      </c>
      <c r="T7">
        <v>155866.28</v>
      </c>
      <c r="U7">
        <v>0.41</v>
      </c>
      <c r="V7">
        <v>0.86</v>
      </c>
      <c r="W7">
        <v>18.88</v>
      </c>
      <c r="X7">
        <v>9.24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0.669</v>
      </c>
      <c r="E8">
        <v>149.49</v>
      </c>
      <c r="F8">
        <v>141.39</v>
      </c>
      <c r="G8">
        <v>50.2</v>
      </c>
      <c r="H8">
        <v>0.7</v>
      </c>
      <c r="I8">
        <v>169</v>
      </c>
      <c r="J8">
        <v>176.66</v>
      </c>
      <c r="K8">
        <v>51.39</v>
      </c>
      <c r="L8">
        <v>7</v>
      </c>
      <c r="M8">
        <v>167</v>
      </c>
      <c r="N8">
        <v>33.27</v>
      </c>
      <c r="O8">
        <v>22022.17</v>
      </c>
      <c r="P8">
        <v>1634.75</v>
      </c>
      <c r="Q8">
        <v>5881.53</v>
      </c>
      <c r="R8">
        <v>502.99</v>
      </c>
      <c r="S8">
        <v>228.93</v>
      </c>
      <c r="T8">
        <v>130088.17</v>
      </c>
      <c r="U8">
        <v>0.46</v>
      </c>
      <c r="V8">
        <v>0.87</v>
      </c>
      <c r="W8">
        <v>18.85</v>
      </c>
      <c r="X8">
        <v>7.73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0.678</v>
      </c>
      <c r="E9">
        <v>147.49</v>
      </c>
      <c r="F9">
        <v>140.24</v>
      </c>
      <c r="G9">
        <v>58.43</v>
      </c>
      <c r="H9">
        <v>0.8</v>
      </c>
      <c r="I9">
        <v>144</v>
      </c>
      <c r="J9">
        <v>178.14</v>
      </c>
      <c r="K9">
        <v>51.39</v>
      </c>
      <c r="L9">
        <v>8</v>
      </c>
      <c r="M9">
        <v>142</v>
      </c>
      <c r="N9">
        <v>33.75</v>
      </c>
      <c r="O9">
        <v>22204.83</v>
      </c>
      <c r="P9">
        <v>1593.34</v>
      </c>
      <c r="Q9">
        <v>5881.53</v>
      </c>
      <c r="R9">
        <v>464.96</v>
      </c>
      <c r="S9">
        <v>228.93</v>
      </c>
      <c r="T9">
        <v>111199.21</v>
      </c>
      <c r="U9">
        <v>0.49</v>
      </c>
      <c r="V9">
        <v>0.87</v>
      </c>
      <c r="W9">
        <v>18.79</v>
      </c>
      <c r="X9">
        <v>6.58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0.6854</v>
      </c>
      <c r="E10">
        <v>145.9</v>
      </c>
      <c r="F10">
        <v>139.3</v>
      </c>
      <c r="G10">
        <v>66.86</v>
      </c>
      <c r="H10">
        <v>0.89</v>
      </c>
      <c r="I10">
        <v>125</v>
      </c>
      <c r="J10">
        <v>179.63</v>
      </c>
      <c r="K10">
        <v>51.39</v>
      </c>
      <c r="L10">
        <v>9</v>
      </c>
      <c r="M10">
        <v>123</v>
      </c>
      <c r="N10">
        <v>34.24</v>
      </c>
      <c r="O10">
        <v>22388.15</v>
      </c>
      <c r="P10">
        <v>1552.82</v>
      </c>
      <c r="Q10">
        <v>5881.5</v>
      </c>
      <c r="R10">
        <v>432.79</v>
      </c>
      <c r="S10">
        <v>228.93</v>
      </c>
      <c r="T10">
        <v>95210.50999999999</v>
      </c>
      <c r="U10">
        <v>0.53</v>
      </c>
      <c r="V10">
        <v>0.88</v>
      </c>
      <c r="W10">
        <v>18.76</v>
      </c>
      <c r="X10">
        <v>5.64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0.6909</v>
      </c>
      <c r="E11">
        <v>144.75</v>
      </c>
      <c r="F11">
        <v>138.65</v>
      </c>
      <c r="G11">
        <v>75.63</v>
      </c>
      <c r="H11">
        <v>0.98</v>
      </c>
      <c r="I11">
        <v>110</v>
      </c>
      <c r="J11">
        <v>181.12</v>
      </c>
      <c r="K11">
        <v>51.39</v>
      </c>
      <c r="L11">
        <v>10</v>
      </c>
      <c r="M11">
        <v>108</v>
      </c>
      <c r="N11">
        <v>34.73</v>
      </c>
      <c r="O11">
        <v>22572.13</v>
      </c>
      <c r="P11">
        <v>1514.48</v>
      </c>
      <c r="Q11">
        <v>5881.6</v>
      </c>
      <c r="R11">
        <v>410.58</v>
      </c>
      <c r="S11">
        <v>228.93</v>
      </c>
      <c r="T11">
        <v>84181.69</v>
      </c>
      <c r="U11">
        <v>0.5600000000000001</v>
      </c>
      <c r="V11">
        <v>0.88</v>
      </c>
      <c r="W11">
        <v>18.74</v>
      </c>
      <c r="X11">
        <v>4.99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0.6953</v>
      </c>
      <c r="E12">
        <v>143.82</v>
      </c>
      <c r="F12">
        <v>138.13</v>
      </c>
      <c r="G12">
        <v>84.56999999999999</v>
      </c>
      <c r="H12">
        <v>1.07</v>
      </c>
      <c r="I12">
        <v>98</v>
      </c>
      <c r="J12">
        <v>182.62</v>
      </c>
      <c r="K12">
        <v>51.39</v>
      </c>
      <c r="L12">
        <v>11</v>
      </c>
      <c r="M12">
        <v>96</v>
      </c>
      <c r="N12">
        <v>35.22</v>
      </c>
      <c r="O12">
        <v>22756.91</v>
      </c>
      <c r="P12">
        <v>1479.62</v>
      </c>
      <c r="Q12">
        <v>5881.56</v>
      </c>
      <c r="R12">
        <v>393.61</v>
      </c>
      <c r="S12">
        <v>228.93</v>
      </c>
      <c r="T12">
        <v>75755.55</v>
      </c>
      <c r="U12">
        <v>0.58</v>
      </c>
      <c r="V12">
        <v>0.89</v>
      </c>
      <c r="W12">
        <v>18.71</v>
      </c>
      <c r="X12">
        <v>4.47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0.6997</v>
      </c>
      <c r="E13">
        <v>142.92</v>
      </c>
      <c r="F13">
        <v>137.6</v>
      </c>
      <c r="G13">
        <v>94.89</v>
      </c>
      <c r="H13">
        <v>1.16</v>
      </c>
      <c r="I13">
        <v>87</v>
      </c>
      <c r="J13">
        <v>184.12</v>
      </c>
      <c r="K13">
        <v>51.39</v>
      </c>
      <c r="L13">
        <v>12</v>
      </c>
      <c r="M13">
        <v>85</v>
      </c>
      <c r="N13">
        <v>35.73</v>
      </c>
      <c r="O13">
        <v>22942.24</v>
      </c>
      <c r="P13">
        <v>1434.98</v>
      </c>
      <c r="Q13">
        <v>5881.57</v>
      </c>
      <c r="R13">
        <v>375.48</v>
      </c>
      <c r="S13">
        <v>228.93</v>
      </c>
      <c r="T13">
        <v>66742.77</v>
      </c>
      <c r="U13">
        <v>0.61</v>
      </c>
      <c r="V13">
        <v>0.89</v>
      </c>
      <c r="W13">
        <v>18.69</v>
      </c>
      <c r="X13">
        <v>3.94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0.7029</v>
      </c>
      <c r="E14">
        <v>142.28</v>
      </c>
      <c r="F14">
        <v>137.23</v>
      </c>
      <c r="G14">
        <v>104.22</v>
      </c>
      <c r="H14">
        <v>1.24</v>
      </c>
      <c r="I14">
        <v>79</v>
      </c>
      <c r="J14">
        <v>185.63</v>
      </c>
      <c r="K14">
        <v>51.39</v>
      </c>
      <c r="L14">
        <v>13</v>
      </c>
      <c r="M14">
        <v>71</v>
      </c>
      <c r="N14">
        <v>36.24</v>
      </c>
      <c r="O14">
        <v>23128.27</v>
      </c>
      <c r="P14">
        <v>1398.96</v>
      </c>
      <c r="Q14">
        <v>5881.47</v>
      </c>
      <c r="R14">
        <v>362.79</v>
      </c>
      <c r="S14">
        <v>228.93</v>
      </c>
      <c r="T14">
        <v>60442.37</v>
      </c>
      <c r="U14">
        <v>0.63</v>
      </c>
      <c r="V14">
        <v>0.89</v>
      </c>
      <c r="W14">
        <v>18.68</v>
      </c>
      <c r="X14">
        <v>3.57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0.7052</v>
      </c>
      <c r="E15">
        <v>141.8</v>
      </c>
      <c r="F15">
        <v>136.95</v>
      </c>
      <c r="G15">
        <v>112.56</v>
      </c>
      <c r="H15">
        <v>1.33</v>
      </c>
      <c r="I15">
        <v>73</v>
      </c>
      <c r="J15">
        <v>187.14</v>
      </c>
      <c r="K15">
        <v>51.39</v>
      </c>
      <c r="L15">
        <v>14</v>
      </c>
      <c r="M15">
        <v>35</v>
      </c>
      <c r="N15">
        <v>36.75</v>
      </c>
      <c r="O15">
        <v>23314.98</v>
      </c>
      <c r="P15">
        <v>1374.5</v>
      </c>
      <c r="Q15">
        <v>5881.51</v>
      </c>
      <c r="R15">
        <v>351.94</v>
      </c>
      <c r="S15">
        <v>228.93</v>
      </c>
      <c r="T15">
        <v>55046.72</v>
      </c>
      <c r="U15">
        <v>0.65</v>
      </c>
      <c r="V15">
        <v>0.89</v>
      </c>
      <c r="W15">
        <v>18.72</v>
      </c>
      <c r="X15">
        <v>3.3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0.7056</v>
      </c>
      <c r="E16">
        <v>141.72</v>
      </c>
      <c r="F16">
        <v>136.94</v>
      </c>
      <c r="G16">
        <v>115.72</v>
      </c>
      <c r="H16">
        <v>1.41</v>
      </c>
      <c r="I16">
        <v>71</v>
      </c>
      <c r="J16">
        <v>188.66</v>
      </c>
      <c r="K16">
        <v>51.39</v>
      </c>
      <c r="L16">
        <v>15</v>
      </c>
      <c r="M16">
        <v>8</v>
      </c>
      <c r="N16">
        <v>37.27</v>
      </c>
      <c r="O16">
        <v>23502.4</v>
      </c>
      <c r="P16">
        <v>1367.16</v>
      </c>
      <c r="Q16">
        <v>5881.58</v>
      </c>
      <c r="R16">
        <v>350.48</v>
      </c>
      <c r="S16">
        <v>228.93</v>
      </c>
      <c r="T16">
        <v>54324.34</v>
      </c>
      <c r="U16">
        <v>0.65</v>
      </c>
      <c r="V16">
        <v>0.89</v>
      </c>
      <c r="W16">
        <v>18.75</v>
      </c>
      <c r="X16">
        <v>3.28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0.7056</v>
      </c>
      <c r="E17">
        <v>141.73</v>
      </c>
      <c r="F17">
        <v>136.95</v>
      </c>
      <c r="G17">
        <v>115.74</v>
      </c>
      <c r="H17">
        <v>1.49</v>
      </c>
      <c r="I17">
        <v>71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1376.37</v>
      </c>
      <c r="Q17">
        <v>5881.54</v>
      </c>
      <c r="R17">
        <v>350.89</v>
      </c>
      <c r="S17">
        <v>228.93</v>
      </c>
      <c r="T17">
        <v>54530.94</v>
      </c>
      <c r="U17">
        <v>0.65</v>
      </c>
      <c r="V17">
        <v>0.89</v>
      </c>
      <c r="W17">
        <v>18.75</v>
      </c>
      <c r="X17">
        <v>3.3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0.5822000000000001</v>
      </c>
      <c r="E2">
        <v>171.77</v>
      </c>
      <c r="F2">
        <v>162.51</v>
      </c>
      <c r="G2">
        <v>15.85</v>
      </c>
      <c r="H2">
        <v>0.34</v>
      </c>
      <c r="I2">
        <v>615</v>
      </c>
      <c r="J2">
        <v>51.33</v>
      </c>
      <c r="K2">
        <v>24.83</v>
      </c>
      <c r="L2">
        <v>1</v>
      </c>
      <c r="M2">
        <v>613</v>
      </c>
      <c r="N2">
        <v>5.51</v>
      </c>
      <c r="O2">
        <v>6564.78</v>
      </c>
      <c r="P2">
        <v>849.3200000000001</v>
      </c>
      <c r="Q2">
        <v>5882.12</v>
      </c>
      <c r="R2">
        <v>1219.24</v>
      </c>
      <c r="S2">
        <v>228.93</v>
      </c>
      <c r="T2">
        <v>485983.65</v>
      </c>
      <c r="U2">
        <v>0.19</v>
      </c>
      <c r="V2">
        <v>0.75</v>
      </c>
      <c r="W2">
        <v>19.56</v>
      </c>
      <c r="X2">
        <v>28.83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0.6541</v>
      </c>
      <c r="E3">
        <v>152.87</v>
      </c>
      <c r="F3">
        <v>147.5</v>
      </c>
      <c r="G3">
        <v>29.8</v>
      </c>
      <c r="H3">
        <v>0.66</v>
      </c>
      <c r="I3">
        <v>297</v>
      </c>
      <c r="J3">
        <v>52.47</v>
      </c>
      <c r="K3">
        <v>24.83</v>
      </c>
      <c r="L3">
        <v>2</v>
      </c>
      <c r="M3">
        <v>20</v>
      </c>
      <c r="N3">
        <v>5.64</v>
      </c>
      <c r="O3">
        <v>6705.1</v>
      </c>
      <c r="P3">
        <v>693.26</v>
      </c>
      <c r="Q3">
        <v>5881.89</v>
      </c>
      <c r="R3">
        <v>697.52</v>
      </c>
      <c r="S3">
        <v>228.93</v>
      </c>
      <c r="T3">
        <v>226715.95</v>
      </c>
      <c r="U3">
        <v>0.33</v>
      </c>
      <c r="V3">
        <v>0.83</v>
      </c>
      <c r="W3">
        <v>19.41</v>
      </c>
      <c r="X3">
        <v>13.83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0.6545</v>
      </c>
      <c r="E4">
        <v>152.8</v>
      </c>
      <c r="F4">
        <v>147.44</v>
      </c>
      <c r="G4">
        <v>29.99</v>
      </c>
      <c r="H4">
        <v>0.97</v>
      </c>
      <c r="I4">
        <v>295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706.76</v>
      </c>
      <c r="Q4">
        <v>5882.01</v>
      </c>
      <c r="R4">
        <v>694.55</v>
      </c>
      <c r="S4">
        <v>228.93</v>
      </c>
      <c r="T4">
        <v>225238.35</v>
      </c>
      <c r="U4">
        <v>0.33</v>
      </c>
      <c r="V4">
        <v>0.83</v>
      </c>
      <c r="W4">
        <v>19.45</v>
      </c>
      <c r="X4">
        <v>13.78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0.3722</v>
      </c>
      <c r="E2">
        <v>268.68</v>
      </c>
      <c r="F2">
        <v>219.08</v>
      </c>
      <c r="G2">
        <v>7.55</v>
      </c>
      <c r="H2">
        <v>0.13</v>
      </c>
      <c r="I2">
        <v>1742</v>
      </c>
      <c r="J2">
        <v>133.21</v>
      </c>
      <c r="K2">
        <v>46.47</v>
      </c>
      <c r="L2">
        <v>1</v>
      </c>
      <c r="M2">
        <v>1740</v>
      </c>
      <c r="N2">
        <v>20.75</v>
      </c>
      <c r="O2">
        <v>16663.42</v>
      </c>
      <c r="P2">
        <v>2379.8</v>
      </c>
      <c r="Q2">
        <v>5883.15</v>
      </c>
      <c r="R2">
        <v>3142.13</v>
      </c>
      <c r="S2">
        <v>228.93</v>
      </c>
      <c r="T2">
        <v>1441797.17</v>
      </c>
      <c r="U2">
        <v>0.07000000000000001</v>
      </c>
      <c r="V2">
        <v>0.5600000000000001</v>
      </c>
      <c r="W2">
        <v>21.43</v>
      </c>
      <c r="X2">
        <v>85.39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0.5484</v>
      </c>
      <c r="E3">
        <v>182.36</v>
      </c>
      <c r="F3">
        <v>163.08</v>
      </c>
      <c r="G3">
        <v>15.58</v>
      </c>
      <c r="H3">
        <v>0.26</v>
      </c>
      <c r="I3">
        <v>628</v>
      </c>
      <c r="J3">
        <v>134.55</v>
      </c>
      <c r="K3">
        <v>46.47</v>
      </c>
      <c r="L3">
        <v>2</v>
      </c>
      <c r="M3">
        <v>626</v>
      </c>
      <c r="N3">
        <v>21.09</v>
      </c>
      <c r="O3">
        <v>16828.84</v>
      </c>
      <c r="P3">
        <v>1734.6</v>
      </c>
      <c r="Q3">
        <v>5882.02</v>
      </c>
      <c r="R3">
        <v>1237.99</v>
      </c>
      <c r="S3">
        <v>228.93</v>
      </c>
      <c r="T3">
        <v>495296.03</v>
      </c>
      <c r="U3">
        <v>0.18</v>
      </c>
      <c r="V3">
        <v>0.75</v>
      </c>
      <c r="W3">
        <v>19.6</v>
      </c>
      <c r="X3">
        <v>29.41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0.6113</v>
      </c>
      <c r="E4">
        <v>163.59</v>
      </c>
      <c r="F4">
        <v>151.12</v>
      </c>
      <c r="G4">
        <v>23.99</v>
      </c>
      <c r="H4">
        <v>0.39</v>
      </c>
      <c r="I4">
        <v>378</v>
      </c>
      <c r="J4">
        <v>135.9</v>
      </c>
      <c r="K4">
        <v>46.47</v>
      </c>
      <c r="L4">
        <v>3</v>
      </c>
      <c r="M4">
        <v>376</v>
      </c>
      <c r="N4">
        <v>21.43</v>
      </c>
      <c r="O4">
        <v>16994.64</v>
      </c>
      <c r="P4">
        <v>1570.63</v>
      </c>
      <c r="Q4">
        <v>5881.88</v>
      </c>
      <c r="R4">
        <v>833.66</v>
      </c>
      <c r="S4">
        <v>228.93</v>
      </c>
      <c r="T4">
        <v>294377.62</v>
      </c>
      <c r="U4">
        <v>0.27</v>
      </c>
      <c r="V4">
        <v>0.8100000000000001</v>
      </c>
      <c r="W4">
        <v>19.16</v>
      </c>
      <c r="X4">
        <v>17.45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0.6435</v>
      </c>
      <c r="E5">
        <v>155.41</v>
      </c>
      <c r="F5">
        <v>145.96</v>
      </c>
      <c r="G5">
        <v>32.8</v>
      </c>
      <c r="H5">
        <v>0.52</v>
      </c>
      <c r="I5">
        <v>267</v>
      </c>
      <c r="J5">
        <v>137.25</v>
      </c>
      <c r="K5">
        <v>46.47</v>
      </c>
      <c r="L5">
        <v>4</v>
      </c>
      <c r="M5">
        <v>265</v>
      </c>
      <c r="N5">
        <v>21.78</v>
      </c>
      <c r="O5">
        <v>17160.92</v>
      </c>
      <c r="P5">
        <v>1480.21</v>
      </c>
      <c r="Q5">
        <v>5881.85</v>
      </c>
      <c r="R5">
        <v>658.42</v>
      </c>
      <c r="S5">
        <v>228.93</v>
      </c>
      <c r="T5">
        <v>207313.47</v>
      </c>
      <c r="U5">
        <v>0.35</v>
      </c>
      <c r="V5">
        <v>0.84</v>
      </c>
      <c r="W5">
        <v>18.99</v>
      </c>
      <c r="X5">
        <v>12.3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0.6632</v>
      </c>
      <c r="E6">
        <v>150.78</v>
      </c>
      <c r="F6">
        <v>143.04</v>
      </c>
      <c r="G6">
        <v>42.07</v>
      </c>
      <c r="H6">
        <v>0.64</v>
      </c>
      <c r="I6">
        <v>204</v>
      </c>
      <c r="J6">
        <v>138.6</v>
      </c>
      <c r="K6">
        <v>46.47</v>
      </c>
      <c r="L6">
        <v>5</v>
      </c>
      <c r="M6">
        <v>202</v>
      </c>
      <c r="N6">
        <v>22.13</v>
      </c>
      <c r="O6">
        <v>17327.69</v>
      </c>
      <c r="P6">
        <v>1413.11</v>
      </c>
      <c r="Q6">
        <v>5881.68</v>
      </c>
      <c r="R6">
        <v>559.55</v>
      </c>
      <c r="S6">
        <v>228.93</v>
      </c>
      <c r="T6">
        <v>158194.69</v>
      </c>
      <c r="U6">
        <v>0.41</v>
      </c>
      <c r="V6">
        <v>0.86</v>
      </c>
      <c r="W6">
        <v>18.89</v>
      </c>
      <c r="X6">
        <v>9.380000000000001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0.677</v>
      </c>
      <c r="E7">
        <v>147.72</v>
      </c>
      <c r="F7">
        <v>141.1</v>
      </c>
      <c r="G7">
        <v>51.94</v>
      </c>
      <c r="H7">
        <v>0.76</v>
      </c>
      <c r="I7">
        <v>163</v>
      </c>
      <c r="J7">
        <v>139.95</v>
      </c>
      <c r="K7">
        <v>46.47</v>
      </c>
      <c r="L7">
        <v>6</v>
      </c>
      <c r="M7">
        <v>161</v>
      </c>
      <c r="N7">
        <v>22.49</v>
      </c>
      <c r="O7">
        <v>17494.97</v>
      </c>
      <c r="P7">
        <v>1354.58</v>
      </c>
      <c r="Q7">
        <v>5881.66</v>
      </c>
      <c r="R7">
        <v>494.24</v>
      </c>
      <c r="S7">
        <v>228.93</v>
      </c>
      <c r="T7">
        <v>125744.36</v>
      </c>
      <c r="U7">
        <v>0.46</v>
      </c>
      <c r="V7">
        <v>0.87</v>
      </c>
      <c r="W7">
        <v>18.81</v>
      </c>
      <c r="X7">
        <v>7.44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0.6868</v>
      </c>
      <c r="E8">
        <v>145.6</v>
      </c>
      <c r="F8">
        <v>139.77</v>
      </c>
      <c r="G8">
        <v>62.59</v>
      </c>
      <c r="H8">
        <v>0.88</v>
      </c>
      <c r="I8">
        <v>134</v>
      </c>
      <c r="J8">
        <v>141.31</v>
      </c>
      <c r="K8">
        <v>46.47</v>
      </c>
      <c r="L8">
        <v>7</v>
      </c>
      <c r="M8">
        <v>132</v>
      </c>
      <c r="N8">
        <v>22.85</v>
      </c>
      <c r="O8">
        <v>17662.75</v>
      </c>
      <c r="P8">
        <v>1298.83</v>
      </c>
      <c r="Q8">
        <v>5881.53</v>
      </c>
      <c r="R8">
        <v>449.26</v>
      </c>
      <c r="S8">
        <v>228.93</v>
      </c>
      <c r="T8">
        <v>103399.98</v>
      </c>
      <c r="U8">
        <v>0.51</v>
      </c>
      <c r="V8">
        <v>0.88</v>
      </c>
      <c r="W8">
        <v>18.77</v>
      </c>
      <c r="X8">
        <v>6.12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0.6941000000000001</v>
      </c>
      <c r="E9">
        <v>144.07</v>
      </c>
      <c r="F9">
        <v>138.81</v>
      </c>
      <c r="G9">
        <v>73.70999999999999</v>
      </c>
      <c r="H9">
        <v>0.99</v>
      </c>
      <c r="I9">
        <v>113</v>
      </c>
      <c r="J9">
        <v>142.68</v>
      </c>
      <c r="K9">
        <v>46.47</v>
      </c>
      <c r="L9">
        <v>8</v>
      </c>
      <c r="M9">
        <v>110</v>
      </c>
      <c r="N9">
        <v>23.21</v>
      </c>
      <c r="O9">
        <v>17831.04</v>
      </c>
      <c r="P9">
        <v>1242.51</v>
      </c>
      <c r="Q9">
        <v>5881.55</v>
      </c>
      <c r="R9">
        <v>416.42</v>
      </c>
      <c r="S9">
        <v>228.93</v>
      </c>
      <c r="T9">
        <v>87084.91</v>
      </c>
      <c r="U9">
        <v>0.55</v>
      </c>
      <c r="V9">
        <v>0.88</v>
      </c>
      <c r="W9">
        <v>18.74</v>
      </c>
      <c r="X9">
        <v>5.16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0.6991000000000001</v>
      </c>
      <c r="E10">
        <v>143.03</v>
      </c>
      <c r="F10">
        <v>138.18</v>
      </c>
      <c r="G10">
        <v>84.59999999999999</v>
      </c>
      <c r="H10">
        <v>1.11</v>
      </c>
      <c r="I10">
        <v>98</v>
      </c>
      <c r="J10">
        <v>144.05</v>
      </c>
      <c r="K10">
        <v>46.47</v>
      </c>
      <c r="L10">
        <v>9</v>
      </c>
      <c r="M10">
        <v>66</v>
      </c>
      <c r="N10">
        <v>23.58</v>
      </c>
      <c r="O10">
        <v>17999.83</v>
      </c>
      <c r="P10">
        <v>1199.35</v>
      </c>
      <c r="Q10">
        <v>5881.56</v>
      </c>
      <c r="R10">
        <v>393.41</v>
      </c>
      <c r="S10">
        <v>228.93</v>
      </c>
      <c r="T10">
        <v>75656.42999999999</v>
      </c>
      <c r="U10">
        <v>0.58</v>
      </c>
      <c r="V10">
        <v>0.89</v>
      </c>
      <c r="W10">
        <v>18.77</v>
      </c>
      <c r="X10">
        <v>4.53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0.7009</v>
      </c>
      <c r="E11">
        <v>142.68</v>
      </c>
      <c r="F11">
        <v>137.97</v>
      </c>
      <c r="G11">
        <v>89.01000000000001</v>
      </c>
      <c r="H11">
        <v>1.22</v>
      </c>
      <c r="I11">
        <v>93</v>
      </c>
      <c r="J11">
        <v>145.42</v>
      </c>
      <c r="K11">
        <v>46.47</v>
      </c>
      <c r="L11">
        <v>10</v>
      </c>
      <c r="M11">
        <v>14</v>
      </c>
      <c r="N11">
        <v>23.95</v>
      </c>
      <c r="O11">
        <v>18169.15</v>
      </c>
      <c r="P11">
        <v>1183.31</v>
      </c>
      <c r="Q11">
        <v>5881.62</v>
      </c>
      <c r="R11">
        <v>384.54</v>
      </c>
      <c r="S11">
        <v>228.93</v>
      </c>
      <c r="T11">
        <v>71245.78</v>
      </c>
      <c r="U11">
        <v>0.6</v>
      </c>
      <c r="V11">
        <v>0.89</v>
      </c>
      <c r="W11">
        <v>18.81</v>
      </c>
      <c r="X11">
        <v>4.31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0.7013</v>
      </c>
      <c r="E12">
        <v>142.59</v>
      </c>
      <c r="F12">
        <v>137.91</v>
      </c>
      <c r="G12">
        <v>89.94</v>
      </c>
      <c r="H12">
        <v>1.33</v>
      </c>
      <c r="I12">
        <v>92</v>
      </c>
      <c r="J12">
        <v>146.8</v>
      </c>
      <c r="K12">
        <v>46.47</v>
      </c>
      <c r="L12">
        <v>11</v>
      </c>
      <c r="M12">
        <v>1</v>
      </c>
      <c r="N12">
        <v>24.33</v>
      </c>
      <c r="O12">
        <v>18338.99</v>
      </c>
      <c r="P12">
        <v>1193.72</v>
      </c>
      <c r="Q12">
        <v>5881.65</v>
      </c>
      <c r="R12">
        <v>381.95</v>
      </c>
      <c r="S12">
        <v>228.93</v>
      </c>
      <c r="T12">
        <v>69952.67999999999</v>
      </c>
      <c r="U12">
        <v>0.6</v>
      </c>
      <c r="V12">
        <v>0.89</v>
      </c>
      <c r="W12">
        <v>18.82</v>
      </c>
      <c r="X12">
        <v>4.25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0.7013</v>
      </c>
      <c r="E13">
        <v>142.59</v>
      </c>
      <c r="F13">
        <v>137.91</v>
      </c>
      <c r="G13">
        <v>89.94</v>
      </c>
      <c r="H13">
        <v>1.43</v>
      </c>
      <c r="I13">
        <v>92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1204.05</v>
      </c>
      <c r="Q13">
        <v>5881.6</v>
      </c>
      <c r="R13">
        <v>381.92</v>
      </c>
      <c r="S13">
        <v>228.93</v>
      </c>
      <c r="T13">
        <v>69940.60000000001</v>
      </c>
      <c r="U13">
        <v>0.6</v>
      </c>
      <c r="V13">
        <v>0.89</v>
      </c>
      <c r="W13">
        <v>18.82</v>
      </c>
      <c r="X13">
        <v>4.25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0.3355</v>
      </c>
      <c r="E2">
        <v>298.04</v>
      </c>
      <c r="F2">
        <v>233.95</v>
      </c>
      <c r="G2">
        <v>6.94</v>
      </c>
      <c r="H2">
        <v>0.12</v>
      </c>
      <c r="I2">
        <v>2023</v>
      </c>
      <c r="J2">
        <v>150.44</v>
      </c>
      <c r="K2">
        <v>49.1</v>
      </c>
      <c r="L2">
        <v>1</v>
      </c>
      <c r="M2">
        <v>2021</v>
      </c>
      <c r="N2">
        <v>25.34</v>
      </c>
      <c r="O2">
        <v>18787.76</v>
      </c>
      <c r="P2">
        <v>2757.51</v>
      </c>
      <c r="Q2">
        <v>5883.55</v>
      </c>
      <c r="R2">
        <v>3647.69</v>
      </c>
      <c r="S2">
        <v>228.93</v>
      </c>
      <c r="T2">
        <v>1693167.87</v>
      </c>
      <c r="U2">
        <v>0.06</v>
      </c>
      <c r="V2">
        <v>0.52</v>
      </c>
      <c r="W2">
        <v>21.94</v>
      </c>
      <c r="X2">
        <v>100.24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0.5263</v>
      </c>
      <c r="E3">
        <v>190</v>
      </c>
      <c r="F3">
        <v>166.39</v>
      </c>
      <c r="G3">
        <v>14.3</v>
      </c>
      <c r="H3">
        <v>0.23</v>
      </c>
      <c r="I3">
        <v>698</v>
      </c>
      <c r="J3">
        <v>151.83</v>
      </c>
      <c r="K3">
        <v>49.1</v>
      </c>
      <c r="L3">
        <v>2</v>
      </c>
      <c r="M3">
        <v>696</v>
      </c>
      <c r="N3">
        <v>25.73</v>
      </c>
      <c r="O3">
        <v>18959.54</v>
      </c>
      <c r="P3">
        <v>1928.32</v>
      </c>
      <c r="Q3">
        <v>5882.41</v>
      </c>
      <c r="R3">
        <v>1350.7</v>
      </c>
      <c r="S3">
        <v>228.93</v>
      </c>
      <c r="T3">
        <v>551302.22</v>
      </c>
      <c r="U3">
        <v>0.17</v>
      </c>
      <c r="V3">
        <v>0.74</v>
      </c>
      <c r="W3">
        <v>19.7</v>
      </c>
      <c r="X3">
        <v>32.72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0.5943000000000001</v>
      </c>
      <c r="E4">
        <v>168.25</v>
      </c>
      <c r="F4">
        <v>153.14</v>
      </c>
      <c r="G4">
        <v>21.88</v>
      </c>
      <c r="H4">
        <v>0.35</v>
      </c>
      <c r="I4">
        <v>420</v>
      </c>
      <c r="J4">
        <v>153.23</v>
      </c>
      <c r="K4">
        <v>49.1</v>
      </c>
      <c r="L4">
        <v>3</v>
      </c>
      <c r="M4">
        <v>418</v>
      </c>
      <c r="N4">
        <v>26.13</v>
      </c>
      <c r="O4">
        <v>19131.85</v>
      </c>
      <c r="P4">
        <v>1743.93</v>
      </c>
      <c r="Q4">
        <v>5881.79</v>
      </c>
      <c r="R4">
        <v>901.79</v>
      </c>
      <c r="S4">
        <v>228.93</v>
      </c>
      <c r="T4">
        <v>328234.46</v>
      </c>
      <c r="U4">
        <v>0.25</v>
      </c>
      <c r="V4">
        <v>0.8</v>
      </c>
      <c r="W4">
        <v>19.24</v>
      </c>
      <c r="X4">
        <v>19.48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0.63</v>
      </c>
      <c r="E5">
        <v>158.72</v>
      </c>
      <c r="F5">
        <v>147.37</v>
      </c>
      <c r="G5">
        <v>29.77</v>
      </c>
      <c r="H5">
        <v>0.46</v>
      </c>
      <c r="I5">
        <v>297</v>
      </c>
      <c r="J5">
        <v>154.63</v>
      </c>
      <c r="K5">
        <v>49.1</v>
      </c>
      <c r="L5">
        <v>4</v>
      </c>
      <c r="M5">
        <v>295</v>
      </c>
      <c r="N5">
        <v>26.53</v>
      </c>
      <c r="O5">
        <v>19304.72</v>
      </c>
      <c r="P5">
        <v>1646.23</v>
      </c>
      <c r="Q5">
        <v>5881.65</v>
      </c>
      <c r="R5">
        <v>706.01</v>
      </c>
      <c r="S5">
        <v>228.93</v>
      </c>
      <c r="T5">
        <v>230962.22</v>
      </c>
      <c r="U5">
        <v>0.32</v>
      </c>
      <c r="V5">
        <v>0.83</v>
      </c>
      <c r="W5">
        <v>19.05</v>
      </c>
      <c r="X5">
        <v>13.71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0.6521</v>
      </c>
      <c r="E6">
        <v>153.36</v>
      </c>
      <c r="F6">
        <v>144.12</v>
      </c>
      <c r="G6">
        <v>37.93</v>
      </c>
      <c r="H6">
        <v>0.57</v>
      </c>
      <c r="I6">
        <v>228</v>
      </c>
      <c r="J6">
        <v>156.03</v>
      </c>
      <c r="K6">
        <v>49.1</v>
      </c>
      <c r="L6">
        <v>5</v>
      </c>
      <c r="M6">
        <v>226</v>
      </c>
      <c r="N6">
        <v>26.94</v>
      </c>
      <c r="O6">
        <v>19478.15</v>
      </c>
      <c r="P6">
        <v>1578.92</v>
      </c>
      <c r="Q6">
        <v>5881.63</v>
      </c>
      <c r="R6">
        <v>596.12</v>
      </c>
      <c r="S6">
        <v>228.93</v>
      </c>
      <c r="T6">
        <v>176358.77</v>
      </c>
      <c r="U6">
        <v>0.38</v>
      </c>
      <c r="V6">
        <v>0.85</v>
      </c>
      <c r="W6">
        <v>18.93</v>
      </c>
      <c r="X6">
        <v>10.46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0.6667999999999999</v>
      </c>
      <c r="E7">
        <v>149.97</v>
      </c>
      <c r="F7">
        <v>142.07</v>
      </c>
      <c r="G7">
        <v>46.33</v>
      </c>
      <c r="H7">
        <v>0.67</v>
      </c>
      <c r="I7">
        <v>184</v>
      </c>
      <c r="J7">
        <v>157.44</v>
      </c>
      <c r="K7">
        <v>49.1</v>
      </c>
      <c r="L7">
        <v>6</v>
      </c>
      <c r="M7">
        <v>182</v>
      </c>
      <c r="N7">
        <v>27.35</v>
      </c>
      <c r="O7">
        <v>19652.13</v>
      </c>
      <c r="P7">
        <v>1524.83</v>
      </c>
      <c r="Q7">
        <v>5881.73</v>
      </c>
      <c r="R7">
        <v>526.85</v>
      </c>
      <c r="S7">
        <v>228.93</v>
      </c>
      <c r="T7">
        <v>141943.56</v>
      </c>
      <c r="U7">
        <v>0.43</v>
      </c>
      <c r="V7">
        <v>0.86</v>
      </c>
      <c r="W7">
        <v>18.85</v>
      </c>
      <c r="X7">
        <v>8.41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0.6778999999999999</v>
      </c>
      <c r="E8">
        <v>147.51</v>
      </c>
      <c r="F8">
        <v>140.59</v>
      </c>
      <c r="G8">
        <v>55.5</v>
      </c>
      <c r="H8">
        <v>0.78</v>
      </c>
      <c r="I8">
        <v>152</v>
      </c>
      <c r="J8">
        <v>158.86</v>
      </c>
      <c r="K8">
        <v>49.1</v>
      </c>
      <c r="L8">
        <v>7</v>
      </c>
      <c r="M8">
        <v>150</v>
      </c>
      <c r="N8">
        <v>27.77</v>
      </c>
      <c r="O8">
        <v>19826.68</v>
      </c>
      <c r="P8">
        <v>1473.14</v>
      </c>
      <c r="Q8">
        <v>5881.66</v>
      </c>
      <c r="R8">
        <v>476.69</v>
      </c>
      <c r="S8">
        <v>228.93</v>
      </c>
      <c r="T8">
        <v>117024.14</v>
      </c>
      <c r="U8">
        <v>0.48</v>
      </c>
      <c r="V8">
        <v>0.87</v>
      </c>
      <c r="W8">
        <v>18.8</v>
      </c>
      <c r="X8">
        <v>6.93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0.6860000000000001</v>
      </c>
      <c r="E9">
        <v>145.77</v>
      </c>
      <c r="F9">
        <v>139.55</v>
      </c>
      <c r="G9">
        <v>64.91</v>
      </c>
      <c r="H9">
        <v>0.88</v>
      </c>
      <c r="I9">
        <v>129</v>
      </c>
      <c r="J9">
        <v>160.28</v>
      </c>
      <c r="K9">
        <v>49.1</v>
      </c>
      <c r="L9">
        <v>8</v>
      </c>
      <c r="M9">
        <v>127</v>
      </c>
      <c r="N9">
        <v>28.19</v>
      </c>
      <c r="O9">
        <v>20001.93</v>
      </c>
      <c r="P9">
        <v>1427.76</v>
      </c>
      <c r="Q9">
        <v>5881.57</v>
      </c>
      <c r="R9">
        <v>441.28</v>
      </c>
      <c r="S9">
        <v>228.93</v>
      </c>
      <c r="T9">
        <v>99434.69</v>
      </c>
      <c r="U9">
        <v>0.52</v>
      </c>
      <c r="V9">
        <v>0.88</v>
      </c>
      <c r="W9">
        <v>18.77</v>
      </c>
      <c r="X9">
        <v>5.89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0.6927</v>
      </c>
      <c r="E10">
        <v>144.35</v>
      </c>
      <c r="F10">
        <v>138.69</v>
      </c>
      <c r="G10">
        <v>74.97</v>
      </c>
      <c r="H10">
        <v>0.99</v>
      </c>
      <c r="I10">
        <v>111</v>
      </c>
      <c r="J10">
        <v>161.71</v>
      </c>
      <c r="K10">
        <v>49.1</v>
      </c>
      <c r="L10">
        <v>9</v>
      </c>
      <c r="M10">
        <v>109</v>
      </c>
      <c r="N10">
        <v>28.61</v>
      </c>
      <c r="O10">
        <v>20177.64</v>
      </c>
      <c r="P10">
        <v>1380.62</v>
      </c>
      <c r="Q10">
        <v>5881.53</v>
      </c>
      <c r="R10">
        <v>412.16</v>
      </c>
      <c r="S10">
        <v>228.93</v>
      </c>
      <c r="T10">
        <v>84965.52</v>
      </c>
      <c r="U10">
        <v>0.5600000000000001</v>
      </c>
      <c r="V10">
        <v>0.88</v>
      </c>
      <c r="W10">
        <v>18.74</v>
      </c>
      <c r="X10">
        <v>5.03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0.6979</v>
      </c>
      <c r="E11">
        <v>143.3</v>
      </c>
      <c r="F11">
        <v>138.06</v>
      </c>
      <c r="G11">
        <v>85.40000000000001</v>
      </c>
      <c r="H11">
        <v>1.09</v>
      </c>
      <c r="I11">
        <v>97</v>
      </c>
      <c r="J11">
        <v>163.13</v>
      </c>
      <c r="K11">
        <v>49.1</v>
      </c>
      <c r="L11">
        <v>10</v>
      </c>
      <c r="M11">
        <v>95</v>
      </c>
      <c r="N11">
        <v>29.04</v>
      </c>
      <c r="O11">
        <v>20353.94</v>
      </c>
      <c r="P11">
        <v>1333.46</v>
      </c>
      <c r="Q11">
        <v>5881.7</v>
      </c>
      <c r="R11">
        <v>390.65</v>
      </c>
      <c r="S11">
        <v>228.93</v>
      </c>
      <c r="T11">
        <v>74282.23</v>
      </c>
      <c r="U11">
        <v>0.59</v>
      </c>
      <c r="V11">
        <v>0.89</v>
      </c>
      <c r="W11">
        <v>18.72</v>
      </c>
      <c r="X11">
        <v>4.4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0.7018</v>
      </c>
      <c r="E12">
        <v>142.49</v>
      </c>
      <c r="F12">
        <v>137.59</v>
      </c>
      <c r="G12">
        <v>95.98999999999999</v>
      </c>
      <c r="H12">
        <v>1.18</v>
      </c>
      <c r="I12">
        <v>86</v>
      </c>
      <c r="J12">
        <v>164.57</v>
      </c>
      <c r="K12">
        <v>49.1</v>
      </c>
      <c r="L12">
        <v>11</v>
      </c>
      <c r="M12">
        <v>65</v>
      </c>
      <c r="N12">
        <v>29.47</v>
      </c>
      <c r="O12">
        <v>20530.82</v>
      </c>
      <c r="P12">
        <v>1293.65</v>
      </c>
      <c r="Q12">
        <v>5881.56</v>
      </c>
      <c r="R12">
        <v>374.27</v>
      </c>
      <c r="S12">
        <v>228.93</v>
      </c>
      <c r="T12">
        <v>66146.25</v>
      </c>
      <c r="U12">
        <v>0.61</v>
      </c>
      <c r="V12">
        <v>0.89</v>
      </c>
      <c r="W12">
        <v>18.72</v>
      </c>
      <c r="X12">
        <v>3.93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0.7033</v>
      </c>
      <c r="E13">
        <v>142.18</v>
      </c>
      <c r="F13">
        <v>137.43</v>
      </c>
      <c r="G13">
        <v>101.8</v>
      </c>
      <c r="H13">
        <v>1.28</v>
      </c>
      <c r="I13">
        <v>81</v>
      </c>
      <c r="J13">
        <v>166.01</v>
      </c>
      <c r="K13">
        <v>49.1</v>
      </c>
      <c r="L13">
        <v>12</v>
      </c>
      <c r="M13">
        <v>18</v>
      </c>
      <c r="N13">
        <v>29.91</v>
      </c>
      <c r="O13">
        <v>20708.3</v>
      </c>
      <c r="P13">
        <v>1278.65</v>
      </c>
      <c r="Q13">
        <v>5881.68</v>
      </c>
      <c r="R13">
        <v>366.95</v>
      </c>
      <c r="S13">
        <v>228.93</v>
      </c>
      <c r="T13">
        <v>62512.44</v>
      </c>
      <c r="U13">
        <v>0.62</v>
      </c>
      <c r="V13">
        <v>0.89</v>
      </c>
      <c r="W13">
        <v>18.77</v>
      </c>
      <c r="X13">
        <v>3.77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0.7038</v>
      </c>
      <c r="E14">
        <v>142.08</v>
      </c>
      <c r="F14">
        <v>137.36</v>
      </c>
      <c r="G14">
        <v>103.02</v>
      </c>
      <c r="H14">
        <v>1.38</v>
      </c>
      <c r="I14">
        <v>80</v>
      </c>
      <c r="J14">
        <v>167.45</v>
      </c>
      <c r="K14">
        <v>49.1</v>
      </c>
      <c r="L14">
        <v>13</v>
      </c>
      <c r="M14">
        <v>2</v>
      </c>
      <c r="N14">
        <v>30.36</v>
      </c>
      <c r="O14">
        <v>20886.38</v>
      </c>
      <c r="P14">
        <v>1279.93</v>
      </c>
      <c r="Q14">
        <v>5881.57</v>
      </c>
      <c r="R14">
        <v>364.16</v>
      </c>
      <c r="S14">
        <v>228.93</v>
      </c>
      <c r="T14">
        <v>61120.43</v>
      </c>
      <c r="U14">
        <v>0.63</v>
      </c>
      <c r="V14">
        <v>0.89</v>
      </c>
      <c r="W14">
        <v>18.78</v>
      </c>
      <c r="X14">
        <v>3.71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0.7038</v>
      </c>
      <c r="E15">
        <v>142.08</v>
      </c>
      <c r="F15">
        <v>137.36</v>
      </c>
      <c r="G15">
        <v>103.02</v>
      </c>
      <c r="H15">
        <v>1.47</v>
      </c>
      <c r="I15">
        <v>80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1289.92</v>
      </c>
      <c r="Q15">
        <v>5881.61</v>
      </c>
      <c r="R15">
        <v>363.86</v>
      </c>
      <c r="S15">
        <v>228.93</v>
      </c>
      <c r="T15">
        <v>60968.78</v>
      </c>
      <c r="U15">
        <v>0.63</v>
      </c>
      <c r="V15">
        <v>0.89</v>
      </c>
      <c r="W15">
        <v>18.79</v>
      </c>
      <c r="X15">
        <v>3.7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0.2668</v>
      </c>
      <c r="E2">
        <v>374.8</v>
      </c>
      <c r="F2">
        <v>271.5</v>
      </c>
      <c r="G2">
        <v>6.01</v>
      </c>
      <c r="H2">
        <v>0.1</v>
      </c>
      <c r="I2">
        <v>2709</v>
      </c>
      <c r="J2">
        <v>185.69</v>
      </c>
      <c r="K2">
        <v>53.44</v>
      </c>
      <c r="L2">
        <v>1</v>
      </c>
      <c r="M2">
        <v>2707</v>
      </c>
      <c r="N2">
        <v>36.26</v>
      </c>
      <c r="O2">
        <v>23136.14</v>
      </c>
      <c r="P2">
        <v>3674.32</v>
      </c>
      <c r="Q2">
        <v>5884.47</v>
      </c>
      <c r="R2">
        <v>4931.54</v>
      </c>
      <c r="S2">
        <v>228.93</v>
      </c>
      <c r="T2">
        <v>2331663.66</v>
      </c>
      <c r="U2">
        <v>0.05</v>
      </c>
      <c r="V2">
        <v>0.45</v>
      </c>
      <c r="W2">
        <v>23.05</v>
      </c>
      <c r="X2">
        <v>137.78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0.4825</v>
      </c>
      <c r="E3">
        <v>207.27</v>
      </c>
      <c r="F3">
        <v>173.46</v>
      </c>
      <c r="G3">
        <v>12.36</v>
      </c>
      <c r="H3">
        <v>0.19</v>
      </c>
      <c r="I3">
        <v>842</v>
      </c>
      <c r="J3">
        <v>187.21</v>
      </c>
      <c r="K3">
        <v>53.44</v>
      </c>
      <c r="L3">
        <v>2</v>
      </c>
      <c r="M3">
        <v>840</v>
      </c>
      <c r="N3">
        <v>36.77</v>
      </c>
      <c r="O3">
        <v>23322.88</v>
      </c>
      <c r="P3">
        <v>2321.61</v>
      </c>
      <c r="Q3">
        <v>5882.44</v>
      </c>
      <c r="R3">
        <v>1589.93</v>
      </c>
      <c r="S3">
        <v>228.93</v>
      </c>
      <c r="T3">
        <v>670195.78</v>
      </c>
      <c r="U3">
        <v>0.14</v>
      </c>
      <c r="V3">
        <v>0.71</v>
      </c>
      <c r="W3">
        <v>19.95</v>
      </c>
      <c r="X3">
        <v>39.79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0.5618</v>
      </c>
      <c r="E4">
        <v>178.01</v>
      </c>
      <c r="F4">
        <v>156.93</v>
      </c>
      <c r="G4">
        <v>18.83</v>
      </c>
      <c r="H4">
        <v>0.28</v>
      </c>
      <c r="I4">
        <v>500</v>
      </c>
      <c r="J4">
        <v>188.73</v>
      </c>
      <c r="K4">
        <v>53.44</v>
      </c>
      <c r="L4">
        <v>3</v>
      </c>
      <c r="M4">
        <v>498</v>
      </c>
      <c r="N4">
        <v>37.29</v>
      </c>
      <c r="O4">
        <v>23510.33</v>
      </c>
      <c r="P4">
        <v>2076.08</v>
      </c>
      <c r="Q4">
        <v>5881.96</v>
      </c>
      <c r="R4">
        <v>1030.24</v>
      </c>
      <c r="S4">
        <v>228.93</v>
      </c>
      <c r="T4">
        <v>392059.38</v>
      </c>
      <c r="U4">
        <v>0.22</v>
      </c>
      <c r="V4">
        <v>0.78</v>
      </c>
      <c r="W4">
        <v>19.37</v>
      </c>
      <c r="X4">
        <v>23.26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0.6036</v>
      </c>
      <c r="E5">
        <v>165.66</v>
      </c>
      <c r="F5">
        <v>150.02</v>
      </c>
      <c r="G5">
        <v>25.43</v>
      </c>
      <c r="H5">
        <v>0.37</v>
      </c>
      <c r="I5">
        <v>354</v>
      </c>
      <c r="J5">
        <v>190.25</v>
      </c>
      <c r="K5">
        <v>53.44</v>
      </c>
      <c r="L5">
        <v>4</v>
      </c>
      <c r="M5">
        <v>352</v>
      </c>
      <c r="N5">
        <v>37.82</v>
      </c>
      <c r="O5">
        <v>23698.48</v>
      </c>
      <c r="P5">
        <v>1961.45</v>
      </c>
      <c r="Q5">
        <v>5881.78</v>
      </c>
      <c r="R5">
        <v>795.77</v>
      </c>
      <c r="S5">
        <v>228.93</v>
      </c>
      <c r="T5">
        <v>275552.57</v>
      </c>
      <c r="U5">
        <v>0.29</v>
      </c>
      <c r="V5">
        <v>0.82</v>
      </c>
      <c r="W5">
        <v>19.13</v>
      </c>
      <c r="X5">
        <v>16.35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0.6294999999999999</v>
      </c>
      <c r="E6">
        <v>158.86</v>
      </c>
      <c r="F6">
        <v>146.23</v>
      </c>
      <c r="G6">
        <v>32.14</v>
      </c>
      <c r="H6">
        <v>0.46</v>
      </c>
      <c r="I6">
        <v>273</v>
      </c>
      <c r="J6">
        <v>191.78</v>
      </c>
      <c r="K6">
        <v>53.44</v>
      </c>
      <c r="L6">
        <v>5</v>
      </c>
      <c r="M6">
        <v>271</v>
      </c>
      <c r="N6">
        <v>38.35</v>
      </c>
      <c r="O6">
        <v>23887.36</v>
      </c>
      <c r="P6">
        <v>1889.04</v>
      </c>
      <c r="Q6">
        <v>5881.62</v>
      </c>
      <c r="R6">
        <v>666.61</v>
      </c>
      <c r="S6">
        <v>228.93</v>
      </c>
      <c r="T6">
        <v>211377.69</v>
      </c>
      <c r="U6">
        <v>0.34</v>
      </c>
      <c r="V6">
        <v>0.84</v>
      </c>
      <c r="W6">
        <v>19.03</v>
      </c>
      <c r="X6">
        <v>12.57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0.6473</v>
      </c>
      <c r="E7">
        <v>154.49</v>
      </c>
      <c r="F7">
        <v>143.79</v>
      </c>
      <c r="G7">
        <v>39.04</v>
      </c>
      <c r="H7">
        <v>0.55</v>
      </c>
      <c r="I7">
        <v>221</v>
      </c>
      <c r="J7">
        <v>193.32</v>
      </c>
      <c r="K7">
        <v>53.44</v>
      </c>
      <c r="L7">
        <v>6</v>
      </c>
      <c r="M7">
        <v>219</v>
      </c>
      <c r="N7">
        <v>38.89</v>
      </c>
      <c r="O7">
        <v>24076.95</v>
      </c>
      <c r="P7">
        <v>1833.38</v>
      </c>
      <c r="Q7">
        <v>5881.61</v>
      </c>
      <c r="R7">
        <v>584.6</v>
      </c>
      <c r="S7">
        <v>228.93</v>
      </c>
      <c r="T7">
        <v>170633.5</v>
      </c>
      <c r="U7">
        <v>0.39</v>
      </c>
      <c r="V7">
        <v>0.85</v>
      </c>
      <c r="W7">
        <v>18.93</v>
      </c>
      <c r="X7">
        <v>10.13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0.6601</v>
      </c>
      <c r="E8">
        <v>151.49</v>
      </c>
      <c r="F8">
        <v>142.13</v>
      </c>
      <c r="G8">
        <v>46.1</v>
      </c>
      <c r="H8">
        <v>0.64</v>
      </c>
      <c r="I8">
        <v>185</v>
      </c>
      <c r="J8">
        <v>194.86</v>
      </c>
      <c r="K8">
        <v>53.44</v>
      </c>
      <c r="L8">
        <v>7</v>
      </c>
      <c r="M8">
        <v>183</v>
      </c>
      <c r="N8">
        <v>39.43</v>
      </c>
      <c r="O8">
        <v>24267.28</v>
      </c>
      <c r="P8">
        <v>1789.28</v>
      </c>
      <c r="Q8">
        <v>5881.69</v>
      </c>
      <c r="R8">
        <v>529.15</v>
      </c>
      <c r="S8">
        <v>228.93</v>
      </c>
      <c r="T8">
        <v>143092</v>
      </c>
      <c r="U8">
        <v>0.43</v>
      </c>
      <c r="V8">
        <v>0.86</v>
      </c>
      <c r="W8">
        <v>18.84</v>
      </c>
      <c r="X8">
        <v>8.470000000000001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0.6701</v>
      </c>
      <c r="E9">
        <v>149.24</v>
      </c>
      <c r="F9">
        <v>140.89</v>
      </c>
      <c r="G9">
        <v>53.5</v>
      </c>
      <c r="H9">
        <v>0.72</v>
      </c>
      <c r="I9">
        <v>158</v>
      </c>
      <c r="J9">
        <v>196.41</v>
      </c>
      <c r="K9">
        <v>53.44</v>
      </c>
      <c r="L9">
        <v>8</v>
      </c>
      <c r="M9">
        <v>156</v>
      </c>
      <c r="N9">
        <v>39.98</v>
      </c>
      <c r="O9">
        <v>24458.36</v>
      </c>
      <c r="P9">
        <v>1748.3</v>
      </c>
      <c r="Q9">
        <v>5881.57</v>
      </c>
      <c r="R9">
        <v>486.78</v>
      </c>
      <c r="S9">
        <v>228.93</v>
      </c>
      <c r="T9">
        <v>122042.17</v>
      </c>
      <c r="U9">
        <v>0.47</v>
      </c>
      <c r="V9">
        <v>0.87</v>
      </c>
      <c r="W9">
        <v>18.81</v>
      </c>
      <c r="X9">
        <v>7.23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0.6777</v>
      </c>
      <c r="E10">
        <v>147.56</v>
      </c>
      <c r="F10">
        <v>139.96</v>
      </c>
      <c r="G10">
        <v>60.85</v>
      </c>
      <c r="H10">
        <v>0.8100000000000001</v>
      </c>
      <c r="I10">
        <v>138</v>
      </c>
      <c r="J10">
        <v>197.97</v>
      </c>
      <c r="K10">
        <v>53.44</v>
      </c>
      <c r="L10">
        <v>9</v>
      </c>
      <c r="M10">
        <v>136</v>
      </c>
      <c r="N10">
        <v>40.53</v>
      </c>
      <c r="O10">
        <v>24650.18</v>
      </c>
      <c r="P10">
        <v>1710.75</v>
      </c>
      <c r="Q10">
        <v>5881.59</v>
      </c>
      <c r="R10">
        <v>455.03</v>
      </c>
      <c r="S10">
        <v>228.93</v>
      </c>
      <c r="T10">
        <v>106262.76</v>
      </c>
      <c r="U10">
        <v>0.5</v>
      </c>
      <c r="V10">
        <v>0.88</v>
      </c>
      <c r="W10">
        <v>18.78</v>
      </c>
      <c r="X10">
        <v>6.3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0.6839</v>
      </c>
      <c r="E11">
        <v>146.22</v>
      </c>
      <c r="F11">
        <v>139.21</v>
      </c>
      <c r="G11">
        <v>68.45999999999999</v>
      </c>
      <c r="H11">
        <v>0.89</v>
      </c>
      <c r="I11">
        <v>122</v>
      </c>
      <c r="J11">
        <v>199.53</v>
      </c>
      <c r="K11">
        <v>53.44</v>
      </c>
      <c r="L11">
        <v>10</v>
      </c>
      <c r="M11">
        <v>120</v>
      </c>
      <c r="N11">
        <v>41.1</v>
      </c>
      <c r="O11">
        <v>24842.77</v>
      </c>
      <c r="P11">
        <v>1678.55</v>
      </c>
      <c r="Q11">
        <v>5881.49</v>
      </c>
      <c r="R11">
        <v>429.49</v>
      </c>
      <c r="S11">
        <v>228.93</v>
      </c>
      <c r="T11">
        <v>93574.08</v>
      </c>
      <c r="U11">
        <v>0.53</v>
      </c>
      <c r="V11">
        <v>0.88</v>
      </c>
      <c r="W11">
        <v>18.76</v>
      </c>
      <c r="X11">
        <v>5.55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0.6897</v>
      </c>
      <c r="E12">
        <v>145</v>
      </c>
      <c r="F12">
        <v>138.51</v>
      </c>
      <c r="G12">
        <v>76.95</v>
      </c>
      <c r="H12">
        <v>0.97</v>
      </c>
      <c r="I12">
        <v>108</v>
      </c>
      <c r="J12">
        <v>201.1</v>
      </c>
      <c r="K12">
        <v>53.44</v>
      </c>
      <c r="L12">
        <v>11</v>
      </c>
      <c r="M12">
        <v>106</v>
      </c>
      <c r="N12">
        <v>41.66</v>
      </c>
      <c r="O12">
        <v>25036.12</v>
      </c>
      <c r="P12">
        <v>1643.39</v>
      </c>
      <c r="Q12">
        <v>5881.66</v>
      </c>
      <c r="R12">
        <v>405.81</v>
      </c>
      <c r="S12">
        <v>228.93</v>
      </c>
      <c r="T12">
        <v>81803.42</v>
      </c>
      <c r="U12">
        <v>0.5600000000000001</v>
      </c>
      <c r="V12">
        <v>0.88</v>
      </c>
      <c r="W12">
        <v>18.74</v>
      </c>
      <c r="X12">
        <v>4.85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0.6933</v>
      </c>
      <c r="E13">
        <v>144.25</v>
      </c>
      <c r="F13">
        <v>138.13</v>
      </c>
      <c r="G13">
        <v>84.56999999999999</v>
      </c>
      <c r="H13">
        <v>1.05</v>
      </c>
      <c r="I13">
        <v>98</v>
      </c>
      <c r="J13">
        <v>202.67</v>
      </c>
      <c r="K13">
        <v>53.44</v>
      </c>
      <c r="L13">
        <v>12</v>
      </c>
      <c r="M13">
        <v>96</v>
      </c>
      <c r="N13">
        <v>42.24</v>
      </c>
      <c r="O13">
        <v>25230.25</v>
      </c>
      <c r="P13">
        <v>1613.96</v>
      </c>
      <c r="Q13">
        <v>5881.61</v>
      </c>
      <c r="R13">
        <v>393.49</v>
      </c>
      <c r="S13">
        <v>228.93</v>
      </c>
      <c r="T13">
        <v>75696.25999999999</v>
      </c>
      <c r="U13">
        <v>0.58</v>
      </c>
      <c r="V13">
        <v>0.89</v>
      </c>
      <c r="W13">
        <v>18.71</v>
      </c>
      <c r="X13">
        <v>4.47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0.6974</v>
      </c>
      <c r="E14">
        <v>143.38</v>
      </c>
      <c r="F14">
        <v>137.64</v>
      </c>
      <c r="G14">
        <v>93.84</v>
      </c>
      <c r="H14">
        <v>1.13</v>
      </c>
      <c r="I14">
        <v>88</v>
      </c>
      <c r="J14">
        <v>204.25</v>
      </c>
      <c r="K14">
        <v>53.44</v>
      </c>
      <c r="L14">
        <v>13</v>
      </c>
      <c r="M14">
        <v>86</v>
      </c>
      <c r="N14">
        <v>42.82</v>
      </c>
      <c r="O14">
        <v>25425.3</v>
      </c>
      <c r="P14">
        <v>1577.55</v>
      </c>
      <c r="Q14">
        <v>5881.56</v>
      </c>
      <c r="R14">
        <v>376.74</v>
      </c>
      <c r="S14">
        <v>228.93</v>
      </c>
      <c r="T14">
        <v>67371.74000000001</v>
      </c>
      <c r="U14">
        <v>0.61</v>
      </c>
      <c r="V14">
        <v>0.89</v>
      </c>
      <c r="W14">
        <v>18.7</v>
      </c>
      <c r="X14">
        <v>3.98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0.7000999999999999</v>
      </c>
      <c r="E15">
        <v>142.83</v>
      </c>
      <c r="F15">
        <v>137.35</v>
      </c>
      <c r="G15">
        <v>101.74</v>
      </c>
      <c r="H15">
        <v>1.21</v>
      </c>
      <c r="I15">
        <v>81</v>
      </c>
      <c r="J15">
        <v>205.84</v>
      </c>
      <c r="K15">
        <v>53.44</v>
      </c>
      <c r="L15">
        <v>14</v>
      </c>
      <c r="M15">
        <v>79</v>
      </c>
      <c r="N15">
        <v>43.4</v>
      </c>
      <c r="O15">
        <v>25621.03</v>
      </c>
      <c r="P15">
        <v>1546.29</v>
      </c>
      <c r="Q15">
        <v>5881.5</v>
      </c>
      <c r="R15">
        <v>366.94</v>
      </c>
      <c r="S15">
        <v>228.93</v>
      </c>
      <c r="T15">
        <v>62505.8</v>
      </c>
      <c r="U15">
        <v>0.62</v>
      </c>
      <c r="V15">
        <v>0.89</v>
      </c>
      <c r="W15">
        <v>18.69</v>
      </c>
      <c r="X15">
        <v>3.69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0.7036</v>
      </c>
      <c r="E16">
        <v>142.13</v>
      </c>
      <c r="F16">
        <v>136.95</v>
      </c>
      <c r="G16">
        <v>112.56</v>
      </c>
      <c r="H16">
        <v>1.28</v>
      </c>
      <c r="I16">
        <v>73</v>
      </c>
      <c r="J16">
        <v>207.43</v>
      </c>
      <c r="K16">
        <v>53.44</v>
      </c>
      <c r="L16">
        <v>15</v>
      </c>
      <c r="M16">
        <v>70</v>
      </c>
      <c r="N16">
        <v>44</v>
      </c>
      <c r="O16">
        <v>25817.56</v>
      </c>
      <c r="P16">
        <v>1508.2</v>
      </c>
      <c r="Q16">
        <v>5881.51</v>
      </c>
      <c r="R16">
        <v>353.23</v>
      </c>
      <c r="S16">
        <v>228.93</v>
      </c>
      <c r="T16">
        <v>55687.97</v>
      </c>
      <c r="U16">
        <v>0.65</v>
      </c>
      <c r="V16">
        <v>0.89</v>
      </c>
      <c r="W16">
        <v>18.67</v>
      </c>
      <c r="X16">
        <v>3.29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0.7055</v>
      </c>
      <c r="E17">
        <v>141.74</v>
      </c>
      <c r="F17">
        <v>136.74</v>
      </c>
      <c r="G17">
        <v>120.65</v>
      </c>
      <c r="H17">
        <v>1.36</v>
      </c>
      <c r="I17">
        <v>68</v>
      </c>
      <c r="J17">
        <v>209.03</v>
      </c>
      <c r="K17">
        <v>53.44</v>
      </c>
      <c r="L17">
        <v>16</v>
      </c>
      <c r="M17">
        <v>52</v>
      </c>
      <c r="N17">
        <v>44.6</v>
      </c>
      <c r="O17">
        <v>26014.91</v>
      </c>
      <c r="P17">
        <v>1482.02</v>
      </c>
      <c r="Q17">
        <v>5881.61</v>
      </c>
      <c r="R17">
        <v>345.93</v>
      </c>
      <c r="S17">
        <v>228.93</v>
      </c>
      <c r="T17">
        <v>52063.11</v>
      </c>
      <c r="U17">
        <v>0.66</v>
      </c>
      <c r="V17">
        <v>0.9</v>
      </c>
      <c r="W17">
        <v>18.67</v>
      </c>
      <c r="X17">
        <v>3.08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0.7065</v>
      </c>
      <c r="E18">
        <v>141.54</v>
      </c>
      <c r="F18">
        <v>136.65</v>
      </c>
      <c r="G18">
        <v>126.14</v>
      </c>
      <c r="H18">
        <v>1.43</v>
      </c>
      <c r="I18">
        <v>65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1460.27</v>
      </c>
      <c r="Q18">
        <v>5881.48</v>
      </c>
      <c r="R18">
        <v>341</v>
      </c>
      <c r="S18">
        <v>228.93</v>
      </c>
      <c r="T18">
        <v>49616.42</v>
      </c>
      <c r="U18">
        <v>0.67</v>
      </c>
      <c r="V18">
        <v>0.9</v>
      </c>
      <c r="W18">
        <v>18.73</v>
      </c>
      <c r="X18">
        <v>2.99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0.7069</v>
      </c>
      <c r="E19">
        <v>141.47</v>
      </c>
      <c r="F19">
        <v>136.62</v>
      </c>
      <c r="G19">
        <v>128.08</v>
      </c>
      <c r="H19">
        <v>1.51</v>
      </c>
      <c r="I19">
        <v>64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1464.92</v>
      </c>
      <c r="Q19">
        <v>5881.53</v>
      </c>
      <c r="R19">
        <v>339.75</v>
      </c>
      <c r="S19">
        <v>228.93</v>
      </c>
      <c r="T19">
        <v>48992.88</v>
      </c>
      <c r="U19">
        <v>0.67</v>
      </c>
      <c r="V19">
        <v>0.9</v>
      </c>
      <c r="W19">
        <v>18.73</v>
      </c>
      <c r="X19">
        <v>2.96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0.7073</v>
      </c>
      <c r="E20">
        <v>141.39</v>
      </c>
      <c r="F20">
        <v>136.58</v>
      </c>
      <c r="G20">
        <v>130.07</v>
      </c>
      <c r="H20">
        <v>1.58</v>
      </c>
      <c r="I20">
        <v>63</v>
      </c>
      <c r="J20">
        <v>213.87</v>
      </c>
      <c r="K20">
        <v>53.44</v>
      </c>
      <c r="L20">
        <v>19</v>
      </c>
      <c r="M20">
        <v>1</v>
      </c>
      <c r="N20">
        <v>46.44</v>
      </c>
      <c r="O20">
        <v>26611.98</v>
      </c>
      <c r="P20">
        <v>1471.37</v>
      </c>
      <c r="Q20">
        <v>5881.49</v>
      </c>
      <c r="R20">
        <v>338.19</v>
      </c>
      <c r="S20">
        <v>228.93</v>
      </c>
      <c r="T20">
        <v>48222.34</v>
      </c>
      <c r="U20">
        <v>0.68</v>
      </c>
      <c r="V20">
        <v>0.9</v>
      </c>
      <c r="W20">
        <v>18.73</v>
      </c>
      <c r="X20">
        <v>2.92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0.7073</v>
      </c>
      <c r="E21">
        <v>141.38</v>
      </c>
      <c r="F21">
        <v>136.57</v>
      </c>
      <c r="G21">
        <v>130.07</v>
      </c>
      <c r="H21">
        <v>1.65</v>
      </c>
      <c r="I21">
        <v>63</v>
      </c>
      <c r="J21">
        <v>215.5</v>
      </c>
      <c r="K21">
        <v>53.44</v>
      </c>
      <c r="L21">
        <v>20</v>
      </c>
      <c r="M21">
        <v>0</v>
      </c>
      <c r="N21">
        <v>47.07</v>
      </c>
      <c r="O21">
        <v>26812.71</v>
      </c>
      <c r="P21">
        <v>1481.88</v>
      </c>
      <c r="Q21">
        <v>5881.49</v>
      </c>
      <c r="R21">
        <v>338.16</v>
      </c>
      <c r="S21">
        <v>228.93</v>
      </c>
      <c r="T21">
        <v>48206.84</v>
      </c>
      <c r="U21">
        <v>0.68</v>
      </c>
      <c r="V21">
        <v>0.9</v>
      </c>
      <c r="W21">
        <v>18.73</v>
      </c>
      <c r="X21">
        <v>2.91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0.4113</v>
      </c>
      <c r="E2">
        <v>243.13</v>
      </c>
      <c r="F2">
        <v>205.6</v>
      </c>
      <c r="G2">
        <v>8.31</v>
      </c>
      <c r="H2">
        <v>0.15</v>
      </c>
      <c r="I2">
        <v>1484</v>
      </c>
      <c r="J2">
        <v>116.05</v>
      </c>
      <c r="K2">
        <v>43.4</v>
      </c>
      <c r="L2">
        <v>1</v>
      </c>
      <c r="M2">
        <v>1482</v>
      </c>
      <c r="N2">
        <v>16.65</v>
      </c>
      <c r="O2">
        <v>14546.17</v>
      </c>
      <c r="P2">
        <v>2032.13</v>
      </c>
      <c r="Q2">
        <v>5882.93</v>
      </c>
      <c r="R2">
        <v>2685.62</v>
      </c>
      <c r="S2">
        <v>228.93</v>
      </c>
      <c r="T2">
        <v>1214831.88</v>
      </c>
      <c r="U2">
        <v>0.09</v>
      </c>
      <c r="V2">
        <v>0.6</v>
      </c>
      <c r="W2">
        <v>20.93</v>
      </c>
      <c r="X2">
        <v>71.91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0.5721000000000001</v>
      </c>
      <c r="E3">
        <v>174.79</v>
      </c>
      <c r="F3">
        <v>159.47</v>
      </c>
      <c r="G3">
        <v>17.27</v>
      </c>
      <c r="H3">
        <v>0.3</v>
      </c>
      <c r="I3">
        <v>554</v>
      </c>
      <c r="J3">
        <v>117.34</v>
      </c>
      <c r="K3">
        <v>43.4</v>
      </c>
      <c r="L3">
        <v>2</v>
      </c>
      <c r="M3">
        <v>552</v>
      </c>
      <c r="N3">
        <v>16.94</v>
      </c>
      <c r="O3">
        <v>14705.49</v>
      </c>
      <c r="P3">
        <v>1533.07</v>
      </c>
      <c r="Q3">
        <v>5881.97</v>
      </c>
      <c r="R3">
        <v>1116.05</v>
      </c>
      <c r="S3">
        <v>228.93</v>
      </c>
      <c r="T3">
        <v>434695.82</v>
      </c>
      <c r="U3">
        <v>0.21</v>
      </c>
      <c r="V3">
        <v>0.77</v>
      </c>
      <c r="W3">
        <v>19.46</v>
      </c>
      <c r="X3">
        <v>25.8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0.6283</v>
      </c>
      <c r="E4">
        <v>159.15</v>
      </c>
      <c r="F4">
        <v>149.08</v>
      </c>
      <c r="G4">
        <v>26.78</v>
      </c>
      <c r="H4">
        <v>0.45</v>
      </c>
      <c r="I4">
        <v>334</v>
      </c>
      <c r="J4">
        <v>118.63</v>
      </c>
      <c r="K4">
        <v>43.4</v>
      </c>
      <c r="L4">
        <v>3</v>
      </c>
      <c r="M4">
        <v>332</v>
      </c>
      <c r="N4">
        <v>17.23</v>
      </c>
      <c r="O4">
        <v>14865.24</v>
      </c>
      <c r="P4">
        <v>1388.96</v>
      </c>
      <c r="Q4">
        <v>5881.89</v>
      </c>
      <c r="R4">
        <v>763.53</v>
      </c>
      <c r="S4">
        <v>228.93</v>
      </c>
      <c r="T4">
        <v>259535.26</v>
      </c>
      <c r="U4">
        <v>0.3</v>
      </c>
      <c r="V4">
        <v>0.82</v>
      </c>
      <c r="W4">
        <v>19.12</v>
      </c>
      <c r="X4">
        <v>15.42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0.6573</v>
      </c>
      <c r="E5">
        <v>152.13</v>
      </c>
      <c r="F5">
        <v>144.43</v>
      </c>
      <c r="G5">
        <v>36.88</v>
      </c>
      <c r="H5">
        <v>0.59</v>
      </c>
      <c r="I5">
        <v>235</v>
      </c>
      <c r="J5">
        <v>119.93</v>
      </c>
      <c r="K5">
        <v>43.4</v>
      </c>
      <c r="L5">
        <v>4</v>
      </c>
      <c r="M5">
        <v>233</v>
      </c>
      <c r="N5">
        <v>17.53</v>
      </c>
      <c r="O5">
        <v>15025.44</v>
      </c>
      <c r="P5">
        <v>1303.16</v>
      </c>
      <c r="Q5">
        <v>5881.74</v>
      </c>
      <c r="R5">
        <v>606.61</v>
      </c>
      <c r="S5">
        <v>228.93</v>
      </c>
      <c r="T5">
        <v>181568.51</v>
      </c>
      <c r="U5">
        <v>0.38</v>
      </c>
      <c r="V5">
        <v>0.85</v>
      </c>
      <c r="W5">
        <v>18.94</v>
      </c>
      <c r="X5">
        <v>10.77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0.675</v>
      </c>
      <c r="E6">
        <v>148.15</v>
      </c>
      <c r="F6">
        <v>141.81</v>
      </c>
      <c r="G6">
        <v>47.8</v>
      </c>
      <c r="H6">
        <v>0.73</v>
      </c>
      <c r="I6">
        <v>178</v>
      </c>
      <c r="J6">
        <v>121.23</v>
      </c>
      <c r="K6">
        <v>43.4</v>
      </c>
      <c r="L6">
        <v>5</v>
      </c>
      <c r="M6">
        <v>176</v>
      </c>
      <c r="N6">
        <v>17.83</v>
      </c>
      <c r="O6">
        <v>15186.08</v>
      </c>
      <c r="P6">
        <v>1230.78</v>
      </c>
      <c r="Q6">
        <v>5881.7</v>
      </c>
      <c r="R6">
        <v>518.84</v>
      </c>
      <c r="S6">
        <v>228.93</v>
      </c>
      <c r="T6">
        <v>137972.39</v>
      </c>
      <c r="U6">
        <v>0.44</v>
      </c>
      <c r="V6">
        <v>0.86</v>
      </c>
      <c r="W6">
        <v>18.82</v>
      </c>
      <c r="X6">
        <v>8.15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0.6870000000000001</v>
      </c>
      <c r="E7">
        <v>145.56</v>
      </c>
      <c r="F7">
        <v>140.11</v>
      </c>
      <c r="G7">
        <v>59.62</v>
      </c>
      <c r="H7">
        <v>0.86</v>
      </c>
      <c r="I7">
        <v>141</v>
      </c>
      <c r="J7">
        <v>122.54</v>
      </c>
      <c r="K7">
        <v>43.4</v>
      </c>
      <c r="L7">
        <v>6</v>
      </c>
      <c r="M7">
        <v>139</v>
      </c>
      <c r="N7">
        <v>18.14</v>
      </c>
      <c r="O7">
        <v>15347.16</v>
      </c>
      <c r="P7">
        <v>1166.17</v>
      </c>
      <c r="Q7">
        <v>5881.61</v>
      </c>
      <c r="R7">
        <v>459.46</v>
      </c>
      <c r="S7">
        <v>228.93</v>
      </c>
      <c r="T7">
        <v>108465.1</v>
      </c>
      <c r="U7">
        <v>0.5</v>
      </c>
      <c r="V7">
        <v>0.87</v>
      </c>
      <c r="W7">
        <v>18.81</v>
      </c>
      <c r="X7">
        <v>6.45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0.6953</v>
      </c>
      <c r="E8">
        <v>143.82</v>
      </c>
      <c r="F8">
        <v>138.97</v>
      </c>
      <c r="G8">
        <v>71.88</v>
      </c>
      <c r="H8">
        <v>1</v>
      </c>
      <c r="I8">
        <v>116</v>
      </c>
      <c r="J8">
        <v>123.85</v>
      </c>
      <c r="K8">
        <v>43.4</v>
      </c>
      <c r="L8">
        <v>7</v>
      </c>
      <c r="M8">
        <v>78</v>
      </c>
      <c r="N8">
        <v>18.45</v>
      </c>
      <c r="O8">
        <v>15508.69</v>
      </c>
      <c r="P8">
        <v>1105.44</v>
      </c>
      <c r="Q8">
        <v>5881.68</v>
      </c>
      <c r="R8">
        <v>419.84</v>
      </c>
      <c r="S8">
        <v>228.93</v>
      </c>
      <c r="T8">
        <v>88779.42999999999</v>
      </c>
      <c r="U8">
        <v>0.55</v>
      </c>
      <c r="V8">
        <v>0.88</v>
      </c>
      <c r="W8">
        <v>18.8</v>
      </c>
      <c r="X8">
        <v>5.31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0.6973</v>
      </c>
      <c r="E9">
        <v>143.41</v>
      </c>
      <c r="F9">
        <v>138.72</v>
      </c>
      <c r="G9">
        <v>76.36</v>
      </c>
      <c r="H9">
        <v>1.13</v>
      </c>
      <c r="I9">
        <v>109</v>
      </c>
      <c r="J9">
        <v>125.16</v>
      </c>
      <c r="K9">
        <v>43.4</v>
      </c>
      <c r="L9">
        <v>8</v>
      </c>
      <c r="M9">
        <v>11</v>
      </c>
      <c r="N9">
        <v>18.76</v>
      </c>
      <c r="O9">
        <v>15670.68</v>
      </c>
      <c r="P9">
        <v>1095.86</v>
      </c>
      <c r="Q9">
        <v>5881.69</v>
      </c>
      <c r="R9">
        <v>409.42</v>
      </c>
      <c r="S9">
        <v>228.93</v>
      </c>
      <c r="T9">
        <v>83605.64</v>
      </c>
      <c r="U9">
        <v>0.5600000000000001</v>
      </c>
      <c r="V9">
        <v>0.88</v>
      </c>
      <c r="W9">
        <v>18.85</v>
      </c>
      <c r="X9">
        <v>5.06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0.6975</v>
      </c>
      <c r="E10">
        <v>143.37</v>
      </c>
      <c r="F10">
        <v>138.7</v>
      </c>
      <c r="G10">
        <v>77.06</v>
      </c>
      <c r="H10">
        <v>1.26</v>
      </c>
      <c r="I10">
        <v>108</v>
      </c>
      <c r="J10">
        <v>126.48</v>
      </c>
      <c r="K10">
        <v>43.4</v>
      </c>
      <c r="L10">
        <v>9</v>
      </c>
      <c r="M10">
        <v>1</v>
      </c>
      <c r="N10">
        <v>19.08</v>
      </c>
      <c r="O10">
        <v>15833.12</v>
      </c>
      <c r="P10">
        <v>1103.59</v>
      </c>
      <c r="Q10">
        <v>5881.65</v>
      </c>
      <c r="R10">
        <v>408.16</v>
      </c>
      <c r="S10">
        <v>228.93</v>
      </c>
      <c r="T10">
        <v>82979.3</v>
      </c>
      <c r="U10">
        <v>0.5600000000000001</v>
      </c>
      <c r="V10">
        <v>0.88</v>
      </c>
      <c r="W10">
        <v>18.87</v>
      </c>
      <c r="X10">
        <v>5.05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0.6975</v>
      </c>
      <c r="E11">
        <v>143.37</v>
      </c>
      <c r="F11">
        <v>138.71</v>
      </c>
      <c r="G11">
        <v>77.06</v>
      </c>
      <c r="H11">
        <v>1.38</v>
      </c>
      <c r="I11">
        <v>108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1114.14</v>
      </c>
      <c r="Q11">
        <v>5881.57</v>
      </c>
      <c r="R11">
        <v>408.25</v>
      </c>
      <c r="S11">
        <v>228.93</v>
      </c>
      <c r="T11">
        <v>83024.78999999999</v>
      </c>
      <c r="U11">
        <v>0.5600000000000001</v>
      </c>
      <c r="V11">
        <v>0.88</v>
      </c>
      <c r="W11">
        <v>18.87</v>
      </c>
      <c r="X11">
        <v>5.05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0.4749</v>
      </c>
      <c r="E2">
        <v>210.58</v>
      </c>
      <c r="F2">
        <v>187.41</v>
      </c>
      <c r="G2">
        <v>10</v>
      </c>
      <c r="H2">
        <v>0.2</v>
      </c>
      <c r="I2">
        <v>1124</v>
      </c>
      <c r="J2">
        <v>89.87</v>
      </c>
      <c r="K2">
        <v>37.55</v>
      </c>
      <c r="L2">
        <v>1</v>
      </c>
      <c r="M2">
        <v>1122</v>
      </c>
      <c r="N2">
        <v>11.32</v>
      </c>
      <c r="O2">
        <v>11317.98</v>
      </c>
      <c r="P2">
        <v>1544.48</v>
      </c>
      <c r="Q2">
        <v>5882.88</v>
      </c>
      <c r="R2">
        <v>2064.59</v>
      </c>
      <c r="S2">
        <v>228.93</v>
      </c>
      <c r="T2">
        <v>906114.21</v>
      </c>
      <c r="U2">
        <v>0.11</v>
      </c>
      <c r="V2">
        <v>0.65</v>
      </c>
      <c r="W2">
        <v>20.41</v>
      </c>
      <c r="X2">
        <v>53.73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0.6093</v>
      </c>
      <c r="E3">
        <v>164.13</v>
      </c>
      <c r="F3">
        <v>153.94</v>
      </c>
      <c r="G3">
        <v>21.14</v>
      </c>
      <c r="H3">
        <v>0.39</v>
      </c>
      <c r="I3">
        <v>437</v>
      </c>
      <c r="J3">
        <v>91.09999999999999</v>
      </c>
      <c r="K3">
        <v>37.55</v>
      </c>
      <c r="L3">
        <v>2</v>
      </c>
      <c r="M3">
        <v>435</v>
      </c>
      <c r="N3">
        <v>11.54</v>
      </c>
      <c r="O3">
        <v>11468.97</v>
      </c>
      <c r="P3">
        <v>1210.75</v>
      </c>
      <c r="Q3">
        <v>5881.8</v>
      </c>
      <c r="R3">
        <v>928.3099999999999</v>
      </c>
      <c r="S3">
        <v>228.93</v>
      </c>
      <c r="T3">
        <v>341412.31</v>
      </c>
      <c r="U3">
        <v>0.25</v>
      </c>
      <c r="V3">
        <v>0.8</v>
      </c>
      <c r="W3">
        <v>19.28</v>
      </c>
      <c r="X3">
        <v>20.27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0.6556999999999999</v>
      </c>
      <c r="E4">
        <v>152.52</v>
      </c>
      <c r="F4">
        <v>145.65</v>
      </c>
      <c r="G4">
        <v>33.48</v>
      </c>
      <c r="H4">
        <v>0.57</v>
      </c>
      <c r="I4">
        <v>261</v>
      </c>
      <c r="J4">
        <v>92.31999999999999</v>
      </c>
      <c r="K4">
        <v>37.55</v>
      </c>
      <c r="L4">
        <v>3</v>
      </c>
      <c r="M4">
        <v>259</v>
      </c>
      <c r="N4">
        <v>11.77</v>
      </c>
      <c r="O4">
        <v>11620.34</v>
      </c>
      <c r="P4">
        <v>1084.79</v>
      </c>
      <c r="Q4">
        <v>5881.74</v>
      </c>
      <c r="R4">
        <v>648.0599999999999</v>
      </c>
      <c r="S4">
        <v>228.93</v>
      </c>
      <c r="T4">
        <v>202164.48</v>
      </c>
      <c r="U4">
        <v>0.35</v>
      </c>
      <c r="V4">
        <v>0.84</v>
      </c>
      <c r="W4">
        <v>18.98</v>
      </c>
      <c r="X4">
        <v>11.99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0.6793</v>
      </c>
      <c r="E5">
        <v>147.21</v>
      </c>
      <c r="F5">
        <v>141.89</v>
      </c>
      <c r="G5">
        <v>47.56</v>
      </c>
      <c r="H5">
        <v>0.75</v>
      </c>
      <c r="I5">
        <v>179</v>
      </c>
      <c r="J5">
        <v>93.55</v>
      </c>
      <c r="K5">
        <v>37.55</v>
      </c>
      <c r="L5">
        <v>4</v>
      </c>
      <c r="M5">
        <v>168</v>
      </c>
      <c r="N5">
        <v>12</v>
      </c>
      <c r="O5">
        <v>11772.07</v>
      </c>
      <c r="P5">
        <v>990.36</v>
      </c>
      <c r="Q5">
        <v>5881.67</v>
      </c>
      <c r="R5">
        <v>520.37</v>
      </c>
      <c r="S5">
        <v>228.93</v>
      </c>
      <c r="T5">
        <v>138731.05</v>
      </c>
      <c r="U5">
        <v>0.44</v>
      </c>
      <c r="V5">
        <v>0.86</v>
      </c>
      <c r="W5">
        <v>18.85</v>
      </c>
      <c r="X5">
        <v>8.23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0.6877</v>
      </c>
      <c r="E6">
        <v>145.42</v>
      </c>
      <c r="F6">
        <v>140.64</v>
      </c>
      <c r="G6">
        <v>56.26</v>
      </c>
      <c r="H6">
        <v>0.93</v>
      </c>
      <c r="I6">
        <v>150</v>
      </c>
      <c r="J6">
        <v>94.79000000000001</v>
      </c>
      <c r="K6">
        <v>37.55</v>
      </c>
      <c r="L6">
        <v>5</v>
      </c>
      <c r="M6">
        <v>20</v>
      </c>
      <c r="N6">
        <v>12.23</v>
      </c>
      <c r="O6">
        <v>11924.18</v>
      </c>
      <c r="P6">
        <v>946.9</v>
      </c>
      <c r="Q6">
        <v>5881.65</v>
      </c>
      <c r="R6">
        <v>472.16</v>
      </c>
      <c r="S6">
        <v>228.93</v>
      </c>
      <c r="T6">
        <v>114770.34</v>
      </c>
      <c r="U6">
        <v>0.48</v>
      </c>
      <c r="V6">
        <v>0.87</v>
      </c>
      <c r="W6">
        <v>18.98</v>
      </c>
      <c r="X6">
        <v>6.99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0.6883</v>
      </c>
      <c r="E7">
        <v>145.29</v>
      </c>
      <c r="F7">
        <v>140.56</v>
      </c>
      <c r="G7">
        <v>56.98</v>
      </c>
      <c r="H7">
        <v>1.1</v>
      </c>
      <c r="I7">
        <v>148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955.35</v>
      </c>
      <c r="Q7">
        <v>5881.87</v>
      </c>
      <c r="R7">
        <v>468.29</v>
      </c>
      <c r="S7">
        <v>228.93</v>
      </c>
      <c r="T7">
        <v>112847.32</v>
      </c>
      <c r="U7">
        <v>0.49</v>
      </c>
      <c r="V7">
        <v>0.87</v>
      </c>
      <c r="W7">
        <v>19</v>
      </c>
      <c r="X7">
        <v>6.9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0.2501</v>
      </c>
      <c r="E2">
        <v>399.8</v>
      </c>
      <c r="F2">
        <v>283.62</v>
      </c>
      <c r="G2">
        <v>5.82</v>
      </c>
      <c r="H2">
        <v>0.09</v>
      </c>
      <c r="I2">
        <v>2923</v>
      </c>
      <c r="J2">
        <v>194.77</v>
      </c>
      <c r="K2">
        <v>54.38</v>
      </c>
      <c r="L2">
        <v>1</v>
      </c>
      <c r="M2">
        <v>2921</v>
      </c>
      <c r="N2">
        <v>39.4</v>
      </c>
      <c r="O2">
        <v>24256.19</v>
      </c>
      <c r="P2">
        <v>3958.93</v>
      </c>
      <c r="Q2">
        <v>5884.46</v>
      </c>
      <c r="R2">
        <v>5347.19</v>
      </c>
      <c r="S2">
        <v>228.93</v>
      </c>
      <c r="T2">
        <v>2538420.99</v>
      </c>
      <c r="U2">
        <v>0.04</v>
      </c>
      <c r="V2">
        <v>0.43</v>
      </c>
      <c r="W2">
        <v>23.4</v>
      </c>
      <c r="X2">
        <v>149.89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0.4721</v>
      </c>
      <c r="E3">
        <v>211.84</v>
      </c>
      <c r="F3">
        <v>175.18</v>
      </c>
      <c r="G3">
        <v>11.97</v>
      </c>
      <c r="H3">
        <v>0.18</v>
      </c>
      <c r="I3">
        <v>878</v>
      </c>
      <c r="J3">
        <v>196.32</v>
      </c>
      <c r="K3">
        <v>54.38</v>
      </c>
      <c r="L3">
        <v>2</v>
      </c>
      <c r="M3">
        <v>876</v>
      </c>
      <c r="N3">
        <v>39.95</v>
      </c>
      <c r="O3">
        <v>24447.22</v>
      </c>
      <c r="P3">
        <v>2420.44</v>
      </c>
      <c r="Q3">
        <v>5882.27</v>
      </c>
      <c r="R3">
        <v>1648.9</v>
      </c>
      <c r="S3">
        <v>228.93</v>
      </c>
      <c r="T3">
        <v>699497.63</v>
      </c>
      <c r="U3">
        <v>0.14</v>
      </c>
      <c r="V3">
        <v>0.7</v>
      </c>
      <c r="W3">
        <v>20.01</v>
      </c>
      <c r="X3">
        <v>41.5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0.5537</v>
      </c>
      <c r="E4">
        <v>180.6</v>
      </c>
      <c r="F4">
        <v>157.86</v>
      </c>
      <c r="G4">
        <v>18.21</v>
      </c>
      <c r="H4">
        <v>0.27</v>
      </c>
      <c r="I4">
        <v>520</v>
      </c>
      <c r="J4">
        <v>197.88</v>
      </c>
      <c r="K4">
        <v>54.38</v>
      </c>
      <c r="L4">
        <v>3</v>
      </c>
      <c r="M4">
        <v>518</v>
      </c>
      <c r="N4">
        <v>40.5</v>
      </c>
      <c r="O4">
        <v>24639</v>
      </c>
      <c r="P4">
        <v>2158.81</v>
      </c>
      <c r="Q4">
        <v>5881.88</v>
      </c>
      <c r="R4">
        <v>1061.35</v>
      </c>
      <c r="S4">
        <v>228.93</v>
      </c>
      <c r="T4">
        <v>407515.44</v>
      </c>
      <c r="U4">
        <v>0.22</v>
      </c>
      <c r="V4">
        <v>0.78</v>
      </c>
      <c r="W4">
        <v>19.42</v>
      </c>
      <c r="X4">
        <v>24.2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0.597</v>
      </c>
      <c r="E5">
        <v>167.49</v>
      </c>
      <c r="F5">
        <v>150.67</v>
      </c>
      <c r="G5">
        <v>24.57</v>
      </c>
      <c r="H5">
        <v>0.36</v>
      </c>
      <c r="I5">
        <v>368</v>
      </c>
      <c r="J5">
        <v>199.44</v>
      </c>
      <c r="K5">
        <v>54.38</v>
      </c>
      <c r="L5">
        <v>4</v>
      </c>
      <c r="M5">
        <v>366</v>
      </c>
      <c r="N5">
        <v>41.06</v>
      </c>
      <c r="O5">
        <v>24831.54</v>
      </c>
      <c r="P5">
        <v>2038.13</v>
      </c>
      <c r="Q5">
        <v>5881.84</v>
      </c>
      <c r="R5">
        <v>817.78</v>
      </c>
      <c r="S5">
        <v>228.93</v>
      </c>
      <c r="T5">
        <v>286490.76</v>
      </c>
      <c r="U5">
        <v>0.28</v>
      </c>
      <c r="V5">
        <v>0.8100000000000001</v>
      </c>
      <c r="W5">
        <v>19.16</v>
      </c>
      <c r="X5">
        <v>17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0.6242</v>
      </c>
      <c r="E6">
        <v>160.22</v>
      </c>
      <c r="F6">
        <v>146.69</v>
      </c>
      <c r="G6">
        <v>31.1</v>
      </c>
      <c r="H6">
        <v>0.44</v>
      </c>
      <c r="I6">
        <v>283</v>
      </c>
      <c r="J6">
        <v>201.01</v>
      </c>
      <c r="K6">
        <v>54.38</v>
      </c>
      <c r="L6">
        <v>5</v>
      </c>
      <c r="M6">
        <v>281</v>
      </c>
      <c r="N6">
        <v>41.63</v>
      </c>
      <c r="O6">
        <v>25024.84</v>
      </c>
      <c r="P6">
        <v>1962.63</v>
      </c>
      <c r="Q6">
        <v>5881.71</v>
      </c>
      <c r="R6">
        <v>683.02</v>
      </c>
      <c r="S6">
        <v>228.93</v>
      </c>
      <c r="T6">
        <v>219534.35</v>
      </c>
      <c r="U6">
        <v>0.34</v>
      </c>
      <c r="V6">
        <v>0.84</v>
      </c>
      <c r="W6">
        <v>19.02</v>
      </c>
      <c r="X6">
        <v>13.03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0.6423</v>
      </c>
      <c r="E7">
        <v>155.68</v>
      </c>
      <c r="F7">
        <v>144.22</v>
      </c>
      <c r="G7">
        <v>37.62</v>
      </c>
      <c r="H7">
        <v>0.53</v>
      </c>
      <c r="I7">
        <v>230</v>
      </c>
      <c r="J7">
        <v>202.58</v>
      </c>
      <c r="K7">
        <v>54.38</v>
      </c>
      <c r="L7">
        <v>6</v>
      </c>
      <c r="M7">
        <v>228</v>
      </c>
      <c r="N7">
        <v>42.2</v>
      </c>
      <c r="O7">
        <v>25218.93</v>
      </c>
      <c r="P7">
        <v>1907.59</v>
      </c>
      <c r="Q7">
        <v>5881.72</v>
      </c>
      <c r="R7">
        <v>599.83</v>
      </c>
      <c r="S7">
        <v>228.93</v>
      </c>
      <c r="T7">
        <v>178203.48</v>
      </c>
      <c r="U7">
        <v>0.38</v>
      </c>
      <c r="V7">
        <v>0.85</v>
      </c>
      <c r="W7">
        <v>18.92</v>
      </c>
      <c r="X7">
        <v>10.56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0.6559</v>
      </c>
      <c r="E8">
        <v>152.47</v>
      </c>
      <c r="F8">
        <v>142.49</v>
      </c>
      <c r="G8">
        <v>44.53</v>
      </c>
      <c r="H8">
        <v>0.61</v>
      </c>
      <c r="I8">
        <v>192</v>
      </c>
      <c r="J8">
        <v>204.16</v>
      </c>
      <c r="K8">
        <v>54.38</v>
      </c>
      <c r="L8">
        <v>7</v>
      </c>
      <c r="M8">
        <v>190</v>
      </c>
      <c r="N8">
        <v>42.78</v>
      </c>
      <c r="O8">
        <v>25413.94</v>
      </c>
      <c r="P8">
        <v>1862.04</v>
      </c>
      <c r="Q8">
        <v>5881.56</v>
      </c>
      <c r="R8">
        <v>540.5700000000001</v>
      </c>
      <c r="S8">
        <v>228.93</v>
      </c>
      <c r="T8">
        <v>148767.38</v>
      </c>
      <c r="U8">
        <v>0.42</v>
      </c>
      <c r="V8">
        <v>0.86</v>
      </c>
      <c r="W8">
        <v>18.88</v>
      </c>
      <c r="X8">
        <v>8.83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0.6662</v>
      </c>
      <c r="E9">
        <v>150.1</v>
      </c>
      <c r="F9">
        <v>141.17</v>
      </c>
      <c r="G9">
        <v>51.33</v>
      </c>
      <c r="H9">
        <v>0.6899999999999999</v>
      </c>
      <c r="I9">
        <v>165</v>
      </c>
      <c r="J9">
        <v>205.75</v>
      </c>
      <c r="K9">
        <v>54.38</v>
      </c>
      <c r="L9">
        <v>8</v>
      </c>
      <c r="M9">
        <v>163</v>
      </c>
      <c r="N9">
        <v>43.37</v>
      </c>
      <c r="O9">
        <v>25609.61</v>
      </c>
      <c r="P9">
        <v>1823.53</v>
      </c>
      <c r="Q9">
        <v>5881.69</v>
      </c>
      <c r="R9">
        <v>495.99</v>
      </c>
      <c r="S9">
        <v>228.93</v>
      </c>
      <c r="T9">
        <v>126610.16</v>
      </c>
      <c r="U9">
        <v>0.46</v>
      </c>
      <c r="V9">
        <v>0.87</v>
      </c>
      <c r="W9">
        <v>18.83</v>
      </c>
      <c r="X9">
        <v>7.51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0.6741</v>
      </c>
      <c r="E10">
        <v>148.36</v>
      </c>
      <c r="F10">
        <v>140.24</v>
      </c>
      <c r="G10">
        <v>58.43</v>
      </c>
      <c r="H10">
        <v>0.77</v>
      </c>
      <c r="I10">
        <v>144</v>
      </c>
      <c r="J10">
        <v>207.34</v>
      </c>
      <c r="K10">
        <v>54.38</v>
      </c>
      <c r="L10">
        <v>9</v>
      </c>
      <c r="M10">
        <v>142</v>
      </c>
      <c r="N10">
        <v>43.96</v>
      </c>
      <c r="O10">
        <v>25806.1</v>
      </c>
      <c r="P10">
        <v>1789.62</v>
      </c>
      <c r="Q10">
        <v>5881.57</v>
      </c>
      <c r="R10">
        <v>464.64</v>
      </c>
      <c r="S10">
        <v>228.93</v>
      </c>
      <c r="T10">
        <v>111037.85</v>
      </c>
      <c r="U10">
        <v>0.49</v>
      </c>
      <c r="V10">
        <v>0.87</v>
      </c>
      <c r="W10">
        <v>18.8</v>
      </c>
      <c r="X10">
        <v>6.58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0.6808</v>
      </c>
      <c r="E11">
        <v>146.89</v>
      </c>
      <c r="F11">
        <v>139.43</v>
      </c>
      <c r="G11">
        <v>65.87</v>
      </c>
      <c r="H11">
        <v>0.85</v>
      </c>
      <c r="I11">
        <v>127</v>
      </c>
      <c r="J11">
        <v>208.94</v>
      </c>
      <c r="K11">
        <v>54.38</v>
      </c>
      <c r="L11">
        <v>10</v>
      </c>
      <c r="M11">
        <v>125</v>
      </c>
      <c r="N11">
        <v>44.56</v>
      </c>
      <c r="O11">
        <v>26003.41</v>
      </c>
      <c r="P11">
        <v>1754.82</v>
      </c>
      <c r="Q11">
        <v>5881.58</v>
      </c>
      <c r="R11">
        <v>437.78</v>
      </c>
      <c r="S11">
        <v>228.93</v>
      </c>
      <c r="T11">
        <v>97694.87</v>
      </c>
      <c r="U11">
        <v>0.52</v>
      </c>
      <c r="V11">
        <v>0.88</v>
      </c>
      <c r="W11">
        <v>18.76</v>
      </c>
      <c r="X11">
        <v>5.78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0.6860000000000001</v>
      </c>
      <c r="E12">
        <v>145.78</v>
      </c>
      <c r="F12">
        <v>138.83</v>
      </c>
      <c r="G12">
        <v>73.06999999999999</v>
      </c>
      <c r="H12">
        <v>0.93</v>
      </c>
      <c r="I12">
        <v>114</v>
      </c>
      <c r="J12">
        <v>210.55</v>
      </c>
      <c r="K12">
        <v>54.38</v>
      </c>
      <c r="L12">
        <v>11</v>
      </c>
      <c r="M12">
        <v>112</v>
      </c>
      <c r="N12">
        <v>45.17</v>
      </c>
      <c r="O12">
        <v>26201.54</v>
      </c>
      <c r="P12">
        <v>1724.41</v>
      </c>
      <c r="Q12">
        <v>5881.64</v>
      </c>
      <c r="R12">
        <v>417.01</v>
      </c>
      <c r="S12">
        <v>228.93</v>
      </c>
      <c r="T12">
        <v>87374.78</v>
      </c>
      <c r="U12">
        <v>0.55</v>
      </c>
      <c r="V12">
        <v>0.88</v>
      </c>
      <c r="W12">
        <v>18.73</v>
      </c>
      <c r="X12">
        <v>5.17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0.6906</v>
      </c>
      <c r="E13">
        <v>144.8</v>
      </c>
      <c r="F13">
        <v>138.32</v>
      </c>
      <c r="G13">
        <v>81.36</v>
      </c>
      <c r="H13">
        <v>1</v>
      </c>
      <c r="I13">
        <v>102</v>
      </c>
      <c r="J13">
        <v>212.16</v>
      </c>
      <c r="K13">
        <v>54.38</v>
      </c>
      <c r="L13">
        <v>12</v>
      </c>
      <c r="M13">
        <v>100</v>
      </c>
      <c r="N13">
        <v>45.78</v>
      </c>
      <c r="O13">
        <v>26400.51</v>
      </c>
      <c r="P13">
        <v>1690.3</v>
      </c>
      <c r="Q13">
        <v>5881.53</v>
      </c>
      <c r="R13">
        <v>399.32</v>
      </c>
      <c r="S13">
        <v>228.93</v>
      </c>
      <c r="T13">
        <v>78588.89999999999</v>
      </c>
      <c r="U13">
        <v>0.57</v>
      </c>
      <c r="V13">
        <v>0.89</v>
      </c>
      <c r="W13">
        <v>18.73</v>
      </c>
      <c r="X13">
        <v>4.66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0.6946</v>
      </c>
      <c r="E14">
        <v>143.97</v>
      </c>
      <c r="F14">
        <v>137.84</v>
      </c>
      <c r="G14">
        <v>88.93000000000001</v>
      </c>
      <c r="H14">
        <v>1.08</v>
      </c>
      <c r="I14">
        <v>93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1662.06</v>
      </c>
      <c r="Q14">
        <v>5881.55</v>
      </c>
      <c r="R14">
        <v>383.73</v>
      </c>
      <c r="S14">
        <v>228.93</v>
      </c>
      <c r="T14">
        <v>70840.25</v>
      </c>
      <c r="U14">
        <v>0.6</v>
      </c>
      <c r="V14">
        <v>0.89</v>
      </c>
      <c r="W14">
        <v>18.7</v>
      </c>
      <c r="X14">
        <v>4.18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0.6977</v>
      </c>
      <c r="E15">
        <v>143.33</v>
      </c>
      <c r="F15">
        <v>137.5</v>
      </c>
      <c r="G15">
        <v>97.06</v>
      </c>
      <c r="H15">
        <v>1.15</v>
      </c>
      <c r="I15">
        <v>85</v>
      </c>
      <c r="J15">
        <v>215.41</v>
      </c>
      <c r="K15">
        <v>54.38</v>
      </c>
      <c r="L15">
        <v>14</v>
      </c>
      <c r="M15">
        <v>83</v>
      </c>
      <c r="N15">
        <v>47.03</v>
      </c>
      <c r="O15">
        <v>26801</v>
      </c>
      <c r="P15">
        <v>1633.62</v>
      </c>
      <c r="Q15">
        <v>5881.48</v>
      </c>
      <c r="R15">
        <v>372.13</v>
      </c>
      <c r="S15">
        <v>228.93</v>
      </c>
      <c r="T15">
        <v>65080.84</v>
      </c>
      <c r="U15">
        <v>0.62</v>
      </c>
      <c r="V15">
        <v>0.89</v>
      </c>
      <c r="W15">
        <v>18.7</v>
      </c>
      <c r="X15">
        <v>3.85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0.7006</v>
      </c>
      <c r="E16">
        <v>142.73</v>
      </c>
      <c r="F16">
        <v>137.18</v>
      </c>
      <c r="G16">
        <v>105.53</v>
      </c>
      <c r="H16">
        <v>1.23</v>
      </c>
      <c r="I16">
        <v>78</v>
      </c>
      <c r="J16">
        <v>217.04</v>
      </c>
      <c r="K16">
        <v>54.38</v>
      </c>
      <c r="L16">
        <v>15</v>
      </c>
      <c r="M16">
        <v>76</v>
      </c>
      <c r="N16">
        <v>47.66</v>
      </c>
      <c r="O16">
        <v>27002.55</v>
      </c>
      <c r="P16">
        <v>1601.26</v>
      </c>
      <c r="Q16">
        <v>5881.53</v>
      </c>
      <c r="R16">
        <v>361.17</v>
      </c>
      <c r="S16">
        <v>228.93</v>
      </c>
      <c r="T16">
        <v>59633.26</v>
      </c>
      <c r="U16">
        <v>0.63</v>
      </c>
      <c r="V16">
        <v>0.89</v>
      </c>
      <c r="W16">
        <v>18.69</v>
      </c>
      <c r="X16">
        <v>3.53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0.7030999999999999</v>
      </c>
      <c r="E17">
        <v>142.22</v>
      </c>
      <c r="F17">
        <v>136.91</v>
      </c>
      <c r="G17">
        <v>114.09</v>
      </c>
      <c r="H17">
        <v>1.3</v>
      </c>
      <c r="I17">
        <v>72</v>
      </c>
      <c r="J17">
        <v>218.68</v>
      </c>
      <c r="K17">
        <v>54.38</v>
      </c>
      <c r="L17">
        <v>16</v>
      </c>
      <c r="M17">
        <v>70</v>
      </c>
      <c r="N17">
        <v>48.31</v>
      </c>
      <c r="O17">
        <v>27204.98</v>
      </c>
      <c r="P17">
        <v>1567.67</v>
      </c>
      <c r="Q17">
        <v>5881.57</v>
      </c>
      <c r="R17">
        <v>351.86</v>
      </c>
      <c r="S17">
        <v>228.93</v>
      </c>
      <c r="T17">
        <v>55011.77</v>
      </c>
      <c r="U17">
        <v>0.65</v>
      </c>
      <c r="V17">
        <v>0.89</v>
      </c>
      <c r="W17">
        <v>18.67</v>
      </c>
      <c r="X17">
        <v>3.25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0.7056</v>
      </c>
      <c r="E18">
        <v>141.72</v>
      </c>
      <c r="F18">
        <v>136.64</v>
      </c>
      <c r="G18">
        <v>124.22</v>
      </c>
      <c r="H18">
        <v>1.37</v>
      </c>
      <c r="I18">
        <v>66</v>
      </c>
      <c r="J18">
        <v>220.33</v>
      </c>
      <c r="K18">
        <v>54.38</v>
      </c>
      <c r="L18">
        <v>17</v>
      </c>
      <c r="M18">
        <v>58</v>
      </c>
      <c r="N18">
        <v>48.95</v>
      </c>
      <c r="O18">
        <v>27408.3</v>
      </c>
      <c r="P18">
        <v>1537.47</v>
      </c>
      <c r="Q18">
        <v>5881.5</v>
      </c>
      <c r="R18">
        <v>342.83</v>
      </c>
      <c r="S18">
        <v>228.93</v>
      </c>
      <c r="T18">
        <v>50525.19</v>
      </c>
      <c r="U18">
        <v>0.67</v>
      </c>
      <c r="V18">
        <v>0.9</v>
      </c>
      <c r="W18">
        <v>18.67</v>
      </c>
      <c r="X18">
        <v>2.98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0.7069</v>
      </c>
      <c r="E19">
        <v>141.47</v>
      </c>
      <c r="F19">
        <v>136.5</v>
      </c>
      <c r="G19">
        <v>130</v>
      </c>
      <c r="H19">
        <v>1.44</v>
      </c>
      <c r="I19">
        <v>63</v>
      </c>
      <c r="J19">
        <v>221.99</v>
      </c>
      <c r="K19">
        <v>54.38</v>
      </c>
      <c r="L19">
        <v>18</v>
      </c>
      <c r="M19">
        <v>33</v>
      </c>
      <c r="N19">
        <v>49.61</v>
      </c>
      <c r="O19">
        <v>27612.53</v>
      </c>
      <c r="P19">
        <v>1518.53</v>
      </c>
      <c r="Q19">
        <v>5881.53</v>
      </c>
      <c r="R19">
        <v>337.32</v>
      </c>
      <c r="S19">
        <v>228.93</v>
      </c>
      <c r="T19">
        <v>47784.25</v>
      </c>
      <c r="U19">
        <v>0.68</v>
      </c>
      <c r="V19">
        <v>0.9</v>
      </c>
      <c r="W19">
        <v>18.68</v>
      </c>
      <c r="X19">
        <v>2.85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0.7075</v>
      </c>
      <c r="E20">
        <v>141.34</v>
      </c>
      <c r="F20">
        <v>136.45</v>
      </c>
      <c r="G20">
        <v>134.21</v>
      </c>
      <c r="H20">
        <v>1.51</v>
      </c>
      <c r="I20">
        <v>61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1512.61</v>
      </c>
      <c r="Q20">
        <v>5881.56</v>
      </c>
      <c r="R20">
        <v>334.69</v>
      </c>
      <c r="S20">
        <v>228.93</v>
      </c>
      <c r="T20">
        <v>46480.15</v>
      </c>
      <c r="U20">
        <v>0.68</v>
      </c>
      <c r="V20">
        <v>0.9</v>
      </c>
      <c r="W20">
        <v>18.71</v>
      </c>
      <c r="X20">
        <v>2.79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0.7079</v>
      </c>
      <c r="E21">
        <v>141.27</v>
      </c>
      <c r="F21">
        <v>136.42</v>
      </c>
      <c r="G21">
        <v>136.42</v>
      </c>
      <c r="H21">
        <v>1.58</v>
      </c>
      <c r="I21">
        <v>60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1518.81</v>
      </c>
      <c r="Q21">
        <v>5881.53</v>
      </c>
      <c r="R21">
        <v>333.54</v>
      </c>
      <c r="S21">
        <v>228.93</v>
      </c>
      <c r="T21">
        <v>45911.9</v>
      </c>
      <c r="U21">
        <v>0.6899999999999999</v>
      </c>
      <c r="V21">
        <v>0.9</v>
      </c>
      <c r="W21">
        <v>18.71</v>
      </c>
      <c r="X21">
        <v>2.76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0.7079</v>
      </c>
      <c r="E22">
        <v>141.27</v>
      </c>
      <c r="F22">
        <v>136.42</v>
      </c>
      <c r="G22">
        <v>136.42</v>
      </c>
      <c r="H22">
        <v>1.64</v>
      </c>
      <c r="I22">
        <v>60</v>
      </c>
      <c r="J22">
        <v>227</v>
      </c>
      <c r="K22">
        <v>54.38</v>
      </c>
      <c r="L22">
        <v>21</v>
      </c>
      <c r="M22">
        <v>1</v>
      </c>
      <c r="N22">
        <v>51.62</v>
      </c>
      <c r="O22">
        <v>28230.92</v>
      </c>
      <c r="P22">
        <v>1528.48</v>
      </c>
      <c r="Q22">
        <v>5881.52</v>
      </c>
      <c r="R22">
        <v>333.16</v>
      </c>
      <c r="S22">
        <v>228.93</v>
      </c>
      <c r="T22">
        <v>45720.13</v>
      </c>
      <c r="U22">
        <v>0.6899999999999999</v>
      </c>
      <c r="V22">
        <v>0.9</v>
      </c>
      <c r="W22">
        <v>18.72</v>
      </c>
      <c r="X22">
        <v>2.76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0.7078</v>
      </c>
      <c r="E23">
        <v>141.28</v>
      </c>
      <c r="F23">
        <v>136.43</v>
      </c>
      <c r="G23">
        <v>136.43</v>
      </c>
      <c r="H23">
        <v>1.71</v>
      </c>
      <c r="I23">
        <v>60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1539.19</v>
      </c>
      <c r="Q23">
        <v>5881.54</v>
      </c>
      <c r="R23">
        <v>333.18</v>
      </c>
      <c r="S23">
        <v>228.93</v>
      </c>
      <c r="T23">
        <v>45728.05</v>
      </c>
      <c r="U23">
        <v>0.6899999999999999</v>
      </c>
      <c r="V23">
        <v>0.9</v>
      </c>
      <c r="W23">
        <v>18.73</v>
      </c>
      <c r="X23">
        <v>2.77</v>
      </c>
      <c r="Y23">
        <v>0.5</v>
      </c>
      <c r="Z23">
        <v>10</v>
      </c>
    </row>
    <row r="24" spans="1:26">
      <c r="A24">
        <v>0</v>
      </c>
      <c r="B24">
        <v>40</v>
      </c>
      <c r="C24" t="s">
        <v>26</v>
      </c>
      <c r="D24">
        <v>0.4749</v>
      </c>
      <c r="E24">
        <v>210.58</v>
      </c>
      <c r="F24">
        <v>187.41</v>
      </c>
      <c r="G24">
        <v>10</v>
      </c>
      <c r="H24">
        <v>0.2</v>
      </c>
      <c r="I24">
        <v>1124</v>
      </c>
      <c r="J24">
        <v>89.87</v>
      </c>
      <c r="K24">
        <v>37.55</v>
      </c>
      <c r="L24">
        <v>1</v>
      </c>
      <c r="M24">
        <v>1122</v>
      </c>
      <c r="N24">
        <v>11.32</v>
      </c>
      <c r="O24">
        <v>11317.98</v>
      </c>
      <c r="P24">
        <v>1544.48</v>
      </c>
      <c r="Q24">
        <v>5882.88</v>
      </c>
      <c r="R24">
        <v>2064.59</v>
      </c>
      <c r="S24">
        <v>228.93</v>
      </c>
      <c r="T24">
        <v>906114.21</v>
      </c>
      <c r="U24">
        <v>0.11</v>
      </c>
      <c r="V24">
        <v>0.65</v>
      </c>
      <c r="W24">
        <v>20.41</v>
      </c>
      <c r="X24">
        <v>53.73</v>
      </c>
      <c r="Y24">
        <v>0.5</v>
      </c>
      <c r="Z24">
        <v>10</v>
      </c>
    </row>
    <row r="25" spans="1:26">
      <c r="A25">
        <v>1</v>
      </c>
      <c r="B25">
        <v>40</v>
      </c>
      <c r="C25" t="s">
        <v>26</v>
      </c>
      <c r="D25">
        <v>0.6093</v>
      </c>
      <c r="E25">
        <v>164.13</v>
      </c>
      <c r="F25">
        <v>153.94</v>
      </c>
      <c r="G25">
        <v>21.14</v>
      </c>
      <c r="H25">
        <v>0.39</v>
      </c>
      <c r="I25">
        <v>437</v>
      </c>
      <c r="J25">
        <v>91.09999999999999</v>
      </c>
      <c r="K25">
        <v>37.55</v>
      </c>
      <c r="L25">
        <v>2</v>
      </c>
      <c r="M25">
        <v>435</v>
      </c>
      <c r="N25">
        <v>11.54</v>
      </c>
      <c r="O25">
        <v>11468.97</v>
      </c>
      <c r="P25">
        <v>1210.75</v>
      </c>
      <c r="Q25">
        <v>5881.8</v>
      </c>
      <c r="R25">
        <v>928.3099999999999</v>
      </c>
      <c r="S25">
        <v>228.93</v>
      </c>
      <c r="T25">
        <v>341412.31</v>
      </c>
      <c r="U25">
        <v>0.25</v>
      </c>
      <c r="V25">
        <v>0.8</v>
      </c>
      <c r="W25">
        <v>19.28</v>
      </c>
      <c r="X25">
        <v>20.27</v>
      </c>
      <c r="Y25">
        <v>0.5</v>
      </c>
      <c r="Z25">
        <v>10</v>
      </c>
    </row>
    <row r="26" spans="1:26">
      <c r="A26">
        <v>2</v>
      </c>
      <c r="B26">
        <v>40</v>
      </c>
      <c r="C26" t="s">
        <v>26</v>
      </c>
      <c r="D26">
        <v>0.6556999999999999</v>
      </c>
      <c r="E26">
        <v>152.52</v>
      </c>
      <c r="F26">
        <v>145.65</v>
      </c>
      <c r="G26">
        <v>33.48</v>
      </c>
      <c r="H26">
        <v>0.57</v>
      </c>
      <c r="I26">
        <v>261</v>
      </c>
      <c r="J26">
        <v>92.31999999999999</v>
      </c>
      <c r="K26">
        <v>37.55</v>
      </c>
      <c r="L26">
        <v>3</v>
      </c>
      <c r="M26">
        <v>259</v>
      </c>
      <c r="N26">
        <v>11.77</v>
      </c>
      <c r="O26">
        <v>11620.34</v>
      </c>
      <c r="P26">
        <v>1084.79</v>
      </c>
      <c r="Q26">
        <v>5881.74</v>
      </c>
      <c r="R26">
        <v>648.0599999999999</v>
      </c>
      <c r="S26">
        <v>228.93</v>
      </c>
      <c r="T26">
        <v>202164.48</v>
      </c>
      <c r="U26">
        <v>0.35</v>
      </c>
      <c r="V26">
        <v>0.84</v>
      </c>
      <c r="W26">
        <v>18.98</v>
      </c>
      <c r="X26">
        <v>11.99</v>
      </c>
      <c r="Y26">
        <v>0.5</v>
      </c>
      <c r="Z26">
        <v>10</v>
      </c>
    </row>
    <row r="27" spans="1:26">
      <c r="A27">
        <v>3</v>
      </c>
      <c r="B27">
        <v>40</v>
      </c>
      <c r="C27" t="s">
        <v>26</v>
      </c>
      <c r="D27">
        <v>0.6793</v>
      </c>
      <c r="E27">
        <v>147.21</v>
      </c>
      <c r="F27">
        <v>141.89</v>
      </c>
      <c r="G27">
        <v>47.56</v>
      </c>
      <c r="H27">
        <v>0.75</v>
      </c>
      <c r="I27">
        <v>179</v>
      </c>
      <c r="J27">
        <v>93.55</v>
      </c>
      <c r="K27">
        <v>37.55</v>
      </c>
      <c r="L27">
        <v>4</v>
      </c>
      <c r="M27">
        <v>168</v>
      </c>
      <c r="N27">
        <v>12</v>
      </c>
      <c r="O27">
        <v>11772.07</v>
      </c>
      <c r="P27">
        <v>990.36</v>
      </c>
      <c r="Q27">
        <v>5881.67</v>
      </c>
      <c r="R27">
        <v>520.37</v>
      </c>
      <c r="S27">
        <v>228.93</v>
      </c>
      <c r="T27">
        <v>138731.05</v>
      </c>
      <c r="U27">
        <v>0.44</v>
      </c>
      <c r="V27">
        <v>0.86</v>
      </c>
      <c r="W27">
        <v>18.85</v>
      </c>
      <c r="X27">
        <v>8.23</v>
      </c>
      <c r="Y27">
        <v>0.5</v>
      </c>
      <c r="Z27">
        <v>10</v>
      </c>
    </row>
    <row r="28" spans="1:26">
      <c r="A28">
        <v>4</v>
      </c>
      <c r="B28">
        <v>40</v>
      </c>
      <c r="C28" t="s">
        <v>26</v>
      </c>
      <c r="D28">
        <v>0.6877</v>
      </c>
      <c r="E28">
        <v>145.42</v>
      </c>
      <c r="F28">
        <v>140.64</v>
      </c>
      <c r="G28">
        <v>56.26</v>
      </c>
      <c r="H28">
        <v>0.93</v>
      </c>
      <c r="I28">
        <v>150</v>
      </c>
      <c r="J28">
        <v>94.79000000000001</v>
      </c>
      <c r="K28">
        <v>37.55</v>
      </c>
      <c r="L28">
        <v>5</v>
      </c>
      <c r="M28">
        <v>20</v>
      </c>
      <c r="N28">
        <v>12.23</v>
      </c>
      <c r="O28">
        <v>11924.18</v>
      </c>
      <c r="P28">
        <v>946.9</v>
      </c>
      <c r="Q28">
        <v>5881.65</v>
      </c>
      <c r="R28">
        <v>472.16</v>
      </c>
      <c r="S28">
        <v>228.93</v>
      </c>
      <c r="T28">
        <v>114770.34</v>
      </c>
      <c r="U28">
        <v>0.48</v>
      </c>
      <c r="V28">
        <v>0.87</v>
      </c>
      <c r="W28">
        <v>18.98</v>
      </c>
      <c r="X28">
        <v>6.99</v>
      </c>
      <c r="Y28">
        <v>0.5</v>
      </c>
      <c r="Z28">
        <v>10</v>
      </c>
    </row>
    <row r="29" spans="1:26">
      <c r="A29">
        <v>5</v>
      </c>
      <c r="B29">
        <v>40</v>
      </c>
      <c r="C29" t="s">
        <v>26</v>
      </c>
      <c r="D29">
        <v>0.6883</v>
      </c>
      <c r="E29">
        <v>145.29</v>
      </c>
      <c r="F29">
        <v>140.56</v>
      </c>
      <c r="G29">
        <v>56.98</v>
      </c>
      <c r="H29">
        <v>1.1</v>
      </c>
      <c r="I29">
        <v>148</v>
      </c>
      <c r="J29">
        <v>96.02</v>
      </c>
      <c r="K29">
        <v>37.55</v>
      </c>
      <c r="L29">
        <v>6</v>
      </c>
      <c r="M29">
        <v>0</v>
      </c>
      <c r="N29">
        <v>12.47</v>
      </c>
      <c r="O29">
        <v>12076.67</v>
      </c>
      <c r="P29">
        <v>955.35</v>
      </c>
      <c r="Q29">
        <v>5881.87</v>
      </c>
      <c r="R29">
        <v>468.29</v>
      </c>
      <c r="S29">
        <v>228.93</v>
      </c>
      <c r="T29">
        <v>112847.32</v>
      </c>
      <c r="U29">
        <v>0.49</v>
      </c>
      <c r="V29">
        <v>0.87</v>
      </c>
      <c r="W29">
        <v>19</v>
      </c>
      <c r="X29">
        <v>6.9</v>
      </c>
      <c r="Y29">
        <v>0.5</v>
      </c>
      <c r="Z29">
        <v>10</v>
      </c>
    </row>
    <row r="30" spans="1:26">
      <c r="A30">
        <v>0</v>
      </c>
      <c r="B30">
        <v>30</v>
      </c>
      <c r="C30" t="s">
        <v>26</v>
      </c>
      <c r="D30">
        <v>0.5233</v>
      </c>
      <c r="E30">
        <v>191.08</v>
      </c>
      <c r="F30">
        <v>175.5</v>
      </c>
      <c r="G30">
        <v>11.93</v>
      </c>
      <c r="H30">
        <v>0.24</v>
      </c>
      <c r="I30">
        <v>883</v>
      </c>
      <c r="J30">
        <v>71.52</v>
      </c>
      <c r="K30">
        <v>32.27</v>
      </c>
      <c r="L30">
        <v>1</v>
      </c>
      <c r="M30">
        <v>881</v>
      </c>
      <c r="N30">
        <v>8.25</v>
      </c>
      <c r="O30">
        <v>9054.6</v>
      </c>
      <c r="P30">
        <v>1216.09</v>
      </c>
      <c r="Q30">
        <v>5882.28</v>
      </c>
      <c r="R30">
        <v>1659.83</v>
      </c>
      <c r="S30">
        <v>228.93</v>
      </c>
      <c r="T30">
        <v>704941.86</v>
      </c>
      <c r="U30">
        <v>0.14</v>
      </c>
      <c r="V30">
        <v>0.7</v>
      </c>
      <c r="W30">
        <v>20.02</v>
      </c>
      <c r="X30">
        <v>41.83</v>
      </c>
      <c r="Y30">
        <v>0.5</v>
      </c>
      <c r="Z30">
        <v>10</v>
      </c>
    </row>
    <row r="31" spans="1:26">
      <c r="A31">
        <v>1</v>
      </c>
      <c r="B31">
        <v>30</v>
      </c>
      <c r="C31" t="s">
        <v>26</v>
      </c>
      <c r="D31">
        <v>0.637</v>
      </c>
      <c r="E31">
        <v>156.99</v>
      </c>
      <c r="F31">
        <v>149.75</v>
      </c>
      <c r="G31">
        <v>25.89</v>
      </c>
      <c r="H31">
        <v>0.48</v>
      </c>
      <c r="I31">
        <v>347</v>
      </c>
      <c r="J31">
        <v>72.7</v>
      </c>
      <c r="K31">
        <v>32.27</v>
      </c>
      <c r="L31">
        <v>2</v>
      </c>
      <c r="M31">
        <v>345</v>
      </c>
      <c r="N31">
        <v>8.43</v>
      </c>
      <c r="O31">
        <v>9200.25</v>
      </c>
      <c r="P31">
        <v>961.45</v>
      </c>
      <c r="Q31">
        <v>5881.76</v>
      </c>
      <c r="R31">
        <v>785.3099999999999</v>
      </c>
      <c r="S31">
        <v>228.93</v>
      </c>
      <c r="T31">
        <v>270359.57</v>
      </c>
      <c r="U31">
        <v>0.29</v>
      </c>
      <c r="V31">
        <v>0.82</v>
      </c>
      <c r="W31">
        <v>19.16</v>
      </c>
      <c r="X31">
        <v>16.08</v>
      </c>
      <c r="Y31">
        <v>0.5</v>
      </c>
      <c r="Z31">
        <v>10</v>
      </c>
    </row>
    <row r="32" spans="1:26">
      <c r="A32">
        <v>2</v>
      </c>
      <c r="B32">
        <v>30</v>
      </c>
      <c r="C32" t="s">
        <v>26</v>
      </c>
      <c r="D32">
        <v>0.6735</v>
      </c>
      <c r="E32">
        <v>148.48</v>
      </c>
      <c r="F32">
        <v>143.38</v>
      </c>
      <c r="G32">
        <v>41.16</v>
      </c>
      <c r="H32">
        <v>0.71</v>
      </c>
      <c r="I32">
        <v>209</v>
      </c>
      <c r="J32">
        <v>73.88</v>
      </c>
      <c r="K32">
        <v>32.27</v>
      </c>
      <c r="L32">
        <v>3</v>
      </c>
      <c r="M32">
        <v>100</v>
      </c>
      <c r="N32">
        <v>8.609999999999999</v>
      </c>
      <c r="O32">
        <v>9346.23</v>
      </c>
      <c r="P32">
        <v>843.51</v>
      </c>
      <c r="Q32">
        <v>5881.78</v>
      </c>
      <c r="R32">
        <v>566.21</v>
      </c>
      <c r="S32">
        <v>228.93</v>
      </c>
      <c r="T32">
        <v>161497.73</v>
      </c>
      <c r="U32">
        <v>0.4</v>
      </c>
      <c r="V32">
        <v>0.85</v>
      </c>
      <c r="W32">
        <v>19.04</v>
      </c>
      <c r="X32">
        <v>9.720000000000001</v>
      </c>
      <c r="Y32">
        <v>0.5</v>
      </c>
      <c r="Z32">
        <v>10</v>
      </c>
    </row>
    <row r="33" spans="1:26">
      <c r="A33">
        <v>3</v>
      </c>
      <c r="B33">
        <v>30</v>
      </c>
      <c r="C33" t="s">
        <v>26</v>
      </c>
      <c r="D33">
        <v>0.6768</v>
      </c>
      <c r="E33">
        <v>147.75</v>
      </c>
      <c r="F33">
        <v>142.85</v>
      </c>
      <c r="G33">
        <v>43.51</v>
      </c>
      <c r="H33">
        <v>0.93</v>
      </c>
      <c r="I33">
        <v>197</v>
      </c>
      <c r="J33">
        <v>75.06999999999999</v>
      </c>
      <c r="K33">
        <v>32.27</v>
      </c>
      <c r="L33">
        <v>4</v>
      </c>
      <c r="M33">
        <v>1</v>
      </c>
      <c r="N33">
        <v>8.800000000000001</v>
      </c>
      <c r="O33">
        <v>9492.549999999999</v>
      </c>
      <c r="P33">
        <v>837.77</v>
      </c>
      <c r="Q33">
        <v>5881.71</v>
      </c>
      <c r="R33">
        <v>544.0599999999999</v>
      </c>
      <c r="S33">
        <v>228.93</v>
      </c>
      <c r="T33">
        <v>150484.2</v>
      </c>
      <c r="U33">
        <v>0.42</v>
      </c>
      <c r="V33">
        <v>0.86</v>
      </c>
      <c r="W33">
        <v>19.13</v>
      </c>
      <c r="X33">
        <v>9.19</v>
      </c>
      <c r="Y33">
        <v>0.5</v>
      </c>
      <c r="Z33">
        <v>10</v>
      </c>
    </row>
    <row r="34" spans="1:26">
      <c r="A34">
        <v>4</v>
      </c>
      <c r="B34">
        <v>30</v>
      </c>
      <c r="C34" t="s">
        <v>26</v>
      </c>
      <c r="D34">
        <v>0.6768</v>
      </c>
      <c r="E34">
        <v>147.75</v>
      </c>
      <c r="F34">
        <v>142.84</v>
      </c>
      <c r="G34">
        <v>43.51</v>
      </c>
      <c r="H34">
        <v>1.15</v>
      </c>
      <c r="I34">
        <v>197</v>
      </c>
      <c r="J34">
        <v>76.26000000000001</v>
      </c>
      <c r="K34">
        <v>32.27</v>
      </c>
      <c r="L34">
        <v>5</v>
      </c>
      <c r="M34">
        <v>0</v>
      </c>
      <c r="N34">
        <v>8.99</v>
      </c>
      <c r="O34">
        <v>9639.200000000001</v>
      </c>
      <c r="P34">
        <v>850.08</v>
      </c>
      <c r="Q34">
        <v>5881.74</v>
      </c>
      <c r="R34">
        <v>544.09</v>
      </c>
      <c r="S34">
        <v>228.93</v>
      </c>
      <c r="T34">
        <v>150501.84</v>
      </c>
      <c r="U34">
        <v>0.42</v>
      </c>
      <c r="V34">
        <v>0.86</v>
      </c>
      <c r="W34">
        <v>19.13</v>
      </c>
      <c r="X34">
        <v>9.19</v>
      </c>
      <c r="Y34">
        <v>0.5</v>
      </c>
      <c r="Z34">
        <v>10</v>
      </c>
    </row>
    <row r="35" spans="1:26">
      <c r="A35">
        <v>0</v>
      </c>
      <c r="B35">
        <v>15</v>
      </c>
      <c r="C35" t="s">
        <v>26</v>
      </c>
      <c r="D35">
        <v>0.6177</v>
      </c>
      <c r="E35">
        <v>161.9</v>
      </c>
      <c r="F35">
        <v>155.1</v>
      </c>
      <c r="G35">
        <v>20.27</v>
      </c>
      <c r="H35">
        <v>0.43</v>
      </c>
      <c r="I35">
        <v>459</v>
      </c>
      <c r="J35">
        <v>39.78</v>
      </c>
      <c r="K35">
        <v>19.54</v>
      </c>
      <c r="L35">
        <v>1</v>
      </c>
      <c r="M35">
        <v>350</v>
      </c>
      <c r="N35">
        <v>4.24</v>
      </c>
      <c r="O35">
        <v>5140</v>
      </c>
      <c r="P35">
        <v>624.92</v>
      </c>
      <c r="Q35">
        <v>5881.79</v>
      </c>
      <c r="R35">
        <v>962.9</v>
      </c>
      <c r="S35">
        <v>228.93</v>
      </c>
      <c r="T35">
        <v>358597.07</v>
      </c>
      <c r="U35">
        <v>0.24</v>
      </c>
      <c r="V35">
        <v>0.79</v>
      </c>
      <c r="W35">
        <v>19.46</v>
      </c>
      <c r="X35">
        <v>21.44</v>
      </c>
      <c r="Y35">
        <v>0.5</v>
      </c>
      <c r="Z35">
        <v>10</v>
      </c>
    </row>
    <row r="36" spans="1:26">
      <c r="A36">
        <v>1</v>
      </c>
      <c r="B36">
        <v>15</v>
      </c>
      <c r="C36" t="s">
        <v>26</v>
      </c>
      <c r="D36">
        <v>0.6325</v>
      </c>
      <c r="E36">
        <v>158.11</v>
      </c>
      <c r="F36">
        <v>152.04</v>
      </c>
      <c r="G36">
        <v>23.21</v>
      </c>
      <c r="H36">
        <v>0.84</v>
      </c>
      <c r="I36">
        <v>393</v>
      </c>
      <c r="J36">
        <v>40.89</v>
      </c>
      <c r="K36">
        <v>19.54</v>
      </c>
      <c r="L36">
        <v>2</v>
      </c>
      <c r="M36">
        <v>0</v>
      </c>
      <c r="N36">
        <v>4.35</v>
      </c>
      <c r="O36">
        <v>5277.26</v>
      </c>
      <c r="P36">
        <v>607.92</v>
      </c>
      <c r="Q36">
        <v>5882.16</v>
      </c>
      <c r="R36">
        <v>846.14</v>
      </c>
      <c r="S36">
        <v>228.93</v>
      </c>
      <c r="T36">
        <v>300547.02</v>
      </c>
      <c r="U36">
        <v>0.27</v>
      </c>
      <c r="V36">
        <v>0.8100000000000001</v>
      </c>
      <c r="W36">
        <v>19.71</v>
      </c>
      <c r="X36">
        <v>18.38</v>
      </c>
      <c r="Y36">
        <v>0.5</v>
      </c>
      <c r="Z36">
        <v>10</v>
      </c>
    </row>
    <row r="37" spans="1:26">
      <c r="A37">
        <v>0</v>
      </c>
      <c r="B37">
        <v>70</v>
      </c>
      <c r="C37" t="s">
        <v>26</v>
      </c>
      <c r="D37">
        <v>0.3538</v>
      </c>
      <c r="E37">
        <v>282.68</v>
      </c>
      <c r="F37">
        <v>226.2</v>
      </c>
      <c r="G37">
        <v>7.23</v>
      </c>
      <c r="H37">
        <v>0.12</v>
      </c>
      <c r="I37">
        <v>1878</v>
      </c>
      <c r="J37">
        <v>141.81</v>
      </c>
      <c r="K37">
        <v>47.83</v>
      </c>
      <c r="L37">
        <v>1</v>
      </c>
      <c r="M37">
        <v>1876</v>
      </c>
      <c r="N37">
        <v>22.98</v>
      </c>
      <c r="O37">
        <v>17723.39</v>
      </c>
      <c r="P37">
        <v>2562.88</v>
      </c>
      <c r="Q37">
        <v>5883.23</v>
      </c>
      <c r="R37">
        <v>3384.85</v>
      </c>
      <c r="S37">
        <v>228.93</v>
      </c>
      <c r="T37">
        <v>1562473.18</v>
      </c>
      <c r="U37">
        <v>0.07000000000000001</v>
      </c>
      <c r="V37">
        <v>0.54</v>
      </c>
      <c r="W37">
        <v>21.67</v>
      </c>
      <c r="X37">
        <v>92.5</v>
      </c>
      <c r="Y37">
        <v>0.5</v>
      </c>
      <c r="Z37">
        <v>10</v>
      </c>
    </row>
    <row r="38" spans="1:26">
      <c r="A38">
        <v>1</v>
      </c>
      <c r="B38">
        <v>70</v>
      </c>
      <c r="C38" t="s">
        <v>26</v>
      </c>
      <c r="D38">
        <v>0.5372</v>
      </c>
      <c r="E38">
        <v>186.14</v>
      </c>
      <c r="F38">
        <v>164.76</v>
      </c>
      <c r="G38">
        <v>14.91</v>
      </c>
      <c r="H38">
        <v>0.25</v>
      </c>
      <c r="I38">
        <v>663</v>
      </c>
      <c r="J38">
        <v>143.17</v>
      </c>
      <c r="K38">
        <v>47.83</v>
      </c>
      <c r="L38">
        <v>2</v>
      </c>
      <c r="M38">
        <v>661</v>
      </c>
      <c r="N38">
        <v>23.34</v>
      </c>
      <c r="O38">
        <v>17891.86</v>
      </c>
      <c r="P38">
        <v>1831.81</v>
      </c>
      <c r="Q38">
        <v>5882.14</v>
      </c>
      <c r="R38">
        <v>1294.7</v>
      </c>
      <c r="S38">
        <v>228.93</v>
      </c>
      <c r="T38">
        <v>523474.98</v>
      </c>
      <c r="U38">
        <v>0.18</v>
      </c>
      <c r="V38">
        <v>0.74</v>
      </c>
      <c r="W38">
        <v>19.67</v>
      </c>
      <c r="X38">
        <v>31.09</v>
      </c>
      <c r="Y38">
        <v>0.5</v>
      </c>
      <c r="Z38">
        <v>10</v>
      </c>
    </row>
    <row r="39" spans="1:26">
      <c r="A39">
        <v>2</v>
      </c>
      <c r="B39">
        <v>70</v>
      </c>
      <c r="C39" t="s">
        <v>26</v>
      </c>
      <c r="D39">
        <v>0.6029</v>
      </c>
      <c r="E39">
        <v>165.86</v>
      </c>
      <c r="F39">
        <v>152.11</v>
      </c>
      <c r="G39">
        <v>22.87</v>
      </c>
      <c r="H39">
        <v>0.37</v>
      </c>
      <c r="I39">
        <v>399</v>
      </c>
      <c r="J39">
        <v>144.54</v>
      </c>
      <c r="K39">
        <v>47.83</v>
      </c>
      <c r="L39">
        <v>3</v>
      </c>
      <c r="M39">
        <v>397</v>
      </c>
      <c r="N39">
        <v>23.71</v>
      </c>
      <c r="O39">
        <v>18060.85</v>
      </c>
      <c r="P39">
        <v>1657.34</v>
      </c>
      <c r="Q39">
        <v>5881.87</v>
      </c>
      <c r="R39">
        <v>866.8099999999999</v>
      </c>
      <c r="S39">
        <v>228.93</v>
      </c>
      <c r="T39">
        <v>310851.28</v>
      </c>
      <c r="U39">
        <v>0.26</v>
      </c>
      <c r="V39">
        <v>0.8100000000000001</v>
      </c>
      <c r="W39">
        <v>19.2</v>
      </c>
      <c r="X39">
        <v>18.44</v>
      </c>
      <c r="Y39">
        <v>0.5</v>
      </c>
      <c r="Z39">
        <v>10</v>
      </c>
    </row>
    <row r="40" spans="1:26">
      <c r="A40">
        <v>3</v>
      </c>
      <c r="B40">
        <v>70</v>
      </c>
      <c r="C40" t="s">
        <v>26</v>
      </c>
      <c r="D40">
        <v>0.6369</v>
      </c>
      <c r="E40">
        <v>157</v>
      </c>
      <c r="F40">
        <v>146.63</v>
      </c>
      <c r="G40">
        <v>31.2</v>
      </c>
      <c r="H40">
        <v>0.49</v>
      </c>
      <c r="I40">
        <v>282</v>
      </c>
      <c r="J40">
        <v>145.92</v>
      </c>
      <c r="K40">
        <v>47.83</v>
      </c>
      <c r="L40">
        <v>4</v>
      </c>
      <c r="M40">
        <v>280</v>
      </c>
      <c r="N40">
        <v>24.09</v>
      </c>
      <c r="O40">
        <v>18230.35</v>
      </c>
      <c r="P40">
        <v>1563.54</v>
      </c>
      <c r="Q40">
        <v>5881.75</v>
      </c>
      <c r="R40">
        <v>681.08</v>
      </c>
      <c r="S40">
        <v>228.93</v>
      </c>
      <c r="T40">
        <v>218571.87</v>
      </c>
      <c r="U40">
        <v>0.34</v>
      </c>
      <c r="V40">
        <v>0.84</v>
      </c>
      <c r="W40">
        <v>19.02</v>
      </c>
      <c r="X40">
        <v>12.97</v>
      </c>
      <c r="Y40">
        <v>0.5</v>
      </c>
      <c r="Z40">
        <v>10</v>
      </c>
    </row>
    <row r="41" spans="1:26">
      <c r="A41">
        <v>4</v>
      </c>
      <c r="B41">
        <v>70</v>
      </c>
      <c r="C41" t="s">
        <v>26</v>
      </c>
      <c r="D41">
        <v>0.6577</v>
      </c>
      <c r="E41">
        <v>152.04</v>
      </c>
      <c r="F41">
        <v>143.58</v>
      </c>
      <c r="G41">
        <v>39.88</v>
      </c>
      <c r="H41">
        <v>0.6</v>
      </c>
      <c r="I41">
        <v>216</v>
      </c>
      <c r="J41">
        <v>147.3</v>
      </c>
      <c r="K41">
        <v>47.83</v>
      </c>
      <c r="L41">
        <v>5</v>
      </c>
      <c r="M41">
        <v>214</v>
      </c>
      <c r="N41">
        <v>24.47</v>
      </c>
      <c r="O41">
        <v>18400.38</v>
      </c>
      <c r="P41">
        <v>1495.23</v>
      </c>
      <c r="Q41">
        <v>5881.71</v>
      </c>
      <c r="R41">
        <v>578.04</v>
      </c>
      <c r="S41">
        <v>228.93</v>
      </c>
      <c r="T41">
        <v>167378.79</v>
      </c>
      <c r="U41">
        <v>0.4</v>
      </c>
      <c r="V41">
        <v>0.85</v>
      </c>
      <c r="W41">
        <v>18.9</v>
      </c>
      <c r="X41">
        <v>9.92</v>
      </c>
      <c r="Y41">
        <v>0.5</v>
      </c>
      <c r="Z41">
        <v>10</v>
      </c>
    </row>
    <row r="42" spans="1:26">
      <c r="A42">
        <v>5</v>
      </c>
      <c r="B42">
        <v>70</v>
      </c>
      <c r="C42" t="s">
        <v>26</v>
      </c>
      <c r="D42">
        <v>0.6716</v>
      </c>
      <c r="E42">
        <v>148.9</v>
      </c>
      <c r="F42">
        <v>141.64</v>
      </c>
      <c r="G42">
        <v>48.84</v>
      </c>
      <c r="H42">
        <v>0.71</v>
      </c>
      <c r="I42">
        <v>174</v>
      </c>
      <c r="J42">
        <v>148.68</v>
      </c>
      <c r="K42">
        <v>47.83</v>
      </c>
      <c r="L42">
        <v>6</v>
      </c>
      <c r="M42">
        <v>172</v>
      </c>
      <c r="N42">
        <v>24.85</v>
      </c>
      <c r="O42">
        <v>18570.94</v>
      </c>
      <c r="P42">
        <v>1441</v>
      </c>
      <c r="Q42">
        <v>5881.64</v>
      </c>
      <c r="R42">
        <v>512.65</v>
      </c>
      <c r="S42">
        <v>228.93</v>
      </c>
      <c r="T42">
        <v>134892.8</v>
      </c>
      <c r="U42">
        <v>0.45</v>
      </c>
      <c r="V42">
        <v>0.86</v>
      </c>
      <c r="W42">
        <v>18.83</v>
      </c>
      <c r="X42">
        <v>7.98</v>
      </c>
      <c r="Y42">
        <v>0.5</v>
      </c>
      <c r="Z42">
        <v>10</v>
      </c>
    </row>
    <row r="43" spans="1:26">
      <c r="A43">
        <v>6</v>
      </c>
      <c r="B43">
        <v>70</v>
      </c>
      <c r="C43" t="s">
        <v>26</v>
      </c>
      <c r="D43">
        <v>0.6818</v>
      </c>
      <c r="E43">
        <v>146.66</v>
      </c>
      <c r="F43">
        <v>140.27</v>
      </c>
      <c r="G43">
        <v>58.45</v>
      </c>
      <c r="H43">
        <v>0.83</v>
      </c>
      <c r="I43">
        <v>144</v>
      </c>
      <c r="J43">
        <v>150.07</v>
      </c>
      <c r="K43">
        <v>47.83</v>
      </c>
      <c r="L43">
        <v>7</v>
      </c>
      <c r="M43">
        <v>142</v>
      </c>
      <c r="N43">
        <v>25.24</v>
      </c>
      <c r="O43">
        <v>18742.03</v>
      </c>
      <c r="P43">
        <v>1388.77</v>
      </c>
      <c r="Q43">
        <v>5881.48</v>
      </c>
      <c r="R43">
        <v>465.95</v>
      </c>
      <c r="S43">
        <v>228.93</v>
      </c>
      <c r="T43">
        <v>111695.72</v>
      </c>
      <c r="U43">
        <v>0.49</v>
      </c>
      <c r="V43">
        <v>0.87</v>
      </c>
      <c r="W43">
        <v>18.79</v>
      </c>
      <c r="X43">
        <v>6.62</v>
      </c>
      <c r="Y43">
        <v>0.5</v>
      </c>
      <c r="Z43">
        <v>10</v>
      </c>
    </row>
    <row r="44" spans="1:26">
      <c r="A44">
        <v>7</v>
      </c>
      <c r="B44">
        <v>70</v>
      </c>
      <c r="C44" t="s">
        <v>26</v>
      </c>
      <c r="D44">
        <v>0.6901</v>
      </c>
      <c r="E44">
        <v>144.9</v>
      </c>
      <c r="F44">
        <v>139.18</v>
      </c>
      <c r="G44">
        <v>69.01000000000001</v>
      </c>
      <c r="H44">
        <v>0.9399999999999999</v>
      </c>
      <c r="I44">
        <v>121</v>
      </c>
      <c r="J44">
        <v>151.46</v>
      </c>
      <c r="K44">
        <v>47.83</v>
      </c>
      <c r="L44">
        <v>8</v>
      </c>
      <c r="M44">
        <v>119</v>
      </c>
      <c r="N44">
        <v>25.63</v>
      </c>
      <c r="O44">
        <v>18913.66</v>
      </c>
      <c r="P44">
        <v>1335.97</v>
      </c>
      <c r="Q44">
        <v>5881.53</v>
      </c>
      <c r="R44">
        <v>428.72</v>
      </c>
      <c r="S44">
        <v>228.93</v>
      </c>
      <c r="T44">
        <v>93196.67999999999</v>
      </c>
      <c r="U44">
        <v>0.53</v>
      </c>
      <c r="V44">
        <v>0.88</v>
      </c>
      <c r="W44">
        <v>18.75</v>
      </c>
      <c r="X44">
        <v>5.52</v>
      </c>
      <c r="Y44">
        <v>0.5</v>
      </c>
      <c r="Z44">
        <v>10</v>
      </c>
    </row>
    <row r="45" spans="1:26">
      <c r="A45">
        <v>8</v>
      </c>
      <c r="B45">
        <v>70</v>
      </c>
      <c r="C45" t="s">
        <v>26</v>
      </c>
      <c r="D45">
        <v>0.6965</v>
      </c>
      <c r="E45">
        <v>143.58</v>
      </c>
      <c r="F45">
        <v>138.35</v>
      </c>
      <c r="G45">
        <v>79.81999999999999</v>
      </c>
      <c r="H45">
        <v>1.04</v>
      </c>
      <c r="I45">
        <v>104</v>
      </c>
      <c r="J45">
        <v>152.85</v>
      </c>
      <c r="K45">
        <v>47.83</v>
      </c>
      <c r="L45">
        <v>9</v>
      </c>
      <c r="M45">
        <v>102</v>
      </c>
      <c r="N45">
        <v>26.03</v>
      </c>
      <c r="O45">
        <v>19085.83</v>
      </c>
      <c r="P45">
        <v>1284.7</v>
      </c>
      <c r="Q45">
        <v>5881.55</v>
      </c>
      <c r="R45">
        <v>400.19</v>
      </c>
      <c r="S45">
        <v>228.93</v>
      </c>
      <c r="T45">
        <v>79012.83</v>
      </c>
      <c r="U45">
        <v>0.57</v>
      </c>
      <c r="V45">
        <v>0.89</v>
      </c>
      <c r="W45">
        <v>18.73</v>
      </c>
      <c r="X45">
        <v>4.69</v>
      </c>
      <c r="Y45">
        <v>0.5</v>
      </c>
      <c r="Z45">
        <v>10</v>
      </c>
    </row>
    <row r="46" spans="1:26">
      <c r="A46">
        <v>9</v>
      </c>
      <c r="B46">
        <v>70</v>
      </c>
      <c r="C46" t="s">
        <v>26</v>
      </c>
      <c r="D46">
        <v>0.7009</v>
      </c>
      <c r="E46">
        <v>142.67</v>
      </c>
      <c r="F46">
        <v>137.81</v>
      </c>
      <c r="G46">
        <v>90.86</v>
      </c>
      <c r="H46">
        <v>1.15</v>
      </c>
      <c r="I46">
        <v>91</v>
      </c>
      <c r="J46">
        <v>154.25</v>
      </c>
      <c r="K46">
        <v>47.83</v>
      </c>
      <c r="L46">
        <v>10</v>
      </c>
      <c r="M46">
        <v>64</v>
      </c>
      <c r="N46">
        <v>26.43</v>
      </c>
      <c r="O46">
        <v>19258.55</v>
      </c>
      <c r="P46">
        <v>1244.97</v>
      </c>
      <c r="Q46">
        <v>5881.54</v>
      </c>
      <c r="R46">
        <v>381.47</v>
      </c>
      <c r="S46">
        <v>228.93</v>
      </c>
      <c r="T46">
        <v>69720.22</v>
      </c>
      <c r="U46">
        <v>0.6</v>
      </c>
      <c r="V46">
        <v>0.89</v>
      </c>
      <c r="W46">
        <v>18.74</v>
      </c>
      <c r="X46">
        <v>4.15</v>
      </c>
      <c r="Y46">
        <v>0.5</v>
      </c>
      <c r="Z46">
        <v>10</v>
      </c>
    </row>
    <row r="47" spans="1:26">
      <c r="A47">
        <v>10</v>
      </c>
      <c r="B47">
        <v>70</v>
      </c>
      <c r="C47" t="s">
        <v>26</v>
      </c>
      <c r="D47">
        <v>0.7024</v>
      </c>
      <c r="E47">
        <v>142.37</v>
      </c>
      <c r="F47">
        <v>137.66</v>
      </c>
      <c r="G47">
        <v>96.04000000000001</v>
      </c>
      <c r="H47">
        <v>1.25</v>
      </c>
      <c r="I47">
        <v>86</v>
      </c>
      <c r="J47">
        <v>155.66</v>
      </c>
      <c r="K47">
        <v>47.83</v>
      </c>
      <c r="L47">
        <v>11</v>
      </c>
      <c r="M47">
        <v>12</v>
      </c>
      <c r="N47">
        <v>26.83</v>
      </c>
      <c r="O47">
        <v>19431.82</v>
      </c>
      <c r="P47">
        <v>1230.67</v>
      </c>
      <c r="Q47">
        <v>5881.56</v>
      </c>
      <c r="R47">
        <v>374.03</v>
      </c>
      <c r="S47">
        <v>228.93</v>
      </c>
      <c r="T47">
        <v>66023.03999999999</v>
      </c>
      <c r="U47">
        <v>0.61</v>
      </c>
      <c r="V47">
        <v>0.89</v>
      </c>
      <c r="W47">
        <v>18.79</v>
      </c>
      <c r="X47">
        <v>4</v>
      </c>
      <c r="Y47">
        <v>0.5</v>
      </c>
      <c r="Z47">
        <v>10</v>
      </c>
    </row>
    <row r="48" spans="1:26">
      <c r="A48">
        <v>11</v>
      </c>
      <c r="B48">
        <v>70</v>
      </c>
      <c r="C48" t="s">
        <v>26</v>
      </c>
      <c r="D48">
        <v>0.7026</v>
      </c>
      <c r="E48">
        <v>142.34</v>
      </c>
      <c r="F48">
        <v>137.62</v>
      </c>
      <c r="G48">
        <v>96.02</v>
      </c>
      <c r="H48">
        <v>1.35</v>
      </c>
      <c r="I48">
        <v>86</v>
      </c>
      <c r="J48">
        <v>157.07</v>
      </c>
      <c r="K48">
        <v>47.83</v>
      </c>
      <c r="L48">
        <v>12</v>
      </c>
      <c r="M48">
        <v>1</v>
      </c>
      <c r="N48">
        <v>27.24</v>
      </c>
      <c r="O48">
        <v>19605.66</v>
      </c>
      <c r="P48">
        <v>1236.26</v>
      </c>
      <c r="Q48">
        <v>5881.6</v>
      </c>
      <c r="R48">
        <v>372.56</v>
      </c>
      <c r="S48">
        <v>228.93</v>
      </c>
      <c r="T48">
        <v>65290.32</v>
      </c>
      <c r="U48">
        <v>0.61</v>
      </c>
      <c r="V48">
        <v>0.89</v>
      </c>
      <c r="W48">
        <v>18.8</v>
      </c>
      <c r="X48">
        <v>3.97</v>
      </c>
      <c r="Y48">
        <v>0.5</v>
      </c>
      <c r="Z48">
        <v>10</v>
      </c>
    </row>
    <row r="49" spans="1:26">
      <c r="A49">
        <v>12</v>
      </c>
      <c r="B49">
        <v>70</v>
      </c>
      <c r="C49" t="s">
        <v>26</v>
      </c>
      <c r="D49">
        <v>0.7026</v>
      </c>
      <c r="E49">
        <v>142.34</v>
      </c>
      <c r="F49">
        <v>137.62</v>
      </c>
      <c r="G49">
        <v>96.02</v>
      </c>
      <c r="H49">
        <v>1.45</v>
      </c>
      <c r="I49">
        <v>86</v>
      </c>
      <c r="J49">
        <v>158.48</v>
      </c>
      <c r="K49">
        <v>47.83</v>
      </c>
      <c r="L49">
        <v>13</v>
      </c>
      <c r="M49">
        <v>0</v>
      </c>
      <c r="N49">
        <v>27.65</v>
      </c>
      <c r="O49">
        <v>19780.06</v>
      </c>
      <c r="P49">
        <v>1246.37</v>
      </c>
      <c r="Q49">
        <v>5881.57</v>
      </c>
      <c r="R49">
        <v>372.46</v>
      </c>
      <c r="S49">
        <v>228.93</v>
      </c>
      <c r="T49">
        <v>65241.66</v>
      </c>
      <c r="U49">
        <v>0.61</v>
      </c>
      <c r="V49">
        <v>0.89</v>
      </c>
      <c r="W49">
        <v>18.8</v>
      </c>
      <c r="X49">
        <v>3.97</v>
      </c>
      <c r="Y49">
        <v>0.5</v>
      </c>
      <c r="Z49">
        <v>10</v>
      </c>
    </row>
    <row r="50" spans="1:26">
      <c r="A50">
        <v>0</v>
      </c>
      <c r="B50">
        <v>90</v>
      </c>
      <c r="C50" t="s">
        <v>26</v>
      </c>
      <c r="D50">
        <v>0.2836</v>
      </c>
      <c r="E50">
        <v>352.61</v>
      </c>
      <c r="F50">
        <v>260.73</v>
      </c>
      <c r="G50">
        <v>6.22</v>
      </c>
      <c r="H50">
        <v>0.1</v>
      </c>
      <c r="I50">
        <v>2516</v>
      </c>
      <c r="J50">
        <v>176.73</v>
      </c>
      <c r="K50">
        <v>52.44</v>
      </c>
      <c r="L50">
        <v>1</v>
      </c>
      <c r="M50">
        <v>2514</v>
      </c>
      <c r="N50">
        <v>33.29</v>
      </c>
      <c r="O50">
        <v>22031.19</v>
      </c>
      <c r="P50">
        <v>3417.06</v>
      </c>
      <c r="Q50">
        <v>5884.05</v>
      </c>
      <c r="R50">
        <v>4564.2</v>
      </c>
      <c r="S50">
        <v>228.93</v>
      </c>
      <c r="T50">
        <v>2148958.13</v>
      </c>
      <c r="U50">
        <v>0.05</v>
      </c>
      <c r="V50">
        <v>0.47</v>
      </c>
      <c r="W50">
        <v>22.72</v>
      </c>
      <c r="X50">
        <v>127.02</v>
      </c>
      <c r="Y50">
        <v>0.5</v>
      </c>
      <c r="Z50">
        <v>10</v>
      </c>
    </row>
    <row r="51" spans="1:26">
      <c r="A51">
        <v>1</v>
      </c>
      <c r="B51">
        <v>90</v>
      </c>
      <c r="C51" t="s">
        <v>26</v>
      </c>
      <c r="D51">
        <v>0.4931</v>
      </c>
      <c r="E51">
        <v>202.78</v>
      </c>
      <c r="F51">
        <v>171.7</v>
      </c>
      <c r="G51">
        <v>12.78</v>
      </c>
      <c r="H51">
        <v>0.2</v>
      </c>
      <c r="I51">
        <v>806</v>
      </c>
      <c r="J51">
        <v>178.21</v>
      </c>
      <c r="K51">
        <v>52.44</v>
      </c>
      <c r="L51">
        <v>2</v>
      </c>
      <c r="M51">
        <v>804</v>
      </c>
      <c r="N51">
        <v>33.77</v>
      </c>
      <c r="O51">
        <v>22213.89</v>
      </c>
      <c r="P51">
        <v>2222.67</v>
      </c>
      <c r="Q51">
        <v>5882.21</v>
      </c>
      <c r="R51">
        <v>1530.25</v>
      </c>
      <c r="S51">
        <v>228.93</v>
      </c>
      <c r="T51">
        <v>640533.0600000001</v>
      </c>
      <c r="U51">
        <v>0.15</v>
      </c>
      <c r="V51">
        <v>0.71</v>
      </c>
      <c r="W51">
        <v>19.91</v>
      </c>
      <c r="X51">
        <v>38.03</v>
      </c>
      <c r="Y51">
        <v>0.5</v>
      </c>
      <c r="Z51">
        <v>10</v>
      </c>
    </row>
    <row r="52" spans="1:26">
      <c r="A52">
        <v>2</v>
      </c>
      <c r="B52">
        <v>90</v>
      </c>
      <c r="C52" t="s">
        <v>26</v>
      </c>
      <c r="D52">
        <v>0.5698</v>
      </c>
      <c r="E52">
        <v>175.51</v>
      </c>
      <c r="F52">
        <v>156.02</v>
      </c>
      <c r="G52">
        <v>19.5</v>
      </c>
      <c r="H52">
        <v>0.3</v>
      </c>
      <c r="I52">
        <v>480</v>
      </c>
      <c r="J52">
        <v>179.7</v>
      </c>
      <c r="K52">
        <v>52.44</v>
      </c>
      <c r="L52">
        <v>3</v>
      </c>
      <c r="M52">
        <v>478</v>
      </c>
      <c r="N52">
        <v>34.26</v>
      </c>
      <c r="O52">
        <v>22397.24</v>
      </c>
      <c r="P52">
        <v>1994.34</v>
      </c>
      <c r="Q52">
        <v>5881.99</v>
      </c>
      <c r="R52">
        <v>998.23</v>
      </c>
      <c r="S52">
        <v>228.93</v>
      </c>
      <c r="T52">
        <v>376155.52</v>
      </c>
      <c r="U52">
        <v>0.23</v>
      </c>
      <c r="V52">
        <v>0.79</v>
      </c>
      <c r="W52">
        <v>19.37</v>
      </c>
      <c r="X52">
        <v>22.35</v>
      </c>
      <c r="Y52">
        <v>0.5</v>
      </c>
      <c r="Z52">
        <v>10</v>
      </c>
    </row>
    <row r="53" spans="1:26">
      <c r="A53">
        <v>3</v>
      </c>
      <c r="B53">
        <v>90</v>
      </c>
      <c r="C53" t="s">
        <v>26</v>
      </c>
      <c r="D53">
        <v>0.6104000000000001</v>
      </c>
      <c r="E53">
        <v>163.84</v>
      </c>
      <c r="F53">
        <v>149.33</v>
      </c>
      <c r="G53">
        <v>26.35</v>
      </c>
      <c r="H53">
        <v>0.39</v>
      </c>
      <c r="I53">
        <v>340</v>
      </c>
      <c r="J53">
        <v>181.19</v>
      </c>
      <c r="K53">
        <v>52.44</v>
      </c>
      <c r="L53">
        <v>4</v>
      </c>
      <c r="M53">
        <v>338</v>
      </c>
      <c r="N53">
        <v>34.75</v>
      </c>
      <c r="O53">
        <v>22581.25</v>
      </c>
      <c r="P53">
        <v>1883.03</v>
      </c>
      <c r="Q53">
        <v>5881.84</v>
      </c>
      <c r="R53">
        <v>773.1</v>
      </c>
      <c r="S53">
        <v>228.93</v>
      </c>
      <c r="T53">
        <v>264290.7</v>
      </c>
      <c r="U53">
        <v>0.3</v>
      </c>
      <c r="V53">
        <v>0.82</v>
      </c>
      <c r="W53">
        <v>19.09</v>
      </c>
      <c r="X53">
        <v>15.66</v>
      </c>
      <c r="Y53">
        <v>0.5</v>
      </c>
      <c r="Z53">
        <v>10</v>
      </c>
    </row>
    <row r="54" spans="1:26">
      <c r="A54">
        <v>4</v>
      </c>
      <c r="B54">
        <v>90</v>
      </c>
      <c r="C54" t="s">
        <v>26</v>
      </c>
      <c r="D54">
        <v>0.6352</v>
      </c>
      <c r="E54">
        <v>157.42</v>
      </c>
      <c r="F54">
        <v>145.68</v>
      </c>
      <c r="G54">
        <v>33.36</v>
      </c>
      <c r="H54">
        <v>0.49</v>
      </c>
      <c r="I54">
        <v>262</v>
      </c>
      <c r="J54">
        <v>182.69</v>
      </c>
      <c r="K54">
        <v>52.44</v>
      </c>
      <c r="L54">
        <v>5</v>
      </c>
      <c r="M54">
        <v>260</v>
      </c>
      <c r="N54">
        <v>35.25</v>
      </c>
      <c r="O54">
        <v>22766.06</v>
      </c>
      <c r="P54">
        <v>1812.66</v>
      </c>
      <c r="Q54">
        <v>5881.7</v>
      </c>
      <c r="R54">
        <v>648.59</v>
      </c>
      <c r="S54">
        <v>228.93</v>
      </c>
      <c r="T54">
        <v>202425.41</v>
      </c>
      <c r="U54">
        <v>0.35</v>
      </c>
      <c r="V54">
        <v>0.84</v>
      </c>
      <c r="W54">
        <v>19</v>
      </c>
      <c r="X54">
        <v>12.02</v>
      </c>
      <c r="Y54">
        <v>0.5</v>
      </c>
      <c r="Z54">
        <v>10</v>
      </c>
    </row>
    <row r="55" spans="1:26">
      <c r="A55">
        <v>5</v>
      </c>
      <c r="B55">
        <v>90</v>
      </c>
      <c r="C55" t="s">
        <v>26</v>
      </c>
      <c r="D55">
        <v>0.6521</v>
      </c>
      <c r="E55">
        <v>153.35</v>
      </c>
      <c r="F55">
        <v>143.39</v>
      </c>
      <c r="G55">
        <v>40.58</v>
      </c>
      <c r="H55">
        <v>0.58</v>
      </c>
      <c r="I55">
        <v>212</v>
      </c>
      <c r="J55">
        <v>184.19</v>
      </c>
      <c r="K55">
        <v>52.44</v>
      </c>
      <c r="L55">
        <v>6</v>
      </c>
      <c r="M55">
        <v>210</v>
      </c>
      <c r="N55">
        <v>35.75</v>
      </c>
      <c r="O55">
        <v>22951.43</v>
      </c>
      <c r="P55">
        <v>1758.02</v>
      </c>
      <c r="Q55">
        <v>5881.55</v>
      </c>
      <c r="R55">
        <v>570.76</v>
      </c>
      <c r="S55">
        <v>228.93</v>
      </c>
      <c r="T55">
        <v>163759.12</v>
      </c>
      <c r="U55">
        <v>0.4</v>
      </c>
      <c r="V55">
        <v>0.85</v>
      </c>
      <c r="W55">
        <v>18.92</v>
      </c>
      <c r="X55">
        <v>9.73</v>
      </c>
      <c r="Y55">
        <v>0.5</v>
      </c>
      <c r="Z55">
        <v>10</v>
      </c>
    </row>
    <row r="56" spans="1:26">
      <c r="A56">
        <v>6</v>
      </c>
      <c r="B56">
        <v>90</v>
      </c>
      <c r="C56" t="s">
        <v>26</v>
      </c>
      <c r="D56">
        <v>0.6645</v>
      </c>
      <c r="E56">
        <v>150.49</v>
      </c>
      <c r="F56">
        <v>141.77</v>
      </c>
      <c r="G56">
        <v>48.06</v>
      </c>
      <c r="H56">
        <v>0.67</v>
      </c>
      <c r="I56">
        <v>177</v>
      </c>
      <c r="J56">
        <v>185.7</v>
      </c>
      <c r="K56">
        <v>52.44</v>
      </c>
      <c r="L56">
        <v>7</v>
      </c>
      <c r="M56">
        <v>175</v>
      </c>
      <c r="N56">
        <v>36.26</v>
      </c>
      <c r="O56">
        <v>23137.49</v>
      </c>
      <c r="P56">
        <v>1712.69</v>
      </c>
      <c r="Q56">
        <v>5881.7</v>
      </c>
      <c r="R56">
        <v>516.36</v>
      </c>
      <c r="S56">
        <v>228.93</v>
      </c>
      <c r="T56">
        <v>136733.41</v>
      </c>
      <c r="U56">
        <v>0.44</v>
      </c>
      <c r="V56">
        <v>0.86</v>
      </c>
      <c r="W56">
        <v>18.85</v>
      </c>
      <c r="X56">
        <v>8.109999999999999</v>
      </c>
      <c r="Y56">
        <v>0.5</v>
      </c>
      <c r="Z56">
        <v>10</v>
      </c>
    </row>
    <row r="57" spans="1:26">
      <c r="A57">
        <v>7</v>
      </c>
      <c r="B57">
        <v>90</v>
      </c>
      <c r="C57" t="s">
        <v>26</v>
      </c>
      <c r="D57">
        <v>0.6742</v>
      </c>
      <c r="E57">
        <v>148.32</v>
      </c>
      <c r="F57">
        <v>140.54</v>
      </c>
      <c r="G57">
        <v>55.84</v>
      </c>
      <c r="H57">
        <v>0.76</v>
      </c>
      <c r="I57">
        <v>151</v>
      </c>
      <c r="J57">
        <v>187.22</v>
      </c>
      <c r="K57">
        <v>52.44</v>
      </c>
      <c r="L57">
        <v>8</v>
      </c>
      <c r="M57">
        <v>149</v>
      </c>
      <c r="N57">
        <v>36.78</v>
      </c>
      <c r="O57">
        <v>23324.24</v>
      </c>
      <c r="P57">
        <v>1670.31</v>
      </c>
      <c r="Q57">
        <v>5881.52</v>
      </c>
      <c r="R57">
        <v>474.58</v>
      </c>
      <c r="S57">
        <v>228.93</v>
      </c>
      <c r="T57">
        <v>115976.79</v>
      </c>
      <c r="U57">
        <v>0.48</v>
      </c>
      <c r="V57">
        <v>0.87</v>
      </c>
      <c r="W57">
        <v>18.81</v>
      </c>
      <c r="X57">
        <v>6.88</v>
      </c>
      <c r="Y57">
        <v>0.5</v>
      </c>
      <c r="Z57">
        <v>10</v>
      </c>
    </row>
    <row r="58" spans="1:26">
      <c r="A58">
        <v>8</v>
      </c>
      <c r="B58">
        <v>90</v>
      </c>
      <c r="C58" t="s">
        <v>26</v>
      </c>
      <c r="D58">
        <v>0.6816</v>
      </c>
      <c r="E58">
        <v>146.72</v>
      </c>
      <c r="F58">
        <v>139.64</v>
      </c>
      <c r="G58">
        <v>63.96</v>
      </c>
      <c r="H58">
        <v>0.85</v>
      </c>
      <c r="I58">
        <v>131</v>
      </c>
      <c r="J58">
        <v>188.74</v>
      </c>
      <c r="K58">
        <v>52.44</v>
      </c>
      <c r="L58">
        <v>9</v>
      </c>
      <c r="M58">
        <v>129</v>
      </c>
      <c r="N58">
        <v>37.3</v>
      </c>
      <c r="O58">
        <v>23511.69</v>
      </c>
      <c r="P58">
        <v>1632.75</v>
      </c>
      <c r="Q58">
        <v>5881.56</v>
      </c>
      <c r="R58">
        <v>444.22</v>
      </c>
      <c r="S58">
        <v>228.93</v>
      </c>
      <c r="T58">
        <v>100894.16</v>
      </c>
      <c r="U58">
        <v>0.52</v>
      </c>
      <c r="V58">
        <v>0.88</v>
      </c>
      <c r="W58">
        <v>18.78</v>
      </c>
      <c r="X58">
        <v>5.98</v>
      </c>
      <c r="Y58">
        <v>0.5</v>
      </c>
      <c r="Z58">
        <v>10</v>
      </c>
    </row>
    <row r="59" spans="1:26">
      <c r="A59">
        <v>9</v>
      </c>
      <c r="B59">
        <v>90</v>
      </c>
      <c r="C59" t="s">
        <v>26</v>
      </c>
      <c r="D59">
        <v>0.6874</v>
      </c>
      <c r="E59">
        <v>145.47</v>
      </c>
      <c r="F59">
        <v>138.92</v>
      </c>
      <c r="G59">
        <v>71.86</v>
      </c>
      <c r="H59">
        <v>0.93</v>
      </c>
      <c r="I59">
        <v>116</v>
      </c>
      <c r="J59">
        <v>190.26</v>
      </c>
      <c r="K59">
        <v>52.44</v>
      </c>
      <c r="L59">
        <v>10</v>
      </c>
      <c r="M59">
        <v>114</v>
      </c>
      <c r="N59">
        <v>37.82</v>
      </c>
      <c r="O59">
        <v>23699.85</v>
      </c>
      <c r="P59">
        <v>1597.35</v>
      </c>
      <c r="Q59">
        <v>5881.54</v>
      </c>
      <c r="R59">
        <v>420.25</v>
      </c>
      <c r="S59">
        <v>228.93</v>
      </c>
      <c r="T59">
        <v>88982.66</v>
      </c>
      <c r="U59">
        <v>0.54</v>
      </c>
      <c r="V59">
        <v>0.88</v>
      </c>
      <c r="W59">
        <v>18.74</v>
      </c>
      <c r="X59">
        <v>5.27</v>
      </c>
      <c r="Y59">
        <v>0.5</v>
      </c>
      <c r="Z59">
        <v>10</v>
      </c>
    </row>
    <row r="60" spans="1:26">
      <c r="A60">
        <v>10</v>
      </c>
      <c r="B60">
        <v>90</v>
      </c>
      <c r="C60" t="s">
        <v>26</v>
      </c>
      <c r="D60">
        <v>0.6925</v>
      </c>
      <c r="E60">
        <v>144.39</v>
      </c>
      <c r="F60">
        <v>138.31</v>
      </c>
      <c r="G60">
        <v>80.56999999999999</v>
      </c>
      <c r="H60">
        <v>1.02</v>
      </c>
      <c r="I60">
        <v>103</v>
      </c>
      <c r="J60">
        <v>191.79</v>
      </c>
      <c r="K60">
        <v>52.44</v>
      </c>
      <c r="L60">
        <v>11</v>
      </c>
      <c r="M60">
        <v>101</v>
      </c>
      <c r="N60">
        <v>38.35</v>
      </c>
      <c r="O60">
        <v>23888.73</v>
      </c>
      <c r="P60">
        <v>1555.01</v>
      </c>
      <c r="Q60">
        <v>5881.6</v>
      </c>
      <c r="R60">
        <v>400.07</v>
      </c>
      <c r="S60">
        <v>228.93</v>
      </c>
      <c r="T60">
        <v>78958.58</v>
      </c>
      <c r="U60">
        <v>0.57</v>
      </c>
      <c r="V60">
        <v>0.89</v>
      </c>
      <c r="W60">
        <v>18.71</v>
      </c>
      <c r="X60">
        <v>4.65</v>
      </c>
      <c r="Y60">
        <v>0.5</v>
      </c>
      <c r="Z60">
        <v>10</v>
      </c>
    </row>
    <row r="61" spans="1:26">
      <c r="A61">
        <v>11</v>
      </c>
      <c r="B61">
        <v>90</v>
      </c>
      <c r="C61" t="s">
        <v>26</v>
      </c>
      <c r="D61">
        <v>0.6966</v>
      </c>
      <c r="E61">
        <v>143.55</v>
      </c>
      <c r="F61">
        <v>137.85</v>
      </c>
      <c r="G61">
        <v>89.91</v>
      </c>
      <c r="H61">
        <v>1.1</v>
      </c>
      <c r="I61">
        <v>92</v>
      </c>
      <c r="J61">
        <v>193.33</v>
      </c>
      <c r="K61">
        <v>52.44</v>
      </c>
      <c r="L61">
        <v>12</v>
      </c>
      <c r="M61">
        <v>90</v>
      </c>
      <c r="N61">
        <v>38.89</v>
      </c>
      <c r="O61">
        <v>24078.33</v>
      </c>
      <c r="P61">
        <v>1524.37</v>
      </c>
      <c r="Q61">
        <v>5881.48</v>
      </c>
      <c r="R61">
        <v>384.21</v>
      </c>
      <c r="S61">
        <v>228.93</v>
      </c>
      <c r="T61">
        <v>71084.06</v>
      </c>
      <c r="U61">
        <v>0.6</v>
      </c>
      <c r="V61">
        <v>0.89</v>
      </c>
      <c r="W61">
        <v>18.7</v>
      </c>
      <c r="X61">
        <v>4.2</v>
      </c>
      <c r="Y61">
        <v>0.5</v>
      </c>
      <c r="Z61">
        <v>10</v>
      </c>
    </row>
    <row r="62" spans="1:26">
      <c r="A62">
        <v>12</v>
      </c>
      <c r="B62">
        <v>90</v>
      </c>
      <c r="C62" t="s">
        <v>26</v>
      </c>
      <c r="D62">
        <v>0.6999</v>
      </c>
      <c r="E62">
        <v>142.87</v>
      </c>
      <c r="F62">
        <v>137.46</v>
      </c>
      <c r="G62">
        <v>98.19</v>
      </c>
      <c r="H62">
        <v>1.18</v>
      </c>
      <c r="I62">
        <v>84</v>
      </c>
      <c r="J62">
        <v>194.88</v>
      </c>
      <c r="K62">
        <v>52.44</v>
      </c>
      <c r="L62">
        <v>13</v>
      </c>
      <c r="M62">
        <v>82</v>
      </c>
      <c r="N62">
        <v>39.43</v>
      </c>
      <c r="O62">
        <v>24268.67</v>
      </c>
      <c r="P62">
        <v>1492.23</v>
      </c>
      <c r="Q62">
        <v>5881.59</v>
      </c>
      <c r="R62">
        <v>370.33</v>
      </c>
      <c r="S62">
        <v>228.93</v>
      </c>
      <c r="T62">
        <v>64185.35</v>
      </c>
      <c r="U62">
        <v>0.62</v>
      </c>
      <c r="V62">
        <v>0.89</v>
      </c>
      <c r="W62">
        <v>18.7</v>
      </c>
      <c r="X62">
        <v>3.8</v>
      </c>
      <c r="Y62">
        <v>0.5</v>
      </c>
      <c r="Z62">
        <v>10</v>
      </c>
    </row>
    <row r="63" spans="1:26">
      <c r="A63">
        <v>13</v>
      </c>
      <c r="B63">
        <v>90</v>
      </c>
      <c r="C63" t="s">
        <v>26</v>
      </c>
      <c r="D63">
        <v>0.7030999999999999</v>
      </c>
      <c r="E63">
        <v>142.22</v>
      </c>
      <c r="F63">
        <v>137.1</v>
      </c>
      <c r="G63">
        <v>108.23</v>
      </c>
      <c r="H63">
        <v>1.27</v>
      </c>
      <c r="I63">
        <v>76</v>
      </c>
      <c r="J63">
        <v>196.42</v>
      </c>
      <c r="K63">
        <v>52.44</v>
      </c>
      <c r="L63">
        <v>14</v>
      </c>
      <c r="M63">
        <v>72</v>
      </c>
      <c r="N63">
        <v>39.98</v>
      </c>
      <c r="O63">
        <v>24459.75</v>
      </c>
      <c r="P63">
        <v>1454.14</v>
      </c>
      <c r="Q63">
        <v>5881.47</v>
      </c>
      <c r="R63">
        <v>358.37</v>
      </c>
      <c r="S63">
        <v>228.93</v>
      </c>
      <c r="T63">
        <v>58244.65</v>
      </c>
      <c r="U63">
        <v>0.64</v>
      </c>
      <c r="V63">
        <v>0.89</v>
      </c>
      <c r="W63">
        <v>18.68</v>
      </c>
      <c r="X63">
        <v>3.44</v>
      </c>
      <c r="Y63">
        <v>0.5</v>
      </c>
      <c r="Z63">
        <v>10</v>
      </c>
    </row>
    <row r="64" spans="1:26">
      <c r="A64">
        <v>14</v>
      </c>
      <c r="B64">
        <v>90</v>
      </c>
      <c r="C64" t="s">
        <v>26</v>
      </c>
      <c r="D64">
        <v>0.7055</v>
      </c>
      <c r="E64">
        <v>141.74</v>
      </c>
      <c r="F64">
        <v>136.83</v>
      </c>
      <c r="G64">
        <v>117.28</v>
      </c>
      <c r="H64">
        <v>1.35</v>
      </c>
      <c r="I64">
        <v>70</v>
      </c>
      <c r="J64">
        <v>197.98</v>
      </c>
      <c r="K64">
        <v>52.44</v>
      </c>
      <c r="L64">
        <v>15</v>
      </c>
      <c r="M64">
        <v>45</v>
      </c>
      <c r="N64">
        <v>40.54</v>
      </c>
      <c r="O64">
        <v>24651.58</v>
      </c>
      <c r="P64">
        <v>1422.34</v>
      </c>
      <c r="Q64">
        <v>5881.55</v>
      </c>
      <c r="R64">
        <v>348.3</v>
      </c>
      <c r="S64">
        <v>228.93</v>
      </c>
      <c r="T64">
        <v>53241.04</v>
      </c>
      <c r="U64">
        <v>0.66</v>
      </c>
      <c r="V64">
        <v>0.9</v>
      </c>
      <c r="W64">
        <v>18.7</v>
      </c>
      <c r="X64">
        <v>3.17</v>
      </c>
      <c r="Y64">
        <v>0.5</v>
      </c>
      <c r="Z64">
        <v>10</v>
      </c>
    </row>
    <row r="65" spans="1:26">
      <c r="A65">
        <v>15</v>
      </c>
      <c r="B65">
        <v>90</v>
      </c>
      <c r="C65" t="s">
        <v>26</v>
      </c>
      <c r="D65">
        <v>0.7060999999999999</v>
      </c>
      <c r="E65">
        <v>141.61</v>
      </c>
      <c r="F65">
        <v>136.78</v>
      </c>
      <c r="G65">
        <v>120.68</v>
      </c>
      <c r="H65">
        <v>1.42</v>
      </c>
      <c r="I65">
        <v>68</v>
      </c>
      <c r="J65">
        <v>199.54</v>
      </c>
      <c r="K65">
        <v>52.44</v>
      </c>
      <c r="L65">
        <v>16</v>
      </c>
      <c r="M65">
        <v>12</v>
      </c>
      <c r="N65">
        <v>41.1</v>
      </c>
      <c r="O65">
        <v>24844.17</v>
      </c>
      <c r="P65">
        <v>1413.37</v>
      </c>
      <c r="Q65">
        <v>5881.5</v>
      </c>
      <c r="R65">
        <v>345.33</v>
      </c>
      <c r="S65">
        <v>228.93</v>
      </c>
      <c r="T65">
        <v>51763.33</v>
      </c>
      <c r="U65">
        <v>0.66</v>
      </c>
      <c r="V65">
        <v>0.9</v>
      </c>
      <c r="W65">
        <v>18.73</v>
      </c>
      <c r="X65">
        <v>3.12</v>
      </c>
      <c r="Y65">
        <v>0.5</v>
      </c>
      <c r="Z65">
        <v>10</v>
      </c>
    </row>
    <row r="66" spans="1:26">
      <c r="A66">
        <v>16</v>
      </c>
      <c r="B66">
        <v>90</v>
      </c>
      <c r="C66" t="s">
        <v>26</v>
      </c>
      <c r="D66">
        <v>0.7065</v>
      </c>
      <c r="E66">
        <v>141.54</v>
      </c>
      <c r="F66">
        <v>136.74</v>
      </c>
      <c r="G66">
        <v>122.45</v>
      </c>
      <c r="H66">
        <v>1.5</v>
      </c>
      <c r="I66">
        <v>67</v>
      </c>
      <c r="J66">
        <v>201.11</v>
      </c>
      <c r="K66">
        <v>52.44</v>
      </c>
      <c r="L66">
        <v>17</v>
      </c>
      <c r="M66">
        <v>3</v>
      </c>
      <c r="N66">
        <v>41.67</v>
      </c>
      <c r="O66">
        <v>25037.53</v>
      </c>
      <c r="P66">
        <v>1424.29</v>
      </c>
      <c r="Q66">
        <v>5881.6</v>
      </c>
      <c r="R66">
        <v>343.54</v>
      </c>
      <c r="S66">
        <v>228.93</v>
      </c>
      <c r="T66">
        <v>50877.22</v>
      </c>
      <c r="U66">
        <v>0.67</v>
      </c>
      <c r="V66">
        <v>0.9</v>
      </c>
      <c r="W66">
        <v>18.74</v>
      </c>
      <c r="X66">
        <v>3.08</v>
      </c>
      <c r="Y66">
        <v>0.5</v>
      </c>
      <c r="Z66">
        <v>10</v>
      </c>
    </row>
    <row r="67" spans="1:26">
      <c r="A67">
        <v>17</v>
      </c>
      <c r="B67">
        <v>90</v>
      </c>
      <c r="C67" t="s">
        <v>26</v>
      </c>
      <c r="D67">
        <v>0.7065</v>
      </c>
      <c r="E67">
        <v>141.55</v>
      </c>
      <c r="F67">
        <v>136.74</v>
      </c>
      <c r="G67">
        <v>122.46</v>
      </c>
      <c r="H67">
        <v>1.58</v>
      </c>
      <c r="I67">
        <v>67</v>
      </c>
      <c r="J67">
        <v>202.68</v>
      </c>
      <c r="K67">
        <v>52.44</v>
      </c>
      <c r="L67">
        <v>18</v>
      </c>
      <c r="M67">
        <v>1</v>
      </c>
      <c r="N67">
        <v>42.24</v>
      </c>
      <c r="O67">
        <v>25231.66</v>
      </c>
      <c r="P67">
        <v>1433.57</v>
      </c>
      <c r="Q67">
        <v>5881.6</v>
      </c>
      <c r="R67">
        <v>343.86</v>
      </c>
      <c r="S67">
        <v>228.93</v>
      </c>
      <c r="T67">
        <v>51033.73</v>
      </c>
      <c r="U67">
        <v>0.67</v>
      </c>
      <c r="V67">
        <v>0.9</v>
      </c>
      <c r="W67">
        <v>18.74</v>
      </c>
      <c r="X67">
        <v>3.09</v>
      </c>
      <c r="Y67">
        <v>0.5</v>
      </c>
      <c r="Z67">
        <v>10</v>
      </c>
    </row>
    <row r="68" spans="1:26">
      <c r="A68">
        <v>18</v>
      </c>
      <c r="B68">
        <v>90</v>
      </c>
      <c r="C68" t="s">
        <v>26</v>
      </c>
      <c r="D68">
        <v>0.7064</v>
      </c>
      <c r="E68">
        <v>141.56</v>
      </c>
      <c r="F68">
        <v>136.75</v>
      </c>
      <c r="G68">
        <v>122.46</v>
      </c>
      <c r="H68">
        <v>1.65</v>
      </c>
      <c r="I68">
        <v>67</v>
      </c>
      <c r="J68">
        <v>204.26</v>
      </c>
      <c r="K68">
        <v>52.44</v>
      </c>
      <c r="L68">
        <v>19</v>
      </c>
      <c r="M68">
        <v>0</v>
      </c>
      <c r="N68">
        <v>42.82</v>
      </c>
      <c r="O68">
        <v>25426.72</v>
      </c>
      <c r="P68">
        <v>1442.85</v>
      </c>
      <c r="Q68">
        <v>5881.67</v>
      </c>
      <c r="R68">
        <v>343.77</v>
      </c>
      <c r="S68">
        <v>228.93</v>
      </c>
      <c r="T68">
        <v>50992.08</v>
      </c>
      <c r="U68">
        <v>0.67</v>
      </c>
      <c r="V68">
        <v>0.9</v>
      </c>
      <c r="W68">
        <v>18.75</v>
      </c>
      <c r="X68">
        <v>3.09</v>
      </c>
      <c r="Y68">
        <v>0.5</v>
      </c>
      <c r="Z68">
        <v>10</v>
      </c>
    </row>
    <row r="69" spans="1:26">
      <c r="A69">
        <v>0</v>
      </c>
      <c r="B69">
        <v>10</v>
      </c>
      <c r="C69" t="s">
        <v>26</v>
      </c>
      <c r="D69">
        <v>0.5903</v>
      </c>
      <c r="E69">
        <v>169.42</v>
      </c>
      <c r="F69">
        <v>161.23</v>
      </c>
      <c r="G69">
        <v>16.42</v>
      </c>
      <c r="H69">
        <v>0.64</v>
      </c>
      <c r="I69">
        <v>589</v>
      </c>
      <c r="J69">
        <v>26.11</v>
      </c>
      <c r="K69">
        <v>12.1</v>
      </c>
      <c r="L69">
        <v>1</v>
      </c>
      <c r="M69">
        <v>0</v>
      </c>
      <c r="N69">
        <v>3.01</v>
      </c>
      <c r="O69">
        <v>3454.41</v>
      </c>
      <c r="P69">
        <v>466.8</v>
      </c>
      <c r="Q69">
        <v>5882.99</v>
      </c>
      <c r="R69">
        <v>1148.01</v>
      </c>
      <c r="S69">
        <v>228.93</v>
      </c>
      <c r="T69">
        <v>450497.66</v>
      </c>
      <c r="U69">
        <v>0.2</v>
      </c>
      <c r="V69">
        <v>0.76</v>
      </c>
      <c r="W69">
        <v>20.3</v>
      </c>
      <c r="X69">
        <v>27.55</v>
      </c>
      <c r="Y69">
        <v>0.5</v>
      </c>
      <c r="Z69">
        <v>10</v>
      </c>
    </row>
    <row r="70" spans="1:26">
      <c r="A70">
        <v>0</v>
      </c>
      <c r="B70">
        <v>45</v>
      </c>
      <c r="C70" t="s">
        <v>26</v>
      </c>
      <c r="D70">
        <v>0.4529</v>
      </c>
      <c r="E70">
        <v>220.8</v>
      </c>
      <c r="F70">
        <v>193.28</v>
      </c>
      <c r="G70">
        <v>9.34</v>
      </c>
      <c r="H70">
        <v>0.18</v>
      </c>
      <c r="I70">
        <v>1242</v>
      </c>
      <c r="J70">
        <v>98.70999999999999</v>
      </c>
      <c r="K70">
        <v>39.72</v>
      </c>
      <c r="L70">
        <v>1</v>
      </c>
      <c r="M70">
        <v>1240</v>
      </c>
      <c r="N70">
        <v>12.99</v>
      </c>
      <c r="O70">
        <v>12407.75</v>
      </c>
      <c r="P70">
        <v>1704.72</v>
      </c>
      <c r="Q70">
        <v>5882.67</v>
      </c>
      <c r="R70">
        <v>2266.1</v>
      </c>
      <c r="S70">
        <v>228.93</v>
      </c>
      <c r="T70">
        <v>1006277.72</v>
      </c>
      <c r="U70">
        <v>0.1</v>
      </c>
      <c r="V70">
        <v>0.63</v>
      </c>
      <c r="W70">
        <v>20.55</v>
      </c>
      <c r="X70">
        <v>59.6</v>
      </c>
      <c r="Y70">
        <v>0.5</v>
      </c>
      <c r="Z70">
        <v>10</v>
      </c>
    </row>
    <row r="71" spans="1:26">
      <c r="A71">
        <v>1</v>
      </c>
      <c r="B71">
        <v>45</v>
      </c>
      <c r="C71" t="s">
        <v>26</v>
      </c>
      <c r="D71">
        <v>0.5962</v>
      </c>
      <c r="E71">
        <v>167.74</v>
      </c>
      <c r="F71">
        <v>155.92</v>
      </c>
      <c r="G71">
        <v>19.57</v>
      </c>
      <c r="H71">
        <v>0.35</v>
      </c>
      <c r="I71">
        <v>478</v>
      </c>
      <c r="J71">
        <v>99.95</v>
      </c>
      <c r="K71">
        <v>39.72</v>
      </c>
      <c r="L71">
        <v>2</v>
      </c>
      <c r="M71">
        <v>476</v>
      </c>
      <c r="N71">
        <v>13.24</v>
      </c>
      <c r="O71">
        <v>12561.45</v>
      </c>
      <c r="P71">
        <v>1323.33</v>
      </c>
      <c r="Q71">
        <v>5881.88</v>
      </c>
      <c r="R71">
        <v>995.53</v>
      </c>
      <c r="S71">
        <v>228.93</v>
      </c>
      <c r="T71">
        <v>374812.75</v>
      </c>
      <c r="U71">
        <v>0.23</v>
      </c>
      <c r="V71">
        <v>0.79</v>
      </c>
      <c r="W71">
        <v>19.35</v>
      </c>
      <c r="X71">
        <v>22.26</v>
      </c>
      <c r="Y71">
        <v>0.5</v>
      </c>
      <c r="Z71">
        <v>10</v>
      </c>
    </row>
    <row r="72" spans="1:26">
      <c r="A72">
        <v>2</v>
      </c>
      <c r="B72">
        <v>45</v>
      </c>
      <c r="C72" t="s">
        <v>26</v>
      </c>
      <c r="D72">
        <v>0.6463</v>
      </c>
      <c r="E72">
        <v>154.73</v>
      </c>
      <c r="F72">
        <v>146.84</v>
      </c>
      <c r="G72">
        <v>30.7</v>
      </c>
      <c r="H72">
        <v>0.52</v>
      </c>
      <c r="I72">
        <v>287</v>
      </c>
      <c r="J72">
        <v>101.2</v>
      </c>
      <c r="K72">
        <v>39.72</v>
      </c>
      <c r="L72">
        <v>3</v>
      </c>
      <c r="M72">
        <v>285</v>
      </c>
      <c r="N72">
        <v>13.49</v>
      </c>
      <c r="O72">
        <v>12715.54</v>
      </c>
      <c r="P72">
        <v>1192.88</v>
      </c>
      <c r="Q72">
        <v>5881.8</v>
      </c>
      <c r="R72">
        <v>689.01</v>
      </c>
      <c r="S72">
        <v>228.93</v>
      </c>
      <c r="T72">
        <v>222507.66</v>
      </c>
      <c r="U72">
        <v>0.33</v>
      </c>
      <c r="V72">
        <v>0.83</v>
      </c>
      <c r="W72">
        <v>19</v>
      </c>
      <c r="X72">
        <v>13.17</v>
      </c>
      <c r="Y72">
        <v>0.5</v>
      </c>
      <c r="Z72">
        <v>10</v>
      </c>
    </row>
    <row r="73" spans="1:26">
      <c r="A73">
        <v>3</v>
      </c>
      <c r="B73">
        <v>45</v>
      </c>
      <c r="C73" t="s">
        <v>26</v>
      </c>
      <c r="D73">
        <v>0.6717</v>
      </c>
      <c r="E73">
        <v>148.87</v>
      </c>
      <c r="F73">
        <v>142.8</v>
      </c>
      <c r="G73">
        <v>43.05</v>
      </c>
      <c r="H73">
        <v>0.6899999999999999</v>
      </c>
      <c r="I73">
        <v>199</v>
      </c>
      <c r="J73">
        <v>102.45</v>
      </c>
      <c r="K73">
        <v>39.72</v>
      </c>
      <c r="L73">
        <v>4</v>
      </c>
      <c r="M73">
        <v>197</v>
      </c>
      <c r="N73">
        <v>13.74</v>
      </c>
      <c r="O73">
        <v>12870.03</v>
      </c>
      <c r="P73">
        <v>1103.06</v>
      </c>
      <c r="Q73">
        <v>5881.65</v>
      </c>
      <c r="R73">
        <v>550.33</v>
      </c>
      <c r="S73">
        <v>228.93</v>
      </c>
      <c r="T73">
        <v>153611.38</v>
      </c>
      <c r="U73">
        <v>0.42</v>
      </c>
      <c r="V73">
        <v>0.86</v>
      </c>
      <c r="W73">
        <v>18.91</v>
      </c>
      <c r="X73">
        <v>9.140000000000001</v>
      </c>
      <c r="Y73">
        <v>0.5</v>
      </c>
      <c r="Z73">
        <v>10</v>
      </c>
    </row>
    <row r="74" spans="1:26">
      <c r="A74">
        <v>4</v>
      </c>
      <c r="B74">
        <v>45</v>
      </c>
      <c r="C74" t="s">
        <v>26</v>
      </c>
      <c r="D74">
        <v>0.6870000000000001</v>
      </c>
      <c r="E74">
        <v>145.56</v>
      </c>
      <c r="F74">
        <v>140.5</v>
      </c>
      <c r="G74">
        <v>56.58</v>
      </c>
      <c r="H74">
        <v>0.85</v>
      </c>
      <c r="I74">
        <v>149</v>
      </c>
      <c r="J74">
        <v>103.71</v>
      </c>
      <c r="K74">
        <v>39.72</v>
      </c>
      <c r="L74">
        <v>5</v>
      </c>
      <c r="M74">
        <v>127</v>
      </c>
      <c r="N74">
        <v>14</v>
      </c>
      <c r="O74">
        <v>13024.91</v>
      </c>
      <c r="P74">
        <v>1023.45</v>
      </c>
      <c r="Q74">
        <v>5881.62</v>
      </c>
      <c r="R74">
        <v>472.74</v>
      </c>
      <c r="S74">
        <v>228.93</v>
      </c>
      <c r="T74">
        <v>115064.18</v>
      </c>
      <c r="U74">
        <v>0.48</v>
      </c>
      <c r="V74">
        <v>0.87</v>
      </c>
      <c r="W74">
        <v>18.83</v>
      </c>
      <c r="X74">
        <v>6.85</v>
      </c>
      <c r="Y74">
        <v>0.5</v>
      </c>
      <c r="Z74">
        <v>10</v>
      </c>
    </row>
    <row r="75" spans="1:26">
      <c r="A75">
        <v>5</v>
      </c>
      <c r="B75">
        <v>45</v>
      </c>
      <c r="C75" t="s">
        <v>26</v>
      </c>
      <c r="D75">
        <v>0.6918</v>
      </c>
      <c r="E75">
        <v>144.56</v>
      </c>
      <c r="F75">
        <v>139.83</v>
      </c>
      <c r="G75">
        <v>63.08</v>
      </c>
      <c r="H75">
        <v>1.01</v>
      </c>
      <c r="I75">
        <v>133</v>
      </c>
      <c r="J75">
        <v>104.97</v>
      </c>
      <c r="K75">
        <v>39.72</v>
      </c>
      <c r="L75">
        <v>6</v>
      </c>
      <c r="M75">
        <v>14</v>
      </c>
      <c r="N75">
        <v>14.25</v>
      </c>
      <c r="O75">
        <v>13180.19</v>
      </c>
      <c r="P75">
        <v>998.79</v>
      </c>
      <c r="Q75">
        <v>5881.69</v>
      </c>
      <c r="R75">
        <v>445.55</v>
      </c>
      <c r="S75">
        <v>228.93</v>
      </c>
      <c r="T75">
        <v>101548.44</v>
      </c>
      <c r="U75">
        <v>0.51</v>
      </c>
      <c r="V75">
        <v>0.88</v>
      </c>
      <c r="W75">
        <v>18.93</v>
      </c>
      <c r="X75">
        <v>6.18</v>
      </c>
      <c r="Y75">
        <v>0.5</v>
      </c>
      <c r="Z75">
        <v>10</v>
      </c>
    </row>
    <row r="76" spans="1:26">
      <c r="A76">
        <v>6</v>
      </c>
      <c r="B76">
        <v>45</v>
      </c>
      <c r="C76" t="s">
        <v>26</v>
      </c>
      <c r="D76">
        <v>0.6919999999999999</v>
      </c>
      <c r="E76">
        <v>144.51</v>
      </c>
      <c r="F76">
        <v>139.81</v>
      </c>
      <c r="G76">
        <v>63.55</v>
      </c>
      <c r="H76">
        <v>1.16</v>
      </c>
      <c r="I76">
        <v>132</v>
      </c>
      <c r="J76">
        <v>106.23</v>
      </c>
      <c r="K76">
        <v>39.72</v>
      </c>
      <c r="L76">
        <v>7</v>
      </c>
      <c r="M76">
        <v>1</v>
      </c>
      <c r="N76">
        <v>14.52</v>
      </c>
      <c r="O76">
        <v>13335.87</v>
      </c>
      <c r="P76">
        <v>1008.46</v>
      </c>
      <c r="Q76">
        <v>5881.69</v>
      </c>
      <c r="R76">
        <v>444.38</v>
      </c>
      <c r="S76">
        <v>228.93</v>
      </c>
      <c r="T76">
        <v>100968.18</v>
      </c>
      <c r="U76">
        <v>0.52</v>
      </c>
      <c r="V76">
        <v>0.88</v>
      </c>
      <c r="W76">
        <v>18.94</v>
      </c>
      <c r="X76">
        <v>6.16</v>
      </c>
      <c r="Y76">
        <v>0.5</v>
      </c>
      <c r="Z76">
        <v>10</v>
      </c>
    </row>
    <row r="77" spans="1:26">
      <c r="A77">
        <v>7</v>
      </c>
      <c r="B77">
        <v>45</v>
      </c>
      <c r="C77" t="s">
        <v>26</v>
      </c>
      <c r="D77">
        <v>0.6919</v>
      </c>
      <c r="E77">
        <v>144.52</v>
      </c>
      <c r="F77">
        <v>139.82</v>
      </c>
      <c r="G77">
        <v>63.55</v>
      </c>
      <c r="H77">
        <v>1.31</v>
      </c>
      <c r="I77">
        <v>132</v>
      </c>
      <c r="J77">
        <v>107.5</v>
      </c>
      <c r="K77">
        <v>39.72</v>
      </c>
      <c r="L77">
        <v>8</v>
      </c>
      <c r="M77">
        <v>0</v>
      </c>
      <c r="N77">
        <v>14.78</v>
      </c>
      <c r="O77">
        <v>13491.96</v>
      </c>
      <c r="P77">
        <v>1019.12</v>
      </c>
      <c r="Q77">
        <v>5881.66</v>
      </c>
      <c r="R77">
        <v>444.3</v>
      </c>
      <c r="S77">
        <v>228.93</v>
      </c>
      <c r="T77">
        <v>100929.91</v>
      </c>
      <c r="U77">
        <v>0.52</v>
      </c>
      <c r="V77">
        <v>0.88</v>
      </c>
      <c r="W77">
        <v>18.95</v>
      </c>
      <c r="X77">
        <v>6.16</v>
      </c>
      <c r="Y77">
        <v>0.5</v>
      </c>
      <c r="Z77">
        <v>10</v>
      </c>
    </row>
    <row r="78" spans="1:26">
      <c r="A78">
        <v>0</v>
      </c>
      <c r="B78">
        <v>60</v>
      </c>
      <c r="C78" t="s">
        <v>26</v>
      </c>
      <c r="D78">
        <v>0.3913</v>
      </c>
      <c r="E78">
        <v>255.53</v>
      </c>
      <c r="F78">
        <v>212.22</v>
      </c>
      <c r="G78">
        <v>7.9</v>
      </c>
      <c r="H78">
        <v>0.14</v>
      </c>
      <c r="I78">
        <v>1611</v>
      </c>
      <c r="J78">
        <v>124.63</v>
      </c>
      <c r="K78">
        <v>45</v>
      </c>
      <c r="L78">
        <v>1</v>
      </c>
      <c r="M78">
        <v>1609</v>
      </c>
      <c r="N78">
        <v>18.64</v>
      </c>
      <c r="O78">
        <v>15605.44</v>
      </c>
      <c r="P78">
        <v>2203.36</v>
      </c>
      <c r="Q78">
        <v>5883.69</v>
      </c>
      <c r="R78">
        <v>2908.54</v>
      </c>
      <c r="S78">
        <v>228.93</v>
      </c>
      <c r="T78">
        <v>1325654.38</v>
      </c>
      <c r="U78">
        <v>0.08</v>
      </c>
      <c r="V78">
        <v>0.58</v>
      </c>
      <c r="W78">
        <v>21.2</v>
      </c>
      <c r="X78">
        <v>78.52</v>
      </c>
      <c r="Y78">
        <v>0.5</v>
      </c>
      <c r="Z78">
        <v>10</v>
      </c>
    </row>
    <row r="79" spans="1:26">
      <c r="A79">
        <v>1</v>
      </c>
      <c r="B79">
        <v>60</v>
      </c>
      <c r="C79" t="s">
        <v>26</v>
      </c>
      <c r="D79">
        <v>0.5603</v>
      </c>
      <c r="E79">
        <v>178.48</v>
      </c>
      <c r="F79">
        <v>161.25</v>
      </c>
      <c r="G79">
        <v>16.37</v>
      </c>
      <c r="H79">
        <v>0.28</v>
      </c>
      <c r="I79">
        <v>591</v>
      </c>
      <c r="J79">
        <v>125.95</v>
      </c>
      <c r="K79">
        <v>45</v>
      </c>
      <c r="L79">
        <v>2</v>
      </c>
      <c r="M79">
        <v>589</v>
      </c>
      <c r="N79">
        <v>18.95</v>
      </c>
      <c r="O79">
        <v>15767.7</v>
      </c>
      <c r="P79">
        <v>1633.98</v>
      </c>
      <c r="Q79">
        <v>5882.26</v>
      </c>
      <c r="R79">
        <v>1176.5</v>
      </c>
      <c r="S79">
        <v>228.93</v>
      </c>
      <c r="T79">
        <v>464735.57</v>
      </c>
      <c r="U79">
        <v>0.19</v>
      </c>
      <c r="V79">
        <v>0.76</v>
      </c>
      <c r="W79">
        <v>19.52</v>
      </c>
      <c r="X79">
        <v>27.57</v>
      </c>
      <c r="Y79">
        <v>0.5</v>
      </c>
      <c r="Z79">
        <v>10</v>
      </c>
    </row>
    <row r="80" spans="1:26">
      <c r="A80">
        <v>2</v>
      </c>
      <c r="B80">
        <v>60</v>
      </c>
      <c r="C80" t="s">
        <v>26</v>
      </c>
      <c r="D80">
        <v>0.6195000000000001</v>
      </c>
      <c r="E80">
        <v>161.41</v>
      </c>
      <c r="F80">
        <v>150.15</v>
      </c>
      <c r="G80">
        <v>25.24</v>
      </c>
      <c r="H80">
        <v>0.42</v>
      </c>
      <c r="I80">
        <v>357</v>
      </c>
      <c r="J80">
        <v>127.27</v>
      </c>
      <c r="K80">
        <v>45</v>
      </c>
      <c r="L80">
        <v>3</v>
      </c>
      <c r="M80">
        <v>355</v>
      </c>
      <c r="N80">
        <v>19.27</v>
      </c>
      <c r="O80">
        <v>15930.42</v>
      </c>
      <c r="P80">
        <v>1481.77</v>
      </c>
      <c r="Q80">
        <v>5881.59</v>
      </c>
      <c r="R80">
        <v>800.79</v>
      </c>
      <c r="S80">
        <v>228.93</v>
      </c>
      <c r="T80">
        <v>278051.51</v>
      </c>
      <c r="U80">
        <v>0.29</v>
      </c>
      <c r="V80">
        <v>0.82</v>
      </c>
      <c r="W80">
        <v>19.13</v>
      </c>
      <c r="X80">
        <v>16.49</v>
      </c>
      <c r="Y80">
        <v>0.5</v>
      </c>
      <c r="Z80">
        <v>10</v>
      </c>
    </row>
    <row r="81" spans="1:26">
      <c r="A81">
        <v>3</v>
      </c>
      <c r="B81">
        <v>60</v>
      </c>
      <c r="C81" t="s">
        <v>26</v>
      </c>
      <c r="D81">
        <v>0.6504</v>
      </c>
      <c r="E81">
        <v>153.75</v>
      </c>
      <c r="F81">
        <v>145.2</v>
      </c>
      <c r="G81">
        <v>34.71</v>
      </c>
      <c r="H81">
        <v>0.55</v>
      </c>
      <c r="I81">
        <v>251</v>
      </c>
      <c r="J81">
        <v>128.59</v>
      </c>
      <c r="K81">
        <v>45</v>
      </c>
      <c r="L81">
        <v>4</v>
      </c>
      <c r="M81">
        <v>249</v>
      </c>
      <c r="N81">
        <v>19.59</v>
      </c>
      <c r="O81">
        <v>16093.6</v>
      </c>
      <c r="P81">
        <v>1392.71</v>
      </c>
      <c r="Q81">
        <v>5881.72</v>
      </c>
      <c r="R81">
        <v>632.0599999999999</v>
      </c>
      <c r="S81">
        <v>228.93</v>
      </c>
      <c r="T81">
        <v>194215.99</v>
      </c>
      <c r="U81">
        <v>0.36</v>
      </c>
      <c r="V81">
        <v>0.84</v>
      </c>
      <c r="W81">
        <v>18.98</v>
      </c>
      <c r="X81">
        <v>11.54</v>
      </c>
      <c r="Y81">
        <v>0.5</v>
      </c>
      <c r="Z81">
        <v>10</v>
      </c>
    </row>
    <row r="82" spans="1:26">
      <c r="A82">
        <v>4</v>
      </c>
      <c r="B82">
        <v>60</v>
      </c>
      <c r="C82" t="s">
        <v>26</v>
      </c>
      <c r="D82">
        <v>0.6692</v>
      </c>
      <c r="E82">
        <v>149.43</v>
      </c>
      <c r="F82">
        <v>142.41</v>
      </c>
      <c r="G82">
        <v>44.74</v>
      </c>
      <c r="H82">
        <v>0.68</v>
      </c>
      <c r="I82">
        <v>191</v>
      </c>
      <c r="J82">
        <v>129.92</v>
      </c>
      <c r="K82">
        <v>45</v>
      </c>
      <c r="L82">
        <v>5</v>
      </c>
      <c r="M82">
        <v>189</v>
      </c>
      <c r="N82">
        <v>19.92</v>
      </c>
      <c r="O82">
        <v>16257.24</v>
      </c>
      <c r="P82">
        <v>1323.24</v>
      </c>
      <c r="Q82">
        <v>5881.66</v>
      </c>
      <c r="R82">
        <v>537.37</v>
      </c>
      <c r="S82">
        <v>228.93</v>
      </c>
      <c r="T82">
        <v>147171.55</v>
      </c>
      <c r="U82">
        <v>0.43</v>
      </c>
      <c r="V82">
        <v>0.86</v>
      </c>
      <c r="W82">
        <v>18.89</v>
      </c>
      <c r="X82">
        <v>8.75</v>
      </c>
      <c r="Y82">
        <v>0.5</v>
      </c>
      <c r="Z82">
        <v>10</v>
      </c>
    </row>
    <row r="83" spans="1:26">
      <c r="A83">
        <v>5</v>
      </c>
      <c r="B83">
        <v>60</v>
      </c>
      <c r="C83" t="s">
        <v>26</v>
      </c>
      <c r="D83">
        <v>0.6821</v>
      </c>
      <c r="E83">
        <v>146.6</v>
      </c>
      <c r="F83">
        <v>140.59</v>
      </c>
      <c r="G83">
        <v>55.49</v>
      </c>
      <c r="H83">
        <v>0.8100000000000001</v>
      </c>
      <c r="I83">
        <v>152</v>
      </c>
      <c r="J83">
        <v>131.25</v>
      </c>
      <c r="K83">
        <v>45</v>
      </c>
      <c r="L83">
        <v>6</v>
      </c>
      <c r="M83">
        <v>150</v>
      </c>
      <c r="N83">
        <v>20.25</v>
      </c>
      <c r="O83">
        <v>16421.36</v>
      </c>
      <c r="P83">
        <v>1262.03</v>
      </c>
      <c r="Q83">
        <v>5881.63</v>
      </c>
      <c r="R83">
        <v>475.99</v>
      </c>
      <c r="S83">
        <v>228.93</v>
      </c>
      <c r="T83">
        <v>116675.07</v>
      </c>
      <c r="U83">
        <v>0.48</v>
      </c>
      <c r="V83">
        <v>0.87</v>
      </c>
      <c r="W83">
        <v>18.81</v>
      </c>
      <c r="X83">
        <v>6.93</v>
      </c>
      <c r="Y83">
        <v>0.5</v>
      </c>
      <c r="Z83">
        <v>10</v>
      </c>
    </row>
    <row r="84" spans="1:26">
      <c r="A84">
        <v>6</v>
      </c>
      <c r="B84">
        <v>60</v>
      </c>
      <c r="C84" t="s">
        <v>26</v>
      </c>
      <c r="D84">
        <v>0.6912</v>
      </c>
      <c r="E84">
        <v>144.67</v>
      </c>
      <c r="F84">
        <v>139.34</v>
      </c>
      <c r="G84">
        <v>66.88</v>
      </c>
      <c r="H84">
        <v>0.93</v>
      </c>
      <c r="I84">
        <v>125</v>
      </c>
      <c r="J84">
        <v>132.58</v>
      </c>
      <c r="K84">
        <v>45</v>
      </c>
      <c r="L84">
        <v>7</v>
      </c>
      <c r="M84">
        <v>123</v>
      </c>
      <c r="N84">
        <v>20.59</v>
      </c>
      <c r="O84">
        <v>16585.95</v>
      </c>
      <c r="P84">
        <v>1205.56</v>
      </c>
      <c r="Q84">
        <v>5881.6</v>
      </c>
      <c r="R84">
        <v>434.59</v>
      </c>
      <c r="S84">
        <v>228.93</v>
      </c>
      <c r="T84">
        <v>96109.73</v>
      </c>
      <c r="U84">
        <v>0.53</v>
      </c>
      <c r="V84">
        <v>0.88</v>
      </c>
      <c r="W84">
        <v>18.75</v>
      </c>
      <c r="X84">
        <v>5.68</v>
      </c>
      <c r="Y84">
        <v>0.5</v>
      </c>
      <c r="Z84">
        <v>10</v>
      </c>
    </row>
    <row r="85" spans="1:26">
      <c r="A85">
        <v>7</v>
      </c>
      <c r="B85">
        <v>60</v>
      </c>
      <c r="C85" t="s">
        <v>26</v>
      </c>
      <c r="D85">
        <v>0.6976</v>
      </c>
      <c r="E85">
        <v>143.34</v>
      </c>
      <c r="F85">
        <v>138.5</v>
      </c>
      <c r="G85">
        <v>78.40000000000001</v>
      </c>
      <c r="H85">
        <v>1.06</v>
      </c>
      <c r="I85">
        <v>106</v>
      </c>
      <c r="J85">
        <v>133.92</v>
      </c>
      <c r="K85">
        <v>45</v>
      </c>
      <c r="L85">
        <v>8</v>
      </c>
      <c r="M85">
        <v>69</v>
      </c>
      <c r="N85">
        <v>20.93</v>
      </c>
      <c r="O85">
        <v>16751.02</v>
      </c>
      <c r="P85">
        <v>1152.29</v>
      </c>
      <c r="Q85">
        <v>5881.57</v>
      </c>
      <c r="R85">
        <v>404.22</v>
      </c>
      <c r="S85">
        <v>228.93</v>
      </c>
      <c r="T85">
        <v>81019.25</v>
      </c>
      <c r="U85">
        <v>0.57</v>
      </c>
      <c r="V85">
        <v>0.88</v>
      </c>
      <c r="W85">
        <v>18.77</v>
      </c>
      <c r="X85">
        <v>4.84</v>
      </c>
      <c r="Y85">
        <v>0.5</v>
      </c>
      <c r="Z85">
        <v>10</v>
      </c>
    </row>
    <row r="86" spans="1:26">
      <c r="A86">
        <v>8</v>
      </c>
      <c r="B86">
        <v>60</v>
      </c>
      <c r="C86" t="s">
        <v>26</v>
      </c>
      <c r="D86">
        <v>0.6995</v>
      </c>
      <c r="E86">
        <v>142.97</v>
      </c>
      <c r="F86">
        <v>138.28</v>
      </c>
      <c r="G86">
        <v>82.97</v>
      </c>
      <c r="H86">
        <v>1.18</v>
      </c>
      <c r="I86">
        <v>100</v>
      </c>
      <c r="J86">
        <v>135.27</v>
      </c>
      <c r="K86">
        <v>45</v>
      </c>
      <c r="L86">
        <v>9</v>
      </c>
      <c r="M86">
        <v>9</v>
      </c>
      <c r="N86">
        <v>21.27</v>
      </c>
      <c r="O86">
        <v>16916.71</v>
      </c>
      <c r="P86">
        <v>1139.12</v>
      </c>
      <c r="Q86">
        <v>5881.61</v>
      </c>
      <c r="R86">
        <v>394.31</v>
      </c>
      <c r="S86">
        <v>228.93</v>
      </c>
      <c r="T86">
        <v>76092.97</v>
      </c>
      <c r="U86">
        <v>0.58</v>
      </c>
      <c r="V86">
        <v>0.89</v>
      </c>
      <c r="W86">
        <v>18.84</v>
      </c>
      <c r="X86">
        <v>4.62</v>
      </c>
      <c r="Y86">
        <v>0.5</v>
      </c>
      <c r="Z86">
        <v>10</v>
      </c>
    </row>
    <row r="87" spans="1:26">
      <c r="A87">
        <v>9</v>
      </c>
      <c r="B87">
        <v>60</v>
      </c>
      <c r="C87" t="s">
        <v>26</v>
      </c>
      <c r="D87">
        <v>0.6994</v>
      </c>
      <c r="E87">
        <v>142.98</v>
      </c>
      <c r="F87">
        <v>138.3</v>
      </c>
      <c r="G87">
        <v>82.98</v>
      </c>
      <c r="H87">
        <v>1.29</v>
      </c>
      <c r="I87">
        <v>100</v>
      </c>
      <c r="J87">
        <v>136.61</v>
      </c>
      <c r="K87">
        <v>45</v>
      </c>
      <c r="L87">
        <v>10</v>
      </c>
      <c r="M87">
        <v>0</v>
      </c>
      <c r="N87">
        <v>21.61</v>
      </c>
      <c r="O87">
        <v>17082.76</v>
      </c>
      <c r="P87">
        <v>1148.16</v>
      </c>
      <c r="Q87">
        <v>5881.57</v>
      </c>
      <c r="R87">
        <v>394.28</v>
      </c>
      <c r="S87">
        <v>228.93</v>
      </c>
      <c r="T87">
        <v>76078.13</v>
      </c>
      <c r="U87">
        <v>0.58</v>
      </c>
      <c r="V87">
        <v>0.89</v>
      </c>
      <c r="W87">
        <v>18.85</v>
      </c>
      <c r="X87">
        <v>4.64</v>
      </c>
      <c r="Y87">
        <v>0.5</v>
      </c>
      <c r="Z87">
        <v>10</v>
      </c>
    </row>
    <row r="88" spans="1:26">
      <c r="A88">
        <v>0</v>
      </c>
      <c r="B88">
        <v>80</v>
      </c>
      <c r="C88" t="s">
        <v>26</v>
      </c>
      <c r="D88">
        <v>0.3179</v>
      </c>
      <c r="E88">
        <v>314.61</v>
      </c>
      <c r="F88">
        <v>242.17</v>
      </c>
      <c r="G88">
        <v>6.68</v>
      </c>
      <c r="H88">
        <v>0.11</v>
      </c>
      <c r="I88">
        <v>2176</v>
      </c>
      <c r="J88">
        <v>159.12</v>
      </c>
      <c r="K88">
        <v>50.28</v>
      </c>
      <c r="L88">
        <v>1</v>
      </c>
      <c r="M88">
        <v>2174</v>
      </c>
      <c r="N88">
        <v>27.84</v>
      </c>
      <c r="O88">
        <v>19859.16</v>
      </c>
      <c r="P88">
        <v>2962.48</v>
      </c>
      <c r="Q88">
        <v>5883.53</v>
      </c>
      <c r="R88">
        <v>3929.2</v>
      </c>
      <c r="S88">
        <v>228.93</v>
      </c>
      <c r="T88">
        <v>1833157.91</v>
      </c>
      <c r="U88">
        <v>0.06</v>
      </c>
      <c r="V88">
        <v>0.51</v>
      </c>
      <c r="W88">
        <v>22.17</v>
      </c>
      <c r="X88">
        <v>108.46</v>
      </c>
      <c r="Y88">
        <v>0.5</v>
      </c>
      <c r="Z88">
        <v>10</v>
      </c>
    </row>
    <row r="89" spans="1:26">
      <c r="A89">
        <v>1</v>
      </c>
      <c r="B89">
        <v>80</v>
      </c>
      <c r="C89" t="s">
        <v>26</v>
      </c>
      <c r="D89">
        <v>0.5151</v>
      </c>
      <c r="E89">
        <v>194.15</v>
      </c>
      <c r="F89">
        <v>168.17</v>
      </c>
      <c r="G89">
        <v>13.75</v>
      </c>
      <c r="H89">
        <v>0.22</v>
      </c>
      <c r="I89">
        <v>734</v>
      </c>
      <c r="J89">
        <v>160.54</v>
      </c>
      <c r="K89">
        <v>50.28</v>
      </c>
      <c r="L89">
        <v>2</v>
      </c>
      <c r="M89">
        <v>732</v>
      </c>
      <c r="N89">
        <v>28.26</v>
      </c>
      <c r="O89">
        <v>20034.4</v>
      </c>
      <c r="P89">
        <v>2026.13</v>
      </c>
      <c r="Q89">
        <v>5882.17</v>
      </c>
      <c r="R89">
        <v>1410.32</v>
      </c>
      <c r="S89">
        <v>228.93</v>
      </c>
      <c r="T89">
        <v>580931.24</v>
      </c>
      <c r="U89">
        <v>0.16</v>
      </c>
      <c r="V89">
        <v>0.73</v>
      </c>
      <c r="W89">
        <v>19.78</v>
      </c>
      <c r="X89">
        <v>34.5</v>
      </c>
      <c r="Y89">
        <v>0.5</v>
      </c>
      <c r="Z89">
        <v>10</v>
      </c>
    </row>
    <row r="90" spans="1:26">
      <c r="A90">
        <v>2</v>
      </c>
      <c r="B90">
        <v>80</v>
      </c>
      <c r="C90" t="s">
        <v>26</v>
      </c>
      <c r="D90">
        <v>0.5863</v>
      </c>
      <c r="E90">
        <v>170.56</v>
      </c>
      <c r="F90">
        <v>154.06</v>
      </c>
      <c r="G90">
        <v>21.01</v>
      </c>
      <c r="H90">
        <v>0.33</v>
      </c>
      <c r="I90">
        <v>440</v>
      </c>
      <c r="J90">
        <v>161.97</v>
      </c>
      <c r="K90">
        <v>50.28</v>
      </c>
      <c r="L90">
        <v>3</v>
      </c>
      <c r="M90">
        <v>438</v>
      </c>
      <c r="N90">
        <v>28.69</v>
      </c>
      <c r="O90">
        <v>20210.21</v>
      </c>
      <c r="P90">
        <v>1827.11</v>
      </c>
      <c r="Q90">
        <v>5882.05</v>
      </c>
      <c r="R90">
        <v>932.95</v>
      </c>
      <c r="S90">
        <v>228.93</v>
      </c>
      <c r="T90">
        <v>343716.81</v>
      </c>
      <c r="U90">
        <v>0.25</v>
      </c>
      <c r="V90">
        <v>0.8</v>
      </c>
      <c r="W90">
        <v>19.27</v>
      </c>
      <c r="X90">
        <v>20.39</v>
      </c>
      <c r="Y90">
        <v>0.5</v>
      </c>
      <c r="Z90">
        <v>10</v>
      </c>
    </row>
    <row r="91" spans="1:26">
      <c r="A91">
        <v>3</v>
      </c>
      <c r="B91">
        <v>80</v>
      </c>
      <c r="C91" t="s">
        <v>26</v>
      </c>
      <c r="D91">
        <v>0.6234</v>
      </c>
      <c r="E91">
        <v>160.4</v>
      </c>
      <c r="F91">
        <v>148.02</v>
      </c>
      <c r="G91">
        <v>28.47</v>
      </c>
      <c r="H91">
        <v>0.43</v>
      </c>
      <c r="I91">
        <v>312</v>
      </c>
      <c r="J91">
        <v>163.4</v>
      </c>
      <c r="K91">
        <v>50.28</v>
      </c>
      <c r="L91">
        <v>4</v>
      </c>
      <c r="M91">
        <v>310</v>
      </c>
      <c r="N91">
        <v>29.12</v>
      </c>
      <c r="O91">
        <v>20386.62</v>
      </c>
      <c r="P91">
        <v>1726.58</v>
      </c>
      <c r="Q91">
        <v>5881.87</v>
      </c>
      <c r="R91">
        <v>727.86</v>
      </c>
      <c r="S91">
        <v>228.93</v>
      </c>
      <c r="T91">
        <v>241812.07</v>
      </c>
      <c r="U91">
        <v>0.31</v>
      </c>
      <c r="V91">
        <v>0.83</v>
      </c>
      <c r="W91">
        <v>19.08</v>
      </c>
      <c r="X91">
        <v>14.36</v>
      </c>
      <c r="Y91">
        <v>0.5</v>
      </c>
      <c r="Z91">
        <v>10</v>
      </c>
    </row>
    <row r="92" spans="1:26">
      <c r="A92">
        <v>4</v>
      </c>
      <c r="B92">
        <v>80</v>
      </c>
      <c r="C92" t="s">
        <v>26</v>
      </c>
      <c r="D92">
        <v>0.6466</v>
      </c>
      <c r="E92">
        <v>154.66</v>
      </c>
      <c r="F92">
        <v>144.64</v>
      </c>
      <c r="G92">
        <v>36.31</v>
      </c>
      <c r="H92">
        <v>0.54</v>
      </c>
      <c r="I92">
        <v>239</v>
      </c>
      <c r="J92">
        <v>164.83</v>
      </c>
      <c r="K92">
        <v>50.28</v>
      </c>
      <c r="L92">
        <v>5</v>
      </c>
      <c r="M92">
        <v>237</v>
      </c>
      <c r="N92">
        <v>29.55</v>
      </c>
      <c r="O92">
        <v>20563.61</v>
      </c>
      <c r="P92">
        <v>1657.87</v>
      </c>
      <c r="Q92">
        <v>5881.62</v>
      </c>
      <c r="R92">
        <v>613.9</v>
      </c>
      <c r="S92">
        <v>228.93</v>
      </c>
      <c r="T92">
        <v>185193.6</v>
      </c>
      <c r="U92">
        <v>0.37</v>
      </c>
      <c r="V92">
        <v>0.85</v>
      </c>
      <c r="W92">
        <v>18.94</v>
      </c>
      <c r="X92">
        <v>10.98</v>
      </c>
      <c r="Y92">
        <v>0.5</v>
      </c>
      <c r="Z92">
        <v>10</v>
      </c>
    </row>
    <row r="93" spans="1:26">
      <c r="A93">
        <v>5</v>
      </c>
      <c r="B93">
        <v>80</v>
      </c>
      <c r="C93" t="s">
        <v>26</v>
      </c>
      <c r="D93">
        <v>0.6621</v>
      </c>
      <c r="E93">
        <v>151.03</v>
      </c>
      <c r="F93">
        <v>142.49</v>
      </c>
      <c r="G93">
        <v>44.3</v>
      </c>
      <c r="H93">
        <v>0.64</v>
      </c>
      <c r="I93">
        <v>193</v>
      </c>
      <c r="J93">
        <v>166.27</v>
      </c>
      <c r="K93">
        <v>50.28</v>
      </c>
      <c r="L93">
        <v>6</v>
      </c>
      <c r="M93">
        <v>191</v>
      </c>
      <c r="N93">
        <v>29.99</v>
      </c>
      <c r="O93">
        <v>20741.2</v>
      </c>
      <c r="P93">
        <v>1604.22</v>
      </c>
      <c r="Q93">
        <v>5881.83</v>
      </c>
      <c r="R93">
        <v>540.95</v>
      </c>
      <c r="S93">
        <v>228.93</v>
      </c>
      <c r="T93">
        <v>148950.77</v>
      </c>
      <c r="U93">
        <v>0.42</v>
      </c>
      <c r="V93">
        <v>0.86</v>
      </c>
      <c r="W93">
        <v>18.87</v>
      </c>
      <c r="X93">
        <v>8.83</v>
      </c>
      <c r="Y93">
        <v>0.5</v>
      </c>
      <c r="Z93">
        <v>10</v>
      </c>
    </row>
    <row r="94" spans="1:26">
      <c r="A94">
        <v>6</v>
      </c>
      <c r="B94">
        <v>80</v>
      </c>
      <c r="C94" t="s">
        <v>26</v>
      </c>
      <c r="D94">
        <v>0.6734</v>
      </c>
      <c r="E94">
        <v>148.51</v>
      </c>
      <c r="F94">
        <v>140.99</v>
      </c>
      <c r="G94">
        <v>52.54</v>
      </c>
      <c r="H94">
        <v>0.74</v>
      </c>
      <c r="I94">
        <v>161</v>
      </c>
      <c r="J94">
        <v>167.72</v>
      </c>
      <c r="K94">
        <v>50.28</v>
      </c>
      <c r="L94">
        <v>7</v>
      </c>
      <c r="M94">
        <v>159</v>
      </c>
      <c r="N94">
        <v>30.44</v>
      </c>
      <c r="O94">
        <v>20919.39</v>
      </c>
      <c r="P94">
        <v>1557</v>
      </c>
      <c r="Q94">
        <v>5881.69</v>
      </c>
      <c r="R94">
        <v>490.57</v>
      </c>
      <c r="S94">
        <v>228.93</v>
      </c>
      <c r="T94">
        <v>123921.33</v>
      </c>
      <c r="U94">
        <v>0.47</v>
      </c>
      <c r="V94">
        <v>0.87</v>
      </c>
      <c r="W94">
        <v>18.81</v>
      </c>
      <c r="X94">
        <v>7.33</v>
      </c>
      <c r="Y94">
        <v>0.5</v>
      </c>
      <c r="Z94">
        <v>10</v>
      </c>
    </row>
    <row r="95" spans="1:26">
      <c r="A95">
        <v>7</v>
      </c>
      <c r="B95">
        <v>80</v>
      </c>
      <c r="C95" t="s">
        <v>26</v>
      </c>
      <c r="D95">
        <v>0.6819</v>
      </c>
      <c r="E95">
        <v>146.64</v>
      </c>
      <c r="F95">
        <v>139.9</v>
      </c>
      <c r="G95">
        <v>61.27</v>
      </c>
      <c r="H95">
        <v>0.84</v>
      </c>
      <c r="I95">
        <v>137</v>
      </c>
      <c r="J95">
        <v>169.17</v>
      </c>
      <c r="K95">
        <v>50.28</v>
      </c>
      <c r="L95">
        <v>8</v>
      </c>
      <c r="M95">
        <v>135</v>
      </c>
      <c r="N95">
        <v>30.89</v>
      </c>
      <c r="O95">
        <v>21098.19</v>
      </c>
      <c r="P95">
        <v>1512.15</v>
      </c>
      <c r="Q95">
        <v>5881.51</v>
      </c>
      <c r="R95">
        <v>453.42</v>
      </c>
      <c r="S95">
        <v>228.93</v>
      </c>
      <c r="T95">
        <v>105467.17</v>
      </c>
      <c r="U95">
        <v>0.5</v>
      </c>
      <c r="V95">
        <v>0.88</v>
      </c>
      <c r="W95">
        <v>18.78</v>
      </c>
      <c r="X95">
        <v>6.24</v>
      </c>
      <c r="Y95">
        <v>0.5</v>
      </c>
      <c r="Z95">
        <v>10</v>
      </c>
    </row>
    <row r="96" spans="1:26">
      <c r="A96">
        <v>8</v>
      </c>
      <c r="B96">
        <v>80</v>
      </c>
      <c r="C96" t="s">
        <v>26</v>
      </c>
      <c r="D96">
        <v>0.6889</v>
      </c>
      <c r="E96">
        <v>145.16</v>
      </c>
      <c r="F96">
        <v>139.04</v>
      </c>
      <c r="G96">
        <v>70.7</v>
      </c>
      <c r="H96">
        <v>0.9399999999999999</v>
      </c>
      <c r="I96">
        <v>118</v>
      </c>
      <c r="J96">
        <v>170.62</v>
      </c>
      <c r="K96">
        <v>50.28</v>
      </c>
      <c r="L96">
        <v>9</v>
      </c>
      <c r="M96">
        <v>116</v>
      </c>
      <c r="N96">
        <v>31.34</v>
      </c>
      <c r="O96">
        <v>21277.6</v>
      </c>
      <c r="P96">
        <v>1469.9</v>
      </c>
      <c r="Q96">
        <v>5881.53</v>
      </c>
      <c r="R96">
        <v>424.06</v>
      </c>
      <c r="S96">
        <v>228.93</v>
      </c>
      <c r="T96">
        <v>90880.25</v>
      </c>
      <c r="U96">
        <v>0.54</v>
      </c>
      <c r="V96">
        <v>0.88</v>
      </c>
      <c r="W96">
        <v>18.75</v>
      </c>
      <c r="X96">
        <v>5.38</v>
      </c>
      <c r="Y96">
        <v>0.5</v>
      </c>
      <c r="Z96">
        <v>10</v>
      </c>
    </row>
    <row r="97" spans="1:26">
      <c r="A97">
        <v>9</v>
      </c>
      <c r="B97">
        <v>80</v>
      </c>
      <c r="C97" t="s">
        <v>26</v>
      </c>
      <c r="D97">
        <v>0.6947</v>
      </c>
      <c r="E97">
        <v>143.95</v>
      </c>
      <c r="F97">
        <v>138.31</v>
      </c>
      <c r="G97">
        <v>80.56999999999999</v>
      </c>
      <c r="H97">
        <v>1.03</v>
      </c>
      <c r="I97">
        <v>103</v>
      </c>
      <c r="J97">
        <v>172.08</v>
      </c>
      <c r="K97">
        <v>50.28</v>
      </c>
      <c r="L97">
        <v>10</v>
      </c>
      <c r="M97">
        <v>101</v>
      </c>
      <c r="N97">
        <v>31.8</v>
      </c>
      <c r="O97">
        <v>21457.64</v>
      </c>
      <c r="P97">
        <v>1421.2</v>
      </c>
      <c r="Q97">
        <v>5881.55</v>
      </c>
      <c r="R97">
        <v>399.18</v>
      </c>
      <c r="S97">
        <v>228.93</v>
      </c>
      <c r="T97">
        <v>78514.03</v>
      </c>
      <c r="U97">
        <v>0.57</v>
      </c>
      <c r="V97">
        <v>0.89</v>
      </c>
      <c r="W97">
        <v>18.73</v>
      </c>
      <c r="X97">
        <v>4.65</v>
      </c>
      <c r="Y97">
        <v>0.5</v>
      </c>
      <c r="Z97">
        <v>10</v>
      </c>
    </row>
    <row r="98" spans="1:26">
      <c r="A98">
        <v>10</v>
      </c>
      <c r="B98">
        <v>80</v>
      </c>
      <c r="C98" t="s">
        <v>26</v>
      </c>
      <c r="D98">
        <v>0.6986</v>
      </c>
      <c r="E98">
        <v>143.14</v>
      </c>
      <c r="F98">
        <v>137.85</v>
      </c>
      <c r="G98">
        <v>89.90000000000001</v>
      </c>
      <c r="H98">
        <v>1.12</v>
      </c>
      <c r="I98">
        <v>92</v>
      </c>
      <c r="J98">
        <v>173.55</v>
      </c>
      <c r="K98">
        <v>50.28</v>
      </c>
      <c r="L98">
        <v>11</v>
      </c>
      <c r="M98">
        <v>89</v>
      </c>
      <c r="N98">
        <v>32.27</v>
      </c>
      <c r="O98">
        <v>21638.31</v>
      </c>
      <c r="P98">
        <v>1387.51</v>
      </c>
      <c r="Q98">
        <v>5881.56</v>
      </c>
      <c r="R98">
        <v>384.01</v>
      </c>
      <c r="S98">
        <v>228.93</v>
      </c>
      <c r="T98">
        <v>70982.75</v>
      </c>
      <c r="U98">
        <v>0.6</v>
      </c>
      <c r="V98">
        <v>0.89</v>
      </c>
      <c r="W98">
        <v>18.7</v>
      </c>
      <c r="X98">
        <v>4.19</v>
      </c>
      <c r="Y98">
        <v>0.5</v>
      </c>
      <c r="Z98">
        <v>10</v>
      </c>
    </row>
    <row r="99" spans="1:26">
      <c r="A99">
        <v>11</v>
      </c>
      <c r="B99">
        <v>80</v>
      </c>
      <c r="C99" t="s">
        <v>26</v>
      </c>
      <c r="D99">
        <v>0.7023</v>
      </c>
      <c r="E99">
        <v>142.38</v>
      </c>
      <c r="F99">
        <v>137.41</v>
      </c>
      <c r="G99">
        <v>100.55</v>
      </c>
      <c r="H99">
        <v>1.22</v>
      </c>
      <c r="I99">
        <v>82</v>
      </c>
      <c r="J99">
        <v>175.02</v>
      </c>
      <c r="K99">
        <v>50.28</v>
      </c>
      <c r="L99">
        <v>12</v>
      </c>
      <c r="M99">
        <v>65</v>
      </c>
      <c r="N99">
        <v>32.74</v>
      </c>
      <c r="O99">
        <v>21819.6</v>
      </c>
      <c r="P99">
        <v>1343.78</v>
      </c>
      <c r="Q99">
        <v>5881.59</v>
      </c>
      <c r="R99">
        <v>368.57</v>
      </c>
      <c r="S99">
        <v>228.93</v>
      </c>
      <c r="T99">
        <v>63315.67</v>
      </c>
      <c r="U99">
        <v>0.62</v>
      </c>
      <c r="V99">
        <v>0.89</v>
      </c>
      <c r="W99">
        <v>18.71</v>
      </c>
      <c r="X99">
        <v>3.76</v>
      </c>
      <c r="Y99">
        <v>0.5</v>
      </c>
      <c r="Z99">
        <v>10</v>
      </c>
    </row>
    <row r="100" spans="1:26">
      <c r="A100">
        <v>12</v>
      </c>
      <c r="B100">
        <v>80</v>
      </c>
      <c r="C100" t="s">
        <v>26</v>
      </c>
      <c r="D100">
        <v>0.7046</v>
      </c>
      <c r="E100">
        <v>141.92</v>
      </c>
      <c r="F100">
        <v>137.15</v>
      </c>
      <c r="G100">
        <v>108.28</v>
      </c>
      <c r="H100">
        <v>1.31</v>
      </c>
      <c r="I100">
        <v>76</v>
      </c>
      <c r="J100">
        <v>176.49</v>
      </c>
      <c r="K100">
        <v>50.28</v>
      </c>
      <c r="L100">
        <v>13</v>
      </c>
      <c r="M100">
        <v>28</v>
      </c>
      <c r="N100">
        <v>33.21</v>
      </c>
      <c r="O100">
        <v>22001.54</v>
      </c>
      <c r="P100">
        <v>1320.8</v>
      </c>
      <c r="Q100">
        <v>5881.59</v>
      </c>
      <c r="R100">
        <v>358.22</v>
      </c>
      <c r="S100">
        <v>228.93</v>
      </c>
      <c r="T100">
        <v>58171.55</v>
      </c>
      <c r="U100">
        <v>0.64</v>
      </c>
      <c r="V100">
        <v>0.89</v>
      </c>
      <c r="W100">
        <v>18.74</v>
      </c>
      <c r="X100">
        <v>3.49</v>
      </c>
      <c r="Y100">
        <v>0.5</v>
      </c>
      <c r="Z100">
        <v>10</v>
      </c>
    </row>
    <row r="101" spans="1:26">
      <c r="A101">
        <v>13</v>
      </c>
      <c r="B101">
        <v>80</v>
      </c>
      <c r="C101" t="s">
        <v>26</v>
      </c>
      <c r="D101">
        <v>0.705</v>
      </c>
      <c r="E101">
        <v>141.85</v>
      </c>
      <c r="F101">
        <v>137.11</v>
      </c>
      <c r="G101">
        <v>109.69</v>
      </c>
      <c r="H101">
        <v>1.4</v>
      </c>
      <c r="I101">
        <v>75</v>
      </c>
      <c r="J101">
        <v>177.97</v>
      </c>
      <c r="K101">
        <v>50.28</v>
      </c>
      <c r="L101">
        <v>14</v>
      </c>
      <c r="M101">
        <v>4</v>
      </c>
      <c r="N101">
        <v>33.69</v>
      </c>
      <c r="O101">
        <v>22184.13</v>
      </c>
      <c r="P101">
        <v>1326.41</v>
      </c>
      <c r="Q101">
        <v>5881.49</v>
      </c>
      <c r="R101">
        <v>356</v>
      </c>
      <c r="S101">
        <v>228.93</v>
      </c>
      <c r="T101">
        <v>57063.07</v>
      </c>
      <c r="U101">
        <v>0.64</v>
      </c>
      <c r="V101">
        <v>0.89</v>
      </c>
      <c r="W101">
        <v>18.76</v>
      </c>
      <c r="X101">
        <v>3.45</v>
      </c>
      <c r="Y101">
        <v>0.5</v>
      </c>
      <c r="Z101">
        <v>10</v>
      </c>
    </row>
    <row r="102" spans="1:26">
      <c r="A102">
        <v>14</v>
      </c>
      <c r="B102">
        <v>80</v>
      </c>
      <c r="C102" t="s">
        <v>26</v>
      </c>
      <c r="D102">
        <v>0.7049</v>
      </c>
      <c r="E102">
        <v>141.85</v>
      </c>
      <c r="F102">
        <v>137.11</v>
      </c>
      <c r="G102">
        <v>109.69</v>
      </c>
      <c r="H102">
        <v>1.48</v>
      </c>
      <c r="I102">
        <v>75</v>
      </c>
      <c r="J102">
        <v>179.46</v>
      </c>
      <c r="K102">
        <v>50.28</v>
      </c>
      <c r="L102">
        <v>15</v>
      </c>
      <c r="M102">
        <v>1</v>
      </c>
      <c r="N102">
        <v>34.18</v>
      </c>
      <c r="O102">
        <v>22367.38</v>
      </c>
      <c r="P102">
        <v>1336.61</v>
      </c>
      <c r="Q102">
        <v>5881.52</v>
      </c>
      <c r="R102">
        <v>356.07</v>
      </c>
      <c r="S102">
        <v>228.93</v>
      </c>
      <c r="T102">
        <v>57102.19</v>
      </c>
      <c r="U102">
        <v>0.64</v>
      </c>
      <c r="V102">
        <v>0.89</v>
      </c>
      <c r="W102">
        <v>18.76</v>
      </c>
      <c r="X102">
        <v>3.46</v>
      </c>
      <c r="Y102">
        <v>0.5</v>
      </c>
      <c r="Z102">
        <v>10</v>
      </c>
    </row>
    <row r="103" spans="1:26">
      <c r="A103">
        <v>15</v>
      </c>
      <c r="B103">
        <v>80</v>
      </c>
      <c r="C103" t="s">
        <v>26</v>
      </c>
      <c r="D103">
        <v>0.7049</v>
      </c>
      <c r="E103">
        <v>141.86</v>
      </c>
      <c r="F103">
        <v>137.12</v>
      </c>
      <c r="G103">
        <v>109.7</v>
      </c>
      <c r="H103">
        <v>1.57</v>
      </c>
      <c r="I103">
        <v>75</v>
      </c>
      <c r="J103">
        <v>180.95</v>
      </c>
      <c r="K103">
        <v>50.28</v>
      </c>
      <c r="L103">
        <v>16</v>
      </c>
      <c r="M103">
        <v>0</v>
      </c>
      <c r="N103">
        <v>34.67</v>
      </c>
      <c r="O103">
        <v>22551.28</v>
      </c>
      <c r="P103">
        <v>1346.63</v>
      </c>
      <c r="Q103">
        <v>5881.49</v>
      </c>
      <c r="R103">
        <v>356.11</v>
      </c>
      <c r="S103">
        <v>228.93</v>
      </c>
      <c r="T103">
        <v>57122.24</v>
      </c>
      <c r="U103">
        <v>0.64</v>
      </c>
      <c r="V103">
        <v>0.89</v>
      </c>
      <c r="W103">
        <v>18.77</v>
      </c>
      <c r="X103">
        <v>3.47</v>
      </c>
      <c r="Y103">
        <v>0.5</v>
      </c>
      <c r="Z103">
        <v>10</v>
      </c>
    </row>
    <row r="104" spans="1:26">
      <c r="A104">
        <v>0</v>
      </c>
      <c r="B104">
        <v>35</v>
      </c>
      <c r="C104" t="s">
        <v>26</v>
      </c>
      <c r="D104">
        <v>0.4981</v>
      </c>
      <c r="E104">
        <v>200.76</v>
      </c>
      <c r="F104">
        <v>181.56</v>
      </c>
      <c r="G104">
        <v>10.84</v>
      </c>
      <c r="H104">
        <v>0.22</v>
      </c>
      <c r="I104">
        <v>1005</v>
      </c>
      <c r="J104">
        <v>80.84</v>
      </c>
      <c r="K104">
        <v>35.1</v>
      </c>
      <c r="L104">
        <v>1</v>
      </c>
      <c r="M104">
        <v>1003</v>
      </c>
      <c r="N104">
        <v>9.74</v>
      </c>
      <c r="O104">
        <v>10204.21</v>
      </c>
      <c r="P104">
        <v>1382.61</v>
      </c>
      <c r="Q104">
        <v>5882.45</v>
      </c>
      <c r="R104">
        <v>1865.8</v>
      </c>
      <c r="S104">
        <v>228.93</v>
      </c>
      <c r="T104">
        <v>807315.35</v>
      </c>
      <c r="U104">
        <v>0.12</v>
      </c>
      <c r="V104">
        <v>0.67</v>
      </c>
      <c r="W104">
        <v>20.22</v>
      </c>
      <c r="X104">
        <v>47.88</v>
      </c>
      <c r="Y104">
        <v>0.5</v>
      </c>
      <c r="Z104">
        <v>10</v>
      </c>
    </row>
    <row r="105" spans="1:26">
      <c r="A105">
        <v>1</v>
      </c>
      <c r="B105">
        <v>35</v>
      </c>
      <c r="C105" t="s">
        <v>26</v>
      </c>
      <c r="D105">
        <v>0.6227</v>
      </c>
      <c r="E105">
        <v>160.6</v>
      </c>
      <c r="F105">
        <v>151.93</v>
      </c>
      <c r="G105">
        <v>23.14</v>
      </c>
      <c r="H105">
        <v>0.43</v>
      </c>
      <c r="I105">
        <v>394</v>
      </c>
      <c r="J105">
        <v>82.04000000000001</v>
      </c>
      <c r="K105">
        <v>35.1</v>
      </c>
      <c r="L105">
        <v>2</v>
      </c>
      <c r="M105">
        <v>392</v>
      </c>
      <c r="N105">
        <v>9.94</v>
      </c>
      <c r="O105">
        <v>10352.53</v>
      </c>
      <c r="P105">
        <v>1092.08</v>
      </c>
      <c r="Q105">
        <v>5881.78</v>
      </c>
      <c r="R105">
        <v>859.58</v>
      </c>
      <c r="S105">
        <v>228.93</v>
      </c>
      <c r="T105">
        <v>307258.76</v>
      </c>
      <c r="U105">
        <v>0.27</v>
      </c>
      <c r="V105">
        <v>0.8100000000000001</v>
      </c>
      <c r="W105">
        <v>19.23</v>
      </c>
      <c r="X105">
        <v>18.26</v>
      </c>
      <c r="Y105">
        <v>0.5</v>
      </c>
      <c r="Z105">
        <v>10</v>
      </c>
    </row>
    <row r="106" spans="1:26">
      <c r="A106">
        <v>2</v>
      </c>
      <c r="B106">
        <v>35</v>
      </c>
      <c r="C106" t="s">
        <v>26</v>
      </c>
      <c r="D106">
        <v>0.6657999999999999</v>
      </c>
      <c r="E106">
        <v>150.19</v>
      </c>
      <c r="F106">
        <v>144.3</v>
      </c>
      <c r="G106">
        <v>37.32</v>
      </c>
      <c r="H106">
        <v>0.63</v>
      </c>
      <c r="I106">
        <v>232</v>
      </c>
      <c r="J106">
        <v>83.25</v>
      </c>
      <c r="K106">
        <v>35.1</v>
      </c>
      <c r="L106">
        <v>3</v>
      </c>
      <c r="M106">
        <v>229</v>
      </c>
      <c r="N106">
        <v>10.15</v>
      </c>
      <c r="O106">
        <v>10501.19</v>
      </c>
      <c r="P106">
        <v>964.51</v>
      </c>
      <c r="Q106">
        <v>5881.61</v>
      </c>
      <c r="R106">
        <v>602.45</v>
      </c>
      <c r="S106">
        <v>228.93</v>
      </c>
      <c r="T106">
        <v>179505.64</v>
      </c>
      <c r="U106">
        <v>0.38</v>
      </c>
      <c r="V106">
        <v>0.85</v>
      </c>
      <c r="W106">
        <v>18.93</v>
      </c>
      <c r="X106">
        <v>10.64</v>
      </c>
      <c r="Y106">
        <v>0.5</v>
      </c>
      <c r="Z106">
        <v>10</v>
      </c>
    </row>
    <row r="107" spans="1:26">
      <c r="A107">
        <v>3</v>
      </c>
      <c r="B107">
        <v>35</v>
      </c>
      <c r="C107" t="s">
        <v>26</v>
      </c>
      <c r="D107">
        <v>0.6823</v>
      </c>
      <c r="E107">
        <v>146.55</v>
      </c>
      <c r="F107">
        <v>141.68</v>
      </c>
      <c r="G107">
        <v>49.14</v>
      </c>
      <c r="H107">
        <v>0.83</v>
      </c>
      <c r="I107">
        <v>173</v>
      </c>
      <c r="J107">
        <v>84.45999999999999</v>
      </c>
      <c r="K107">
        <v>35.1</v>
      </c>
      <c r="L107">
        <v>4</v>
      </c>
      <c r="M107">
        <v>41</v>
      </c>
      <c r="N107">
        <v>10.36</v>
      </c>
      <c r="O107">
        <v>10650.22</v>
      </c>
      <c r="P107">
        <v>893.91</v>
      </c>
      <c r="Q107">
        <v>5881.82</v>
      </c>
      <c r="R107">
        <v>507.32</v>
      </c>
      <c r="S107">
        <v>228.93</v>
      </c>
      <c r="T107">
        <v>132234.74</v>
      </c>
      <c r="U107">
        <v>0.45</v>
      </c>
      <c r="V107">
        <v>0.86</v>
      </c>
      <c r="W107">
        <v>19.02</v>
      </c>
      <c r="X107">
        <v>8.02</v>
      </c>
      <c r="Y107">
        <v>0.5</v>
      </c>
      <c r="Z107">
        <v>10</v>
      </c>
    </row>
    <row r="108" spans="1:26">
      <c r="A108">
        <v>4</v>
      </c>
      <c r="B108">
        <v>35</v>
      </c>
      <c r="C108" t="s">
        <v>26</v>
      </c>
      <c r="D108">
        <v>0.6831</v>
      </c>
      <c r="E108">
        <v>146.39</v>
      </c>
      <c r="F108">
        <v>141.57</v>
      </c>
      <c r="G108">
        <v>49.97</v>
      </c>
      <c r="H108">
        <v>1.02</v>
      </c>
      <c r="I108">
        <v>170</v>
      </c>
      <c r="J108">
        <v>85.67</v>
      </c>
      <c r="K108">
        <v>35.1</v>
      </c>
      <c r="L108">
        <v>5</v>
      </c>
      <c r="M108">
        <v>1</v>
      </c>
      <c r="N108">
        <v>10.57</v>
      </c>
      <c r="O108">
        <v>10799.59</v>
      </c>
      <c r="P108">
        <v>899.52</v>
      </c>
      <c r="Q108">
        <v>5881.68</v>
      </c>
      <c r="R108">
        <v>501.91</v>
      </c>
      <c r="S108">
        <v>228.93</v>
      </c>
      <c r="T108">
        <v>129545.05</v>
      </c>
      <c r="U108">
        <v>0.46</v>
      </c>
      <c r="V108">
        <v>0.87</v>
      </c>
      <c r="W108">
        <v>19.06</v>
      </c>
      <c r="X108">
        <v>7.91</v>
      </c>
      <c r="Y108">
        <v>0.5</v>
      </c>
      <c r="Z108">
        <v>10</v>
      </c>
    </row>
    <row r="109" spans="1:26">
      <c r="A109">
        <v>5</v>
      </c>
      <c r="B109">
        <v>35</v>
      </c>
      <c r="C109" t="s">
        <v>26</v>
      </c>
      <c r="D109">
        <v>0.6835</v>
      </c>
      <c r="E109">
        <v>146.31</v>
      </c>
      <c r="F109">
        <v>141.51</v>
      </c>
      <c r="G109">
        <v>50.24</v>
      </c>
      <c r="H109">
        <v>1.21</v>
      </c>
      <c r="I109">
        <v>169</v>
      </c>
      <c r="J109">
        <v>86.88</v>
      </c>
      <c r="K109">
        <v>35.1</v>
      </c>
      <c r="L109">
        <v>6</v>
      </c>
      <c r="M109">
        <v>0</v>
      </c>
      <c r="N109">
        <v>10.78</v>
      </c>
      <c r="O109">
        <v>10949.33</v>
      </c>
      <c r="P109">
        <v>910.6</v>
      </c>
      <c r="Q109">
        <v>5881.68</v>
      </c>
      <c r="R109">
        <v>500.08</v>
      </c>
      <c r="S109">
        <v>228.93</v>
      </c>
      <c r="T109">
        <v>128635.48</v>
      </c>
      <c r="U109">
        <v>0.46</v>
      </c>
      <c r="V109">
        <v>0.87</v>
      </c>
      <c r="W109">
        <v>19.05</v>
      </c>
      <c r="X109">
        <v>7.85</v>
      </c>
      <c r="Y109">
        <v>0.5</v>
      </c>
      <c r="Z109">
        <v>10</v>
      </c>
    </row>
    <row r="110" spans="1:26">
      <c r="A110">
        <v>0</v>
      </c>
      <c r="B110">
        <v>50</v>
      </c>
      <c r="C110" t="s">
        <v>26</v>
      </c>
      <c r="D110">
        <v>0.4314</v>
      </c>
      <c r="E110">
        <v>231.8</v>
      </c>
      <c r="F110">
        <v>199.48</v>
      </c>
      <c r="G110">
        <v>8.779999999999999</v>
      </c>
      <c r="H110">
        <v>0.16</v>
      </c>
      <c r="I110">
        <v>1363</v>
      </c>
      <c r="J110">
        <v>107.41</v>
      </c>
      <c r="K110">
        <v>41.65</v>
      </c>
      <c r="L110">
        <v>1</v>
      </c>
      <c r="M110">
        <v>1361</v>
      </c>
      <c r="N110">
        <v>14.77</v>
      </c>
      <c r="O110">
        <v>13481.73</v>
      </c>
      <c r="P110">
        <v>1868.08</v>
      </c>
      <c r="Q110">
        <v>5882.9</v>
      </c>
      <c r="R110">
        <v>2475.17</v>
      </c>
      <c r="S110">
        <v>228.93</v>
      </c>
      <c r="T110">
        <v>1110207.99</v>
      </c>
      <c r="U110">
        <v>0.09</v>
      </c>
      <c r="V110">
        <v>0.61</v>
      </c>
      <c r="W110">
        <v>20.8</v>
      </c>
      <c r="X110">
        <v>65.79000000000001</v>
      </c>
      <c r="Y110">
        <v>0.5</v>
      </c>
      <c r="Z110">
        <v>10</v>
      </c>
    </row>
    <row r="111" spans="1:26">
      <c r="A111">
        <v>1</v>
      </c>
      <c r="B111">
        <v>50</v>
      </c>
      <c r="C111" t="s">
        <v>26</v>
      </c>
      <c r="D111">
        <v>0.5839</v>
      </c>
      <c r="E111">
        <v>171.27</v>
      </c>
      <c r="F111">
        <v>157.74</v>
      </c>
      <c r="G111">
        <v>18.31</v>
      </c>
      <c r="H111">
        <v>0.32</v>
      </c>
      <c r="I111">
        <v>517</v>
      </c>
      <c r="J111">
        <v>108.68</v>
      </c>
      <c r="K111">
        <v>41.65</v>
      </c>
      <c r="L111">
        <v>2</v>
      </c>
      <c r="M111">
        <v>515</v>
      </c>
      <c r="N111">
        <v>15.03</v>
      </c>
      <c r="O111">
        <v>13638.32</v>
      </c>
      <c r="P111">
        <v>1430.04</v>
      </c>
      <c r="Q111">
        <v>5882.13</v>
      </c>
      <c r="R111">
        <v>1057.6</v>
      </c>
      <c r="S111">
        <v>228.93</v>
      </c>
      <c r="T111">
        <v>405656.14</v>
      </c>
      <c r="U111">
        <v>0.22</v>
      </c>
      <c r="V111">
        <v>0.78</v>
      </c>
      <c r="W111">
        <v>19.4</v>
      </c>
      <c r="X111">
        <v>24.07</v>
      </c>
      <c r="Y111">
        <v>0.5</v>
      </c>
      <c r="Z111">
        <v>10</v>
      </c>
    </row>
    <row r="112" spans="1:26">
      <c r="A112">
        <v>2</v>
      </c>
      <c r="B112">
        <v>50</v>
      </c>
      <c r="C112" t="s">
        <v>26</v>
      </c>
      <c r="D112">
        <v>0.6371</v>
      </c>
      <c r="E112">
        <v>156.95</v>
      </c>
      <c r="F112">
        <v>148.01</v>
      </c>
      <c r="G112">
        <v>28.55</v>
      </c>
      <c r="H112">
        <v>0.48</v>
      </c>
      <c r="I112">
        <v>311</v>
      </c>
      <c r="J112">
        <v>109.96</v>
      </c>
      <c r="K112">
        <v>41.65</v>
      </c>
      <c r="L112">
        <v>3</v>
      </c>
      <c r="M112">
        <v>309</v>
      </c>
      <c r="N112">
        <v>15.31</v>
      </c>
      <c r="O112">
        <v>13795.21</v>
      </c>
      <c r="P112">
        <v>1294.13</v>
      </c>
      <c r="Q112">
        <v>5881.75</v>
      </c>
      <c r="R112">
        <v>727.29</v>
      </c>
      <c r="S112">
        <v>228.93</v>
      </c>
      <c r="T112">
        <v>241532.09</v>
      </c>
      <c r="U112">
        <v>0.31</v>
      </c>
      <c r="V112">
        <v>0.83</v>
      </c>
      <c r="W112">
        <v>19.07</v>
      </c>
      <c r="X112">
        <v>14.34</v>
      </c>
      <c r="Y112">
        <v>0.5</v>
      </c>
      <c r="Z112">
        <v>10</v>
      </c>
    </row>
    <row r="113" spans="1:26">
      <c r="A113">
        <v>3</v>
      </c>
      <c r="B113">
        <v>50</v>
      </c>
      <c r="C113" t="s">
        <v>26</v>
      </c>
      <c r="D113">
        <v>0.6642</v>
      </c>
      <c r="E113">
        <v>150.55</v>
      </c>
      <c r="F113">
        <v>143.67</v>
      </c>
      <c r="G113">
        <v>39.54</v>
      </c>
      <c r="H113">
        <v>0.63</v>
      </c>
      <c r="I113">
        <v>218</v>
      </c>
      <c r="J113">
        <v>111.23</v>
      </c>
      <c r="K113">
        <v>41.65</v>
      </c>
      <c r="L113">
        <v>4</v>
      </c>
      <c r="M113">
        <v>216</v>
      </c>
      <c r="N113">
        <v>15.58</v>
      </c>
      <c r="O113">
        <v>13952.52</v>
      </c>
      <c r="P113">
        <v>1205.5</v>
      </c>
      <c r="Q113">
        <v>5881.7</v>
      </c>
      <c r="R113">
        <v>580.62</v>
      </c>
      <c r="S113">
        <v>228.93</v>
      </c>
      <c r="T113">
        <v>168659.1</v>
      </c>
      <c r="U113">
        <v>0.39</v>
      </c>
      <c r="V113">
        <v>0.85</v>
      </c>
      <c r="W113">
        <v>18.92</v>
      </c>
      <c r="X113">
        <v>10.01</v>
      </c>
      <c r="Y113">
        <v>0.5</v>
      </c>
      <c r="Z113">
        <v>10</v>
      </c>
    </row>
    <row r="114" spans="1:26">
      <c r="A114">
        <v>4</v>
      </c>
      <c r="B114">
        <v>50</v>
      </c>
      <c r="C114" t="s">
        <v>26</v>
      </c>
      <c r="D114">
        <v>0.6808999999999999</v>
      </c>
      <c r="E114">
        <v>146.86</v>
      </c>
      <c r="F114">
        <v>141.18</v>
      </c>
      <c r="G114">
        <v>51.65</v>
      </c>
      <c r="H114">
        <v>0.78</v>
      </c>
      <c r="I114">
        <v>164</v>
      </c>
      <c r="J114">
        <v>112.51</v>
      </c>
      <c r="K114">
        <v>41.65</v>
      </c>
      <c r="L114">
        <v>5</v>
      </c>
      <c r="M114">
        <v>162</v>
      </c>
      <c r="N114">
        <v>15.86</v>
      </c>
      <c r="O114">
        <v>14110.24</v>
      </c>
      <c r="P114">
        <v>1132.82</v>
      </c>
      <c r="Q114">
        <v>5881.55</v>
      </c>
      <c r="R114">
        <v>496.56</v>
      </c>
      <c r="S114">
        <v>228.93</v>
      </c>
      <c r="T114">
        <v>126898.81</v>
      </c>
      <c r="U114">
        <v>0.46</v>
      </c>
      <c r="V114">
        <v>0.87</v>
      </c>
      <c r="W114">
        <v>18.83</v>
      </c>
      <c r="X114">
        <v>7.52</v>
      </c>
      <c r="Y114">
        <v>0.5</v>
      </c>
      <c r="Z114">
        <v>10</v>
      </c>
    </row>
    <row r="115" spans="1:26">
      <c r="A115">
        <v>5</v>
      </c>
      <c r="B115">
        <v>50</v>
      </c>
      <c r="C115" t="s">
        <v>26</v>
      </c>
      <c r="D115">
        <v>0.6919</v>
      </c>
      <c r="E115">
        <v>144.53</v>
      </c>
      <c r="F115">
        <v>139.6</v>
      </c>
      <c r="G115">
        <v>64.43000000000001</v>
      </c>
      <c r="H115">
        <v>0.93</v>
      </c>
      <c r="I115">
        <v>130</v>
      </c>
      <c r="J115">
        <v>113.79</v>
      </c>
      <c r="K115">
        <v>41.65</v>
      </c>
      <c r="L115">
        <v>6</v>
      </c>
      <c r="M115">
        <v>98</v>
      </c>
      <c r="N115">
        <v>16.14</v>
      </c>
      <c r="O115">
        <v>14268.39</v>
      </c>
      <c r="P115">
        <v>1065.07</v>
      </c>
      <c r="Q115">
        <v>5881.56</v>
      </c>
      <c r="R115">
        <v>442.18</v>
      </c>
      <c r="S115">
        <v>228.93</v>
      </c>
      <c r="T115">
        <v>99878.73</v>
      </c>
      <c r="U115">
        <v>0.52</v>
      </c>
      <c r="V115">
        <v>0.88</v>
      </c>
      <c r="W115">
        <v>18.8</v>
      </c>
      <c r="X115">
        <v>5.94</v>
      </c>
      <c r="Y115">
        <v>0.5</v>
      </c>
      <c r="Z115">
        <v>10</v>
      </c>
    </row>
    <row r="116" spans="1:26">
      <c r="A116">
        <v>6</v>
      </c>
      <c r="B116">
        <v>50</v>
      </c>
      <c r="C116" t="s">
        <v>26</v>
      </c>
      <c r="D116">
        <v>0.6947</v>
      </c>
      <c r="E116">
        <v>143.95</v>
      </c>
      <c r="F116">
        <v>139.25</v>
      </c>
      <c r="G116">
        <v>69.62</v>
      </c>
      <c r="H116">
        <v>1.07</v>
      </c>
      <c r="I116">
        <v>120</v>
      </c>
      <c r="J116">
        <v>115.08</v>
      </c>
      <c r="K116">
        <v>41.65</v>
      </c>
      <c r="L116">
        <v>7</v>
      </c>
      <c r="M116">
        <v>9</v>
      </c>
      <c r="N116">
        <v>16.43</v>
      </c>
      <c r="O116">
        <v>14426.96</v>
      </c>
      <c r="P116">
        <v>1047.55</v>
      </c>
      <c r="Q116">
        <v>5881.75</v>
      </c>
      <c r="R116">
        <v>426.39</v>
      </c>
      <c r="S116">
        <v>228.93</v>
      </c>
      <c r="T116">
        <v>92033.84</v>
      </c>
      <c r="U116">
        <v>0.54</v>
      </c>
      <c r="V116">
        <v>0.88</v>
      </c>
      <c r="W116">
        <v>18.89</v>
      </c>
      <c r="X116">
        <v>5.59</v>
      </c>
      <c r="Y116">
        <v>0.5</v>
      </c>
      <c r="Z116">
        <v>10</v>
      </c>
    </row>
    <row r="117" spans="1:26">
      <c r="A117">
        <v>7</v>
      </c>
      <c r="B117">
        <v>50</v>
      </c>
      <c r="C117" t="s">
        <v>26</v>
      </c>
      <c r="D117">
        <v>0.695</v>
      </c>
      <c r="E117">
        <v>143.88</v>
      </c>
      <c r="F117">
        <v>139.2</v>
      </c>
      <c r="G117">
        <v>70.18000000000001</v>
      </c>
      <c r="H117">
        <v>1.21</v>
      </c>
      <c r="I117">
        <v>119</v>
      </c>
      <c r="J117">
        <v>116.37</v>
      </c>
      <c r="K117">
        <v>41.65</v>
      </c>
      <c r="L117">
        <v>8</v>
      </c>
      <c r="M117">
        <v>0</v>
      </c>
      <c r="N117">
        <v>16.72</v>
      </c>
      <c r="O117">
        <v>14585.96</v>
      </c>
      <c r="P117">
        <v>1056.2</v>
      </c>
      <c r="Q117">
        <v>5881.71</v>
      </c>
      <c r="R117">
        <v>423.85</v>
      </c>
      <c r="S117">
        <v>228.93</v>
      </c>
      <c r="T117">
        <v>90770.14</v>
      </c>
      <c r="U117">
        <v>0.54</v>
      </c>
      <c r="V117">
        <v>0.88</v>
      </c>
      <c r="W117">
        <v>18.91</v>
      </c>
      <c r="X117">
        <v>5.54</v>
      </c>
      <c r="Y117">
        <v>0.5</v>
      </c>
      <c r="Z117">
        <v>10</v>
      </c>
    </row>
    <row r="118" spans="1:26">
      <c r="A118">
        <v>0</v>
      </c>
      <c r="B118">
        <v>25</v>
      </c>
      <c r="C118" t="s">
        <v>26</v>
      </c>
      <c r="D118">
        <v>0.5508</v>
      </c>
      <c r="E118">
        <v>181.56</v>
      </c>
      <c r="F118">
        <v>169.27</v>
      </c>
      <c r="G118">
        <v>13.45</v>
      </c>
      <c r="H118">
        <v>0.28</v>
      </c>
      <c r="I118">
        <v>755</v>
      </c>
      <c r="J118">
        <v>61.76</v>
      </c>
      <c r="K118">
        <v>28.92</v>
      </c>
      <c r="L118">
        <v>1</v>
      </c>
      <c r="M118">
        <v>753</v>
      </c>
      <c r="N118">
        <v>6.84</v>
      </c>
      <c r="O118">
        <v>7851.41</v>
      </c>
      <c r="P118">
        <v>1041.27</v>
      </c>
      <c r="Q118">
        <v>5881.94</v>
      </c>
      <c r="R118">
        <v>1448.1</v>
      </c>
      <c r="S118">
        <v>228.93</v>
      </c>
      <c r="T118">
        <v>599714.16</v>
      </c>
      <c r="U118">
        <v>0.16</v>
      </c>
      <c r="V118">
        <v>0.72</v>
      </c>
      <c r="W118">
        <v>19.83</v>
      </c>
      <c r="X118">
        <v>35.61</v>
      </c>
      <c r="Y118">
        <v>0.5</v>
      </c>
      <c r="Z118">
        <v>10</v>
      </c>
    </row>
    <row r="119" spans="1:26">
      <c r="A119">
        <v>1</v>
      </c>
      <c r="B119">
        <v>25</v>
      </c>
      <c r="C119" t="s">
        <v>26</v>
      </c>
      <c r="D119">
        <v>0.6531</v>
      </c>
      <c r="E119">
        <v>153.11</v>
      </c>
      <c r="F119">
        <v>147.23</v>
      </c>
      <c r="G119">
        <v>30.05</v>
      </c>
      <c r="H119">
        <v>0.55</v>
      </c>
      <c r="I119">
        <v>294</v>
      </c>
      <c r="J119">
        <v>62.92</v>
      </c>
      <c r="K119">
        <v>28.92</v>
      </c>
      <c r="L119">
        <v>2</v>
      </c>
      <c r="M119">
        <v>270</v>
      </c>
      <c r="N119">
        <v>7</v>
      </c>
      <c r="O119">
        <v>7994.37</v>
      </c>
      <c r="P119">
        <v>812.1900000000001</v>
      </c>
      <c r="Q119">
        <v>5881.91</v>
      </c>
      <c r="R119">
        <v>700.49</v>
      </c>
      <c r="S119">
        <v>228.93</v>
      </c>
      <c r="T119">
        <v>228214.54</v>
      </c>
      <c r="U119">
        <v>0.33</v>
      </c>
      <c r="V119">
        <v>0.83</v>
      </c>
      <c r="W119">
        <v>19.06</v>
      </c>
      <c r="X119">
        <v>13.57</v>
      </c>
      <c r="Y119">
        <v>0.5</v>
      </c>
      <c r="Z119">
        <v>10</v>
      </c>
    </row>
    <row r="120" spans="1:26">
      <c r="A120">
        <v>2</v>
      </c>
      <c r="B120">
        <v>25</v>
      </c>
      <c r="C120" t="s">
        <v>26</v>
      </c>
      <c r="D120">
        <v>0.6675</v>
      </c>
      <c r="E120">
        <v>149.82</v>
      </c>
      <c r="F120">
        <v>144.73</v>
      </c>
      <c r="G120">
        <v>36.64</v>
      </c>
      <c r="H120">
        <v>0.8100000000000001</v>
      </c>
      <c r="I120">
        <v>237</v>
      </c>
      <c r="J120">
        <v>64.08</v>
      </c>
      <c r="K120">
        <v>28.92</v>
      </c>
      <c r="L120">
        <v>3</v>
      </c>
      <c r="M120">
        <v>3</v>
      </c>
      <c r="N120">
        <v>7.16</v>
      </c>
      <c r="O120">
        <v>8137.65</v>
      </c>
      <c r="P120">
        <v>771.9400000000001</v>
      </c>
      <c r="Q120">
        <v>5882.04</v>
      </c>
      <c r="R120">
        <v>605.9400000000001</v>
      </c>
      <c r="S120">
        <v>228.93</v>
      </c>
      <c r="T120">
        <v>181226.46</v>
      </c>
      <c r="U120">
        <v>0.38</v>
      </c>
      <c r="V120">
        <v>0.85</v>
      </c>
      <c r="W120">
        <v>19.25</v>
      </c>
      <c r="X120">
        <v>11.07</v>
      </c>
      <c r="Y120">
        <v>0.5</v>
      </c>
      <c r="Z120">
        <v>10</v>
      </c>
    </row>
    <row r="121" spans="1:26">
      <c r="A121">
        <v>3</v>
      </c>
      <c r="B121">
        <v>25</v>
      </c>
      <c r="C121" t="s">
        <v>26</v>
      </c>
      <c r="D121">
        <v>0.6674</v>
      </c>
      <c r="E121">
        <v>149.83</v>
      </c>
      <c r="F121">
        <v>144.75</v>
      </c>
      <c r="G121">
        <v>36.64</v>
      </c>
      <c r="H121">
        <v>1.07</v>
      </c>
      <c r="I121">
        <v>237</v>
      </c>
      <c r="J121">
        <v>65.25</v>
      </c>
      <c r="K121">
        <v>28.92</v>
      </c>
      <c r="L121">
        <v>4</v>
      </c>
      <c r="M121">
        <v>0</v>
      </c>
      <c r="N121">
        <v>7.33</v>
      </c>
      <c r="O121">
        <v>8281.25</v>
      </c>
      <c r="P121">
        <v>784.49</v>
      </c>
      <c r="Q121">
        <v>5881.86</v>
      </c>
      <c r="R121">
        <v>606.27</v>
      </c>
      <c r="S121">
        <v>228.93</v>
      </c>
      <c r="T121">
        <v>181388.6</v>
      </c>
      <c r="U121">
        <v>0.38</v>
      </c>
      <c r="V121">
        <v>0.85</v>
      </c>
      <c r="W121">
        <v>19.26</v>
      </c>
      <c r="X121">
        <v>11.09</v>
      </c>
      <c r="Y121">
        <v>0.5</v>
      </c>
      <c r="Z121">
        <v>10</v>
      </c>
    </row>
    <row r="122" spans="1:26">
      <c r="A122">
        <v>0</v>
      </c>
      <c r="B122">
        <v>85</v>
      </c>
      <c r="C122" t="s">
        <v>26</v>
      </c>
      <c r="D122">
        <v>0.3005</v>
      </c>
      <c r="E122">
        <v>332.81</v>
      </c>
      <c r="F122">
        <v>251.14</v>
      </c>
      <c r="G122">
        <v>6.44</v>
      </c>
      <c r="H122">
        <v>0.11</v>
      </c>
      <c r="I122">
        <v>2340</v>
      </c>
      <c r="J122">
        <v>167.88</v>
      </c>
      <c r="K122">
        <v>51.39</v>
      </c>
      <c r="L122">
        <v>1</v>
      </c>
      <c r="M122">
        <v>2338</v>
      </c>
      <c r="N122">
        <v>30.49</v>
      </c>
      <c r="O122">
        <v>20939.59</v>
      </c>
      <c r="P122">
        <v>3182.51</v>
      </c>
      <c r="Q122">
        <v>5883.68</v>
      </c>
      <c r="R122">
        <v>4233.22</v>
      </c>
      <c r="S122">
        <v>228.93</v>
      </c>
      <c r="T122">
        <v>1984350.96</v>
      </c>
      <c r="U122">
        <v>0.05</v>
      </c>
      <c r="V122">
        <v>0.49</v>
      </c>
      <c r="W122">
        <v>22.52</v>
      </c>
      <c r="X122">
        <v>117.43</v>
      </c>
      <c r="Y122">
        <v>0.5</v>
      </c>
      <c r="Z122">
        <v>10</v>
      </c>
    </row>
    <row r="123" spans="1:26">
      <c r="A123">
        <v>1</v>
      </c>
      <c r="B123">
        <v>85</v>
      </c>
      <c r="C123" t="s">
        <v>26</v>
      </c>
      <c r="D123">
        <v>0.5039</v>
      </c>
      <c r="E123">
        <v>198.45</v>
      </c>
      <c r="F123">
        <v>169.98</v>
      </c>
      <c r="G123">
        <v>13.25</v>
      </c>
      <c r="H123">
        <v>0.21</v>
      </c>
      <c r="I123">
        <v>770</v>
      </c>
      <c r="J123">
        <v>169.33</v>
      </c>
      <c r="K123">
        <v>51.39</v>
      </c>
      <c r="L123">
        <v>2</v>
      </c>
      <c r="M123">
        <v>768</v>
      </c>
      <c r="N123">
        <v>30.94</v>
      </c>
      <c r="O123">
        <v>21118.46</v>
      </c>
      <c r="P123">
        <v>2125.05</v>
      </c>
      <c r="Q123">
        <v>5882.21</v>
      </c>
      <c r="R123">
        <v>1471.9</v>
      </c>
      <c r="S123">
        <v>228.93</v>
      </c>
      <c r="T123">
        <v>611539.42</v>
      </c>
      <c r="U123">
        <v>0.16</v>
      </c>
      <c r="V123">
        <v>0.72</v>
      </c>
      <c r="W123">
        <v>19.85</v>
      </c>
      <c r="X123">
        <v>36.31</v>
      </c>
      <c r="Y123">
        <v>0.5</v>
      </c>
      <c r="Z123">
        <v>10</v>
      </c>
    </row>
    <row r="124" spans="1:26">
      <c r="A124">
        <v>2</v>
      </c>
      <c r="B124">
        <v>85</v>
      </c>
      <c r="C124" t="s">
        <v>26</v>
      </c>
      <c r="D124">
        <v>0.5782</v>
      </c>
      <c r="E124">
        <v>172.96</v>
      </c>
      <c r="F124">
        <v>155</v>
      </c>
      <c r="G124">
        <v>20.22</v>
      </c>
      <c r="H124">
        <v>0.31</v>
      </c>
      <c r="I124">
        <v>460</v>
      </c>
      <c r="J124">
        <v>170.79</v>
      </c>
      <c r="K124">
        <v>51.39</v>
      </c>
      <c r="L124">
        <v>3</v>
      </c>
      <c r="M124">
        <v>458</v>
      </c>
      <c r="N124">
        <v>31.4</v>
      </c>
      <c r="O124">
        <v>21297.94</v>
      </c>
      <c r="P124">
        <v>1910.22</v>
      </c>
      <c r="Q124">
        <v>5882.06</v>
      </c>
      <c r="R124">
        <v>964.22</v>
      </c>
      <c r="S124">
        <v>228.93</v>
      </c>
      <c r="T124">
        <v>359249.97</v>
      </c>
      <c r="U124">
        <v>0.24</v>
      </c>
      <c r="V124">
        <v>0.79</v>
      </c>
      <c r="W124">
        <v>19.32</v>
      </c>
      <c r="X124">
        <v>21.33</v>
      </c>
      <c r="Y124">
        <v>0.5</v>
      </c>
      <c r="Z124">
        <v>10</v>
      </c>
    </row>
    <row r="125" spans="1:26">
      <c r="A125">
        <v>3</v>
      </c>
      <c r="B125">
        <v>85</v>
      </c>
      <c r="C125" t="s">
        <v>26</v>
      </c>
      <c r="D125">
        <v>0.6167</v>
      </c>
      <c r="E125">
        <v>162.15</v>
      </c>
      <c r="F125">
        <v>148.73</v>
      </c>
      <c r="G125">
        <v>27.37</v>
      </c>
      <c r="H125">
        <v>0.41</v>
      </c>
      <c r="I125">
        <v>326</v>
      </c>
      <c r="J125">
        <v>172.25</v>
      </c>
      <c r="K125">
        <v>51.39</v>
      </c>
      <c r="L125">
        <v>4</v>
      </c>
      <c r="M125">
        <v>324</v>
      </c>
      <c r="N125">
        <v>31.86</v>
      </c>
      <c r="O125">
        <v>21478.05</v>
      </c>
      <c r="P125">
        <v>1805.83</v>
      </c>
      <c r="Q125">
        <v>5881.77</v>
      </c>
      <c r="R125">
        <v>751.4299999999999</v>
      </c>
      <c r="S125">
        <v>228.93</v>
      </c>
      <c r="T125">
        <v>253525.51</v>
      </c>
      <c r="U125">
        <v>0.3</v>
      </c>
      <c r="V125">
        <v>0.82</v>
      </c>
      <c r="W125">
        <v>19.11</v>
      </c>
      <c r="X125">
        <v>15.07</v>
      </c>
      <c r="Y125">
        <v>0.5</v>
      </c>
      <c r="Z125">
        <v>10</v>
      </c>
    </row>
    <row r="126" spans="1:26">
      <c r="A126">
        <v>4</v>
      </c>
      <c r="B126">
        <v>85</v>
      </c>
      <c r="C126" t="s">
        <v>26</v>
      </c>
      <c r="D126">
        <v>0.6408</v>
      </c>
      <c r="E126">
        <v>156.06</v>
      </c>
      <c r="F126">
        <v>145.19</v>
      </c>
      <c r="G126">
        <v>34.71</v>
      </c>
      <c r="H126">
        <v>0.51</v>
      </c>
      <c r="I126">
        <v>251</v>
      </c>
      <c r="J126">
        <v>173.71</v>
      </c>
      <c r="K126">
        <v>51.39</v>
      </c>
      <c r="L126">
        <v>5</v>
      </c>
      <c r="M126">
        <v>249</v>
      </c>
      <c r="N126">
        <v>32.32</v>
      </c>
      <c r="O126">
        <v>21658.78</v>
      </c>
      <c r="P126">
        <v>1736.78</v>
      </c>
      <c r="Q126">
        <v>5881.68</v>
      </c>
      <c r="R126">
        <v>632.28</v>
      </c>
      <c r="S126">
        <v>228.93</v>
      </c>
      <c r="T126">
        <v>194323.05</v>
      </c>
      <c r="U126">
        <v>0.36</v>
      </c>
      <c r="V126">
        <v>0.84</v>
      </c>
      <c r="W126">
        <v>18.96</v>
      </c>
      <c r="X126">
        <v>11.53</v>
      </c>
      <c r="Y126">
        <v>0.5</v>
      </c>
      <c r="Z126">
        <v>10</v>
      </c>
    </row>
    <row r="127" spans="1:26">
      <c r="A127">
        <v>5</v>
      </c>
      <c r="B127">
        <v>85</v>
      </c>
      <c r="C127" t="s">
        <v>26</v>
      </c>
      <c r="D127">
        <v>0.6574</v>
      </c>
      <c r="E127">
        <v>152.11</v>
      </c>
      <c r="F127">
        <v>142.9</v>
      </c>
      <c r="G127">
        <v>42.44</v>
      </c>
      <c r="H127">
        <v>0.61</v>
      </c>
      <c r="I127">
        <v>202</v>
      </c>
      <c r="J127">
        <v>175.18</v>
      </c>
      <c r="K127">
        <v>51.39</v>
      </c>
      <c r="L127">
        <v>6</v>
      </c>
      <c r="M127">
        <v>200</v>
      </c>
      <c r="N127">
        <v>32.79</v>
      </c>
      <c r="O127">
        <v>21840.16</v>
      </c>
      <c r="P127">
        <v>1680.29</v>
      </c>
      <c r="Q127">
        <v>5881.58</v>
      </c>
      <c r="R127">
        <v>554.87</v>
      </c>
      <c r="S127">
        <v>228.93</v>
      </c>
      <c r="T127">
        <v>155866.28</v>
      </c>
      <c r="U127">
        <v>0.41</v>
      </c>
      <c r="V127">
        <v>0.86</v>
      </c>
      <c r="W127">
        <v>18.88</v>
      </c>
      <c r="X127">
        <v>9.24</v>
      </c>
      <c r="Y127">
        <v>0.5</v>
      </c>
      <c r="Z127">
        <v>10</v>
      </c>
    </row>
    <row r="128" spans="1:26">
      <c r="A128">
        <v>6</v>
      </c>
      <c r="B128">
        <v>85</v>
      </c>
      <c r="C128" t="s">
        <v>26</v>
      </c>
      <c r="D128">
        <v>0.669</v>
      </c>
      <c r="E128">
        <v>149.49</v>
      </c>
      <c r="F128">
        <v>141.39</v>
      </c>
      <c r="G128">
        <v>50.2</v>
      </c>
      <c r="H128">
        <v>0.7</v>
      </c>
      <c r="I128">
        <v>169</v>
      </c>
      <c r="J128">
        <v>176.66</v>
      </c>
      <c r="K128">
        <v>51.39</v>
      </c>
      <c r="L128">
        <v>7</v>
      </c>
      <c r="M128">
        <v>167</v>
      </c>
      <c r="N128">
        <v>33.27</v>
      </c>
      <c r="O128">
        <v>22022.17</v>
      </c>
      <c r="P128">
        <v>1634.75</v>
      </c>
      <c r="Q128">
        <v>5881.53</v>
      </c>
      <c r="R128">
        <v>502.99</v>
      </c>
      <c r="S128">
        <v>228.93</v>
      </c>
      <c r="T128">
        <v>130088.17</v>
      </c>
      <c r="U128">
        <v>0.46</v>
      </c>
      <c r="V128">
        <v>0.87</v>
      </c>
      <c r="W128">
        <v>18.85</v>
      </c>
      <c r="X128">
        <v>7.73</v>
      </c>
      <c r="Y128">
        <v>0.5</v>
      </c>
      <c r="Z128">
        <v>10</v>
      </c>
    </row>
    <row r="129" spans="1:26">
      <c r="A129">
        <v>7</v>
      </c>
      <c r="B129">
        <v>85</v>
      </c>
      <c r="C129" t="s">
        <v>26</v>
      </c>
      <c r="D129">
        <v>0.678</v>
      </c>
      <c r="E129">
        <v>147.49</v>
      </c>
      <c r="F129">
        <v>140.24</v>
      </c>
      <c r="G129">
        <v>58.43</v>
      </c>
      <c r="H129">
        <v>0.8</v>
      </c>
      <c r="I129">
        <v>144</v>
      </c>
      <c r="J129">
        <v>178.14</v>
      </c>
      <c r="K129">
        <v>51.39</v>
      </c>
      <c r="L129">
        <v>8</v>
      </c>
      <c r="M129">
        <v>142</v>
      </c>
      <c r="N129">
        <v>33.75</v>
      </c>
      <c r="O129">
        <v>22204.83</v>
      </c>
      <c r="P129">
        <v>1593.34</v>
      </c>
      <c r="Q129">
        <v>5881.53</v>
      </c>
      <c r="R129">
        <v>464.96</v>
      </c>
      <c r="S129">
        <v>228.93</v>
      </c>
      <c r="T129">
        <v>111199.21</v>
      </c>
      <c r="U129">
        <v>0.49</v>
      </c>
      <c r="V129">
        <v>0.87</v>
      </c>
      <c r="W129">
        <v>18.79</v>
      </c>
      <c r="X129">
        <v>6.58</v>
      </c>
      <c r="Y129">
        <v>0.5</v>
      </c>
      <c r="Z129">
        <v>10</v>
      </c>
    </row>
    <row r="130" spans="1:26">
      <c r="A130">
        <v>8</v>
      </c>
      <c r="B130">
        <v>85</v>
      </c>
      <c r="C130" t="s">
        <v>26</v>
      </c>
      <c r="D130">
        <v>0.6854</v>
      </c>
      <c r="E130">
        <v>145.9</v>
      </c>
      <c r="F130">
        <v>139.3</v>
      </c>
      <c r="G130">
        <v>66.86</v>
      </c>
      <c r="H130">
        <v>0.89</v>
      </c>
      <c r="I130">
        <v>125</v>
      </c>
      <c r="J130">
        <v>179.63</v>
      </c>
      <c r="K130">
        <v>51.39</v>
      </c>
      <c r="L130">
        <v>9</v>
      </c>
      <c r="M130">
        <v>123</v>
      </c>
      <c r="N130">
        <v>34.24</v>
      </c>
      <c r="O130">
        <v>22388.15</v>
      </c>
      <c r="P130">
        <v>1552.82</v>
      </c>
      <c r="Q130">
        <v>5881.5</v>
      </c>
      <c r="R130">
        <v>432.79</v>
      </c>
      <c r="S130">
        <v>228.93</v>
      </c>
      <c r="T130">
        <v>95210.50999999999</v>
      </c>
      <c r="U130">
        <v>0.53</v>
      </c>
      <c r="V130">
        <v>0.88</v>
      </c>
      <c r="W130">
        <v>18.76</v>
      </c>
      <c r="X130">
        <v>5.64</v>
      </c>
      <c r="Y130">
        <v>0.5</v>
      </c>
      <c r="Z130">
        <v>10</v>
      </c>
    </row>
    <row r="131" spans="1:26">
      <c r="A131">
        <v>9</v>
      </c>
      <c r="B131">
        <v>85</v>
      </c>
      <c r="C131" t="s">
        <v>26</v>
      </c>
      <c r="D131">
        <v>0.6909</v>
      </c>
      <c r="E131">
        <v>144.75</v>
      </c>
      <c r="F131">
        <v>138.65</v>
      </c>
      <c r="G131">
        <v>75.63</v>
      </c>
      <c r="H131">
        <v>0.98</v>
      </c>
      <c r="I131">
        <v>110</v>
      </c>
      <c r="J131">
        <v>181.12</v>
      </c>
      <c r="K131">
        <v>51.39</v>
      </c>
      <c r="L131">
        <v>10</v>
      </c>
      <c r="M131">
        <v>108</v>
      </c>
      <c r="N131">
        <v>34.73</v>
      </c>
      <c r="O131">
        <v>22572.13</v>
      </c>
      <c r="P131">
        <v>1514.48</v>
      </c>
      <c r="Q131">
        <v>5881.6</v>
      </c>
      <c r="R131">
        <v>410.58</v>
      </c>
      <c r="S131">
        <v>228.93</v>
      </c>
      <c r="T131">
        <v>84181.69</v>
      </c>
      <c r="U131">
        <v>0.5600000000000001</v>
      </c>
      <c r="V131">
        <v>0.88</v>
      </c>
      <c r="W131">
        <v>18.74</v>
      </c>
      <c r="X131">
        <v>4.99</v>
      </c>
      <c r="Y131">
        <v>0.5</v>
      </c>
      <c r="Z131">
        <v>10</v>
      </c>
    </row>
    <row r="132" spans="1:26">
      <c r="A132">
        <v>10</v>
      </c>
      <c r="B132">
        <v>85</v>
      </c>
      <c r="C132" t="s">
        <v>26</v>
      </c>
      <c r="D132">
        <v>0.6953</v>
      </c>
      <c r="E132">
        <v>143.82</v>
      </c>
      <c r="F132">
        <v>138.13</v>
      </c>
      <c r="G132">
        <v>84.56999999999999</v>
      </c>
      <c r="H132">
        <v>1.07</v>
      </c>
      <c r="I132">
        <v>98</v>
      </c>
      <c r="J132">
        <v>182.62</v>
      </c>
      <c r="K132">
        <v>51.39</v>
      </c>
      <c r="L132">
        <v>11</v>
      </c>
      <c r="M132">
        <v>96</v>
      </c>
      <c r="N132">
        <v>35.22</v>
      </c>
      <c r="O132">
        <v>22756.91</v>
      </c>
      <c r="P132">
        <v>1479.62</v>
      </c>
      <c r="Q132">
        <v>5881.56</v>
      </c>
      <c r="R132">
        <v>393.61</v>
      </c>
      <c r="S132">
        <v>228.93</v>
      </c>
      <c r="T132">
        <v>75755.55</v>
      </c>
      <c r="U132">
        <v>0.58</v>
      </c>
      <c r="V132">
        <v>0.89</v>
      </c>
      <c r="W132">
        <v>18.71</v>
      </c>
      <c r="X132">
        <v>4.47</v>
      </c>
      <c r="Y132">
        <v>0.5</v>
      </c>
      <c r="Z132">
        <v>10</v>
      </c>
    </row>
    <row r="133" spans="1:26">
      <c r="A133">
        <v>11</v>
      </c>
      <c r="B133">
        <v>85</v>
      </c>
      <c r="C133" t="s">
        <v>26</v>
      </c>
      <c r="D133">
        <v>0.6997</v>
      </c>
      <c r="E133">
        <v>142.92</v>
      </c>
      <c r="F133">
        <v>137.6</v>
      </c>
      <c r="G133">
        <v>94.89</v>
      </c>
      <c r="H133">
        <v>1.16</v>
      </c>
      <c r="I133">
        <v>87</v>
      </c>
      <c r="J133">
        <v>184.12</v>
      </c>
      <c r="K133">
        <v>51.39</v>
      </c>
      <c r="L133">
        <v>12</v>
      </c>
      <c r="M133">
        <v>85</v>
      </c>
      <c r="N133">
        <v>35.73</v>
      </c>
      <c r="O133">
        <v>22942.24</v>
      </c>
      <c r="P133">
        <v>1434.98</v>
      </c>
      <c r="Q133">
        <v>5881.57</v>
      </c>
      <c r="R133">
        <v>375.48</v>
      </c>
      <c r="S133">
        <v>228.93</v>
      </c>
      <c r="T133">
        <v>66742.77</v>
      </c>
      <c r="U133">
        <v>0.61</v>
      </c>
      <c r="V133">
        <v>0.89</v>
      </c>
      <c r="W133">
        <v>18.69</v>
      </c>
      <c r="X133">
        <v>3.94</v>
      </c>
      <c r="Y133">
        <v>0.5</v>
      </c>
      <c r="Z133">
        <v>10</v>
      </c>
    </row>
    <row r="134" spans="1:26">
      <c r="A134">
        <v>12</v>
      </c>
      <c r="B134">
        <v>85</v>
      </c>
      <c r="C134" t="s">
        <v>26</v>
      </c>
      <c r="D134">
        <v>0.7029</v>
      </c>
      <c r="E134">
        <v>142.28</v>
      </c>
      <c r="F134">
        <v>137.23</v>
      </c>
      <c r="G134">
        <v>104.22</v>
      </c>
      <c r="H134">
        <v>1.24</v>
      </c>
      <c r="I134">
        <v>79</v>
      </c>
      <c r="J134">
        <v>185.63</v>
      </c>
      <c r="K134">
        <v>51.39</v>
      </c>
      <c r="L134">
        <v>13</v>
      </c>
      <c r="M134">
        <v>71</v>
      </c>
      <c r="N134">
        <v>36.24</v>
      </c>
      <c r="O134">
        <v>23128.27</v>
      </c>
      <c r="P134">
        <v>1398.96</v>
      </c>
      <c r="Q134">
        <v>5881.47</v>
      </c>
      <c r="R134">
        <v>362.79</v>
      </c>
      <c r="S134">
        <v>228.93</v>
      </c>
      <c r="T134">
        <v>60442.37</v>
      </c>
      <c r="U134">
        <v>0.63</v>
      </c>
      <c r="V134">
        <v>0.89</v>
      </c>
      <c r="W134">
        <v>18.68</v>
      </c>
      <c r="X134">
        <v>3.57</v>
      </c>
      <c r="Y134">
        <v>0.5</v>
      </c>
      <c r="Z134">
        <v>10</v>
      </c>
    </row>
    <row r="135" spans="1:26">
      <c r="A135">
        <v>13</v>
      </c>
      <c r="B135">
        <v>85</v>
      </c>
      <c r="C135" t="s">
        <v>26</v>
      </c>
      <c r="D135">
        <v>0.7052</v>
      </c>
      <c r="E135">
        <v>141.8</v>
      </c>
      <c r="F135">
        <v>136.95</v>
      </c>
      <c r="G135">
        <v>112.56</v>
      </c>
      <c r="H135">
        <v>1.33</v>
      </c>
      <c r="I135">
        <v>73</v>
      </c>
      <c r="J135">
        <v>187.14</v>
      </c>
      <c r="K135">
        <v>51.39</v>
      </c>
      <c r="L135">
        <v>14</v>
      </c>
      <c r="M135">
        <v>35</v>
      </c>
      <c r="N135">
        <v>36.75</v>
      </c>
      <c r="O135">
        <v>23314.98</v>
      </c>
      <c r="P135">
        <v>1374.5</v>
      </c>
      <c r="Q135">
        <v>5881.51</v>
      </c>
      <c r="R135">
        <v>351.94</v>
      </c>
      <c r="S135">
        <v>228.93</v>
      </c>
      <c r="T135">
        <v>55046.72</v>
      </c>
      <c r="U135">
        <v>0.65</v>
      </c>
      <c r="V135">
        <v>0.89</v>
      </c>
      <c r="W135">
        <v>18.72</v>
      </c>
      <c r="X135">
        <v>3.3</v>
      </c>
      <c r="Y135">
        <v>0.5</v>
      </c>
      <c r="Z135">
        <v>10</v>
      </c>
    </row>
    <row r="136" spans="1:26">
      <c r="A136">
        <v>14</v>
      </c>
      <c r="B136">
        <v>85</v>
      </c>
      <c r="C136" t="s">
        <v>26</v>
      </c>
      <c r="D136">
        <v>0.7056</v>
      </c>
      <c r="E136">
        <v>141.72</v>
      </c>
      <c r="F136">
        <v>136.94</v>
      </c>
      <c r="G136">
        <v>115.72</v>
      </c>
      <c r="H136">
        <v>1.41</v>
      </c>
      <c r="I136">
        <v>71</v>
      </c>
      <c r="J136">
        <v>188.66</v>
      </c>
      <c r="K136">
        <v>51.39</v>
      </c>
      <c r="L136">
        <v>15</v>
      </c>
      <c r="M136">
        <v>8</v>
      </c>
      <c r="N136">
        <v>37.27</v>
      </c>
      <c r="O136">
        <v>23502.4</v>
      </c>
      <c r="P136">
        <v>1367.16</v>
      </c>
      <c r="Q136">
        <v>5881.58</v>
      </c>
      <c r="R136">
        <v>350.48</v>
      </c>
      <c r="S136">
        <v>228.93</v>
      </c>
      <c r="T136">
        <v>54324.34</v>
      </c>
      <c r="U136">
        <v>0.65</v>
      </c>
      <c r="V136">
        <v>0.89</v>
      </c>
      <c r="W136">
        <v>18.75</v>
      </c>
      <c r="X136">
        <v>3.28</v>
      </c>
      <c r="Y136">
        <v>0.5</v>
      </c>
      <c r="Z136">
        <v>10</v>
      </c>
    </row>
    <row r="137" spans="1:26">
      <c r="A137">
        <v>15</v>
      </c>
      <c r="B137">
        <v>85</v>
      </c>
      <c r="C137" t="s">
        <v>26</v>
      </c>
      <c r="D137">
        <v>0.7056</v>
      </c>
      <c r="E137">
        <v>141.73</v>
      </c>
      <c r="F137">
        <v>136.95</v>
      </c>
      <c r="G137">
        <v>115.74</v>
      </c>
      <c r="H137">
        <v>1.49</v>
      </c>
      <c r="I137">
        <v>71</v>
      </c>
      <c r="J137">
        <v>190.19</v>
      </c>
      <c r="K137">
        <v>51.39</v>
      </c>
      <c r="L137">
        <v>16</v>
      </c>
      <c r="M137">
        <v>0</v>
      </c>
      <c r="N137">
        <v>37.79</v>
      </c>
      <c r="O137">
        <v>23690.52</v>
      </c>
      <c r="P137">
        <v>1376.37</v>
      </c>
      <c r="Q137">
        <v>5881.54</v>
      </c>
      <c r="R137">
        <v>350.89</v>
      </c>
      <c r="S137">
        <v>228.93</v>
      </c>
      <c r="T137">
        <v>54530.94</v>
      </c>
      <c r="U137">
        <v>0.65</v>
      </c>
      <c r="V137">
        <v>0.89</v>
      </c>
      <c r="W137">
        <v>18.75</v>
      </c>
      <c r="X137">
        <v>3.3</v>
      </c>
      <c r="Y137">
        <v>0.5</v>
      </c>
      <c r="Z137">
        <v>10</v>
      </c>
    </row>
    <row r="138" spans="1:26">
      <c r="A138">
        <v>0</v>
      </c>
      <c r="B138">
        <v>20</v>
      </c>
      <c r="C138" t="s">
        <v>26</v>
      </c>
      <c r="D138">
        <v>0.5822000000000001</v>
      </c>
      <c r="E138">
        <v>171.77</v>
      </c>
      <c r="F138">
        <v>162.51</v>
      </c>
      <c r="G138">
        <v>15.85</v>
      </c>
      <c r="H138">
        <v>0.34</v>
      </c>
      <c r="I138">
        <v>615</v>
      </c>
      <c r="J138">
        <v>51.33</v>
      </c>
      <c r="K138">
        <v>24.83</v>
      </c>
      <c r="L138">
        <v>1</v>
      </c>
      <c r="M138">
        <v>613</v>
      </c>
      <c r="N138">
        <v>5.51</v>
      </c>
      <c r="O138">
        <v>6564.78</v>
      </c>
      <c r="P138">
        <v>849.3200000000001</v>
      </c>
      <c r="Q138">
        <v>5882.12</v>
      </c>
      <c r="R138">
        <v>1219.24</v>
      </c>
      <c r="S138">
        <v>228.93</v>
      </c>
      <c r="T138">
        <v>485983.65</v>
      </c>
      <c r="U138">
        <v>0.19</v>
      </c>
      <c r="V138">
        <v>0.75</v>
      </c>
      <c r="W138">
        <v>19.56</v>
      </c>
      <c r="X138">
        <v>28.83</v>
      </c>
      <c r="Y138">
        <v>0.5</v>
      </c>
      <c r="Z138">
        <v>10</v>
      </c>
    </row>
    <row r="139" spans="1:26">
      <c r="A139">
        <v>1</v>
      </c>
      <c r="B139">
        <v>20</v>
      </c>
      <c r="C139" t="s">
        <v>26</v>
      </c>
      <c r="D139">
        <v>0.6541</v>
      </c>
      <c r="E139">
        <v>152.87</v>
      </c>
      <c r="F139">
        <v>147.5</v>
      </c>
      <c r="G139">
        <v>29.8</v>
      </c>
      <c r="H139">
        <v>0.66</v>
      </c>
      <c r="I139">
        <v>297</v>
      </c>
      <c r="J139">
        <v>52.47</v>
      </c>
      <c r="K139">
        <v>24.83</v>
      </c>
      <c r="L139">
        <v>2</v>
      </c>
      <c r="M139">
        <v>20</v>
      </c>
      <c r="N139">
        <v>5.64</v>
      </c>
      <c r="O139">
        <v>6705.1</v>
      </c>
      <c r="P139">
        <v>693.26</v>
      </c>
      <c r="Q139">
        <v>5881.89</v>
      </c>
      <c r="R139">
        <v>697.52</v>
      </c>
      <c r="S139">
        <v>228.93</v>
      </c>
      <c r="T139">
        <v>226715.95</v>
      </c>
      <c r="U139">
        <v>0.33</v>
      </c>
      <c r="V139">
        <v>0.83</v>
      </c>
      <c r="W139">
        <v>19.41</v>
      </c>
      <c r="X139">
        <v>13.83</v>
      </c>
      <c r="Y139">
        <v>0.5</v>
      </c>
      <c r="Z139">
        <v>10</v>
      </c>
    </row>
    <row r="140" spans="1:26">
      <c r="A140">
        <v>2</v>
      </c>
      <c r="B140">
        <v>20</v>
      </c>
      <c r="C140" t="s">
        <v>26</v>
      </c>
      <c r="D140">
        <v>0.6545</v>
      </c>
      <c r="E140">
        <v>152.8</v>
      </c>
      <c r="F140">
        <v>147.44</v>
      </c>
      <c r="G140">
        <v>29.99</v>
      </c>
      <c r="H140">
        <v>0.97</v>
      </c>
      <c r="I140">
        <v>295</v>
      </c>
      <c r="J140">
        <v>53.61</v>
      </c>
      <c r="K140">
        <v>24.83</v>
      </c>
      <c r="L140">
        <v>3</v>
      </c>
      <c r="M140">
        <v>0</v>
      </c>
      <c r="N140">
        <v>5.78</v>
      </c>
      <c r="O140">
        <v>6845.59</v>
      </c>
      <c r="P140">
        <v>706.76</v>
      </c>
      <c r="Q140">
        <v>5882.01</v>
      </c>
      <c r="R140">
        <v>694.55</v>
      </c>
      <c r="S140">
        <v>228.93</v>
      </c>
      <c r="T140">
        <v>225238.35</v>
      </c>
      <c r="U140">
        <v>0.33</v>
      </c>
      <c r="V140">
        <v>0.83</v>
      </c>
      <c r="W140">
        <v>19.45</v>
      </c>
      <c r="X140">
        <v>13.78</v>
      </c>
      <c r="Y140">
        <v>0.5</v>
      </c>
      <c r="Z140">
        <v>10</v>
      </c>
    </row>
    <row r="141" spans="1:26">
      <c r="A141">
        <v>0</v>
      </c>
      <c r="B141">
        <v>65</v>
      </c>
      <c r="C141" t="s">
        <v>26</v>
      </c>
      <c r="D141">
        <v>0.3722</v>
      </c>
      <c r="E141">
        <v>268.68</v>
      </c>
      <c r="F141">
        <v>219.08</v>
      </c>
      <c r="G141">
        <v>7.55</v>
      </c>
      <c r="H141">
        <v>0.13</v>
      </c>
      <c r="I141">
        <v>1742</v>
      </c>
      <c r="J141">
        <v>133.21</v>
      </c>
      <c r="K141">
        <v>46.47</v>
      </c>
      <c r="L141">
        <v>1</v>
      </c>
      <c r="M141">
        <v>1740</v>
      </c>
      <c r="N141">
        <v>20.75</v>
      </c>
      <c r="O141">
        <v>16663.42</v>
      </c>
      <c r="P141">
        <v>2379.8</v>
      </c>
      <c r="Q141">
        <v>5883.15</v>
      </c>
      <c r="R141">
        <v>3142.13</v>
      </c>
      <c r="S141">
        <v>228.93</v>
      </c>
      <c r="T141">
        <v>1441797.17</v>
      </c>
      <c r="U141">
        <v>0.07000000000000001</v>
      </c>
      <c r="V141">
        <v>0.5600000000000001</v>
      </c>
      <c r="W141">
        <v>21.43</v>
      </c>
      <c r="X141">
        <v>85.39</v>
      </c>
      <c r="Y141">
        <v>0.5</v>
      </c>
      <c r="Z141">
        <v>10</v>
      </c>
    </row>
    <row r="142" spans="1:26">
      <c r="A142">
        <v>1</v>
      </c>
      <c r="B142">
        <v>65</v>
      </c>
      <c r="C142" t="s">
        <v>26</v>
      </c>
      <c r="D142">
        <v>0.5484</v>
      </c>
      <c r="E142">
        <v>182.36</v>
      </c>
      <c r="F142">
        <v>163.08</v>
      </c>
      <c r="G142">
        <v>15.58</v>
      </c>
      <c r="H142">
        <v>0.26</v>
      </c>
      <c r="I142">
        <v>628</v>
      </c>
      <c r="J142">
        <v>134.55</v>
      </c>
      <c r="K142">
        <v>46.47</v>
      </c>
      <c r="L142">
        <v>2</v>
      </c>
      <c r="M142">
        <v>626</v>
      </c>
      <c r="N142">
        <v>21.09</v>
      </c>
      <c r="O142">
        <v>16828.84</v>
      </c>
      <c r="P142">
        <v>1734.6</v>
      </c>
      <c r="Q142">
        <v>5882.02</v>
      </c>
      <c r="R142">
        <v>1237.99</v>
      </c>
      <c r="S142">
        <v>228.93</v>
      </c>
      <c r="T142">
        <v>495296.03</v>
      </c>
      <c r="U142">
        <v>0.18</v>
      </c>
      <c r="V142">
        <v>0.75</v>
      </c>
      <c r="W142">
        <v>19.6</v>
      </c>
      <c r="X142">
        <v>29.41</v>
      </c>
      <c r="Y142">
        <v>0.5</v>
      </c>
      <c r="Z142">
        <v>10</v>
      </c>
    </row>
    <row r="143" spans="1:26">
      <c r="A143">
        <v>2</v>
      </c>
      <c r="B143">
        <v>65</v>
      </c>
      <c r="C143" t="s">
        <v>26</v>
      </c>
      <c r="D143">
        <v>0.6113</v>
      </c>
      <c r="E143">
        <v>163.59</v>
      </c>
      <c r="F143">
        <v>151.12</v>
      </c>
      <c r="G143">
        <v>23.99</v>
      </c>
      <c r="H143">
        <v>0.39</v>
      </c>
      <c r="I143">
        <v>378</v>
      </c>
      <c r="J143">
        <v>135.9</v>
      </c>
      <c r="K143">
        <v>46.47</v>
      </c>
      <c r="L143">
        <v>3</v>
      </c>
      <c r="M143">
        <v>376</v>
      </c>
      <c r="N143">
        <v>21.43</v>
      </c>
      <c r="O143">
        <v>16994.64</v>
      </c>
      <c r="P143">
        <v>1570.63</v>
      </c>
      <c r="Q143">
        <v>5881.88</v>
      </c>
      <c r="R143">
        <v>833.66</v>
      </c>
      <c r="S143">
        <v>228.93</v>
      </c>
      <c r="T143">
        <v>294377.62</v>
      </c>
      <c r="U143">
        <v>0.27</v>
      </c>
      <c r="V143">
        <v>0.8100000000000001</v>
      </c>
      <c r="W143">
        <v>19.16</v>
      </c>
      <c r="X143">
        <v>17.45</v>
      </c>
      <c r="Y143">
        <v>0.5</v>
      </c>
      <c r="Z143">
        <v>10</v>
      </c>
    </row>
    <row r="144" spans="1:26">
      <c r="A144">
        <v>3</v>
      </c>
      <c r="B144">
        <v>65</v>
      </c>
      <c r="C144" t="s">
        <v>26</v>
      </c>
      <c r="D144">
        <v>0.6435</v>
      </c>
      <c r="E144">
        <v>155.41</v>
      </c>
      <c r="F144">
        <v>145.96</v>
      </c>
      <c r="G144">
        <v>32.8</v>
      </c>
      <c r="H144">
        <v>0.52</v>
      </c>
      <c r="I144">
        <v>267</v>
      </c>
      <c r="J144">
        <v>137.25</v>
      </c>
      <c r="K144">
        <v>46.47</v>
      </c>
      <c r="L144">
        <v>4</v>
      </c>
      <c r="M144">
        <v>265</v>
      </c>
      <c r="N144">
        <v>21.78</v>
      </c>
      <c r="O144">
        <v>17160.92</v>
      </c>
      <c r="P144">
        <v>1480.21</v>
      </c>
      <c r="Q144">
        <v>5881.85</v>
      </c>
      <c r="R144">
        <v>658.42</v>
      </c>
      <c r="S144">
        <v>228.93</v>
      </c>
      <c r="T144">
        <v>207313.47</v>
      </c>
      <c r="U144">
        <v>0.35</v>
      </c>
      <c r="V144">
        <v>0.84</v>
      </c>
      <c r="W144">
        <v>18.99</v>
      </c>
      <c r="X144">
        <v>12.3</v>
      </c>
      <c r="Y144">
        <v>0.5</v>
      </c>
      <c r="Z144">
        <v>10</v>
      </c>
    </row>
    <row r="145" spans="1:26">
      <c r="A145">
        <v>4</v>
      </c>
      <c r="B145">
        <v>65</v>
      </c>
      <c r="C145" t="s">
        <v>26</v>
      </c>
      <c r="D145">
        <v>0.6632</v>
      </c>
      <c r="E145">
        <v>150.78</v>
      </c>
      <c r="F145">
        <v>143.04</v>
      </c>
      <c r="G145">
        <v>42.07</v>
      </c>
      <c r="H145">
        <v>0.64</v>
      </c>
      <c r="I145">
        <v>204</v>
      </c>
      <c r="J145">
        <v>138.6</v>
      </c>
      <c r="K145">
        <v>46.47</v>
      </c>
      <c r="L145">
        <v>5</v>
      </c>
      <c r="M145">
        <v>202</v>
      </c>
      <c r="N145">
        <v>22.13</v>
      </c>
      <c r="O145">
        <v>17327.69</v>
      </c>
      <c r="P145">
        <v>1413.11</v>
      </c>
      <c r="Q145">
        <v>5881.68</v>
      </c>
      <c r="R145">
        <v>559.55</v>
      </c>
      <c r="S145">
        <v>228.93</v>
      </c>
      <c r="T145">
        <v>158194.69</v>
      </c>
      <c r="U145">
        <v>0.41</v>
      </c>
      <c r="V145">
        <v>0.86</v>
      </c>
      <c r="W145">
        <v>18.89</v>
      </c>
      <c r="X145">
        <v>9.380000000000001</v>
      </c>
      <c r="Y145">
        <v>0.5</v>
      </c>
      <c r="Z145">
        <v>10</v>
      </c>
    </row>
    <row r="146" spans="1:26">
      <c r="A146">
        <v>5</v>
      </c>
      <c r="B146">
        <v>65</v>
      </c>
      <c r="C146" t="s">
        <v>26</v>
      </c>
      <c r="D146">
        <v>0.677</v>
      </c>
      <c r="E146">
        <v>147.72</v>
      </c>
      <c r="F146">
        <v>141.1</v>
      </c>
      <c r="G146">
        <v>51.94</v>
      </c>
      <c r="H146">
        <v>0.76</v>
      </c>
      <c r="I146">
        <v>163</v>
      </c>
      <c r="J146">
        <v>139.95</v>
      </c>
      <c r="K146">
        <v>46.47</v>
      </c>
      <c r="L146">
        <v>6</v>
      </c>
      <c r="M146">
        <v>161</v>
      </c>
      <c r="N146">
        <v>22.49</v>
      </c>
      <c r="O146">
        <v>17494.97</v>
      </c>
      <c r="P146">
        <v>1354.58</v>
      </c>
      <c r="Q146">
        <v>5881.66</v>
      </c>
      <c r="R146">
        <v>494.24</v>
      </c>
      <c r="S146">
        <v>228.93</v>
      </c>
      <c r="T146">
        <v>125744.36</v>
      </c>
      <c r="U146">
        <v>0.46</v>
      </c>
      <c r="V146">
        <v>0.87</v>
      </c>
      <c r="W146">
        <v>18.81</v>
      </c>
      <c r="X146">
        <v>7.44</v>
      </c>
      <c r="Y146">
        <v>0.5</v>
      </c>
      <c r="Z146">
        <v>10</v>
      </c>
    </row>
    <row r="147" spans="1:26">
      <c r="A147">
        <v>6</v>
      </c>
      <c r="B147">
        <v>65</v>
      </c>
      <c r="C147" t="s">
        <v>26</v>
      </c>
      <c r="D147">
        <v>0.6868</v>
      </c>
      <c r="E147">
        <v>145.6</v>
      </c>
      <c r="F147">
        <v>139.77</v>
      </c>
      <c r="G147">
        <v>62.59</v>
      </c>
      <c r="H147">
        <v>0.88</v>
      </c>
      <c r="I147">
        <v>134</v>
      </c>
      <c r="J147">
        <v>141.31</v>
      </c>
      <c r="K147">
        <v>46.47</v>
      </c>
      <c r="L147">
        <v>7</v>
      </c>
      <c r="M147">
        <v>132</v>
      </c>
      <c r="N147">
        <v>22.85</v>
      </c>
      <c r="O147">
        <v>17662.75</v>
      </c>
      <c r="P147">
        <v>1298.83</v>
      </c>
      <c r="Q147">
        <v>5881.53</v>
      </c>
      <c r="R147">
        <v>449.26</v>
      </c>
      <c r="S147">
        <v>228.93</v>
      </c>
      <c r="T147">
        <v>103399.98</v>
      </c>
      <c r="U147">
        <v>0.51</v>
      </c>
      <c r="V147">
        <v>0.88</v>
      </c>
      <c r="W147">
        <v>18.77</v>
      </c>
      <c r="X147">
        <v>6.12</v>
      </c>
      <c r="Y147">
        <v>0.5</v>
      </c>
      <c r="Z147">
        <v>10</v>
      </c>
    </row>
    <row r="148" spans="1:26">
      <c r="A148">
        <v>7</v>
      </c>
      <c r="B148">
        <v>65</v>
      </c>
      <c r="C148" t="s">
        <v>26</v>
      </c>
      <c r="D148">
        <v>0.6941000000000001</v>
      </c>
      <c r="E148">
        <v>144.07</v>
      </c>
      <c r="F148">
        <v>138.81</v>
      </c>
      <c r="G148">
        <v>73.70999999999999</v>
      </c>
      <c r="H148">
        <v>0.99</v>
      </c>
      <c r="I148">
        <v>113</v>
      </c>
      <c r="J148">
        <v>142.68</v>
      </c>
      <c r="K148">
        <v>46.47</v>
      </c>
      <c r="L148">
        <v>8</v>
      </c>
      <c r="M148">
        <v>110</v>
      </c>
      <c r="N148">
        <v>23.21</v>
      </c>
      <c r="O148">
        <v>17831.04</v>
      </c>
      <c r="P148">
        <v>1242.51</v>
      </c>
      <c r="Q148">
        <v>5881.55</v>
      </c>
      <c r="R148">
        <v>416.42</v>
      </c>
      <c r="S148">
        <v>228.93</v>
      </c>
      <c r="T148">
        <v>87084.91</v>
      </c>
      <c r="U148">
        <v>0.55</v>
      </c>
      <c r="V148">
        <v>0.88</v>
      </c>
      <c r="W148">
        <v>18.74</v>
      </c>
      <c r="X148">
        <v>5.16</v>
      </c>
      <c r="Y148">
        <v>0.5</v>
      </c>
      <c r="Z148">
        <v>10</v>
      </c>
    </row>
    <row r="149" spans="1:26">
      <c r="A149">
        <v>8</v>
      </c>
      <c r="B149">
        <v>65</v>
      </c>
      <c r="C149" t="s">
        <v>26</v>
      </c>
      <c r="D149">
        <v>0.6991000000000001</v>
      </c>
      <c r="E149">
        <v>143.03</v>
      </c>
      <c r="F149">
        <v>138.18</v>
      </c>
      <c r="G149">
        <v>84.59999999999999</v>
      </c>
      <c r="H149">
        <v>1.11</v>
      </c>
      <c r="I149">
        <v>98</v>
      </c>
      <c r="J149">
        <v>144.05</v>
      </c>
      <c r="K149">
        <v>46.47</v>
      </c>
      <c r="L149">
        <v>9</v>
      </c>
      <c r="M149">
        <v>66</v>
      </c>
      <c r="N149">
        <v>23.58</v>
      </c>
      <c r="O149">
        <v>17999.83</v>
      </c>
      <c r="P149">
        <v>1199.35</v>
      </c>
      <c r="Q149">
        <v>5881.56</v>
      </c>
      <c r="R149">
        <v>393.41</v>
      </c>
      <c r="S149">
        <v>228.93</v>
      </c>
      <c r="T149">
        <v>75656.42999999999</v>
      </c>
      <c r="U149">
        <v>0.58</v>
      </c>
      <c r="V149">
        <v>0.89</v>
      </c>
      <c r="W149">
        <v>18.77</v>
      </c>
      <c r="X149">
        <v>4.53</v>
      </c>
      <c r="Y149">
        <v>0.5</v>
      </c>
      <c r="Z149">
        <v>10</v>
      </c>
    </row>
    <row r="150" spans="1:26">
      <c r="A150">
        <v>9</v>
      </c>
      <c r="B150">
        <v>65</v>
      </c>
      <c r="C150" t="s">
        <v>26</v>
      </c>
      <c r="D150">
        <v>0.7009</v>
      </c>
      <c r="E150">
        <v>142.68</v>
      </c>
      <c r="F150">
        <v>137.97</v>
      </c>
      <c r="G150">
        <v>89.01000000000001</v>
      </c>
      <c r="H150">
        <v>1.22</v>
      </c>
      <c r="I150">
        <v>93</v>
      </c>
      <c r="J150">
        <v>145.42</v>
      </c>
      <c r="K150">
        <v>46.47</v>
      </c>
      <c r="L150">
        <v>10</v>
      </c>
      <c r="M150">
        <v>14</v>
      </c>
      <c r="N150">
        <v>23.95</v>
      </c>
      <c r="O150">
        <v>18169.15</v>
      </c>
      <c r="P150">
        <v>1183.31</v>
      </c>
      <c r="Q150">
        <v>5881.62</v>
      </c>
      <c r="R150">
        <v>384.54</v>
      </c>
      <c r="S150">
        <v>228.93</v>
      </c>
      <c r="T150">
        <v>71245.78</v>
      </c>
      <c r="U150">
        <v>0.6</v>
      </c>
      <c r="V150">
        <v>0.89</v>
      </c>
      <c r="W150">
        <v>18.81</v>
      </c>
      <c r="X150">
        <v>4.31</v>
      </c>
      <c r="Y150">
        <v>0.5</v>
      </c>
      <c r="Z150">
        <v>10</v>
      </c>
    </row>
    <row r="151" spans="1:26">
      <c r="A151">
        <v>10</v>
      </c>
      <c r="B151">
        <v>65</v>
      </c>
      <c r="C151" t="s">
        <v>26</v>
      </c>
      <c r="D151">
        <v>0.7013</v>
      </c>
      <c r="E151">
        <v>142.59</v>
      </c>
      <c r="F151">
        <v>137.91</v>
      </c>
      <c r="G151">
        <v>89.94</v>
      </c>
      <c r="H151">
        <v>1.33</v>
      </c>
      <c r="I151">
        <v>92</v>
      </c>
      <c r="J151">
        <v>146.8</v>
      </c>
      <c r="K151">
        <v>46.47</v>
      </c>
      <c r="L151">
        <v>11</v>
      </c>
      <c r="M151">
        <v>1</v>
      </c>
      <c r="N151">
        <v>24.33</v>
      </c>
      <c r="O151">
        <v>18338.99</v>
      </c>
      <c r="P151">
        <v>1193.72</v>
      </c>
      <c r="Q151">
        <v>5881.65</v>
      </c>
      <c r="R151">
        <v>381.95</v>
      </c>
      <c r="S151">
        <v>228.93</v>
      </c>
      <c r="T151">
        <v>69952.67999999999</v>
      </c>
      <c r="U151">
        <v>0.6</v>
      </c>
      <c r="V151">
        <v>0.89</v>
      </c>
      <c r="W151">
        <v>18.82</v>
      </c>
      <c r="X151">
        <v>4.25</v>
      </c>
      <c r="Y151">
        <v>0.5</v>
      </c>
      <c r="Z151">
        <v>10</v>
      </c>
    </row>
    <row r="152" spans="1:26">
      <c r="A152">
        <v>11</v>
      </c>
      <c r="B152">
        <v>65</v>
      </c>
      <c r="C152" t="s">
        <v>26</v>
      </c>
      <c r="D152">
        <v>0.7013</v>
      </c>
      <c r="E152">
        <v>142.59</v>
      </c>
      <c r="F152">
        <v>137.91</v>
      </c>
      <c r="G152">
        <v>89.94</v>
      </c>
      <c r="H152">
        <v>1.43</v>
      </c>
      <c r="I152">
        <v>92</v>
      </c>
      <c r="J152">
        <v>148.18</v>
      </c>
      <c r="K152">
        <v>46.47</v>
      </c>
      <c r="L152">
        <v>12</v>
      </c>
      <c r="M152">
        <v>0</v>
      </c>
      <c r="N152">
        <v>24.71</v>
      </c>
      <c r="O152">
        <v>18509.36</v>
      </c>
      <c r="P152">
        <v>1204.05</v>
      </c>
      <c r="Q152">
        <v>5881.6</v>
      </c>
      <c r="R152">
        <v>381.92</v>
      </c>
      <c r="S152">
        <v>228.93</v>
      </c>
      <c r="T152">
        <v>69940.60000000001</v>
      </c>
      <c r="U152">
        <v>0.6</v>
      </c>
      <c r="V152">
        <v>0.89</v>
      </c>
      <c r="W152">
        <v>18.82</v>
      </c>
      <c r="X152">
        <v>4.25</v>
      </c>
      <c r="Y152">
        <v>0.5</v>
      </c>
      <c r="Z152">
        <v>10</v>
      </c>
    </row>
    <row r="153" spans="1:26">
      <c r="A153">
        <v>0</v>
      </c>
      <c r="B153">
        <v>75</v>
      </c>
      <c r="C153" t="s">
        <v>26</v>
      </c>
      <c r="D153">
        <v>0.3355</v>
      </c>
      <c r="E153">
        <v>298.04</v>
      </c>
      <c r="F153">
        <v>233.95</v>
      </c>
      <c r="G153">
        <v>6.94</v>
      </c>
      <c r="H153">
        <v>0.12</v>
      </c>
      <c r="I153">
        <v>2023</v>
      </c>
      <c r="J153">
        <v>150.44</v>
      </c>
      <c r="K153">
        <v>49.1</v>
      </c>
      <c r="L153">
        <v>1</v>
      </c>
      <c r="M153">
        <v>2021</v>
      </c>
      <c r="N153">
        <v>25.34</v>
      </c>
      <c r="O153">
        <v>18787.76</v>
      </c>
      <c r="P153">
        <v>2757.51</v>
      </c>
      <c r="Q153">
        <v>5883.55</v>
      </c>
      <c r="R153">
        <v>3647.69</v>
      </c>
      <c r="S153">
        <v>228.93</v>
      </c>
      <c r="T153">
        <v>1693167.87</v>
      </c>
      <c r="U153">
        <v>0.06</v>
      </c>
      <c r="V153">
        <v>0.52</v>
      </c>
      <c r="W153">
        <v>21.94</v>
      </c>
      <c r="X153">
        <v>100.24</v>
      </c>
      <c r="Y153">
        <v>0.5</v>
      </c>
      <c r="Z153">
        <v>10</v>
      </c>
    </row>
    <row r="154" spans="1:26">
      <c r="A154">
        <v>1</v>
      </c>
      <c r="B154">
        <v>75</v>
      </c>
      <c r="C154" t="s">
        <v>26</v>
      </c>
      <c r="D154">
        <v>0.5263</v>
      </c>
      <c r="E154">
        <v>190</v>
      </c>
      <c r="F154">
        <v>166.39</v>
      </c>
      <c r="G154">
        <v>14.3</v>
      </c>
      <c r="H154">
        <v>0.23</v>
      </c>
      <c r="I154">
        <v>698</v>
      </c>
      <c r="J154">
        <v>151.83</v>
      </c>
      <c r="K154">
        <v>49.1</v>
      </c>
      <c r="L154">
        <v>2</v>
      </c>
      <c r="M154">
        <v>696</v>
      </c>
      <c r="N154">
        <v>25.73</v>
      </c>
      <c r="O154">
        <v>18959.54</v>
      </c>
      <c r="P154">
        <v>1928.32</v>
      </c>
      <c r="Q154">
        <v>5882.41</v>
      </c>
      <c r="R154">
        <v>1350.7</v>
      </c>
      <c r="S154">
        <v>228.93</v>
      </c>
      <c r="T154">
        <v>551302.22</v>
      </c>
      <c r="U154">
        <v>0.17</v>
      </c>
      <c r="V154">
        <v>0.74</v>
      </c>
      <c r="W154">
        <v>19.7</v>
      </c>
      <c r="X154">
        <v>32.72</v>
      </c>
      <c r="Y154">
        <v>0.5</v>
      </c>
      <c r="Z154">
        <v>10</v>
      </c>
    </row>
    <row r="155" spans="1:26">
      <c r="A155">
        <v>2</v>
      </c>
      <c r="B155">
        <v>75</v>
      </c>
      <c r="C155" t="s">
        <v>26</v>
      </c>
      <c r="D155">
        <v>0.5943000000000001</v>
      </c>
      <c r="E155">
        <v>168.25</v>
      </c>
      <c r="F155">
        <v>153.14</v>
      </c>
      <c r="G155">
        <v>21.88</v>
      </c>
      <c r="H155">
        <v>0.35</v>
      </c>
      <c r="I155">
        <v>420</v>
      </c>
      <c r="J155">
        <v>153.23</v>
      </c>
      <c r="K155">
        <v>49.1</v>
      </c>
      <c r="L155">
        <v>3</v>
      </c>
      <c r="M155">
        <v>418</v>
      </c>
      <c r="N155">
        <v>26.13</v>
      </c>
      <c r="O155">
        <v>19131.85</v>
      </c>
      <c r="P155">
        <v>1743.93</v>
      </c>
      <c r="Q155">
        <v>5881.79</v>
      </c>
      <c r="R155">
        <v>901.79</v>
      </c>
      <c r="S155">
        <v>228.93</v>
      </c>
      <c r="T155">
        <v>328234.46</v>
      </c>
      <c r="U155">
        <v>0.25</v>
      </c>
      <c r="V155">
        <v>0.8</v>
      </c>
      <c r="W155">
        <v>19.24</v>
      </c>
      <c r="X155">
        <v>19.48</v>
      </c>
      <c r="Y155">
        <v>0.5</v>
      </c>
      <c r="Z155">
        <v>10</v>
      </c>
    </row>
    <row r="156" spans="1:26">
      <c r="A156">
        <v>3</v>
      </c>
      <c r="B156">
        <v>75</v>
      </c>
      <c r="C156" t="s">
        <v>26</v>
      </c>
      <c r="D156">
        <v>0.63</v>
      </c>
      <c r="E156">
        <v>158.72</v>
      </c>
      <c r="F156">
        <v>147.37</v>
      </c>
      <c r="G156">
        <v>29.77</v>
      </c>
      <c r="H156">
        <v>0.46</v>
      </c>
      <c r="I156">
        <v>297</v>
      </c>
      <c r="J156">
        <v>154.63</v>
      </c>
      <c r="K156">
        <v>49.1</v>
      </c>
      <c r="L156">
        <v>4</v>
      </c>
      <c r="M156">
        <v>295</v>
      </c>
      <c r="N156">
        <v>26.53</v>
      </c>
      <c r="O156">
        <v>19304.72</v>
      </c>
      <c r="P156">
        <v>1646.23</v>
      </c>
      <c r="Q156">
        <v>5881.65</v>
      </c>
      <c r="R156">
        <v>706.01</v>
      </c>
      <c r="S156">
        <v>228.93</v>
      </c>
      <c r="T156">
        <v>230962.22</v>
      </c>
      <c r="U156">
        <v>0.32</v>
      </c>
      <c r="V156">
        <v>0.83</v>
      </c>
      <c r="W156">
        <v>19.05</v>
      </c>
      <c r="X156">
        <v>13.71</v>
      </c>
      <c r="Y156">
        <v>0.5</v>
      </c>
      <c r="Z156">
        <v>10</v>
      </c>
    </row>
    <row r="157" spans="1:26">
      <c r="A157">
        <v>4</v>
      </c>
      <c r="B157">
        <v>75</v>
      </c>
      <c r="C157" t="s">
        <v>26</v>
      </c>
      <c r="D157">
        <v>0.6521</v>
      </c>
      <c r="E157">
        <v>153.36</v>
      </c>
      <c r="F157">
        <v>144.12</v>
      </c>
      <c r="G157">
        <v>37.93</v>
      </c>
      <c r="H157">
        <v>0.57</v>
      </c>
      <c r="I157">
        <v>228</v>
      </c>
      <c r="J157">
        <v>156.03</v>
      </c>
      <c r="K157">
        <v>49.1</v>
      </c>
      <c r="L157">
        <v>5</v>
      </c>
      <c r="M157">
        <v>226</v>
      </c>
      <c r="N157">
        <v>26.94</v>
      </c>
      <c r="O157">
        <v>19478.15</v>
      </c>
      <c r="P157">
        <v>1578.92</v>
      </c>
      <c r="Q157">
        <v>5881.63</v>
      </c>
      <c r="R157">
        <v>596.12</v>
      </c>
      <c r="S157">
        <v>228.93</v>
      </c>
      <c r="T157">
        <v>176358.77</v>
      </c>
      <c r="U157">
        <v>0.38</v>
      </c>
      <c r="V157">
        <v>0.85</v>
      </c>
      <c r="W157">
        <v>18.93</v>
      </c>
      <c r="X157">
        <v>10.46</v>
      </c>
      <c r="Y157">
        <v>0.5</v>
      </c>
      <c r="Z157">
        <v>10</v>
      </c>
    </row>
    <row r="158" spans="1:26">
      <c r="A158">
        <v>5</v>
      </c>
      <c r="B158">
        <v>75</v>
      </c>
      <c r="C158" t="s">
        <v>26</v>
      </c>
      <c r="D158">
        <v>0.6667999999999999</v>
      </c>
      <c r="E158">
        <v>149.97</v>
      </c>
      <c r="F158">
        <v>142.07</v>
      </c>
      <c r="G158">
        <v>46.33</v>
      </c>
      <c r="H158">
        <v>0.67</v>
      </c>
      <c r="I158">
        <v>184</v>
      </c>
      <c r="J158">
        <v>157.44</v>
      </c>
      <c r="K158">
        <v>49.1</v>
      </c>
      <c r="L158">
        <v>6</v>
      </c>
      <c r="M158">
        <v>182</v>
      </c>
      <c r="N158">
        <v>27.35</v>
      </c>
      <c r="O158">
        <v>19652.13</v>
      </c>
      <c r="P158">
        <v>1524.83</v>
      </c>
      <c r="Q158">
        <v>5881.73</v>
      </c>
      <c r="R158">
        <v>526.85</v>
      </c>
      <c r="S158">
        <v>228.93</v>
      </c>
      <c r="T158">
        <v>141943.56</v>
      </c>
      <c r="U158">
        <v>0.43</v>
      </c>
      <c r="V158">
        <v>0.86</v>
      </c>
      <c r="W158">
        <v>18.85</v>
      </c>
      <c r="X158">
        <v>8.41</v>
      </c>
      <c r="Y158">
        <v>0.5</v>
      </c>
      <c r="Z158">
        <v>10</v>
      </c>
    </row>
    <row r="159" spans="1:26">
      <c r="A159">
        <v>6</v>
      </c>
      <c r="B159">
        <v>75</v>
      </c>
      <c r="C159" t="s">
        <v>26</v>
      </c>
      <c r="D159">
        <v>0.6778999999999999</v>
      </c>
      <c r="E159">
        <v>147.51</v>
      </c>
      <c r="F159">
        <v>140.59</v>
      </c>
      <c r="G159">
        <v>55.5</v>
      </c>
      <c r="H159">
        <v>0.78</v>
      </c>
      <c r="I159">
        <v>152</v>
      </c>
      <c r="J159">
        <v>158.86</v>
      </c>
      <c r="K159">
        <v>49.1</v>
      </c>
      <c r="L159">
        <v>7</v>
      </c>
      <c r="M159">
        <v>150</v>
      </c>
      <c r="N159">
        <v>27.77</v>
      </c>
      <c r="O159">
        <v>19826.68</v>
      </c>
      <c r="P159">
        <v>1473.14</v>
      </c>
      <c r="Q159">
        <v>5881.66</v>
      </c>
      <c r="R159">
        <v>476.69</v>
      </c>
      <c r="S159">
        <v>228.93</v>
      </c>
      <c r="T159">
        <v>117024.14</v>
      </c>
      <c r="U159">
        <v>0.48</v>
      </c>
      <c r="V159">
        <v>0.87</v>
      </c>
      <c r="W159">
        <v>18.8</v>
      </c>
      <c r="X159">
        <v>6.93</v>
      </c>
      <c r="Y159">
        <v>0.5</v>
      </c>
      <c r="Z159">
        <v>10</v>
      </c>
    </row>
    <row r="160" spans="1:26">
      <c r="A160">
        <v>7</v>
      </c>
      <c r="B160">
        <v>75</v>
      </c>
      <c r="C160" t="s">
        <v>26</v>
      </c>
      <c r="D160">
        <v>0.6860000000000001</v>
      </c>
      <c r="E160">
        <v>145.77</v>
      </c>
      <c r="F160">
        <v>139.55</v>
      </c>
      <c r="G160">
        <v>64.91</v>
      </c>
      <c r="H160">
        <v>0.88</v>
      </c>
      <c r="I160">
        <v>129</v>
      </c>
      <c r="J160">
        <v>160.28</v>
      </c>
      <c r="K160">
        <v>49.1</v>
      </c>
      <c r="L160">
        <v>8</v>
      </c>
      <c r="M160">
        <v>127</v>
      </c>
      <c r="N160">
        <v>28.19</v>
      </c>
      <c r="O160">
        <v>20001.93</v>
      </c>
      <c r="P160">
        <v>1427.76</v>
      </c>
      <c r="Q160">
        <v>5881.57</v>
      </c>
      <c r="R160">
        <v>441.28</v>
      </c>
      <c r="S160">
        <v>228.93</v>
      </c>
      <c r="T160">
        <v>99434.69</v>
      </c>
      <c r="U160">
        <v>0.52</v>
      </c>
      <c r="V160">
        <v>0.88</v>
      </c>
      <c r="W160">
        <v>18.77</v>
      </c>
      <c r="X160">
        <v>5.89</v>
      </c>
      <c r="Y160">
        <v>0.5</v>
      </c>
      <c r="Z160">
        <v>10</v>
      </c>
    </row>
    <row r="161" spans="1:26">
      <c r="A161">
        <v>8</v>
      </c>
      <c r="B161">
        <v>75</v>
      </c>
      <c r="C161" t="s">
        <v>26</v>
      </c>
      <c r="D161">
        <v>0.6927</v>
      </c>
      <c r="E161">
        <v>144.35</v>
      </c>
      <c r="F161">
        <v>138.69</v>
      </c>
      <c r="G161">
        <v>74.97</v>
      </c>
      <c r="H161">
        <v>0.99</v>
      </c>
      <c r="I161">
        <v>111</v>
      </c>
      <c r="J161">
        <v>161.71</v>
      </c>
      <c r="K161">
        <v>49.1</v>
      </c>
      <c r="L161">
        <v>9</v>
      </c>
      <c r="M161">
        <v>109</v>
      </c>
      <c r="N161">
        <v>28.61</v>
      </c>
      <c r="O161">
        <v>20177.64</v>
      </c>
      <c r="P161">
        <v>1380.62</v>
      </c>
      <c r="Q161">
        <v>5881.53</v>
      </c>
      <c r="R161">
        <v>412.16</v>
      </c>
      <c r="S161">
        <v>228.93</v>
      </c>
      <c r="T161">
        <v>84965.52</v>
      </c>
      <c r="U161">
        <v>0.5600000000000001</v>
      </c>
      <c r="V161">
        <v>0.88</v>
      </c>
      <c r="W161">
        <v>18.74</v>
      </c>
      <c r="X161">
        <v>5.03</v>
      </c>
      <c r="Y161">
        <v>0.5</v>
      </c>
      <c r="Z161">
        <v>10</v>
      </c>
    </row>
    <row r="162" spans="1:26">
      <c r="A162">
        <v>9</v>
      </c>
      <c r="B162">
        <v>75</v>
      </c>
      <c r="C162" t="s">
        <v>26</v>
      </c>
      <c r="D162">
        <v>0.6979</v>
      </c>
      <c r="E162">
        <v>143.3</v>
      </c>
      <c r="F162">
        <v>138.06</v>
      </c>
      <c r="G162">
        <v>85.40000000000001</v>
      </c>
      <c r="H162">
        <v>1.09</v>
      </c>
      <c r="I162">
        <v>97</v>
      </c>
      <c r="J162">
        <v>163.13</v>
      </c>
      <c r="K162">
        <v>49.1</v>
      </c>
      <c r="L162">
        <v>10</v>
      </c>
      <c r="M162">
        <v>95</v>
      </c>
      <c r="N162">
        <v>29.04</v>
      </c>
      <c r="O162">
        <v>20353.94</v>
      </c>
      <c r="P162">
        <v>1333.46</v>
      </c>
      <c r="Q162">
        <v>5881.7</v>
      </c>
      <c r="R162">
        <v>390.65</v>
      </c>
      <c r="S162">
        <v>228.93</v>
      </c>
      <c r="T162">
        <v>74282.23</v>
      </c>
      <c r="U162">
        <v>0.59</v>
      </c>
      <c r="V162">
        <v>0.89</v>
      </c>
      <c r="W162">
        <v>18.72</v>
      </c>
      <c r="X162">
        <v>4.4</v>
      </c>
      <c r="Y162">
        <v>0.5</v>
      </c>
      <c r="Z162">
        <v>10</v>
      </c>
    </row>
    <row r="163" spans="1:26">
      <c r="A163">
        <v>10</v>
      </c>
      <c r="B163">
        <v>75</v>
      </c>
      <c r="C163" t="s">
        <v>26</v>
      </c>
      <c r="D163">
        <v>0.7018</v>
      </c>
      <c r="E163">
        <v>142.49</v>
      </c>
      <c r="F163">
        <v>137.59</v>
      </c>
      <c r="G163">
        <v>95.98999999999999</v>
      </c>
      <c r="H163">
        <v>1.18</v>
      </c>
      <c r="I163">
        <v>86</v>
      </c>
      <c r="J163">
        <v>164.57</v>
      </c>
      <c r="K163">
        <v>49.1</v>
      </c>
      <c r="L163">
        <v>11</v>
      </c>
      <c r="M163">
        <v>65</v>
      </c>
      <c r="N163">
        <v>29.47</v>
      </c>
      <c r="O163">
        <v>20530.82</v>
      </c>
      <c r="P163">
        <v>1293.65</v>
      </c>
      <c r="Q163">
        <v>5881.56</v>
      </c>
      <c r="R163">
        <v>374.27</v>
      </c>
      <c r="S163">
        <v>228.93</v>
      </c>
      <c r="T163">
        <v>66146.25</v>
      </c>
      <c r="U163">
        <v>0.61</v>
      </c>
      <c r="V163">
        <v>0.89</v>
      </c>
      <c r="W163">
        <v>18.72</v>
      </c>
      <c r="X163">
        <v>3.93</v>
      </c>
      <c r="Y163">
        <v>0.5</v>
      </c>
      <c r="Z163">
        <v>10</v>
      </c>
    </row>
    <row r="164" spans="1:26">
      <c r="A164">
        <v>11</v>
      </c>
      <c r="B164">
        <v>75</v>
      </c>
      <c r="C164" t="s">
        <v>26</v>
      </c>
      <c r="D164">
        <v>0.7033</v>
      </c>
      <c r="E164">
        <v>142.18</v>
      </c>
      <c r="F164">
        <v>137.43</v>
      </c>
      <c r="G164">
        <v>101.8</v>
      </c>
      <c r="H164">
        <v>1.28</v>
      </c>
      <c r="I164">
        <v>81</v>
      </c>
      <c r="J164">
        <v>166.01</v>
      </c>
      <c r="K164">
        <v>49.1</v>
      </c>
      <c r="L164">
        <v>12</v>
      </c>
      <c r="M164">
        <v>18</v>
      </c>
      <c r="N164">
        <v>29.91</v>
      </c>
      <c r="O164">
        <v>20708.3</v>
      </c>
      <c r="P164">
        <v>1278.65</v>
      </c>
      <c r="Q164">
        <v>5881.68</v>
      </c>
      <c r="R164">
        <v>366.95</v>
      </c>
      <c r="S164">
        <v>228.93</v>
      </c>
      <c r="T164">
        <v>62512.44</v>
      </c>
      <c r="U164">
        <v>0.62</v>
      </c>
      <c r="V164">
        <v>0.89</v>
      </c>
      <c r="W164">
        <v>18.77</v>
      </c>
      <c r="X164">
        <v>3.77</v>
      </c>
      <c r="Y164">
        <v>0.5</v>
      </c>
      <c r="Z164">
        <v>10</v>
      </c>
    </row>
    <row r="165" spans="1:26">
      <c r="A165">
        <v>12</v>
      </c>
      <c r="B165">
        <v>75</v>
      </c>
      <c r="C165" t="s">
        <v>26</v>
      </c>
      <c r="D165">
        <v>0.7038</v>
      </c>
      <c r="E165">
        <v>142.08</v>
      </c>
      <c r="F165">
        <v>137.36</v>
      </c>
      <c r="G165">
        <v>103.02</v>
      </c>
      <c r="H165">
        <v>1.38</v>
      </c>
      <c r="I165">
        <v>80</v>
      </c>
      <c r="J165">
        <v>167.45</v>
      </c>
      <c r="K165">
        <v>49.1</v>
      </c>
      <c r="L165">
        <v>13</v>
      </c>
      <c r="M165">
        <v>2</v>
      </c>
      <c r="N165">
        <v>30.36</v>
      </c>
      <c r="O165">
        <v>20886.38</v>
      </c>
      <c r="P165">
        <v>1279.93</v>
      </c>
      <c r="Q165">
        <v>5881.57</v>
      </c>
      <c r="R165">
        <v>364.16</v>
      </c>
      <c r="S165">
        <v>228.93</v>
      </c>
      <c r="T165">
        <v>61120.43</v>
      </c>
      <c r="U165">
        <v>0.63</v>
      </c>
      <c r="V165">
        <v>0.89</v>
      </c>
      <c r="W165">
        <v>18.78</v>
      </c>
      <c r="X165">
        <v>3.71</v>
      </c>
      <c r="Y165">
        <v>0.5</v>
      </c>
      <c r="Z165">
        <v>10</v>
      </c>
    </row>
    <row r="166" spans="1:26">
      <c r="A166">
        <v>13</v>
      </c>
      <c r="B166">
        <v>75</v>
      </c>
      <c r="C166" t="s">
        <v>26</v>
      </c>
      <c r="D166">
        <v>0.7038</v>
      </c>
      <c r="E166">
        <v>142.08</v>
      </c>
      <c r="F166">
        <v>137.36</v>
      </c>
      <c r="G166">
        <v>103.02</v>
      </c>
      <c r="H166">
        <v>1.47</v>
      </c>
      <c r="I166">
        <v>80</v>
      </c>
      <c r="J166">
        <v>168.9</v>
      </c>
      <c r="K166">
        <v>49.1</v>
      </c>
      <c r="L166">
        <v>14</v>
      </c>
      <c r="M166">
        <v>0</v>
      </c>
      <c r="N166">
        <v>30.81</v>
      </c>
      <c r="O166">
        <v>21065.06</v>
      </c>
      <c r="P166">
        <v>1289.92</v>
      </c>
      <c r="Q166">
        <v>5881.61</v>
      </c>
      <c r="R166">
        <v>363.86</v>
      </c>
      <c r="S166">
        <v>228.93</v>
      </c>
      <c r="T166">
        <v>60968.78</v>
      </c>
      <c r="U166">
        <v>0.63</v>
      </c>
      <c r="V166">
        <v>0.89</v>
      </c>
      <c r="W166">
        <v>18.79</v>
      </c>
      <c r="X166">
        <v>3.7</v>
      </c>
      <c r="Y166">
        <v>0.5</v>
      </c>
      <c r="Z166">
        <v>10</v>
      </c>
    </row>
    <row r="167" spans="1:26">
      <c r="A167">
        <v>0</v>
      </c>
      <c r="B167">
        <v>95</v>
      </c>
      <c r="C167" t="s">
        <v>26</v>
      </c>
      <c r="D167">
        <v>0.2668</v>
      </c>
      <c r="E167">
        <v>374.8</v>
      </c>
      <c r="F167">
        <v>271.5</v>
      </c>
      <c r="G167">
        <v>6.01</v>
      </c>
      <c r="H167">
        <v>0.1</v>
      </c>
      <c r="I167">
        <v>2709</v>
      </c>
      <c r="J167">
        <v>185.69</v>
      </c>
      <c r="K167">
        <v>53.44</v>
      </c>
      <c r="L167">
        <v>1</v>
      </c>
      <c r="M167">
        <v>2707</v>
      </c>
      <c r="N167">
        <v>36.26</v>
      </c>
      <c r="O167">
        <v>23136.14</v>
      </c>
      <c r="P167">
        <v>3674.32</v>
      </c>
      <c r="Q167">
        <v>5884.47</v>
      </c>
      <c r="R167">
        <v>4931.54</v>
      </c>
      <c r="S167">
        <v>228.93</v>
      </c>
      <c r="T167">
        <v>2331663.66</v>
      </c>
      <c r="U167">
        <v>0.05</v>
      </c>
      <c r="V167">
        <v>0.45</v>
      </c>
      <c r="W167">
        <v>23.05</v>
      </c>
      <c r="X167">
        <v>137.78</v>
      </c>
      <c r="Y167">
        <v>0.5</v>
      </c>
      <c r="Z167">
        <v>10</v>
      </c>
    </row>
    <row r="168" spans="1:26">
      <c r="A168">
        <v>1</v>
      </c>
      <c r="B168">
        <v>95</v>
      </c>
      <c r="C168" t="s">
        <v>26</v>
      </c>
      <c r="D168">
        <v>0.4825</v>
      </c>
      <c r="E168">
        <v>207.27</v>
      </c>
      <c r="F168">
        <v>173.46</v>
      </c>
      <c r="G168">
        <v>12.36</v>
      </c>
      <c r="H168">
        <v>0.19</v>
      </c>
      <c r="I168">
        <v>842</v>
      </c>
      <c r="J168">
        <v>187.21</v>
      </c>
      <c r="K168">
        <v>53.44</v>
      </c>
      <c r="L168">
        <v>2</v>
      </c>
      <c r="M168">
        <v>840</v>
      </c>
      <c r="N168">
        <v>36.77</v>
      </c>
      <c r="O168">
        <v>23322.88</v>
      </c>
      <c r="P168">
        <v>2321.61</v>
      </c>
      <c r="Q168">
        <v>5882.44</v>
      </c>
      <c r="R168">
        <v>1589.93</v>
      </c>
      <c r="S168">
        <v>228.93</v>
      </c>
      <c r="T168">
        <v>670195.78</v>
      </c>
      <c r="U168">
        <v>0.14</v>
      </c>
      <c r="V168">
        <v>0.71</v>
      </c>
      <c r="W168">
        <v>19.95</v>
      </c>
      <c r="X168">
        <v>39.79</v>
      </c>
      <c r="Y168">
        <v>0.5</v>
      </c>
      <c r="Z168">
        <v>10</v>
      </c>
    </row>
    <row r="169" spans="1:26">
      <c r="A169">
        <v>2</v>
      </c>
      <c r="B169">
        <v>95</v>
      </c>
      <c r="C169" t="s">
        <v>26</v>
      </c>
      <c r="D169">
        <v>0.5618</v>
      </c>
      <c r="E169">
        <v>178.01</v>
      </c>
      <c r="F169">
        <v>156.93</v>
      </c>
      <c r="G169">
        <v>18.83</v>
      </c>
      <c r="H169">
        <v>0.28</v>
      </c>
      <c r="I169">
        <v>500</v>
      </c>
      <c r="J169">
        <v>188.73</v>
      </c>
      <c r="K169">
        <v>53.44</v>
      </c>
      <c r="L169">
        <v>3</v>
      </c>
      <c r="M169">
        <v>498</v>
      </c>
      <c r="N169">
        <v>37.29</v>
      </c>
      <c r="O169">
        <v>23510.33</v>
      </c>
      <c r="P169">
        <v>2076.08</v>
      </c>
      <c r="Q169">
        <v>5881.96</v>
      </c>
      <c r="R169">
        <v>1030.24</v>
      </c>
      <c r="S169">
        <v>228.93</v>
      </c>
      <c r="T169">
        <v>392059.38</v>
      </c>
      <c r="U169">
        <v>0.22</v>
      </c>
      <c r="V169">
        <v>0.78</v>
      </c>
      <c r="W169">
        <v>19.37</v>
      </c>
      <c r="X169">
        <v>23.26</v>
      </c>
      <c r="Y169">
        <v>0.5</v>
      </c>
      <c r="Z169">
        <v>10</v>
      </c>
    </row>
    <row r="170" spans="1:26">
      <c r="A170">
        <v>3</v>
      </c>
      <c r="B170">
        <v>95</v>
      </c>
      <c r="C170" t="s">
        <v>26</v>
      </c>
      <c r="D170">
        <v>0.6036</v>
      </c>
      <c r="E170">
        <v>165.66</v>
      </c>
      <c r="F170">
        <v>150.02</v>
      </c>
      <c r="G170">
        <v>25.43</v>
      </c>
      <c r="H170">
        <v>0.37</v>
      </c>
      <c r="I170">
        <v>354</v>
      </c>
      <c r="J170">
        <v>190.25</v>
      </c>
      <c r="K170">
        <v>53.44</v>
      </c>
      <c r="L170">
        <v>4</v>
      </c>
      <c r="M170">
        <v>352</v>
      </c>
      <c r="N170">
        <v>37.82</v>
      </c>
      <c r="O170">
        <v>23698.48</v>
      </c>
      <c r="P170">
        <v>1961.45</v>
      </c>
      <c r="Q170">
        <v>5881.78</v>
      </c>
      <c r="R170">
        <v>795.77</v>
      </c>
      <c r="S170">
        <v>228.93</v>
      </c>
      <c r="T170">
        <v>275552.57</v>
      </c>
      <c r="U170">
        <v>0.29</v>
      </c>
      <c r="V170">
        <v>0.82</v>
      </c>
      <c r="W170">
        <v>19.13</v>
      </c>
      <c r="X170">
        <v>16.35</v>
      </c>
      <c r="Y170">
        <v>0.5</v>
      </c>
      <c r="Z170">
        <v>10</v>
      </c>
    </row>
    <row r="171" spans="1:26">
      <c r="A171">
        <v>4</v>
      </c>
      <c r="B171">
        <v>95</v>
      </c>
      <c r="C171" t="s">
        <v>26</v>
      </c>
      <c r="D171">
        <v>0.6294999999999999</v>
      </c>
      <c r="E171">
        <v>158.86</v>
      </c>
      <c r="F171">
        <v>146.23</v>
      </c>
      <c r="G171">
        <v>32.14</v>
      </c>
      <c r="H171">
        <v>0.46</v>
      </c>
      <c r="I171">
        <v>273</v>
      </c>
      <c r="J171">
        <v>191.78</v>
      </c>
      <c r="K171">
        <v>53.44</v>
      </c>
      <c r="L171">
        <v>5</v>
      </c>
      <c r="M171">
        <v>271</v>
      </c>
      <c r="N171">
        <v>38.35</v>
      </c>
      <c r="O171">
        <v>23887.36</v>
      </c>
      <c r="P171">
        <v>1889.04</v>
      </c>
      <c r="Q171">
        <v>5881.62</v>
      </c>
      <c r="R171">
        <v>666.61</v>
      </c>
      <c r="S171">
        <v>228.93</v>
      </c>
      <c r="T171">
        <v>211377.69</v>
      </c>
      <c r="U171">
        <v>0.34</v>
      </c>
      <c r="V171">
        <v>0.84</v>
      </c>
      <c r="W171">
        <v>19.03</v>
      </c>
      <c r="X171">
        <v>12.57</v>
      </c>
      <c r="Y171">
        <v>0.5</v>
      </c>
      <c r="Z171">
        <v>10</v>
      </c>
    </row>
    <row r="172" spans="1:26">
      <c r="A172">
        <v>5</v>
      </c>
      <c r="B172">
        <v>95</v>
      </c>
      <c r="C172" t="s">
        <v>26</v>
      </c>
      <c r="D172">
        <v>0.6473</v>
      </c>
      <c r="E172">
        <v>154.49</v>
      </c>
      <c r="F172">
        <v>143.79</v>
      </c>
      <c r="G172">
        <v>39.04</v>
      </c>
      <c r="H172">
        <v>0.55</v>
      </c>
      <c r="I172">
        <v>221</v>
      </c>
      <c r="J172">
        <v>193.32</v>
      </c>
      <c r="K172">
        <v>53.44</v>
      </c>
      <c r="L172">
        <v>6</v>
      </c>
      <c r="M172">
        <v>219</v>
      </c>
      <c r="N172">
        <v>38.89</v>
      </c>
      <c r="O172">
        <v>24076.95</v>
      </c>
      <c r="P172">
        <v>1833.38</v>
      </c>
      <c r="Q172">
        <v>5881.61</v>
      </c>
      <c r="R172">
        <v>584.6</v>
      </c>
      <c r="S172">
        <v>228.93</v>
      </c>
      <c r="T172">
        <v>170633.5</v>
      </c>
      <c r="U172">
        <v>0.39</v>
      </c>
      <c r="V172">
        <v>0.85</v>
      </c>
      <c r="W172">
        <v>18.93</v>
      </c>
      <c r="X172">
        <v>10.13</v>
      </c>
      <c r="Y172">
        <v>0.5</v>
      </c>
      <c r="Z172">
        <v>10</v>
      </c>
    </row>
    <row r="173" spans="1:26">
      <c r="A173">
        <v>6</v>
      </c>
      <c r="B173">
        <v>95</v>
      </c>
      <c r="C173" t="s">
        <v>26</v>
      </c>
      <c r="D173">
        <v>0.6601</v>
      </c>
      <c r="E173">
        <v>151.49</v>
      </c>
      <c r="F173">
        <v>142.13</v>
      </c>
      <c r="G173">
        <v>46.1</v>
      </c>
      <c r="H173">
        <v>0.64</v>
      </c>
      <c r="I173">
        <v>185</v>
      </c>
      <c r="J173">
        <v>194.86</v>
      </c>
      <c r="K173">
        <v>53.44</v>
      </c>
      <c r="L173">
        <v>7</v>
      </c>
      <c r="M173">
        <v>183</v>
      </c>
      <c r="N173">
        <v>39.43</v>
      </c>
      <c r="O173">
        <v>24267.28</v>
      </c>
      <c r="P173">
        <v>1789.28</v>
      </c>
      <c r="Q173">
        <v>5881.69</v>
      </c>
      <c r="R173">
        <v>529.15</v>
      </c>
      <c r="S173">
        <v>228.93</v>
      </c>
      <c r="T173">
        <v>143092</v>
      </c>
      <c r="U173">
        <v>0.43</v>
      </c>
      <c r="V173">
        <v>0.86</v>
      </c>
      <c r="W173">
        <v>18.84</v>
      </c>
      <c r="X173">
        <v>8.470000000000001</v>
      </c>
      <c r="Y173">
        <v>0.5</v>
      </c>
      <c r="Z173">
        <v>10</v>
      </c>
    </row>
    <row r="174" spans="1:26">
      <c r="A174">
        <v>7</v>
      </c>
      <c r="B174">
        <v>95</v>
      </c>
      <c r="C174" t="s">
        <v>26</v>
      </c>
      <c r="D174">
        <v>0.6701</v>
      </c>
      <c r="E174">
        <v>149.24</v>
      </c>
      <c r="F174">
        <v>140.89</v>
      </c>
      <c r="G174">
        <v>53.5</v>
      </c>
      <c r="H174">
        <v>0.72</v>
      </c>
      <c r="I174">
        <v>158</v>
      </c>
      <c r="J174">
        <v>196.41</v>
      </c>
      <c r="K174">
        <v>53.44</v>
      </c>
      <c r="L174">
        <v>8</v>
      </c>
      <c r="M174">
        <v>156</v>
      </c>
      <c r="N174">
        <v>39.98</v>
      </c>
      <c r="O174">
        <v>24458.36</v>
      </c>
      <c r="P174">
        <v>1748.3</v>
      </c>
      <c r="Q174">
        <v>5881.57</v>
      </c>
      <c r="R174">
        <v>486.78</v>
      </c>
      <c r="S174">
        <v>228.93</v>
      </c>
      <c r="T174">
        <v>122042.17</v>
      </c>
      <c r="U174">
        <v>0.47</v>
      </c>
      <c r="V174">
        <v>0.87</v>
      </c>
      <c r="W174">
        <v>18.81</v>
      </c>
      <c r="X174">
        <v>7.23</v>
      </c>
      <c r="Y174">
        <v>0.5</v>
      </c>
      <c r="Z174">
        <v>10</v>
      </c>
    </row>
    <row r="175" spans="1:26">
      <c r="A175">
        <v>8</v>
      </c>
      <c r="B175">
        <v>95</v>
      </c>
      <c r="C175" t="s">
        <v>26</v>
      </c>
      <c r="D175">
        <v>0.6777</v>
      </c>
      <c r="E175">
        <v>147.56</v>
      </c>
      <c r="F175">
        <v>139.96</v>
      </c>
      <c r="G175">
        <v>60.85</v>
      </c>
      <c r="H175">
        <v>0.8100000000000001</v>
      </c>
      <c r="I175">
        <v>138</v>
      </c>
      <c r="J175">
        <v>197.97</v>
      </c>
      <c r="K175">
        <v>53.44</v>
      </c>
      <c r="L175">
        <v>9</v>
      </c>
      <c r="M175">
        <v>136</v>
      </c>
      <c r="N175">
        <v>40.53</v>
      </c>
      <c r="O175">
        <v>24650.18</v>
      </c>
      <c r="P175">
        <v>1710.75</v>
      </c>
      <c r="Q175">
        <v>5881.59</v>
      </c>
      <c r="R175">
        <v>455.03</v>
      </c>
      <c r="S175">
        <v>228.93</v>
      </c>
      <c r="T175">
        <v>106262.76</v>
      </c>
      <c r="U175">
        <v>0.5</v>
      </c>
      <c r="V175">
        <v>0.88</v>
      </c>
      <c r="W175">
        <v>18.78</v>
      </c>
      <c r="X175">
        <v>6.3</v>
      </c>
      <c r="Y175">
        <v>0.5</v>
      </c>
      <c r="Z175">
        <v>10</v>
      </c>
    </row>
    <row r="176" spans="1:26">
      <c r="A176">
        <v>9</v>
      </c>
      <c r="B176">
        <v>95</v>
      </c>
      <c r="C176" t="s">
        <v>26</v>
      </c>
      <c r="D176">
        <v>0.6839</v>
      </c>
      <c r="E176">
        <v>146.22</v>
      </c>
      <c r="F176">
        <v>139.21</v>
      </c>
      <c r="G176">
        <v>68.45999999999999</v>
      </c>
      <c r="H176">
        <v>0.89</v>
      </c>
      <c r="I176">
        <v>122</v>
      </c>
      <c r="J176">
        <v>199.53</v>
      </c>
      <c r="K176">
        <v>53.44</v>
      </c>
      <c r="L176">
        <v>10</v>
      </c>
      <c r="M176">
        <v>120</v>
      </c>
      <c r="N176">
        <v>41.1</v>
      </c>
      <c r="O176">
        <v>24842.77</v>
      </c>
      <c r="P176">
        <v>1678.55</v>
      </c>
      <c r="Q176">
        <v>5881.49</v>
      </c>
      <c r="R176">
        <v>429.49</v>
      </c>
      <c r="S176">
        <v>228.93</v>
      </c>
      <c r="T176">
        <v>93574.08</v>
      </c>
      <c r="U176">
        <v>0.53</v>
      </c>
      <c r="V176">
        <v>0.88</v>
      </c>
      <c r="W176">
        <v>18.76</v>
      </c>
      <c r="X176">
        <v>5.55</v>
      </c>
      <c r="Y176">
        <v>0.5</v>
      </c>
      <c r="Z176">
        <v>10</v>
      </c>
    </row>
    <row r="177" spans="1:26">
      <c r="A177">
        <v>10</v>
      </c>
      <c r="B177">
        <v>95</v>
      </c>
      <c r="C177" t="s">
        <v>26</v>
      </c>
      <c r="D177">
        <v>0.6897</v>
      </c>
      <c r="E177">
        <v>145</v>
      </c>
      <c r="F177">
        <v>138.51</v>
      </c>
      <c r="G177">
        <v>76.95</v>
      </c>
      <c r="H177">
        <v>0.97</v>
      </c>
      <c r="I177">
        <v>108</v>
      </c>
      <c r="J177">
        <v>201.1</v>
      </c>
      <c r="K177">
        <v>53.44</v>
      </c>
      <c r="L177">
        <v>11</v>
      </c>
      <c r="M177">
        <v>106</v>
      </c>
      <c r="N177">
        <v>41.66</v>
      </c>
      <c r="O177">
        <v>25036.12</v>
      </c>
      <c r="P177">
        <v>1643.39</v>
      </c>
      <c r="Q177">
        <v>5881.66</v>
      </c>
      <c r="R177">
        <v>405.81</v>
      </c>
      <c r="S177">
        <v>228.93</v>
      </c>
      <c r="T177">
        <v>81803.42</v>
      </c>
      <c r="U177">
        <v>0.5600000000000001</v>
      </c>
      <c r="V177">
        <v>0.88</v>
      </c>
      <c r="W177">
        <v>18.74</v>
      </c>
      <c r="X177">
        <v>4.85</v>
      </c>
      <c r="Y177">
        <v>0.5</v>
      </c>
      <c r="Z177">
        <v>10</v>
      </c>
    </row>
    <row r="178" spans="1:26">
      <c r="A178">
        <v>11</v>
      </c>
      <c r="B178">
        <v>95</v>
      </c>
      <c r="C178" t="s">
        <v>26</v>
      </c>
      <c r="D178">
        <v>0.6933</v>
      </c>
      <c r="E178">
        <v>144.25</v>
      </c>
      <c r="F178">
        <v>138.13</v>
      </c>
      <c r="G178">
        <v>84.56999999999999</v>
      </c>
      <c r="H178">
        <v>1.05</v>
      </c>
      <c r="I178">
        <v>98</v>
      </c>
      <c r="J178">
        <v>202.67</v>
      </c>
      <c r="K178">
        <v>53.44</v>
      </c>
      <c r="L178">
        <v>12</v>
      </c>
      <c r="M178">
        <v>96</v>
      </c>
      <c r="N178">
        <v>42.24</v>
      </c>
      <c r="O178">
        <v>25230.25</v>
      </c>
      <c r="P178">
        <v>1613.96</v>
      </c>
      <c r="Q178">
        <v>5881.61</v>
      </c>
      <c r="R178">
        <v>393.49</v>
      </c>
      <c r="S178">
        <v>228.93</v>
      </c>
      <c r="T178">
        <v>75696.25999999999</v>
      </c>
      <c r="U178">
        <v>0.58</v>
      </c>
      <c r="V178">
        <v>0.89</v>
      </c>
      <c r="W178">
        <v>18.71</v>
      </c>
      <c r="X178">
        <v>4.47</v>
      </c>
      <c r="Y178">
        <v>0.5</v>
      </c>
      <c r="Z178">
        <v>10</v>
      </c>
    </row>
    <row r="179" spans="1:26">
      <c r="A179">
        <v>12</v>
      </c>
      <c r="B179">
        <v>95</v>
      </c>
      <c r="C179" t="s">
        <v>26</v>
      </c>
      <c r="D179">
        <v>0.6974</v>
      </c>
      <c r="E179">
        <v>143.38</v>
      </c>
      <c r="F179">
        <v>137.64</v>
      </c>
      <c r="G179">
        <v>93.84</v>
      </c>
      <c r="H179">
        <v>1.13</v>
      </c>
      <c r="I179">
        <v>88</v>
      </c>
      <c r="J179">
        <v>204.25</v>
      </c>
      <c r="K179">
        <v>53.44</v>
      </c>
      <c r="L179">
        <v>13</v>
      </c>
      <c r="M179">
        <v>86</v>
      </c>
      <c r="N179">
        <v>42.82</v>
      </c>
      <c r="O179">
        <v>25425.3</v>
      </c>
      <c r="P179">
        <v>1577.55</v>
      </c>
      <c r="Q179">
        <v>5881.56</v>
      </c>
      <c r="R179">
        <v>376.74</v>
      </c>
      <c r="S179">
        <v>228.93</v>
      </c>
      <c r="T179">
        <v>67371.74000000001</v>
      </c>
      <c r="U179">
        <v>0.61</v>
      </c>
      <c r="V179">
        <v>0.89</v>
      </c>
      <c r="W179">
        <v>18.7</v>
      </c>
      <c r="X179">
        <v>3.98</v>
      </c>
      <c r="Y179">
        <v>0.5</v>
      </c>
      <c r="Z179">
        <v>10</v>
      </c>
    </row>
    <row r="180" spans="1:26">
      <c r="A180">
        <v>13</v>
      </c>
      <c r="B180">
        <v>95</v>
      </c>
      <c r="C180" t="s">
        <v>26</v>
      </c>
      <c r="D180">
        <v>0.7000999999999999</v>
      </c>
      <c r="E180">
        <v>142.83</v>
      </c>
      <c r="F180">
        <v>137.35</v>
      </c>
      <c r="G180">
        <v>101.74</v>
      </c>
      <c r="H180">
        <v>1.21</v>
      </c>
      <c r="I180">
        <v>81</v>
      </c>
      <c r="J180">
        <v>205.84</v>
      </c>
      <c r="K180">
        <v>53.44</v>
      </c>
      <c r="L180">
        <v>14</v>
      </c>
      <c r="M180">
        <v>79</v>
      </c>
      <c r="N180">
        <v>43.4</v>
      </c>
      <c r="O180">
        <v>25621.03</v>
      </c>
      <c r="P180">
        <v>1546.29</v>
      </c>
      <c r="Q180">
        <v>5881.5</v>
      </c>
      <c r="R180">
        <v>366.94</v>
      </c>
      <c r="S180">
        <v>228.93</v>
      </c>
      <c r="T180">
        <v>62505.8</v>
      </c>
      <c r="U180">
        <v>0.62</v>
      </c>
      <c r="V180">
        <v>0.89</v>
      </c>
      <c r="W180">
        <v>18.69</v>
      </c>
      <c r="X180">
        <v>3.69</v>
      </c>
      <c r="Y180">
        <v>0.5</v>
      </c>
      <c r="Z180">
        <v>10</v>
      </c>
    </row>
    <row r="181" spans="1:26">
      <c r="A181">
        <v>14</v>
      </c>
      <c r="B181">
        <v>95</v>
      </c>
      <c r="C181" t="s">
        <v>26</v>
      </c>
      <c r="D181">
        <v>0.7036</v>
      </c>
      <c r="E181">
        <v>142.13</v>
      </c>
      <c r="F181">
        <v>136.95</v>
      </c>
      <c r="G181">
        <v>112.56</v>
      </c>
      <c r="H181">
        <v>1.28</v>
      </c>
      <c r="I181">
        <v>73</v>
      </c>
      <c r="J181">
        <v>207.43</v>
      </c>
      <c r="K181">
        <v>53.44</v>
      </c>
      <c r="L181">
        <v>15</v>
      </c>
      <c r="M181">
        <v>70</v>
      </c>
      <c r="N181">
        <v>44</v>
      </c>
      <c r="O181">
        <v>25817.56</v>
      </c>
      <c r="P181">
        <v>1508.2</v>
      </c>
      <c r="Q181">
        <v>5881.51</v>
      </c>
      <c r="R181">
        <v>353.23</v>
      </c>
      <c r="S181">
        <v>228.93</v>
      </c>
      <c r="T181">
        <v>55687.97</v>
      </c>
      <c r="U181">
        <v>0.65</v>
      </c>
      <c r="V181">
        <v>0.89</v>
      </c>
      <c r="W181">
        <v>18.67</v>
      </c>
      <c r="X181">
        <v>3.29</v>
      </c>
      <c r="Y181">
        <v>0.5</v>
      </c>
      <c r="Z181">
        <v>10</v>
      </c>
    </row>
    <row r="182" spans="1:26">
      <c r="A182">
        <v>15</v>
      </c>
      <c r="B182">
        <v>95</v>
      </c>
      <c r="C182" t="s">
        <v>26</v>
      </c>
      <c r="D182">
        <v>0.7055</v>
      </c>
      <c r="E182">
        <v>141.74</v>
      </c>
      <c r="F182">
        <v>136.74</v>
      </c>
      <c r="G182">
        <v>120.65</v>
      </c>
      <c r="H182">
        <v>1.36</v>
      </c>
      <c r="I182">
        <v>68</v>
      </c>
      <c r="J182">
        <v>209.03</v>
      </c>
      <c r="K182">
        <v>53.44</v>
      </c>
      <c r="L182">
        <v>16</v>
      </c>
      <c r="M182">
        <v>52</v>
      </c>
      <c r="N182">
        <v>44.6</v>
      </c>
      <c r="O182">
        <v>26014.91</v>
      </c>
      <c r="P182">
        <v>1482.02</v>
      </c>
      <c r="Q182">
        <v>5881.61</v>
      </c>
      <c r="R182">
        <v>345.93</v>
      </c>
      <c r="S182">
        <v>228.93</v>
      </c>
      <c r="T182">
        <v>52063.11</v>
      </c>
      <c r="U182">
        <v>0.66</v>
      </c>
      <c r="V182">
        <v>0.9</v>
      </c>
      <c r="W182">
        <v>18.67</v>
      </c>
      <c r="X182">
        <v>3.08</v>
      </c>
      <c r="Y182">
        <v>0.5</v>
      </c>
      <c r="Z182">
        <v>10</v>
      </c>
    </row>
    <row r="183" spans="1:26">
      <c r="A183">
        <v>16</v>
      </c>
      <c r="B183">
        <v>95</v>
      </c>
      <c r="C183" t="s">
        <v>26</v>
      </c>
      <c r="D183">
        <v>0.7065</v>
      </c>
      <c r="E183">
        <v>141.54</v>
      </c>
      <c r="F183">
        <v>136.65</v>
      </c>
      <c r="G183">
        <v>126.14</v>
      </c>
      <c r="H183">
        <v>1.43</v>
      </c>
      <c r="I183">
        <v>65</v>
      </c>
      <c r="J183">
        <v>210.64</v>
      </c>
      <c r="K183">
        <v>53.44</v>
      </c>
      <c r="L183">
        <v>17</v>
      </c>
      <c r="M183">
        <v>19</v>
      </c>
      <c r="N183">
        <v>45.21</v>
      </c>
      <c r="O183">
        <v>26213.09</v>
      </c>
      <c r="P183">
        <v>1460.27</v>
      </c>
      <c r="Q183">
        <v>5881.48</v>
      </c>
      <c r="R183">
        <v>341</v>
      </c>
      <c r="S183">
        <v>228.93</v>
      </c>
      <c r="T183">
        <v>49616.42</v>
      </c>
      <c r="U183">
        <v>0.67</v>
      </c>
      <c r="V183">
        <v>0.9</v>
      </c>
      <c r="W183">
        <v>18.73</v>
      </c>
      <c r="X183">
        <v>2.99</v>
      </c>
      <c r="Y183">
        <v>0.5</v>
      </c>
      <c r="Z183">
        <v>10</v>
      </c>
    </row>
    <row r="184" spans="1:26">
      <c r="A184">
        <v>17</v>
      </c>
      <c r="B184">
        <v>95</v>
      </c>
      <c r="C184" t="s">
        <v>26</v>
      </c>
      <c r="D184">
        <v>0.7069</v>
      </c>
      <c r="E184">
        <v>141.47</v>
      </c>
      <c r="F184">
        <v>136.62</v>
      </c>
      <c r="G184">
        <v>128.08</v>
      </c>
      <c r="H184">
        <v>1.51</v>
      </c>
      <c r="I184">
        <v>64</v>
      </c>
      <c r="J184">
        <v>212.25</v>
      </c>
      <c r="K184">
        <v>53.44</v>
      </c>
      <c r="L184">
        <v>18</v>
      </c>
      <c r="M184">
        <v>6</v>
      </c>
      <c r="N184">
        <v>45.82</v>
      </c>
      <c r="O184">
        <v>26412.11</v>
      </c>
      <c r="P184">
        <v>1464.92</v>
      </c>
      <c r="Q184">
        <v>5881.53</v>
      </c>
      <c r="R184">
        <v>339.75</v>
      </c>
      <c r="S184">
        <v>228.93</v>
      </c>
      <c r="T184">
        <v>48992.88</v>
      </c>
      <c r="U184">
        <v>0.67</v>
      </c>
      <c r="V184">
        <v>0.9</v>
      </c>
      <c r="W184">
        <v>18.73</v>
      </c>
      <c r="X184">
        <v>2.96</v>
      </c>
      <c r="Y184">
        <v>0.5</v>
      </c>
      <c r="Z184">
        <v>10</v>
      </c>
    </row>
    <row r="185" spans="1:26">
      <c r="A185">
        <v>18</v>
      </c>
      <c r="B185">
        <v>95</v>
      </c>
      <c r="C185" t="s">
        <v>26</v>
      </c>
      <c r="D185">
        <v>0.7073</v>
      </c>
      <c r="E185">
        <v>141.39</v>
      </c>
      <c r="F185">
        <v>136.58</v>
      </c>
      <c r="G185">
        <v>130.07</v>
      </c>
      <c r="H185">
        <v>1.58</v>
      </c>
      <c r="I185">
        <v>63</v>
      </c>
      <c r="J185">
        <v>213.87</v>
      </c>
      <c r="K185">
        <v>53.44</v>
      </c>
      <c r="L185">
        <v>19</v>
      </c>
      <c r="M185">
        <v>1</v>
      </c>
      <c r="N185">
        <v>46.44</v>
      </c>
      <c r="O185">
        <v>26611.98</v>
      </c>
      <c r="P185">
        <v>1471.37</v>
      </c>
      <c r="Q185">
        <v>5881.49</v>
      </c>
      <c r="R185">
        <v>338.19</v>
      </c>
      <c r="S185">
        <v>228.93</v>
      </c>
      <c r="T185">
        <v>48222.34</v>
      </c>
      <c r="U185">
        <v>0.68</v>
      </c>
      <c r="V185">
        <v>0.9</v>
      </c>
      <c r="W185">
        <v>18.73</v>
      </c>
      <c r="X185">
        <v>2.92</v>
      </c>
      <c r="Y185">
        <v>0.5</v>
      </c>
      <c r="Z185">
        <v>10</v>
      </c>
    </row>
    <row r="186" spans="1:26">
      <c r="A186">
        <v>19</v>
      </c>
      <c r="B186">
        <v>95</v>
      </c>
      <c r="C186" t="s">
        <v>26</v>
      </c>
      <c r="D186">
        <v>0.7073</v>
      </c>
      <c r="E186">
        <v>141.38</v>
      </c>
      <c r="F186">
        <v>136.57</v>
      </c>
      <c r="G186">
        <v>130.07</v>
      </c>
      <c r="H186">
        <v>1.65</v>
      </c>
      <c r="I186">
        <v>63</v>
      </c>
      <c r="J186">
        <v>215.5</v>
      </c>
      <c r="K186">
        <v>53.44</v>
      </c>
      <c r="L186">
        <v>20</v>
      </c>
      <c r="M186">
        <v>0</v>
      </c>
      <c r="N186">
        <v>47.07</v>
      </c>
      <c r="O186">
        <v>26812.71</v>
      </c>
      <c r="P186">
        <v>1481.88</v>
      </c>
      <c r="Q186">
        <v>5881.49</v>
      </c>
      <c r="R186">
        <v>338.16</v>
      </c>
      <c r="S186">
        <v>228.93</v>
      </c>
      <c r="T186">
        <v>48206.84</v>
      </c>
      <c r="U186">
        <v>0.68</v>
      </c>
      <c r="V186">
        <v>0.9</v>
      </c>
      <c r="W186">
        <v>18.73</v>
      </c>
      <c r="X186">
        <v>2.91</v>
      </c>
      <c r="Y186">
        <v>0.5</v>
      </c>
      <c r="Z186">
        <v>10</v>
      </c>
    </row>
    <row r="187" spans="1:26">
      <c r="A187">
        <v>0</v>
      </c>
      <c r="B187">
        <v>55</v>
      </c>
      <c r="C187" t="s">
        <v>26</v>
      </c>
      <c r="D187">
        <v>0.4113</v>
      </c>
      <c r="E187">
        <v>243.13</v>
      </c>
      <c r="F187">
        <v>205.6</v>
      </c>
      <c r="G187">
        <v>8.31</v>
      </c>
      <c r="H187">
        <v>0.15</v>
      </c>
      <c r="I187">
        <v>1484</v>
      </c>
      <c r="J187">
        <v>116.05</v>
      </c>
      <c r="K187">
        <v>43.4</v>
      </c>
      <c r="L187">
        <v>1</v>
      </c>
      <c r="M187">
        <v>1482</v>
      </c>
      <c r="N187">
        <v>16.65</v>
      </c>
      <c r="O187">
        <v>14546.17</v>
      </c>
      <c r="P187">
        <v>2032.13</v>
      </c>
      <c r="Q187">
        <v>5882.93</v>
      </c>
      <c r="R187">
        <v>2685.62</v>
      </c>
      <c r="S187">
        <v>228.93</v>
      </c>
      <c r="T187">
        <v>1214831.88</v>
      </c>
      <c r="U187">
        <v>0.09</v>
      </c>
      <c r="V187">
        <v>0.6</v>
      </c>
      <c r="W187">
        <v>20.93</v>
      </c>
      <c r="X187">
        <v>71.91</v>
      </c>
      <c r="Y187">
        <v>0.5</v>
      </c>
      <c r="Z187">
        <v>10</v>
      </c>
    </row>
    <row r="188" spans="1:26">
      <c r="A188">
        <v>1</v>
      </c>
      <c r="B188">
        <v>55</v>
      </c>
      <c r="C188" t="s">
        <v>26</v>
      </c>
      <c r="D188">
        <v>0.5721000000000001</v>
      </c>
      <c r="E188">
        <v>174.79</v>
      </c>
      <c r="F188">
        <v>159.47</v>
      </c>
      <c r="G188">
        <v>17.27</v>
      </c>
      <c r="H188">
        <v>0.3</v>
      </c>
      <c r="I188">
        <v>554</v>
      </c>
      <c r="J188">
        <v>117.34</v>
      </c>
      <c r="K188">
        <v>43.4</v>
      </c>
      <c r="L188">
        <v>2</v>
      </c>
      <c r="M188">
        <v>552</v>
      </c>
      <c r="N188">
        <v>16.94</v>
      </c>
      <c r="O188">
        <v>14705.49</v>
      </c>
      <c r="P188">
        <v>1533.07</v>
      </c>
      <c r="Q188">
        <v>5881.97</v>
      </c>
      <c r="R188">
        <v>1116.05</v>
      </c>
      <c r="S188">
        <v>228.93</v>
      </c>
      <c r="T188">
        <v>434695.82</v>
      </c>
      <c r="U188">
        <v>0.21</v>
      </c>
      <c r="V188">
        <v>0.77</v>
      </c>
      <c r="W188">
        <v>19.46</v>
      </c>
      <c r="X188">
        <v>25.8</v>
      </c>
      <c r="Y188">
        <v>0.5</v>
      </c>
      <c r="Z188">
        <v>10</v>
      </c>
    </row>
    <row r="189" spans="1:26">
      <c r="A189">
        <v>2</v>
      </c>
      <c r="B189">
        <v>55</v>
      </c>
      <c r="C189" t="s">
        <v>26</v>
      </c>
      <c r="D189">
        <v>0.6283</v>
      </c>
      <c r="E189">
        <v>159.15</v>
      </c>
      <c r="F189">
        <v>149.08</v>
      </c>
      <c r="G189">
        <v>26.78</v>
      </c>
      <c r="H189">
        <v>0.45</v>
      </c>
      <c r="I189">
        <v>334</v>
      </c>
      <c r="J189">
        <v>118.63</v>
      </c>
      <c r="K189">
        <v>43.4</v>
      </c>
      <c r="L189">
        <v>3</v>
      </c>
      <c r="M189">
        <v>332</v>
      </c>
      <c r="N189">
        <v>17.23</v>
      </c>
      <c r="O189">
        <v>14865.24</v>
      </c>
      <c r="P189">
        <v>1388.96</v>
      </c>
      <c r="Q189">
        <v>5881.89</v>
      </c>
      <c r="R189">
        <v>763.53</v>
      </c>
      <c r="S189">
        <v>228.93</v>
      </c>
      <c r="T189">
        <v>259535.26</v>
      </c>
      <c r="U189">
        <v>0.3</v>
      </c>
      <c r="V189">
        <v>0.82</v>
      </c>
      <c r="W189">
        <v>19.12</v>
      </c>
      <c r="X189">
        <v>15.42</v>
      </c>
      <c r="Y189">
        <v>0.5</v>
      </c>
      <c r="Z189">
        <v>10</v>
      </c>
    </row>
    <row r="190" spans="1:26">
      <c r="A190">
        <v>3</v>
      </c>
      <c r="B190">
        <v>55</v>
      </c>
      <c r="C190" t="s">
        <v>26</v>
      </c>
      <c r="D190">
        <v>0.6573</v>
      </c>
      <c r="E190">
        <v>152.13</v>
      </c>
      <c r="F190">
        <v>144.43</v>
      </c>
      <c r="G190">
        <v>36.88</v>
      </c>
      <c r="H190">
        <v>0.59</v>
      </c>
      <c r="I190">
        <v>235</v>
      </c>
      <c r="J190">
        <v>119.93</v>
      </c>
      <c r="K190">
        <v>43.4</v>
      </c>
      <c r="L190">
        <v>4</v>
      </c>
      <c r="M190">
        <v>233</v>
      </c>
      <c r="N190">
        <v>17.53</v>
      </c>
      <c r="O190">
        <v>15025.44</v>
      </c>
      <c r="P190">
        <v>1303.16</v>
      </c>
      <c r="Q190">
        <v>5881.74</v>
      </c>
      <c r="R190">
        <v>606.61</v>
      </c>
      <c r="S190">
        <v>228.93</v>
      </c>
      <c r="T190">
        <v>181568.51</v>
      </c>
      <c r="U190">
        <v>0.38</v>
      </c>
      <c r="V190">
        <v>0.85</v>
      </c>
      <c r="W190">
        <v>18.94</v>
      </c>
      <c r="X190">
        <v>10.77</v>
      </c>
      <c r="Y190">
        <v>0.5</v>
      </c>
      <c r="Z190">
        <v>10</v>
      </c>
    </row>
    <row r="191" spans="1:26">
      <c r="A191">
        <v>4</v>
      </c>
      <c r="B191">
        <v>55</v>
      </c>
      <c r="C191" t="s">
        <v>26</v>
      </c>
      <c r="D191">
        <v>0.675</v>
      </c>
      <c r="E191">
        <v>148.15</v>
      </c>
      <c r="F191">
        <v>141.81</v>
      </c>
      <c r="G191">
        <v>47.8</v>
      </c>
      <c r="H191">
        <v>0.73</v>
      </c>
      <c r="I191">
        <v>178</v>
      </c>
      <c r="J191">
        <v>121.23</v>
      </c>
      <c r="K191">
        <v>43.4</v>
      </c>
      <c r="L191">
        <v>5</v>
      </c>
      <c r="M191">
        <v>176</v>
      </c>
      <c r="N191">
        <v>17.83</v>
      </c>
      <c r="O191">
        <v>15186.08</v>
      </c>
      <c r="P191">
        <v>1230.78</v>
      </c>
      <c r="Q191">
        <v>5881.7</v>
      </c>
      <c r="R191">
        <v>518.84</v>
      </c>
      <c r="S191">
        <v>228.93</v>
      </c>
      <c r="T191">
        <v>137972.39</v>
      </c>
      <c r="U191">
        <v>0.44</v>
      </c>
      <c r="V191">
        <v>0.86</v>
      </c>
      <c r="W191">
        <v>18.82</v>
      </c>
      <c r="X191">
        <v>8.15</v>
      </c>
      <c r="Y191">
        <v>0.5</v>
      </c>
      <c r="Z191">
        <v>10</v>
      </c>
    </row>
    <row r="192" spans="1:26">
      <c r="A192">
        <v>5</v>
      </c>
      <c r="B192">
        <v>55</v>
      </c>
      <c r="C192" t="s">
        <v>26</v>
      </c>
      <c r="D192">
        <v>0.6870000000000001</v>
      </c>
      <c r="E192">
        <v>145.56</v>
      </c>
      <c r="F192">
        <v>140.11</v>
      </c>
      <c r="G192">
        <v>59.62</v>
      </c>
      <c r="H192">
        <v>0.86</v>
      </c>
      <c r="I192">
        <v>141</v>
      </c>
      <c r="J192">
        <v>122.54</v>
      </c>
      <c r="K192">
        <v>43.4</v>
      </c>
      <c r="L192">
        <v>6</v>
      </c>
      <c r="M192">
        <v>139</v>
      </c>
      <c r="N192">
        <v>18.14</v>
      </c>
      <c r="O192">
        <v>15347.16</v>
      </c>
      <c r="P192">
        <v>1166.17</v>
      </c>
      <c r="Q192">
        <v>5881.61</v>
      </c>
      <c r="R192">
        <v>459.46</v>
      </c>
      <c r="S192">
        <v>228.93</v>
      </c>
      <c r="T192">
        <v>108465.1</v>
      </c>
      <c r="U192">
        <v>0.5</v>
      </c>
      <c r="V192">
        <v>0.87</v>
      </c>
      <c r="W192">
        <v>18.81</v>
      </c>
      <c r="X192">
        <v>6.45</v>
      </c>
      <c r="Y192">
        <v>0.5</v>
      </c>
      <c r="Z192">
        <v>10</v>
      </c>
    </row>
    <row r="193" spans="1:26">
      <c r="A193">
        <v>6</v>
      </c>
      <c r="B193">
        <v>55</v>
      </c>
      <c r="C193" t="s">
        <v>26</v>
      </c>
      <c r="D193">
        <v>0.6953</v>
      </c>
      <c r="E193">
        <v>143.82</v>
      </c>
      <c r="F193">
        <v>138.97</v>
      </c>
      <c r="G193">
        <v>71.88</v>
      </c>
      <c r="H193">
        <v>1</v>
      </c>
      <c r="I193">
        <v>116</v>
      </c>
      <c r="J193">
        <v>123.85</v>
      </c>
      <c r="K193">
        <v>43.4</v>
      </c>
      <c r="L193">
        <v>7</v>
      </c>
      <c r="M193">
        <v>78</v>
      </c>
      <c r="N193">
        <v>18.45</v>
      </c>
      <c r="O193">
        <v>15508.69</v>
      </c>
      <c r="P193">
        <v>1105.44</v>
      </c>
      <c r="Q193">
        <v>5881.68</v>
      </c>
      <c r="R193">
        <v>419.84</v>
      </c>
      <c r="S193">
        <v>228.93</v>
      </c>
      <c r="T193">
        <v>88779.42999999999</v>
      </c>
      <c r="U193">
        <v>0.55</v>
      </c>
      <c r="V193">
        <v>0.88</v>
      </c>
      <c r="W193">
        <v>18.8</v>
      </c>
      <c r="X193">
        <v>5.31</v>
      </c>
      <c r="Y193">
        <v>0.5</v>
      </c>
      <c r="Z193">
        <v>10</v>
      </c>
    </row>
    <row r="194" spans="1:26">
      <c r="A194">
        <v>7</v>
      </c>
      <c r="B194">
        <v>55</v>
      </c>
      <c r="C194" t="s">
        <v>26</v>
      </c>
      <c r="D194">
        <v>0.6973</v>
      </c>
      <c r="E194">
        <v>143.41</v>
      </c>
      <c r="F194">
        <v>138.72</v>
      </c>
      <c r="G194">
        <v>76.36</v>
      </c>
      <c r="H194">
        <v>1.13</v>
      </c>
      <c r="I194">
        <v>109</v>
      </c>
      <c r="J194">
        <v>125.16</v>
      </c>
      <c r="K194">
        <v>43.4</v>
      </c>
      <c r="L194">
        <v>8</v>
      </c>
      <c r="M194">
        <v>11</v>
      </c>
      <c r="N194">
        <v>18.76</v>
      </c>
      <c r="O194">
        <v>15670.68</v>
      </c>
      <c r="P194">
        <v>1095.86</v>
      </c>
      <c r="Q194">
        <v>5881.69</v>
      </c>
      <c r="R194">
        <v>409.42</v>
      </c>
      <c r="S194">
        <v>228.93</v>
      </c>
      <c r="T194">
        <v>83605.64</v>
      </c>
      <c r="U194">
        <v>0.5600000000000001</v>
      </c>
      <c r="V194">
        <v>0.88</v>
      </c>
      <c r="W194">
        <v>18.85</v>
      </c>
      <c r="X194">
        <v>5.06</v>
      </c>
      <c r="Y194">
        <v>0.5</v>
      </c>
      <c r="Z194">
        <v>10</v>
      </c>
    </row>
    <row r="195" spans="1:26">
      <c r="A195">
        <v>8</v>
      </c>
      <c r="B195">
        <v>55</v>
      </c>
      <c r="C195" t="s">
        <v>26</v>
      </c>
      <c r="D195">
        <v>0.6975</v>
      </c>
      <c r="E195">
        <v>143.37</v>
      </c>
      <c r="F195">
        <v>138.7</v>
      </c>
      <c r="G195">
        <v>77.06</v>
      </c>
      <c r="H195">
        <v>1.26</v>
      </c>
      <c r="I195">
        <v>108</v>
      </c>
      <c r="J195">
        <v>126.48</v>
      </c>
      <c r="K195">
        <v>43.4</v>
      </c>
      <c r="L195">
        <v>9</v>
      </c>
      <c r="M195">
        <v>1</v>
      </c>
      <c r="N195">
        <v>19.08</v>
      </c>
      <c r="O195">
        <v>15833.12</v>
      </c>
      <c r="P195">
        <v>1103.59</v>
      </c>
      <c r="Q195">
        <v>5881.65</v>
      </c>
      <c r="R195">
        <v>408.16</v>
      </c>
      <c r="S195">
        <v>228.93</v>
      </c>
      <c r="T195">
        <v>82979.3</v>
      </c>
      <c r="U195">
        <v>0.5600000000000001</v>
      </c>
      <c r="V195">
        <v>0.88</v>
      </c>
      <c r="W195">
        <v>18.87</v>
      </c>
      <c r="X195">
        <v>5.05</v>
      </c>
      <c r="Y195">
        <v>0.5</v>
      </c>
      <c r="Z195">
        <v>10</v>
      </c>
    </row>
    <row r="196" spans="1:26">
      <c r="A196">
        <v>9</v>
      </c>
      <c r="B196">
        <v>55</v>
      </c>
      <c r="C196" t="s">
        <v>26</v>
      </c>
      <c r="D196">
        <v>0.6975</v>
      </c>
      <c r="E196">
        <v>143.37</v>
      </c>
      <c r="F196">
        <v>138.71</v>
      </c>
      <c r="G196">
        <v>77.06</v>
      </c>
      <c r="H196">
        <v>1.38</v>
      </c>
      <c r="I196">
        <v>108</v>
      </c>
      <c r="J196">
        <v>127.8</v>
      </c>
      <c r="K196">
        <v>43.4</v>
      </c>
      <c r="L196">
        <v>10</v>
      </c>
      <c r="M196">
        <v>0</v>
      </c>
      <c r="N196">
        <v>19.4</v>
      </c>
      <c r="O196">
        <v>15996.02</v>
      </c>
      <c r="P196">
        <v>1114.14</v>
      </c>
      <c r="Q196">
        <v>5881.57</v>
      </c>
      <c r="R196">
        <v>408.25</v>
      </c>
      <c r="S196">
        <v>228.93</v>
      </c>
      <c r="T196">
        <v>83024.78999999999</v>
      </c>
      <c r="U196">
        <v>0.5600000000000001</v>
      </c>
      <c r="V196">
        <v>0.88</v>
      </c>
      <c r="W196">
        <v>18.87</v>
      </c>
      <c r="X196">
        <v>5.05</v>
      </c>
      <c r="Y196">
        <v>0.5</v>
      </c>
      <c r="Z19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0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INDEX(resultados!$A$2:$ZZ$196, 1, MATCH($B$1, resultados!$A$1:$ZZ$1, 0))</f>
        <v>0</v>
      </c>
      <c r="B7">
        <f>INDEX(resultados!$A$2:$ZZ$196, 1, MATCH($B$2, resultados!$A$1:$ZZ$1, 0))</f>
        <v>0</v>
      </c>
      <c r="C7">
        <f>INDEX(resultados!$A$2:$ZZ$196, 1, MATCH($B$3, resultados!$A$1:$ZZ$1, 0))</f>
        <v>0</v>
      </c>
    </row>
    <row r="8" spans="1:3">
      <c r="A8">
        <f>INDEX(resultados!$A$2:$ZZ$196, 2, MATCH($B$1, resultados!$A$1:$ZZ$1, 0))</f>
        <v>0</v>
      </c>
      <c r="B8">
        <f>INDEX(resultados!$A$2:$ZZ$196, 2, MATCH($B$2, resultados!$A$1:$ZZ$1, 0))</f>
        <v>0</v>
      </c>
      <c r="C8">
        <f>INDEX(resultados!$A$2:$ZZ$196, 2, MATCH($B$3, resultados!$A$1:$ZZ$1, 0))</f>
        <v>0</v>
      </c>
    </row>
    <row r="9" spans="1:3">
      <c r="A9">
        <f>INDEX(resultados!$A$2:$ZZ$196, 3, MATCH($B$1, resultados!$A$1:$ZZ$1, 0))</f>
        <v>0</v>
      </c>
      <c r="B9">
        <f>INDEX(resultados!$A$2:$ZZ$196, 3, MATCH($B$2, resultados!$A$1:$ZZ$1, 0))</f>
        <v>0</v>
      </c>
      <c r="C9">
        <f>INDEX(resultados!$A$2:$ZZ$196, 3, MATCH($B$3, resultados!$A$1:$ZZ$1, 0))</f>
        <v>0</v>
      </c>
    </row>
    <row r="10" spans="1:3">
      <c r="A10">
        <f>INDEX(resultados!$A$2:$ZZ$196, 4, MATCH($B$1, resultados!$A$1:$ZZ$1, 0))</f>
        <v>0</v>
      </c>
      <c r="B10">
        <f>INDEX(resultados!$A$2:$ZZ$196, 4, MATCH($B$2, resultados!$A$1:$ZZ$1, 0))</f>
        <v>0</v>
      </c>
      <c r="C10">
        <f>INDEX(resultados!$A$2:$ZZ$196, 4, MATCH($B$3, resultados!$A$1:$ZZ$1, 0))</f>
        <v>0</v>
      </c>
    </row>
    <row r="11" spans="1:3">
      <c r="A11">
        <f>INDEX(resultados!$A$2:$ZZ$196, 5, MATCH($B$1, resultados!$A$1:$ZZ$1, 0))</f>
        <v>0</v>
      </c>
      <c r="B11">
        <f>INDEX(resultados!$A$2:$ZZ$196, 5, MATCH($B$2, resultados!$A$1:$ZZ$1, 0))</f>
        <v>0</v>
      </c>
      <c r="C11">
        <f>INDEX(resultados!$A$2:$ZZ$196, 5, MATCH($B$3, resultados!$A$1:$ZZ$1, 0))</f>
        <v>0</v>
      </c>
    </row>
    <row r="12" spans="1:3">
      <c r="A12">
        <f>INDEX(resultados!$A$2:$ZZ$196, 6, MATCH($B$1, resultados!$A$1:$ZZ$1, 0))</f>
        <v>0</v>
      </c>
      <c r="B12">
        <f>INDEX(resultados!$A$2:$ZZ$196, 6, MATCH($B$2, resultados!$A$1:$ZZ$1, 0))</f>
        <v>0</v>
      </c>
      <c r="C12">
        <f>INDEX(resultados!$A$2:$ZZ$196, 6, MATCH($B$3, resultados!$A$1:$ZZ$1, 0))</f>
        <v>0</v>
      </c>
    </row>
    <row r="13" spans="1:3">
      <c r="A13">
        <f>INDEX(resultados!$A$2:$ZZ$196, 7, MATCH($B$1, resultados!$A$1:$ZZ$1, 0))</f>
        <v>0</v>
      </c>
      <c r="B13">
        <f>INDEX(resultados!$A$2:$ZZ$196, 7, MATCH($B$2, resultados!$A$1:$ZZ$1, 0))</f>
        <v>0</v>
      </c>
      <c r="C13">
        <f>INDEX(resultados!$A$2:$ZZ$196, 7, MATCH($B$3, resultados!$A$1:$ZZ$1, 0))</f>
        <v>0</v>
      </c>
    </row>
    <row r="14" spans="1:3">
      <c r="A14">
        <f>INDEX(resultados!$A$2:$ZZ$196, 8, MATCH($B$1, resultados!$A$1:$ZZ$1, 0))</f>
        <v>0</v>
      </c>
      <c r="B14">
        <f>INDEX(resultados!$A$2:$ZZ$196, 8, MATCH($B$2, resultados!$A$1:$ZZ$1, 0))</f>
        <v>0</v>
      </c>
      <c r="C14">
        <f>INDEX(resultados!$A$2:$ZZ$196, 8, MATCH($B$3, resultados!$A$1:$ZZ$1, 0))</f>
        <v>0</v>
      </c>
    </row>
    <row r="15" spans="1:3">
      <c r="A15">
        <f>INDEX(resultados!$A$2:$ZZ$196, 9, MATCH($B$1, resultados!$A$1:$ZZ$1, 0))</f>
        <v>0</v>
      </c>
      <c r="B15">
        <f>INDEX(resultados!$A$2:$ZZ$196, 9, MATCH($B$2, resultados!$A$1:$ZZ$1, 0))</f>
        <v>0</v>
      </c>
      <c r="C15">
        <f>INDEX(resultados!$A$2:$ZZ$196, 9, MATCH($B$3, resultados!$A$1:$ZZ$1, 0))</f>
        <v>0</v>
      </c>
    </row>
    <row r="16" spans="1:3">
      <c r="A16">
        <f>INDEX(resultados!$A$2:$ZZ$196, 10, MATCH($B$1, resultados!$A$1:$ZZ$1, 0))</f>
        <v>0</v>
      </c>
      <c r="B16">
        <f>INDEX(resultados!$A$2:$ZZ$196, 10, MATCH($B$2, resultados!$A$1:$ZZ$1, 0))</f>
        <v>0</v>
      </c>
      <c r="C16">
        <f>INDEX(resultados!$A$2:$ZZ$196, 10, MATCH($B$3, resultados!$A$1:$ZZ$1, 0))</f>
        <v>0</v>
      </c>
    </row>
    <row r="17" spans="1:3">
      <c r="A17">
        <f>INDEX(resultados!$A$2:$ZZ$196, 11, MATCH($B$1, resultados!$A$1:$ZZ$1, 0))</f>
        <v>0</v>
      </c>
      <c r="B17">
        <f>INDEX(resultados!$A$2:$ZZ$196, 11, MATCH($B$2, resultados!$A$1:$ZZ$1, 0))</f>
        <v>0</v>
      </c>
      <c r="C17">
        <f>INDEX(resultados!$A$2:$ZZ$196, 11, MATCH($B$3, resultados!$A$1:$ZZ$1, 0))</f>
        <v>0</v>
      </c>
    </row>
    <row r="18" spans="1:3">
      <c r="A18">
        <f>INDEX(resultados!$A$2:$ZZ$196, 12, MATCH($B$1, resultados!$A$1:$ZZ$1, 0))</f>
        <v>0</v>
      </c>
      <c r="B18">
        <f>INDEX(resultados!$A$2:$ZZ$196, 12, MATCH($B$2, resultados!$A$1:$ZZ$1, 0))</f>
        <v>0</v>
      </c>
      <c r="C18">
        <f>INDEX(resultados!$A$2:$ZZ$196, 12, MATCH($B$3, resultados!$A$1:$ZZ$1, 0))</f>
        <v>0</v>
      </c>
    </row>
    <row r="19" spans="1:3">
      <c r="A19">
        <f>INDEX(resultados!$A$2:$ZZ$196, 13, MATCH($B$1, resultados!$A$1:$ZZ$1, 0))</f>
        <v>0</v>
      </c>
      <c r="B19">
        <f>INDEX(resultados!$A$2:$ZZ$196, 13, MATCH($B$2, resultados!$A$1:$ZZ$1, 0))</f>
        <v>0</v>
      </c>
      <c r="C19">
        <f>INDEX(resultados!$A$2:$ZZ$196, 13, MATCH($B$3, resultados!$A$1:$ZZ$1, 0))</f>
        <v>0</v>
      </c>
    </row>
    <row r="20" spans="1:3">
      <c r="A20">
        <f>INDEX(resultados!$A$2:$ZZ$196, 14, MATCH($B$1, resultados!$A$1:$ZZ$1, 0))</f>
        <v>0</v>
      </c>
      <c r="B20">
        <f>INDEX(resultados!$A$2:$ZZ$196, 14, MATCH($B$2, resultados!$A$1:$ZZ$1, 0))</f>
        <v>0</v>
      </c>
      <c r="C20">
        <f>INDEX(resultados!$A$2:$ZZ$196, 14, MATCH($B$3, resultados!$A$1:$ZZ$1, 0))</f>
        <v>0</v>
      </c>
    </row>
    <row r="21" spans="1:3">
      <c r="A21">
        <f>INDEX(resultados!$A$2:$ZZ$196, 15, MATCH($B$1, resultados!$A$1:$ZZ$1, 0))</f>
        <v>0</v>
      </c>
      <c r="B21">
        <f>INDEX(resultados!$A$2:$ZZ$196, 15, MATCH($B$2, resultados!$A$1:$ZZ$1, 0))</f>
        <v>0</v>
      </c>
      <c r="C21">
        <f>INDEX(resultados!$A$2:$ZZ$196, 15, MATCH($B$3, resultados!$A$1:$ZZ$1, 0))</f>
        <v>0</v>
      </c>
    </row>
    <row r="22" spans="1:3">
      <c r="A22">
        <f>INDEX(resultados!$A$2:$ZZ$196, 16, MATCH($B$1, resultados!$A$1:$ZZ$1, 0))</f>
        <v>0</v>
      </c>
      <c r="B22">
        <f>INDEX(resultados!$A$2:$ZZ$196, 16, MATCH($B$2, resultados!$A$1:$ZZ$1, 0))</f>
        <v>0</v>
      </c>
      <c r="C22">
        <f>INDEX(resultados!$A$2:$ZZ$196, 16, MATCH($B$3, resultados!$A$1:$ZZ$1, 0))</f>
        <v>0</v>
      </c>
    </row>
    <row r="23" spans="1:3">
      <c r="A23">
        <f>INDEX(resultados!$A$2:$ZZ$196, 17, MATCH($B$1, resultados!$A$1:$ZZ$1, 0))</f>
        <v>0</v>
      </c>
      <c r="B23">
        <f>INDEX(resultados!$A$2:$ZZ$196, 17, MATCH($B$2, resultados!$A$1:$ZZ$1, 0))</f>
        <v>0</v>
      </c>
      <c r="C23">
        <f>INDEX(resultados!$A$2:$ZZ$196, 17, MATCH($B$3, resultados!$A$1:$ZZ$1, 0))</f>
        <v>0</v>
      </c>
    </row>
    <row r="24" spans="1:3">
      <c r="A24">
        <f>INDEX(resultados!$A$2:$ZZ$196, 18, MATCH($B$1, resultados!$A$1:$ZZ$1, 0))</f>
        <v>0</v>
      </c>
      <c r="B24">
        <f>INDEX(resultados!$A$2:$ZZ$196, 18, MATCH($B$2, resultados!$A$1:$ZZ$1, 0))</f>
        <v>0</v>
      </c>
      <c r="C24">
        <f>INDEX(resultados!$A$2:$ZZ$196, 18, MATCH($B$3, resultados!$A$1:$ZZ$1, 0))</f>
        <v>0</v>
      </c>
    </row>
    <row r="25" spans="1:3">
      <c r="A25">
        <f>INDEX(resultados!$A$2:$ZZ$196, 19, MATCH($B$1, resultados!$A$1:$ZZ$1, 0))</f>
        <v>0</v>
      </c>
      <c r="B25">
        <f>INDEX(resultados!$A$2:$ZZ$196, 19, MATCH($B$2, resultados!$A$1:$ZZ$1, 0))</f>
        <v>0</v>
      </c>
      <c r="C25">
        <f>INDEX(resultados!$A$2:$ZZ$196, 19, MATCH($B$3, resultados!$A$1:$ZZ$1, 0))</f>
        <v>0</v>
      </c>
    </row>
    <row r="26" spans="1:3">
      <c r="A26">
        <f>INDEX(resultados!$A$2:$ZZ$196, 20, MATCH($B$1, resultados!$A$1:$ZZ$1, 0))</f>
        <v>0</v>
      </c>
      <c r="B26">
        <f>INDEX(resultados!$A$2:$ZZ$196, 20, MATCH($B$2, resultados!$A$1:$ZZ$1, 0))</f>
        <v>0</v>
      </c>
      <c r="C26">
        <f>INDEX(resultados!$A$2:$ZZ$196, 20, MATCH($B$3, resultados!$A$1:$ZZ$1, 0))</f>
        <v>0</v>
      </c>
    </row>
    <row r="27" spans="1:3">
      <c r="A27">
        <f>INDEX(resultados!$A$2:$ZZ$196, 21, MATCH($B$1, resultados!$A$1:$ZZ$1, 0))</f>
        <v>0</v>
      </c>
      <c r="B27">
        <f>INDEX(resultados!$A$2:$ZZ$196, 21, MATCH($B$2, resultados!$A$1:$ZZ$1, 0))</f>
        <v>0</v>
      </c>
      <c r="C27">
        <f>INDEX(resultados!$A$2:$ZZ$196, 21, MATCH($B$3, resultados!$A$1:$ZZ$1, 0))</f>
        <v>0</v>
      </c>
    </row>
    <row r="28" spans="1:3">
      <c r="A28">
        <f>INDEX(resultados!$A$2:$ZZ$196, 22, MATCH($B$1, resultados!$A$1:$ZZ$1, 0))</f>
        <v>0</v>
      </c>
      <c r="B28">
        <f>INDEX(resultados!$A$2:$ZZ$196, 22, MATCH($B$2, resultados!$A$1:$ZZ$1, 0))</f>
        <v>0</v>
      </c>
      <c r="C28">
        <f>INDEX(resultados!$A$2:$ZZ$196, 22, MATCH($B$3, resultados!$A$1:$ZZ$1, 0))</f>
        <v>0</v>
      </c>
    </row>
    <row r="29" spans="1:3">
      <c r="A29">
        <f>INDEX(resultados!$A$2:$ZZ$196, 23, MATCH($B$1, resultados!$A$1:$ZZ$1, 0))</f>
        <v>0</v>
      </c>
      <c r="B29">
        <f>INDEX(resultados!$A$2:$ZZ$196, 23, MATCH($B$2, resultados!$A$1:$ZZ$1, 0))</f>
        <v>0</v>
      </c>
      <c r="C29">
        <f>INDEX(resultados!$A$2:$ZZ$196, 23, MATCH($B$3, resultados!$A$1:$ZZ$1, 0))</f>
        <v>0</v>
      </c>
    </row>
    <row r="30" spans="1:3">
      <c r="A30">
        <f>INDEX(resultados!$A$2:$ZZ$196, 24, MATCH($B$1, resultados!$A$1:$ZZ$1, 0))</f>
        <v>0</v>
      </c>
      <c r="B30">
        <f>INDEX(resultados!$A$2:$ZZ$196, 24, MATCH($B$2, resultados!$A$1:$ZZ$1, 0))</f>
        <v>0</v>
      </c>
      <c r="C30">
        <f>INDEX(resultados!$A$2:$ZZ$196, 24, MATCH($B$3, resultados!$A$1:$ZZ$1, 0))</f>
        <v>0</v>
      </c>
    </row>
    <row r="31" spans="1:3">
      <c r="A31">
        <f>INDEX(resultados!$A$2:$ZZ$196, 25, MATCH($B$1, resultados!$A$1:$ZZ$1, 0))</f>
        <v>0</v>
      </c>
      <c r="B31">
        <f>INDEX(resultados!$A$2:$ZZ$196, 25, MATCH($B$2, resultados!$A$1:$ZZ$1, 0))</f>
        <v>0</v>
      </c>
      <c r="C31">
        <f>INDEX(resultados!$A$2:$ZZ$196, 25, MATCH($B$3, resultados!$A$1:$ZZ$1, 0))</f>
        <v>0</v>
      </c>
    </row>
    <row r="32" spans="1:3">
      <c r="A32">
        <f>INDEX(resultados!$A$2:$ZZ$196, 26, MATCH($B$1, resultados!$A$1:$ZZ$1, 0))</f>
        <v>0</v>
      </c>
      <c r="B32">
        <f>INDEX(resultados!$A$2:$ZZ$196, 26, MATCH($B$2, resultados!$A$1:$ZZ$1, 0))</f>
        <v>0</v>
      </c>
      <c r="C32">
        <f>INDEX(resultados!$A$2:$ZZ$196, 26, MATCH($B$3, resultados!$A$1:$ZZ$1, 0))</f>
        <v>0</v>
      </c>
    </row>
    <row r="33" spans="1:3">
      <c r="A33">
        <f>INDEX(resultados!$A$2:$ZZ$196, 27, MATCH($B$1, resultados!$A$1:$ZZ$1, 0))</f>
        <v>0</v>
      </c>
      <c r="B33">
        <f>INDEX(resultados!$A$2:$ZZ$196, 27, MATCH($B$2, resultados!$A$1:$ZZ$1, 0))</f>
        <v>0</v>
      </c>
      <c r="C33">
        <f>INDEX(resultados!$A$2:$ZZ$196, 27, MATCH($B$3, resultados!$A$1:$ZZ$1, 0))</f>
        <v>0</v>
      </c>
    </row>
    <row r="34" spans="1:3">
      <c r="A34">
        <f>INDEX(resultados!$A$2:$ZZ$196, 28, MATCH($B$1, resultados!$A$1:$ZZ$1, 0))</f>
        <v>0</v>
      </c>
      <c r="B34">
        <f>INDEX(resultados!$A$2:$ZZ$196, 28, MATCH($B$2, resultados!$A$1:$ZZ$1, 0))</f>
        <v>0</v>
      </c>
      <c r="C34">
        <f>INDEX(resultados!$A$2:$ZZ$196, 28, MATCH($B$3, resultados!$A$1:$ZZ$1, 0))</f>
        <v>0</v>
      </c>
    </row>
    <row r="35" spans="1:3">
      <c r="A35">
        <f>INDEX(resultados!$A$2:$ZZ$196, 29, MATCH($B$1, resultados!$A$1:$ZZ$1, 0))</f>
        <v>0</v>
      </c>
      <c r="B35">
        <f>INDEX(resultados!$A$2:$ZZ$196, 29, MATCH($B$2, resultados!$A$1:$ZZ$1, 0))</f>
        <v>0</v>
      </c>
      <c r="C35">
        <f>INDEX(resultados!$A$2:$ZZ$196, 29, MATCH($B$3, resultados!$A$1:$ZZ$1, 0))</f>
        <v>0</v>
      </c>
    </row>
    <row r="36" spans="1:3">
      <c r="A36">
        <f>INDEX(resultados!$A$2:$ZZ$196, 30, MATCH($B$1, resultados!$A$1:$ZZ$1, 0))</f>
        <v>0</v>
      </c>
      <c r="B36">
        <f>INDEX(resultados!$A$2:$ZZ$196, 30, MATCH($B$2, resultados!$A$1:$ZZ$1, 0))</f>
        <v>0</v>
      </c>
      <c r="C36">
        <f>INDEX(resultados!$A$2:$ZZ$196, 30, MATCH($B$3, resultados!$A$1:$ZZ$1, 0))</f>
        <v>0</v>
      </c>
    </row>
    <row r="37" spans="1:3">
      <c r="A37">
        <f>INDEX(resultados!$A$2:$ZZ$196, 31, MATCH($B$1, resultados!$A$1:$ZZ$1, 0))</f>
        <v>0</v>
      </c>
      <c r="B37">
        <f>INDEX(resultados!$A$2:$ZZ$196, 31, MATCH($B$2, resultados!$A$1:$ZZ$1, 0))</f>
        <v>0</v>
      </c>
      <c r="C37">
        <f>INDEX(resultados!$A$2:$ZZ$196, 31, MATCH($B$3, resultados!$A$1:$ZZ$1, 0))</f>
        <v>0</v>
      </c>
    </row>
    <row r="38" spans="1:3">
      <c r="A38">
        <f>INDEX(resultados!$A$2:$ZZ$196, 32, MATCH($B$1, resultados!$A$1:$ZZ$1, 0))</f>
        <v>0</v>
      </c>
      <c r="B38">
        <f>INDEX(resultados!$A$2:$ZZ$196, 32, MATCH($B$2, resultados!$A$1:$ZZ$1, 0))</f>
        <v>0</v>
      </c>
      <c r="C38">
        <f>INDEX(resultados!$A$2:$ZZ$196, 32, MATCH($B$3, resultados!$A$1:$ZZ$1, 0))</f>
        <v>0</v>
      </c>
    </row>
    <row r="39" spans="1:3">
      <c r="A39">
        <f>INDEX(resultados!$A$2:$ZZ$196, 33, MATCH($B$1, resultados!$A$1:$ZZ$1, 0))</f>
        <v>0</v>
      </c>
      <c r="B39">
        <f>INDEX(resultados!$A$2:$ZZ$196, 33, MATCH($B$2, resultados!$A$1:$ZZ$1, 0))</f>
        <v>0</v>
      </c>
      <c r="C39">
        <f>INDEX(resultados!$A$2:$ZZ$196, 33, MATCH($B$3, resultados!$A$1:$ZZ$1, 0))</f>
        <v>0</v>
      </c>
    </row>
    <row r="40" spans="1:3">
      <c r="A40">
        <f>INDEX(resultados!$A$2:$ZZ$196, 34, MATCH($B$1, resultados!$A$1:$ZZ$1, 0))</f>
        <v>0</v>
      </c>
      <c r="B40">
        <f>INDEX(resultados!$A$2:$ZZ$196, 34, MATCH($B$2, resultados!$A$1:$ZZ$1, 0))</f>
        <v>0</v>
      </c>
      <c r="C40">
        <f>INDEX(resultados!$A$2:$ZZ$196, 34, MATCH($B$3, resultados!$A$1:$ZZ$1, 0))</f>
        <v>0</v>
      </c>
    </row>
    <row r="41" spans="1:3">
      <c r="A41">
        <f>INDEX(resultados!$A$2:$ZZ$196, 35, MATCH($B$1, resultados!$A$1:$ZZ$1, 0))</f>
        <v>0</v>
      </c>
      <c r="B41">
        <f>INDEX(resultados!$A$2:$ZZ$196, 35, MATCH($B$2, resultados!$A$1:$ZZ$1, 0))</f>
        <v>0</v>
      </c>
      <c r="C41">
        <f>INDEX(resultados!$A$2:$ZZ$196, 35, MATCH($B$3, resultados!$A$1:$ZZ$1, 0))</f>
        <v>0</v>
      </c>
    </row>
    <row r="42" spans="1:3">
      <c r="A42">
        <f>INDEX(resultados!$A$2:$ZZ$196, 36, MATCH($B$1, resultados!$A$1:$ZZ$1, 0))</f>
        <v>0</v>
      </c>
      <c r="B42">
        <f>INDEX(resultados!$A$2:$ZZ$196, 36, MATCH($B$2, resultados!$A$1:$ZZ$1, 0))</f>
        <v>0</v>
      </c>
      <c r="C42">
        <f>INDEX(resultados!$A$2:$ZZ$196, 36, MATCH($B$3, resultados!$A$1:$ZZ$1, 0))</f>
        <v>0</v>
      </c>
    </row>
    <row r="43" spans="1:3">
      <c r="A43">
        <f>INDEX(resultados!$A$2:$ZZ$196, 37, MATCH($B$1, resultados!$A$1:$ZZ$1, 0))</f>
        <v>0</v>
      </c>
      <c r="B43">
        <f>INDEX(resultados!$A$2:$ZZ$196, 37, MATCH($B$2, resultados!$A$1:$ZZ$1, 0))</f>
        <v>0</v>
      </c>
      <c r="C43">
        <f>INDEX(resultados!$A$2:$ZZ$196, 37, MATCH($B$3, resultados!$A$1:$ZZ$1, 0))</f>
        <v>0</v>
      </c>
    </row>
    <row r="44" spans="1:3">
      <c r="A44">
        <f>INDEX(resultados!$A$2:$ZZ$196, 38, MATCH($B$1, resultados!$A$1:$ZZ$1, 0))</f>
        <v>0</v>
      </c>
      <c r="B44">
        <f>INDEX(resultados!$A$2:$ZZ$196, 38, MATCH($B$2, resultados!$A$1:$ZZ$1, 0))</f>
        <v>0</v>
      </c>
      <c r="C44">
        <f>INDEX(resultados!$A$2:$ZZ$196, 38, MATCH($B$3, resultados!$A$1:$ZZ$1, 0))</f>
        <v>0</v>
      </c>
    </row>
    <row r="45" spans="1:3">
      <c r="A45">
        <f>INDEX(resultados!$A$2:$ZZ$196, 39, MATCH($B$1, resultados!$A$1:$ZZ$1, 0))</f>
        <v>0</v>
      </c>
      <c r="B45">
        <f>INDEX(resultados!$A$2:$ZZ$196, 39, MATCH($B$2, resultados!$A$1:$ZZ$1, 0))</f>
        <v>0</v>
      </c>
      <c r="C45">
        <f>INDEX(resultados!$A$2:$ZZ$196, 39, MATCH($B$3, resultados!$A$1:$ZZ$1, 0))</f>
        <v>0</v>
      </c>
    </row>
    <row r="46" spans="1:3">
      <c r="A46">
        <f>INDEX(resultados!$A$2:$ZZ$196, 40, MATCH($B$1, resultados!$A$1:$ZZ$1, 0))</f>
        <v>0</v>
      </c>
      <c r="B46">
        <f>INDEX(resultados!$A$2:$ZZ$196, 40, MATCH($B$2, resultados!$A$1:$ZZ$1, 0))</f>
        <v>0</v>
      </c>
      <c r="C46">
        <f>INDEX(resultados!$A$2:$ZZ$196, 40, MATCH($B$3, resultados!$A$1:$ZZ$1, 0))</f>
        <v>0</v>
      </c>
    </row>
    <row r="47" spans="1:3">
      <c r="A47">
        <f>INDEX(resultados!$A$2:$ZZ$196, 41, MATCH($B$1, resultados!$A$1:$ZZ$1, 0))</f>
        <v>0</v>
      </c>
      <c r="B47">
        <f>INDEX(resultados!$A$2:$ZZ$196, 41, MATCH($B$2, resultados!$A$1:$ZZ$1, 0))</f>
        <v>0</v>
      </c>
      <c r="C47">
        <f>INDEX(resultados!$A$2:$ZZ$196, 41, MATCH($B$3, resultados!$A$1:$ZZ$1, 0))</f>
        <v>0</v>
      </c>
    </row>
    <row r="48" spans="1:3">
      <c r="A48">
        <f>INDEX(resultados!$A$2:$ZZ$196, 42, MATCH($B$1, resultados!$A$1:$ZZ$1, 0))</f>
        <v>0</v>
      </c>
      <c r="B48">
        <f>INDEX(resultados!$A$2:$ZZ$196, 42, MATCH($B$2, resultados!$A$1:$ZZ$1, 0))</f>
        <v>0</v>
      </c>
      <c r="C48">
        <f>INDEX(resultados!$A$2:$ZZ$196, 42, MATCH($B$3, resultados!$A$1:$ZZ$1, 0))</f>
        <v>0</v>
      </c>
    </row>
    <row r="49" spans="1:3">
      <c r="A49">
        <f>INDEX(resultados!$A$2:$ZZ$196, 43, MATCH($B$1, resultados!$A$1:$ZZ$1, 0))</f>
        <v>0</v>
      </c>
      <c r="B49">
        <f>INDEX(resultados!$A$2:$ZZ$196, 43, MATCH($B$2, resultados!$A$1:$ZZ$1, 0))</f>
        <v>0</v>
      </c>
      <c r="C49">
        <f>INDEX(resultados!$A$2:$ZZ$196, 43, MATCH($B$3, resultados!$A$1:$ZZ$1, 0))</f>
        <v>0</v>
      </c>
    </row>
    <row r="50" spans="1:3">
      <c r="A50">
        <f>INDEX(resultados!$A$2:$ZZ$196, 44, MATCH($B$1, resultados!$A$1:$ZZ$1, 0))</f>
        <v>0</v>
      </c>
      <c r="B50">
        <f>INDEX(resultados!$A$2:$ZZ$196, 44, MATCH($B$2, resultados!$A$1:$ZZ$1, 0))</f>
        <v>0</v>
      </c>
      <c r="C50">
        <f>INDEX(resultados!$A$2:$ZZ$196, 44, MATCH($B$3, resultados!$A$1:$ZZ$1, 0))</f>
        <v>0</v>
      </c>
    </row>
    <row r="51" spans="1:3">
      <c r="A51">
        <f>INDEX(resultados!$A$2:$ZZ$196, 45, MATCH($B$1, resultados!$A$1:$ZZ$1, 0))</f>
        <v>0</v>
      </c>
      <c r="B51">
        <f>INDEX(resultados!$A$2:$ZZ$196, 45, MATCH($B$2, resultados!$A$1:$ZZ$1, 0))</f>
        <v>0</v>
      </c>
      <c r="C51">
        <f>INDEX(resultados!$A$2:$ZZ$196, 45, MATCH($B$3, resultados!$A$1:$ZZ$1, 0))</f>
        <v>0</v>
      </c>
    </row>
    <row r="52" spans="1:3">
      <c r="A52">
        <f>INDEX(resultados!$A$2:$ZZ$196, 46, MATCH($B$1, resultados!$A$1:$ZZ$1, 0))</f>
        <v>0</v>
      </c>
      <c r="B52">
        <f>INDEX(resultados!$A$2:$ZZ$196, 46, MATCH($B$2, resultados!$A$1:$ZZ$1, 0))</f>
        <v>0</v>
      </c>
      <c r="C52">
        <f>INDEX(resultados!$A$2:$ZZ$196, 46, MATCH($B$3, resultados!$A$1:$ZZ$1, 0))</f>
        <v>0</v>
      </c>
    </row>
    <row r="53" spans="1:3">
      <c r="A53">
        <f>INDEX(resultados!$A$2:$ZZ$196, 47, MATCH($B$1, resultados!$A$1:$ZZ$1, 0))</f>
        <v>0</v>
      </c>
      <c r="B53">
        <f>INDEX(resultados!$A$2:$ZZ$196, 47, MATCH($B$2, resultados!$A$1:$ZZ$1, 0))</f>
        <v>0</v>
      </c>
      <c r="C53">
        <f>INDEX(resultados!$A$2:$ZZ$196, 47, MATCH($B$3, resultados!$A$1:$ZZ$1, 0))</f>
        <v>0</v>
      </c>
    </row>
    <row r="54" spans="1:3">
      <c r="A54">
        <f>INDEX(resultados!$A$2:$ZZ$196, 48, MATCH($B$1, resultados!$A$1:$ZZ$1, 0))</f>
        <v>0</v>
      </c>
      <c r="B54">
        <f>INDEX(resultados!$A$2:$ZZ$196, 48, MATCH($B$2, resultados!$A$1:$ZZ$1, 0))</f>
        <v>0</v>
      </c>
      <c r="C54">
        <f>INDEX(resultados!$A$2:$ZZ$196, 48, MATCH($B$3, resultados!$A$1:$ZZ$1, 0))</f>
        <v>0</v>
      </c>
    </row>
    <row r="55" spans="1:3">
      <c r="A55">
        <f>INDEX(resultados!$A$2:$ZZ$196, 49, MATCH($B$1, resultados!$A$1:$ZZ$1, 0))</f>
        <v>0</v>
      </c>
      <c r="B55">
        <f>INDEX(resultados!$A$2:$ZZ$196, 49, MATCH($B$2, resultados!$A$1:$ZZ$1, 0))</f>
        <v>0</v>
      </c>
      <c r="C55">
        <f>INDEX(resultados!$A$2:$ZZ$196, 49, MATCH($B$3, resultados!$A$1:$ZZ$1, 0))</f>
        <v>0</v>
      </c>
    </row>
    <row r="56" spans="1:3">
      <c r="A56">
        <f>INDEX(resultados!$A$2:$ZZ$196, 50, MATCH($B$1, resultados!$A$1:$ZZ$1, 0))</f>
        <v>0</v>
      </c>
      <c r="B56">
        <f>INDEX(resultados!$A$2:$ZZ$196, 50, MATCH($B$2, resultados!$A$1:$ZZ$1, 0))</f>
        <v>0</v>
      </c>
      <c r="C56">
        <f>INDEX(resultados!$A$2:$ZZ$196, 50, MATCH($B$3, resultados!$A$1:$ZZ$1, 0))</f>
        <v>0</v>
      </c>
    </row>
    <row r="57" spans="1:3">
      <c r="A57">
        <f>INDEX(resultados!$A$2:$ZZ$196, 51, MATCH($B$1, resultados!$A$1:$ZZ$1, 0))</f>
        <v>0</v>
      </c>
      <c r="B57">
        <f>INDEX(resultados!$A$2:$ZZ$196, 51, MATCH($B$2, resultados!$A$1:$ZZ$1, 0))</f>
        <v>0</v>
      </c>
      <c r="C57">
        <f>INDEX(resultados!$A$2:$ZZ$196, 51, MATCH($B$3, resultados!$A$1:$ZZ$1, 0))</f>
        <v>0</v>
      </c>
    </row>
    <row r="58" spans="1:3">
      <c r="A58">
        <f>INDEX(resultados!$A$2:$ZZ$196, 52, MATCH($B$1, resultados!$A$1:$ZZ$1, 0))</f>
        <v>0</v>
      </c>
      <c r="B58">
        <f>INDEX(resultados!$A$2:$ZZ$196, 52, MATCH($B$2, resultados!$A$1:$ZZ$1, 0))</f>
        <v>0</v>
      </c>
      <c r="C58">
        <f>INDEX(resultados!$A$2:$ZZ$196, 52, MATCH($B$3, resultados!$A$1:$ZZ$1, 0))</f>
        <v>0</v>
      </c>
    </row>
    <row r="59" spans="1:3">
      <c r="A59">
        <f>INDEX(resultados!$A$2:$ZZ$196, 53, MATCH($B$1, resultados!$A$1:$ZZ$1, 0))</f>
        <v>0</v>
      </c>
      <c r="B59">
        <f>INDEX(resultados!$A$2:$ZZ$196, 53, MATCH($B$2, resultados!$A$1:$ZZ$1, 0))</f>
        <v>0</v>
      </c>
      <c r="C59">
        <f>INDEX(resultados!$A$2:$ZZ$196, 53, MATCH($B$3, resultados!$A$1:$ZZ$1, 0))</f>
        <v>0</v>
      </c>
    </row>
    <row r="60" spans="1:3">
      <c r="A60">
        <f>INDEX(resultados!$A$2:$ZZ$196, 54, MATCH($B$1, resultados!$A$1:$ZZ$1, 0))</f>
        <v>0</v>
      </c>
      <c r="B60">
        <f>INDEX(resultados!$A$2:$ZZ$196, 54, MATCH($B$2, resultados!$A$1:$ZZ$1, 0))</f>
        <v>0</v>
      </c>
      <c r="C60">
        <f>INDEX(resultados!$A$2:$ZZ$196, 54, MATCH($B$3, resultados!$A$1:$ZZ$1, 0))</f>
        <v>0</v>
      </c>
    </row>
    <row r="61" spans="1:3">
      <c r="A61">
        <f>INDEX(resultados!$A$2:$ZZ$196, 55, MATCH($B$1, resultados!$A$1:$ZZ$1, 0))</f>
        <v>0</v>
      </c>
      <c r="B61">
        <f>INDEX(resultados!$A$2:$ZZ$196, 55, MATCH($B$2, resultados!$A$1:$ZZ$1, 0))</f>
        <v>0</v>
      </c>
      <c r="C61">
        <f>INDEX(resultados!$A$2:$ZZ$196, 55, MATCH($B$3, resultados!$A$1:$ZZ$1, 0))</f>
        <v>0</v>
      </c>
    </row>
    <row r="62" spans="1:3">
      <c r="A62">
        <f>INDEX(resultados!$A$2:$ZZ$196, 56, MATCH($B$1, resultados!$A$1:$ZZ$1, 0))</f>
        <v>0</v>
      </c>
      <c r="B62">
        <f>INDEX(resultados!$A$2:$ZZ$196, 56, MATCH($B$2, resultados!$A$1:$ZZ$1, 0))</f>
        <v>0</v>
      </c>
      <c r="C62">
        <f>INDEX(resultados!$A$2:$ZZ$196, 56, MATCH($B$3, resultados!$A$1:$ZZ$1, 0))</f>
        <v>0</v>
      </c>
    </row>
    <row r="63" spans="1:3">
      <c r="A63">
        <f>INDEX(resultados!$A$2:$ZZ$196, 57, MATCH($B$1, resultados!$A$1:$ZZ$1, 0))</f>
        <v>0</v>
      </c>
      <c r="B63">
        <f>INDEX(resultados!$A$2:$ZZ$196, 57, MATCH($B$2, resultados!$A$1:$ZZ$1, 0))</f>
        <v>0</v>
      </c>
      <c r="C63">
        <f>INDEX(resultados!$A$2:$ZZ$196, 57, MATCH($B$3, resultados!$A$1:$ZZ$1, 0))</f>
        <v>0</v>
      </c>
    </row>
    <row r="64" spans="1:3">
      <c r="A64">
        <f>INDEX(resultados!$A$2:$ZZ$196, 58, MATCH($B$1, resultados!$A$1:$ZZ$1, 0))</f>
        <v>0</v>
      </c>
      <c r="B64">
        <f>INDEX(resultados!$A$2:$ZZ$196, 58, MATCH($B$2, resultados!$A$1:$ZZ$1, 0))</f>
        <v>0</v>
      </c>
      <c r="C64">
        <f>INDEX(resultados!$A$2:$ZZ$196, 58, MATCH($B$3, resultados!$A$1:$ZZ$1, 0))</f>
        <v>0</v>
      </c>
    </row>
    <row r="65" spans="1:3">
      <c r="A65">
        <f>INDEX(resultados!$A$2:$ZZ$196, 59, MATCH($B$1, resultados!$A$1:$ZZ$1, 0))</f>
        <v>0</v>
      </c>
      <c r="B65">
        <f>INDEX(resultados!$A$2:$ZZ$196, 59, MATCH($B$2, resultados!$A$1:$ZZ$1, 0))</f>
        <v>0</v>
      </c>
      <c r="C65">
        <f>INDEX(resultados!$A$2:$ZZ$196, 59, MATCH($B$3, resultados!$A$1:$ZZ$1, 0))</f>
        <v>0</v>
      </c>
    </row>
    <row r="66" spans="1:3">
      <c r="A66">
        <f>INDEX(resultados!$A$2:$ZZ$196, 60, MATCH($B$1, resultados!$A$1:$ZZ$1, 0))</f>
        <v>0</v>
      </c>
      <c r="B66">
        <f>INDEX(resultados!$A$2:$ZZ$196, 60, MATCH($B$2, resultados!$A$1:$ZZ$1, 0))</f>
        <v>0</v>
      </c>
      <c r="C66">
        <f>INDEX(resultados!$A$2:$ZZ$196, 60, MATCH($B$3, resultados!$A$1:$ZZ$1, 0))</f>
        <v>0</v>
      </c>
    </row>
    <row r="67" spans="1:3">
      <c r="A67">
        <f>INDEX(resultados!$A$2:$ZZ$196, 61, MATCH($B$1, resultados!$A$1:$ZZ$1, 0))</f>
        <v>0</v>
      </c>
      <c r="B67">
        <f>INDEX(resultados!$A$2:$ZZ$196, 61, MATCH($B$2, resultados!$A$1:$ZZ$1, 0))</f>
        <v>0</v>
      </c>
      <c r="C67">
        <f>INDEX(resultados!$A$2:$ZZ$196, 61, MATCH($B$3, resultados!$A$1:$ZZ$1, 0))</f>
        <v>0</v>
      </c>
    </row>
    <row r="68" spans="1:3">
      <c r="A68">
        <f>INDEX(resultados!$A$2:$ZZ$196, 62, MATCH($B$1, resultados!$A$1:$ZZ$1, 0))</f>
        <v>0</v>
      </c>
      <c r="B68">
        <f>INDEX(resultados!$A$2:$ZZ$196, 62, MATCH($B$2, resultados!$A$1:$ZZ$1, 0))</f>
        <v>0</v>
      </c>
      <c r="C68">
        <f>INDEX(resultados!$A$2:$ZZ$196, 62, MATCH($B$3, resultados!$A$1:$ZZ$1, 0))</f>
        <v>0</v>
      </c>
    </row>
    <row r="69" spans="1:3">
      <c r="A69">
        <f>INDEX(resultados!$A$2:$ZZ$196, 63, MATCH($B$1, resultados!$A$1:$ZZ$1, 0))</f>
        <v>0</v>
      </c>
      <c r="B69">
        <f>INDEX(resultados!$A$2:$ZZ$196, 63, MATCH($B$2, resultados!$A$1:$ZZ$1, 0))</f>
        <v>0</v>
      </c>
      <c r="C69">
        <f>INDEX(resultados!$A$2:$ZZ$196, 63, MATCH($B$3, resultados!$A$1:$ZZ$1, 0))</f>
        <v>0</v>
      </c>
    </row>
    <row r="70" spans="1:3">
      <c r="A70">
        <f>INDEX(resultados!$A$2:$ZZ$196, 64, MATCH($B$1, resultados!$A$1:$ZZ$1, 0))</f>
        <v>0</v>
      </c>
      <c r="B70">
        <f>INDEX(resultados!$A$2:$ZZ$196, 64, MATCH($B$2, resultados!$A$1:$ZZ$1, 0))</f>
        <v>0</v>
      </c>
      <c r="C70">
        <f>INDEX(resultados!$A$2:$ZZ$196, 64, MATCH($B$3, resultados!$A$1:$ZZ$1, 0))</f>
        <v>0</v>
      </c>
    </row>
    <row r="71" spans="1:3">
      <c r="A71">
        <f>INDEX(resultados!$A$2:$ZZ$196, 65, MATCH($B$1, resultados!$A$1:$ZZ$1, 0))</f>
        <v>0</v>
      </c>
      <c r="B71">
        <f>INDEX(resultados!$A$2:$ZZ$196, 65, MATCH($B$2, resultados!$A$1:$ZZ$1, 0))</f>
        <v>0</v>
      </c>
      <c r="C71">
        <f>INDEX(resultados!$A$2:$ZZ$196, 65, MATCH($B$3, resultados!$A$1:$ZZ$1, 0))</f>
        <v>0</v>
      </c>
    </row>
    <row r="72" spans="1:3">
      <c r="A72">
        <f>INDEX(resultados!$A$2:$ZZ$196, 66, MATCH($B$1, resultados!$A$1:$ZZ$1, 0))</f>
        <v>0</v>
      </c>
      <c r="B72">
        <f>INDEX(resultados!$A$2:$ZZ$196, 66, MATCH($B$2, resultados!$A$1:$ZZ$1, 0))</f>
        <v>0</v>
      </c>
      <c r="C72">
        <f>INDEX(resultados!$A$2:$ZZ$196, 66, MATCH($B$3, resultados!$A$1:$ZZ$1, 0))</f>
        <v>0</v>
      </c>
    </row>
    <row r="73" spans="1:3">
      <c r="A73">
        <f>INDEX(resultados!$A$2:$ZZ$196, 67, MATCH($B$1, resultados!$A$1:$ZZ$1, 0))</f>
        <v>0</v>
      </c>
      <c r="B73">
        <f>INDEX(resultados!$A$2:$ZZ$196, 67, MATCH($B$2, resultados!$A$1:$ZZ$1, 0))</f>
        <v>0</v>
      </c>
      <c r="C73">
        <f>INDEX(resultados!$A$2:$ZZ$196, 67, MATCH($B$3, resultados!$A$1:$ZZ$1, 0))</f>
        <v>0</v>
      </c>
    </row>
    <row r="74" spans="1:3">
      <c r="A74">
        <f>INDEX(resultados!$A$2:$ZZ$196, 68, MATCH($B$1, resultados!$A$1:$ZZ$1, 0))</f>
        <v>0</v>
      </c>
      <c r="B74">
        <f>INDEX(resultados!$A$2:$ZZ$196, 68, MATCH($B$2, resultados!$A$1:$ZZ$1, 0))</f>
        <v>0</v>
      </c>
      <c r="C74">
        <f>INDEX(resultados!$A$2:$ZZ$196, 68, MATCH($B$3, resultados!$A$1:$ZZ$1, 0))</f>
        <v>0</v>
      </c>
    </row>
    <row r="75" spans="1:3">
      <c r="A75">
        <f>INDEX(resultados!$A$2:$ZZ$196, 69, MATCH($B$1, resultados!$A$1:$ZZ$1, 0))</f>
        <v>0</v>
      </c>
      <c r="B75">
        <f>INDEX(resultados!$A$2:$ZZ$196, 69, MATCH($B$2, resultados!$A$1:$ZZ$1, 0))</f>
        <v>0</v>
      </c>
      <c r="C75">
        <f>INDEX(resultados!$A$2:$ZZ$196, 69, MATCH($B$3, resultados!$A$1:$ZZ$1, 0))</f>
        <v>0</v>
      </c>
    </row>
    <row r="76" spans="1:3">
      <c r="A76">
        <f>INDEX(resultados!$A$2:$ZZ$196, 70, MATCH($B$1, resultados!$A$1:$ZZ$1, 0))</f>
        <v>0</v>
      </c>
      <c r="B76">
        <f>INDEX(resultados!$A$2:$ZZ$196, 70, MATCH($B$2, resultados!$A$1:$ZZ$1, 0))</f>
        <v>0</v>
      </c>
      <c r="C76">
        <f>INDEX(resultados!$A$2:$ZZ$196, 70, MATCH($B$3, resultados!$A$1:$ZZ$1, 0))</f>
        <v>0</v>
      </c>
    </row>
    <row r="77" spans="1:3">
      <c r="A77">
        <f>INDEX(resultados!$A$2:$ZZ$196, 71, MATCH($B$1, resultados!$A$1:$ZZ$1, 0))</f>
        <v>0</v>
      </c>
      <c r="B77">
        <f>INDEX(resultados!$A$2:$ZZ$196, 71, MATCH($B$2, resultados!$A$1:$ZZ$1, 0))</f>
        <v>0</v>
      </c>
      <c r="C77">
        <f>INDEX(resultados!$A$2:$ZZ$196, 71, MATCH($B$3, resultados!$A$1:$ZZ$1, 0))</f>
        <v>0</v>
      </c>
    </row>
    <row r="78" spans="1:3">
      <c r="A78">
        <f>INDEX(resultados!$A$2:$ZZ$196, 72, MATCH($B$1, resultados!$A$1:$ZZ$1, 0))</f>
        <v>0</v>
      </c>
      <c r="B78">
        <f>INDEX(resultados!$A$2:$ZZ$196, 72, MATCH($B$2, resultados!$A$1:$ZZ$1, 0))</f>
        <v>0</v>
      </c>
      <c r="C78">
        <f>INDEX(resultados!$A$2:$ZZ$196, 72, MATCH($B$3, resultados!$A$1:$ZZ$1, 0))</f>
        <v>0</v>
      </c>
    </row>
    <row r="79" spans="1:3">
      <c r="A79">
        <f>INDEX(resultados!$A$2:$ZZ$196, 73, MATCH($B$1, resultados!$A$1:$ZZ$1, 0))</f>
        <v>0</v>
      </c>
      <c r="B79">
        <f>INDEX(resultados!$A$2:$ZZ$196, 73, MATCH($B$2, resultados!$A$1:$ZZ$1, 0))</f>
        <v>0</v>
      </c>
      <c r="C79">
        <f>INDEX(resultados!$A$2:$ZZ$196, 73, MATCH($B$3, resultados!$A$1:$ZZ$1, 0))</f>
        <v>0</v>
      </c>
    </row>
    <row r="80" spans="1:3">
      <c r="A80">
        <f>INDEX(resultados!$A$2:$ZZ$196, 74, MATCH($B$1, resultados!$A$1:$ZZ$1, 0))</f>
        <v>0</v>
      </c>
      <c r="B80">
        <f>INDEX(resultados!$A$2:$ZZ$196, 74, MATCH($B$2, resultados!$A$1:$ZZ$1, 0))</f>
        <v>0</v>
      </c>
      <c r="C80">
        <f>INDEX(resultados!$A$2:$ZZ$196, 74, MATCH($B$3, resultados!$A$1:$ZZ$1, 0))</f>
        <v>0</v>
      </c>
    </row>
    <row r="81" spans="1:3">
      <c r="A81">
        <f>INDEX(resultados!$A$2:$ZZ$196, 75, MATCH($B$1, resultados!$A$1:$ZZ$1, 0))</f>
        <v>0</v>
      </c>
      <c r="B81">
        <f>INDEX(resultados!$A$2:$ZZ$196, 75, MATCH($B$2, resultados!$A$1:$ZZ$1, 0))</f>
        <v>0</v>
      </c>
      <c r="C81">
        <f>INDEX(resultados!$A$2:$ZZ$196, 75, MATCH($B$3, resultados!$A$1:$ZZ$1, 0))</f>
        <v>0</v>
      </c>
    </row>
    <row r="82" spans="1:3">
      <c r="A82">
        <f>INDEX(resultados!$A$2:$ZZ$196, 76, MATCH($B$1, resultados!$A$1:$ZZ$1, 0))</f>
        <v>0</v>
      </c>
      <c r="B82">
        <f>INDEX(resultados!$A$2:$ZZ$196, 76, MATCH($B$2, resultados!$A$1:$ZZ$1, 0))</f>
        <v>0</v>
      </c>
      <c r="C82">
        <f>INDEX(resultados!$A$2:$ZZ$196, 76, MATCH($B$3, resultados!$A$1:$ZZ$1, 0))</f>
        <v>0</v>
      </c>
    </row>
    <row r="83" spans="1:3">
      <c r="A83">
        <f>INDEX(resultados!$A$2:$ZZ$196, 77, MATCH($B$1, resultados!$A$1:$ZZ$1, 0))</f>
        <v>0</v>
      </c>
      <c r="B83">
        <f>INDEX(resultados!$A$2:$ZZ$196, 77, MATCH($B$2, resultados!$A$1:$ZZ$1, 0))</f>
        <v>0</v>
      </c>
      <c r="C83">
        <f>INDEX(resultados!$A$2:$ZZ$196, 77, MATCH($B$3, resultados!$A$1:$ZZ$1, 0))</f>
        <v>0</v>
      </c>
    </row>
    <row r="84" spans="1:3">
      <c r="A84">
        <f>INDEX(resultados!$A$2:$ZZ$196, 78, MATCH($B$1, resultados!$A$1:$ZZ$1, 0))</f>
        <v>0</v>
      </c>
      <c r="B84">
        <f>INDEX(resultados!$A$2:$ZZ$196, 78, MATCH($B$2, resultados!$A$1:$ZZ$1, 0))</f>
        <v>0</v>
      </c>
      <c r="C84">
        <f>INDEX(resultados!$A$2:$ZZ$196, 78, MATCH($B$3, resultados!$A$1:$ZZ$1, 0))</f>
        <v>0</v>
      </c>
    </row>
    <row r="85" spans="1:3">
      <c r="A85">
        <f>INDEX(resultados!$A$2:$ZZ$196, 79, MATCH($B$1, resultados!$A$1:$ZZ$1, 0))</f>
        <v>0</v>
      </c>
      <c r="B85">
        <f>INDEX(resultados!$A$2:$ZZ$196, 79, MATCH($B$2, resultados!$A$1:$ZZ$1, 0))</f>
        <v>0</v>
      </c>
      <c r="C85">
        <f>INDEX(resultados!$A$2:$ZZ$196, 79, MATCH($B$3, resultados!$A$1:$ZZ$1, 0))</f>
        <v>0</v>
      </c>
    </row>
    <row r="86" spans="1:3">
      <c r="A86">
        <f>INDEX(resultados!$A$2:$ZZ$196, 80, MATCH($B$1, resultados!$A$1:$ZZ$1, 0))</f>
        <v>0</v>
      </c>
      <c r="B86">
        <f>INDEX(resultados!$A$2:$ZZ$196, 80, MATCH($B$2, resultados!$A$1:$ZZ$1, 0))</f>
        <v>0</v>
      </c>
      <c r="C86">
        <f>INDEX(resultados!$A$2:$ZZ$196, 80, MATCH($B$3, resultados!$A$1:$ZZ$1, 0))</f>
        <v>0</v>
      </c>
    </row>
    <row r="87" spans="1:3">
      <c r="A87">
        <f>INDEX(resultados!$A$2:$ZZ$196, 81, MATCH($B$1, resultados!$A$1:$ZZ$1, 0))</f>
        <v>0</v>
      </c>
      <c r="B87">
        <f>INDEX(resultados!$A$2:$ZZ$196, 81, MATCH($B$2, resultados!$A$1:$ZZ$1, 0))</f>
        <v>0</v>
      </c>
      <c r="C87">
        <f>INDEX(resultados!$A$2:$ZZ$196, 81, MATCH($B$3, resultados!$A$1:$ZZ$1, 0))</f>
        <v>0</v>
      </c>
    </row>
    <row r="88" spans="1:3">
      <c r="A88">
        <f>INDEX(resultados!$A$2:$ZZ$196, 82, MATCH($B$1, resultados!$A$1:$ZZ$1, 0))</f>
        <v>0</v>
      </c>
      <c r="B88">
        <f>INDEX(resultados!$A$2:$ZZ$196, 82, MATCH($B$2, resultados!$A$1:$ZZ$1, 0))</f>
        <v>0</v>
      </c>
      <c r="C88">
        <f>INDEX(resultados!$A$2:$ZZ$196, 82, MATCH($B$3, resultados!$A$1:$ZZ$1, 0))</f>
        <v>0</v>
      </c>
    </row>
    <row r="89" spans="1:3">
      <c r="A89">
        <f>INDEX(resultados!$A$2:$ZZ$196, 83, MATCH($B$1, resultados!$A$1:$ZZ$1, 0))</f>
        <v>0</v>
      </c>
      <c r="B89">
        <f>INDEX(resultados!$A$2:$ZZ$196, 83, MATCH($B$2, resultados!$A$1:$ZZ$1, 0))</f>
        <v>0</v>
      </c>
      <c r="C89">
        <f>INDEX(resultados!$A$2:$ZZ$196, 83, MATCH($B$3, resultados!$A$1:$ZZ$1, 0))</f>
        <v>0</v>
      </c>
    </row>
    <row r="90" spans="1:3">
      <c r="A90">
        <f>INDEX(resultados!$A$2:$ZZ$196, 84, MATCH($B$1, resultados!$A$1:$ZZ$1, 0))</f>
        <v>0</v>
      </c>
      <c r="B90">
        <f>INDEX(resultados!$A$2:$ZZ$196, 84, MATCH($B$2, resultados!$A$1:$ZZ$1, 0))</f>
        <v>0</v>
      </c>
      <c r="C90">
        <f>INDEX(resultados!$A$2:$ZZ$196, 84, MATCH($B$3, resultados!$A$1:$ZZ$1, 0))</f>
        <v>0</v>
      </c>
    </row>
    <row r="91" spans="1:3">
      <c r="A91">
        <f>INDEX(resultados!$A$2:$ZZ$196, 85, MATCH($B$1, resultados!$A$1:$ZZ$1, 0))</f>
        <v>0</v>
      </c>
      <c r="B91">
        <f>INDEX(resultados!$A$2:$ZZ$196, 85, MATCH($B$2, resultados!$A$1:$ZZ$1, 0))</f>
        <v>0</v>
      </c>
      <c r="C91">
        <f>INDEX(resultados!$A$2:$ZZ$196, 85, MATCH($B$3, resultados!$A$1:$ZZ$1, 0))</f>
        <v>0</v>
      </c>
    </row>
    <row r="92" spans="1:3">
      <c r="A92">
        <f>INDEX(resultados!$A$2:$ZZ$196, 86, MATCH($B$1, resultados!$A$1:$ZZ$1, 0))</f>
        <v>0</v>
      </c>
      <c r="B92">
        <f>INDEX(resultados!$A$2:$ZZ$196, 86, MATCH($B$2, resultados!$A$1:$ZZ$1, 0))</f>
        <v>0</v>
      </c>
      <c r="C92">
        <f>INDEX(resultados!$A$2:$ZZ$196, 86, MATCH($B$3, resultados!$A$1:$ZZ$1, 0))</f>
        <v>0</v>
      </c>
    </row>
    <row r="93" spans="1:3">
      <c r="A93">
        <f>INDEX(resultados!$A$2:$ZZ$196, 87, MATCH($B$1, resultados!$A$1:$ZZ$1, 0))</f>
        <v>0</v>
      </c>
      <c r="B93">
        <f>INDEX(resultados!$A$2:$ZZ$196, 87, MATCH($B$2, resultados!$A$1:$ZZ$1, 0))</f>
        <v>0</v>
      </c>
      <c r="C93">
        <f>INDEX(resultados!$A$2:$ZZ$196, 87, MATCH($B$3, resultados!$A$1:$ZZ$1, 0))</f>
        <v>0</v>
      </c>
    </row>
    <row r="94" spans="1:3">
      <c r="A94">
        <f>INDEX(resultados!$A$2:$ZZ$196, 88, MATCH($B$1, resultados!$A$1:$ZZ$1, 0))</f>
        <v>0</v>
      </c>
      <c r="B94">
        <f>INDEX(resultados!$A$2:$ZZ$196, 88, MATCH($B$2, resultados!$A$1:$ZZ$1, 0))</f>
        <v>0</v>
      </c>
      <c r="C94">
        <f>INDEX(resultados!$A$2:$ZZ$196, 88, MATCH($B$3, resultados!$A$1:$ZZ$1, 0))</f>
        <v>0</v>
      </c>
    </row>
    <row r="95" spans="1:3">
      <c r="A95">
        <f>INDEX(resultados!$A$2:$ZZ$196, 89, MATCH($B$1, resultados!$A$1:$ZZ$1, 0))</f>
        <v>0</v>
      </c>
      <c r="B95">
        <f>INDEX(resultados!$A$2:$ZZ$196, 89, MATCH($B$2, resultados!$A$1:$ZZ$1, 0))</f>
        <v>0</v>
      </c>
      <c r="C95">
        <f>INDEX(resultados!$A$2:$ZZ$196, 89, MATCH($B$3, resultados!$A$1:$ZZ$1, 0))</f>
        <v>0</v>
      </c>
    </row>
    <row r="96" spans="1:3">
      <c r="A96">
        <f>INDEX(resultados!$A$2:$ZZ$196, 90, MATCH($B$1, resultados!$A$1:$ZZ$1, 0))</f>
        <v>0</v>
      </c>
      <c r="B96">
        <f>INDEX(resultados!$A$2:$ZZ$196, 90, MATCH($B$2, resultados!$A$1:$ZZ$1, 0))</f>
        <v>0</v>
      </c>
      <c r="C96">
        <f>INDEX(resultados!$A$2:$ZZ$196, 90, MATCH($B$3, resultados!$A$1:$ZZ$1, 0))</f>
        <v>0</v>
      </c>
    </row>
    <row r="97" spans="1:3">
      <c r="A97">
        <f>INDEX(resultados!$A$2:$ZZ$196, 91, MATCH($B$1, resultados!$A$1:$ZZ$1, 0))</f>
        <v>0</v>
      </c>
      <c r="B97">
        <f>INDEX(resultados!$A$2:$ZZ$196, 91, MATCH($B$2, resultados!$A$1:$ZZ$1, 0))</f>
        <v>0</v>
      </c>
      <c r="C97">
        <f>INDEX(resultados!$A$2:$ZZ$196, 91, MATCH($B$3, resultados!$A$1:$ZZ$1, 0))</f>
        <v>0</v>
      </c>
    </row>
    <row r="98" spans="1:3">
      <c r="A98">
        <f>INDEX(resultados!$A$2:$ZZ$196, 92, MATCH($B$1, resultados!$A$1:$ZZ$1, 0))</f>
        <v>0</v>
      </c>
      <c r="B98">
        <f>INDEX(resultados!$A$2:$ZZ$196, 92, MATCH($B$2, resultados!$A$1:$ZZ$1, 0))</f>
        <v>0</v>
      </c>
      <c r="C98">
        <f>INDEX(resultados!$A$2:$ZZ$196, 92, MATCH($B$3, resultados!$A$1:$ZZ$1, 0))</f>
        <v>0</v>
      </c>
    </row>
    <row r="99" spans="1:3">
      <c r="A99">
        <f>INDEX(resultados!$A$2:$ZZ$196, 93, MATCH($B$1, resultados!$A$1:$ZZ$1, 0))</f>
        <v>0</v>
      </c>
      <c r="B99">
        <f>INDEX(resultados!$A$2:$ZZ$196, 93, MATCH($B$2, resultados!$A$1:$ZZ$1, 0))</f>
        <v>0</v>
      </c>
      <c r="C99">
        <f>INDEX(resultados!$A$2:$ZZ$196, 93, MATCH($B$3, resultados!$A$1:$ZZ$1, 0))</f>
        <v>0</v>
      </c>
    </row>
    <row r="100" spans="1:3">
      <c r="A100">
        <f>INDEX(resultados!$A$2:$ZZ$196, 94, MATCH($B$1, resultados!$A$1:$ZZ$1, 0))</f>
        <v>0</v>
      </c>
      <c r="B100">
        <f>INDEX(resultados!$A$2:$ZZ$196, 94, MATCH($B$2, resultados!$A$1:$ZZ$1, 0))</f>
        <v>0</v>
      </c>
      <c r="C100">
        <f>INDEX(resultados!$A$2:$ZZ$196, 94, MATCH($B$3, resultados!$A$1:$ZZ$1, 0))</f>
        <v>0</v>
      </c>
    </row>
    <row r="101" spans="1:3">
      <c r="A101">
        <f>INDEX(resultados!$A$2:$ZZ$196, 95, MATCH($B$1, resultados!$A$1:$ZZ$1, 0))</f>
        <v>0</v>
      </c>
      <c r="B101">
        <f>INDEX(resultados!$A$2:$ZZ$196, 95, MATCH($B$2, resultados!$A$1:$ZZ$1, 0))</f>
        <v>0</v>
      </c>
      <c r="C101">
        <f>INDEX(resultados!$A$2:$ZZ$196, 95, MATCH($B$3, resultados!$A$1:$ZZ$1, 0))</f>
        <v>0</v>
      </c>
    </row>
    <row r="102" spans="1:3">
      <c r="A102">
        <f>INDEX(resultados!$A$2:$ZZ$196, 96, MATCH($B$1, resultados!$A$1:$ZZ$1, 0))</f>
        <v>0</v>
      </c>
      <c r="B102">
        <f>INDEX(resultados!$A$2:$ZZ$196, 96, MATCH($B$2, resultados!$A$1:$ZZ$1, 0))</f>
        <v>0</v>
      </c>
      <c r="C102">
        <f>INDEX(resultados!$A$2:$ZZ$196, 96, MATCH($B$3, resultados!$A$1:$ZZ$1, 0))</f>
        <v>0</v>
      </c>
    </row>
    <row r="103" spans="1:3">
      <c r="A103">
        <f>INDEX(resultados!$A$2:$ZZ$196, 97, MATCH($B$1, resultados!$A$1:$ZZ$1, 0))</f>
        <v>0</v>
      </c>
      <c r="B103">
        <f>INDEX(resultados!$A$2:$ZZ$196, 97, MATCH($B$2, resultados!$A$1:$ZZ$1, 0))</f>
        <v>0</v>
      </c>
      <c r="C103">
        <f>INDEX(resultados!$A$2:$ZZ$196, 97, MATCH($B$3, resultados!$A$1:$ZZ$1, 0))</f>
        <v>0</v>
      </c>
    </row>
    <row r="104" spans="1:3">
      <c r="A104">
        <f>INDEX(resultados!$A$2:$ZZ$196, 98, MATCH($B$1, resultados!$A$1:$ZZ$1, 0))</f>
        <v>0</v>
      </c>
      <c r="B104">
        <f>INDEX(resultados!$A$2:$ZZ$196, 98, MATCH($B$2, resultados!$A$1:$ZZ$1, 0))</f>
        <v>0</v>
      </c>
      <c r="C104">
        <f>INDEX(resultados!$A$2:$ZZ$196, 98, MATCH($B$3, resultados!$A$1:$ZZ$1, 0))</f>
        <v>0</v>
      </c>
    </row>
    <row r="105" spans="1:3">
      <c r="A105">
        <f>INDEX(resultados!$A$2:$ZZ$196, 99, MATCH($B$1, resultados!$A$1:$ZZ$1, 0))</f>
        <v>0</v>
      </c>
      <c r="B105">
        <f>INDEX(resultados!$A$2:$ZZ$196, 99, MATCH($B$2, resultados!$A$1:$ZZ$1, 0))</f>
        <v>0</v>
      </c>
      <c r="C105">
        <f>INDEX(resultados!$A$2:$ZZ$196, 99, MATCH($B$3, resultados!$A$1:$ZZ$1, 0))</f>
        <v>0</v>
      </c>
    </row>
    <row r="106" spans="1:3">
      <c r="A106">
        <f>INDEX(resultados!$A$2:$ZZ$196, 100, MATCH($B$1, resultados!$A$1:$ZZ$1, 0))</f>
        <v>0</v>
      </c>
      <c r="B106">
        <f>INDEX(resultados!$A$2:$ZZ$196, 100, MATCH($B$2, resultados!$A$1:$ZZ$1, 0))</f>
        <v>0</v>
      </c>
      <c r="C106">
        <f>INDEX(resultados!$A$2:$ZZ$196, 100, MATCH($B$3, resultados!$A$1:$ZZ$1, 0))</f>
        <v>0</v>
      </c>
    </row>
    <row r="107" spans="1:3">
      <c r="A107">
        <f>INDEX(resultados!$A$2:$ZZ$196, 101, MATCH($B$1, resultados!$A$1:$ZZ$1, 0))</f>
        <v>0</v>
      </c>
      <c r="B107">
        <f>INDEX(resultados!$A$2:$ZZ$196, 101, MATCH($B$2, resultados!$A$1:$ZZ$1, 0))</f>
        <v>0</v>
      </c>
      <c r="C107">
        <f>INDEX(resultados!$A$2:$ZZ$196, 101, MATCH($B$3, resultados!$A$1:$ZZ$1, 0))</f>
        <v>0</v>
      </c>
    </row>
    <row r="108" spans="1:3">
      <c r="A108">
        <f>INDEX(resultados!$A$2:$ZZ$196, 102, MATCH($B$1, resultados!$A$1:$ZZ$1, 0))</f>
        <v>0</v>
      </c>
      <c r="B108">
        <f>INDEX(resultados!$A$2:$ZZ$196, 102, MATCH($B$2, resultados!$A$1:$ZZ$1, 0))</f>
        <v>0</v>
      </c>
      <c r="C108">
        <f>INDEX(resultados!$A$2:$ZZ$196, 102, MATCH($B$3, resultados!$A$1:$ZZ$1, 0))</f>
        <v>0</v>
      </c>
    </row>
    <row r="109" spans="1:3">
      <c r="A109">
        <f>INDEX(resultados!$A$2:$ZZ$196, 103, MATCH($B$1, resultados!$A$1:$ZZ$1, 0))</f>
        <v>0</v>
      </c>
      <c r="B109">
        <f>INDEX(resultados!$A$2:$ZZ$196, 103, MATCH($B$2, resultados!$A$1:$ZZ$1, 0))</f>
        <v>0</v>
      </c>
      <c r="C109">
        <f>INDEX(resultados!$A$2:$ZZ$196, 103, MATCH($B$3, resultados!$A$1:$ZZ$1, 0))</f>
        <v>0</v>
      </c>
    </row>
    <row r="110" spans="1:3">
      <c r="A110">
        <f>INDEX(resultados!$A$2:$ZZ$196, 104, MATCH($B$1, resultados!$A$1:$ZZ$1, 0))</f>
        <v>0</v>
      </c>
      <c r="B110">
        <f>INDEX(resultados!$A$2:$ZZ$196, 104, MATCH($B$2, resultados!$A$1:$ZZ$1, 0))</f>
        <v>0</v>
      </c>
      <c r="C110">
        <f>INDEX(resultados!$A$2:$ZZ$196, 104, MATCH($B$3, resultados!$A$1:$ZZ$1, 0))</f>
        <v>0</v>
      </c>
    </row>
    <row r="111" spans="1:3">
      <c r="A111">
        <f>INDEX(resultados!$A$2:$ZZ$196, 105, MATCH($B$1, resultados!$A$1:$ZZ$1, 0))</f>
        <v>0</v>
      </c>
      <c r="B111">
        <f>INDEX(resultados!$A$2:$ZZ$196, 105, MATCH($B$2, resultados!$A$1:$ZZ$1, 0))</f>
        <v>0</v>
      </c>
      <c r="C111">
        <f>INDEX(resultados!$A$2:$ZZ$196, 105, MATCH($B$3, resultados!$A$1:$ZZ$1, 0))</f>
        <v>0</v>
      </c>
    </row>
    <row r="112" spans="1:3">
      <c r="A112">
        <f>INDEX(resultados!$A$2:$ZZ$196, 106, MATCH($B$1, resultados!$A$1:$ZZ$1, 0))</f>
        <v>0</v>
      </c>
      <c r="B112">
        <f>INDEX(resultados!$A$2:$ZZ$196, 106, MATCH($B$2, resultados!$A$1:$ZZ$1, 0))</f>
        <v>0</v>
      </c>
      <c r="C112">
        <f>INDEX(resultados!$A$2:$ZZ$196, 106, MATCH($B$3, resultados!$A$1:$ZZ$1, 0))</f>
        <v>0</v>
      </c>
    </row>
    <row r="113" spans="1:3">
      <c r="A113">
        <f>INDEX(resultados!$A$2:$ZZ$196, 107, MATCH($B$1, resultados!$A$1:$ZZ$1, 0))</f>
        <v>0</v>
      </c>
      <c r="B113">
        <f>INDEX(resultados!$A$2:$ZZ$196, 107, MATCH($B$2, resultados!$A$1:$ZZ$1, 0))</f>
        <v>0</v>
      </c>
      <c r="C113">
        <f>INDEX(resultados!$A$2:$ZZ$196, 107, MATCH($B$3, resultados!$A$1:$ZZ$1, 0))</f>
        <v>0</v>
      </c>
    </row>
    <row r="114" spans="1:3">
      <c r="A114">
        <f>INDEX(resultados!$A$2:$ZZ$196, 108, MATCH($B$1, resultados!$A$1:$ZZ$1, 0))</f>
        <v>0</v>
      </c>
      <c r="B114">
        <f>INDEX(resultados!$A$2:$ZZ$196, 108, MATCH($B$2, resultados!$A$1:$ZZ$1, 0))</f>
        <v>0</v>
      </c>
      <c r="C114">
        <f>INDEX(resultados!$A$2:$ZZ$196, 108, MATCH($B$3, resultados!$A$1:$ZZ$1, 0))</f>
        <v>0</v>
      </c>
    </row>
    <row r="115" spans="1:3">
      <c r="A115">
        <f>INDEX(resultados!$A$2:$ZZ$196, 109, MATCH($B$1, resultados!$A$1:$ZZ$1, 0))</f>
        <v>0</v>
      </c>
      <c r="B115">
        <f>INDEX(resultados!$A$2:$ZZ$196, 109, MATCH($B$2, resultados!$A$1:$ZZ$1, 0))</f>
        <v>0</v>
      </c>
      <c r="C115">
        <f>INDEX(resultados!$A$2:$ZZ$196, 109, MATCH($B$3, resultados!$A$1:$ZZ$1, 0))</f>
        <v>0</v>
      </c>
    </row>
    <row r="116" spans="1:3">
      <c r="A116">
        <f>INDEX(resultados!$A$2:$ZZ$196, 110, MATCH($B$1, resultados!$A$1:$ZZ$1, 0))</f>
        <v>0</v>
      </c>
      <c r="B116">
        <f>INDEX(resultados!$A$2:$ZZ$196, 110, MATCH($B$2, resultados!$A$1:$ZZ$1, 0))</f>
        <v>0</v>
      </c>
      <c r="C116">
        <f>INDEX(resultados!$A$2:$ZZ$196, 110, MATCH($B$3, resultados!$A$1:$ZZ$1, 0))</f>
        <v>0</v>
      </c>
    </row>
    <row r="117" spans="1:3">
      <c r="A117">
        <f>INDEX(resultados!$A$2:$ZZ$196, 111, MATCH($B$1, resultados!$A$1:$ZZ$1, 0))</f>
        <v>0</v>
      </c>
      <c r="B117">
        <f>INDEX(resultados!$A$2:$ZZ$196, 111, MATCH($B$2, resultados!$A$1:$ZZ$1, 0))</f>
        <v>0</v>
      </c>
      <c r="C117">
        <f>INDEX(resultados!$A$2:$ZZ$196, 111, MATCH($B$3, resultados!$A$1:$ZZ$1, 0))</f>
        <v>0</v>
      </c>
    </row>
    <row r="118" spans="1:3">
      <c r="A118">
        <f>INDEX(resultados!$A$2:$ZZ$196, 112, MATCH($B$1, resultados!$A$1:$ZZ$1, 0))</f>
        <v>0</v>
      </c>
      <c r="B118">
        <f>INDEX(resultados!$A$2:$ZZ$196, 112, MATCH($B$2, resultados!$A$1:$ZZ$1, 0))</f>
        <v>0</v>
      </c>
      <c r="C118">
        <f>INDEX(resultados!$A$2:$ZZ$196, 112, MATCH($B$3, resultados!$A$1:$ZZ$1, 0))</f>
        <v>0</v>
      </c>
    </row>
    <row r="119" spans="1:3">
      <c r="A119">
        <f>INDEX(resultados!$A$2:$ZZ$196, 113, MATCH($B$1, resultados!$A$1:$ZZ$1, 0))</f>
        <v>0</v>
      </c>
      <c r="B119">
        <f>INDEX(resultados!$A$2:$ZZ$196, 113, MATCH($B$2, resultados!$A$1:$ZZ$1, 0))</f>
        <v>0</v>
      </c>
      <c r="C119">
        <f>INDEX(resultados!$A$2:$ZZ$196, 113, MATCH($B$3, resultados!$A$1:$ZZ$1, 0))</f>
        <v>0</v>
      </c>
    </row>
    <row r="120" spans="1:3">
      <c r="A120">
        <f>INDEX(resultados!$A$2:$ZZ$196, 114, MATCH($B$1, resultados!$A$1:$ZZ$1, 0))</f>
        <v>0</v>
      </c>
      <c r="B120">
        <f>INDEX(resultados!$A$2:$ZZ$196, 114, MATCH($B$2, resultados!$A$1:$ZZ$1, 0))</f>
        <v>0</v>
      </c>
      <c r="C120">
        <f>INDEX(resultados!$A$2:$ZZ$196, 114, MATCH($B$3, resultados!$A$1:$ZZ$1, 0))</f>
        <v>0</v>
      </c>
    </row>
    <row r="121" spans="1:3">
      <c r="A121">
        <f>INDEX(resultados!$A$2:$ZZ$196, 115, MATCH($B$1, resultados!$A$1:$ZZ$1, 0))</f>
        <v>0</v>
      </c>
      <c r="B121">
        <f>INDEX(resultados!$A$2:$ZZ$196, 115, MATCH($B$2, resultados!$A$1:$ZZ$1, 0))</f>
        <v>0</v>
      </c>
      <c r="C121">
        <f>INDEX(resultados!$A$2:$ZZ$196, 115, MATCH($B$3, resultados!$A$1:$ZZ$1, 0))</f>
        <v>0</v>
      </c>
    </row>
    <row r="122" spans="1:3">
      <c r="A122">
        <f>INDEX(resultados!$A$2:$ZZ$196, 116, MATCH($B$1, resultados!$A$1:$ZZ$1, 0))</f>
        <v>0</v>
      </c>
      <c r="B122">
        <f>INDEX(resultados!$A$2:$ZZ$196, 116, MATCH($B$2, resultados!$A$1:$ZZ$1, 0))</f>
        <v>0</v>
      </c>
      <c r="C122">
        <f>INDEX(resultados!$A$2:$ZZ$196, 116, MATCH($B$3, resultados!$A$1:$ZZ$1, 0))</f>
        <v>0</v>
      </c>
    </row>
    <row r="123" spans="1:3">
      <c r="A123">
        <f>INDEX(resultados!$A$2:$ZZ$196, 117, MATCH($B$1, resultados!$A$1:$ZZ$1, 0))</f>
        <v>0</v>
      </c>
      <c r="B123">
        <f>INDEX(resultados!$A$2:$ZZ$196, 117, MATCH($B$2, resultados!$A$1:$ZZ$1, 0))</f>
        <v>0</v>
      </c>
      <c r="C123">
        <f>INDEX(resultados!$A$2:$ZZ$196, 117, MATCH($B$3, resultados!$A$1:$ZZ$1, 0))</f>
        <v>0</v>
      </c>
    </row>
    <row r="124" spans="1:3">
      <c r="A124">
        <f>INDEX(resultados!$A$2:$ZZ$196, 118, MATCH($B$1, resultados!$A$1:$ZZ$1, 0))</f>
        <v>0</v>
      </c>
      <c r="B124">
        <f>INDEX(resultados!$A$2:$ZZ$196, 118, MATCH($B$2, resultados!$A$1:$ZZ$1, 0))</f>
        <v>0</v>
      </c>
      <c r="C124">
        <f>INDEX(resultados!$A$2:$ZZ$196, 118, MATCH($B$3, resultados!$A$1:$ZZ$1, 0))</f>
        <v>0</v>
      </c>
    </row>
    <row r="125" spans="1:3">
      <c r="A125">
        <f>INDEX(resultados!$A$2:$ZZ$196, 119, MATCH($B$1, resultados!$A$1:$ZZ$1, 0))</f>
        <v>0</v>
      </c>
      <c r="B125">
        <f>INDEX(resultados!$A$2:$ZZ$196, 119, MATCH($B$2, resultados!$A$1:$ZZ$1, 0))</f>
        <v>0</v>
      </c>
      <c r="C125">
        <f>INDEX(resultados!$A$2:$ZZ$196, 119, MATCH($B$3, resultados!$A$1:$ZZ$1, 0))</f>
        <v>0</v>
      </c>
    </row>
    <row r="126" spans="1:3">
      <c r="A126">
        <f>INDEX(resultados!$A$2:$ZZ$196, 120, MATCH($B$1, resultados!$A$1:$ZZ$1, 0))</f>
        <v>0</v>
      </c>
      <c r="B126">
        <f>INDEX(resultados!$A$2:$ZZ$196, 120, MATCH($B$2, resultados!$A$1:$ZZ$1, 0))</f>
        <v>0</v>
      </c>
      <c r="C126">
        <f>INDEX(resultados!$A$2:$ZZ$196, 120, MATCH($B$3, resultados!$A$1:$ZZ$1, 0))</f>
        <v>0</v>
      </c>
    </row>
    <row r="127" spans="1:3">
      <c r="A127">
        <f>INDEX(resultados!$A$2:$ZZ$196, 121, MATCH($B$1, resultados!$A$1:$ZZ$1, 0))</f>
        <v>0</v>
      </c>
      <c r="B127">
        <f>INDEX(resultados!$A$2:$ZZ$196, 121, MATCH($B$2, resultados!$A$1:$ZZ$1, 0))</f>
        <v>0</v>
      </c>
      <c r="C127">
        <f>INDEX(resultados!$A$2:$ZZ$196, 121, MATCH($B$3, resultados!$A$1:$ZZ$1, 0))</f>
        <v>0</v>
      </c>
    </row>
    <row r="128" spans="1:3">
      <c r="A128">
        <f>INDEX(resultados!$A$2:$ZZ$196, 122, MATCH($B$1, resultados!$A$1:$ZZ$1, 0))</f>
        <v>0</v>
      </c>
      <c r="B128">
        <f>INDEX(resultados!$A$2:$ZZ$196, 122, MATCH($B$2, resultados!$A$1:$ZZ$1, 0))</f>
        <v>0</v>
      </c>
      <c r="C128">
        <f>INDEX(resultados!$A$2:$ZZ$196, 122, MATCH($B$3, resultados!$A$1:$ZZ$1, 0))</f>
        <v>0</v>
      </c>
    </row>
    <row r="129" spans="1:3">
      <c r="A129">
        <f>INDEX(resultados!$A$2:$ZZ$196, 123, MATCH($B$1, resultados!$A$1:$ZZ$1, 0))</f>
        <v>0</v>
      </c>
      <c r="B129">
        <f>INDEX(resultados!$A$2:$ZZ$196, 123, MATCH($B$2, resultados!$A$1:$ZZ$1, 0))</f>
        <v>0</v>
      </c>
      <c r="C129">
        <f>INDEX(resultados!$A$2:$ZZ$196, 123, MATCH($B$3, resultados!$A$1:$ZZ$1, 0))</f>
        <v>0</v>
      </c>
    </row>
    <row r="130" spans="1:3">
      <c r="A130">
        <f>INDEX(resultados!$A$2:$ZZ$196, 124, MATCH($B$1, resultados!$A$1:$ZZ$1, 0))</f>
        <v>0</v>
      </c>
      <c r="B130">
        <f>INDEX(resultados!$A$2:$ZZ$196, 124, MATCH($B$2, resultados!$A$1:$ZZ$1, 0))</f>
        <v>0</v>
      </c>
      <c r="C130">
        <f>INDEX(resultados!$A$2:$ZZ$196, 124, MATCH($B$3, resultados!$A$1:$ZZ$1, 0))</f>
        <v>0</v>
      </c>
    </row>
    <row r="131" spans="1:3">
      <c r="A131">
        <f>INDEX(resultados!$A$2:$ZZ$196, 125, MATCH($B$1, resultados!$A$1:$ZZ$1, 0))</f>
        <v>0</v>
      </c>
      <c r="B131">
        <f>INDEX(resultados!$A$2:$ZZ$196, 125, MATCH($B$2, resultados!$A$1:$ZZ$1, 0))</f>
        <v>0</v>
      </c>
      <c r="C131">
        <f>INDEX(resultados!$A$2:$ZZ$196, 125, MATCH($B$3, resultados!$A$1:$ZZ$1, 0))</f>
        <v>0</v>
      </c>
    </row>
    <row r="132" spans="1:3">
      <c r="A132">
        <f>INDEX(resultados!$A$2:$ZZ$196, 126, MATCH($B$1, resultados!$A$1:$ZZ$1, 0))</f>
        <v>0</v>
      </c>
      <c r="B132">
        <f>INDEX(resultados!$A$2:$ZZ$196, 126, MATCH($B$2, resultados!$A$1:$ZZ$1, 0))</f>
        <v>0</v>
      </c>
      <c r="C132">
        <f>INDEX(resultados!$A$2:$ZZ$196, 126, MATCH($B$3, resultados!$A$1:$ZZ$1, 0))</f>
        <v>0</v>
      </c>
    </row>
    <row r="133" spans="1:3">
      <c r="A133">
        <f>INDEX(resultados!$A$2:$ZZ$196, 127, MATCH($B$1, resultados!$A$1:$ZZ$1, 0))</f>
        <v>0</v>
      </c>
      <c r="B133">
        <f>INDEX(resultados!$A$2:$ZZ$196, 127, MATCH($B$2, resultados!$A$1:$ZZ$1, 0))</f>
        <v>0</v>
      </c>
      <c r="C133">
        <f>INDEX(resultados!$A$2:$ZZ$196, 127, MATCH($B$3, resultados!$A$1:$ZZ$1, 0))</f>
        <v>0</v>
      </c>
    </row>
    <row r="134" spans="1:3">
      <c r="A134">
        <f>INDEX(resultados!$A$2:$ZZ$196, 128, MATCH($B$1, resultados!$A$1:$ZZ$1, 0))</f>
        <v>0</v>
      </c>
      <c r="B134">
        <f>INDEX(resultados!$A$2:$ZZ$196, 128, MATCH($B$2, resultados!$A$1:$ZZ$1, 0))</f>
        <v>0</v>
      </c>
      <c r="C134">
        <f>INDEX(resultados!$A$2:$ZZ$196, 128, MATCH($B$3, resultados!$A$1:$ZZ$1, 0))</f>
        <v>0</v>
      </c>
    </row>
    <row r="135" spans="1:3">
      <c r="A135">
        <f>INDEX(resultados!$A$2:$ZZ$196, 129, MATCH($B$1, resultados!$A$1:$ZZ$1, 0))</f>
        <v>0</v>
      </c>
      <c r="B135">
        <f>INDEX(resultados!$A$2:$ZZ$196, 129, MATCH($B$2, resultados!$A$1:$ZZ$1, 0))</f>
        <v>0</v>
      </c>
      <c r="C135">
        <f>INDEX(resultados!$A$2:$ZZ$196, 129, MATCH($B$3, resultados!$A$1:$ZZ$1, 0))</f>
        <v>0</v>
      </c>
    </row>
    <row r="136" spans="1:3">
      <c r="A136">
        <f>INDEX(resultados!$A$2:$ZZ$196, 130, MATCH($B$1, resultados!$A$1:$ZZ$1, 0))</f>
        <v>0</v>
      </c>
      <c r="B136">
        <f>INDEX(resultados!$A$2:$ZZ$196, 130, MATCH($B$2, resultados!$A$1:$ZZ$1, 0))</f>
        <v>0</v>
      </c>
      <c r="C136">
        <f>INDEX(resultados!$A$2:$ZZ$196, 130, MATCH($B$3, resultados!$A$1:$ZZ$1, 0))</f>
        <v>0</v>
      </c>
    </row>
    <row r="137" spans="1:3">
      <c r="A137">
        <f>INDEX(resultados!$A$2:$ZZ$196, 131, MATCH($B$1, resultados!$A$1:$ZZ$1, 0))</f>
        <v>0</v>
      </c>
      <c r="B137">
        <f>INDEX(resultados!$A$2:$ZZ$196, 131, MATCH($B$2, resultados!$A$1:$ZZ$1, 0))</f>
        <v>0</v>
      </c>
      <c r="C137">
        <f>INDEX(resultados!$A$2:$ZZ$196, 131, MATCH($B$3, resultados!$A$1:$ZZ$1, 0))</f>
        <v>0</v>
      </c>
    </row>
    <row r="138" spans="1:3">
      <c r="A138">
        <f>INDEX(resultados!$A$2:$ZZ$196, 132, MATCH($B$1, resultados!$A$1:$ZZ$1, 0))</f>
        <v>0</v>
      </c>
      <c r="B138">
        <f>INDEX(resultados!$A$2:$ZZ$196, 132, MATCH($B$2, resultados!$A$1:$ZZ$1, 0))</f>
        <v>0</v>
      </c>
      <c r="C138">
        <f>INDEX(resultados!$A$2:$ZZ$196, 132, MATCH($B$3, resultados!$A$1:$ZZ$1, 0))</f>
        <v>0</v>
      </c>
    </row>
    <row r="139" spans="1:3">
      <c r="A139">
        <f>INDEX(resultados!$A$2:$ZZ$196, 133, MATCH($B$1, resultados!$A$1:$ZZ$1, 0))</f>
        <v>0</v>
      </c>
      <c r="B139">
        <f>INDEX(resultados!$A$2:$ZZ$196, 133, MATCH($B$2, resultados!$A$1:$ZZ$1, 0))</f>
        <v>0</v>
      </c>
      <c r="C139">
        <f>INDEX(resultados!$A$2:$ZZ$196, 133, MATCH($B$3, resultados!$A$1:$ZZ$1, 0))</f>
        <v>0</v>
      </c>
    </row>
    <row r="140" spans="1:3">
      <c r="A140">
        <f>INDEX(resultados!$A$2:$ZZ$196, 134, MATCH($B$1, resultados!$A$1:$ZZ$1, 0))</f>
        <v>0</v>
      </c>
      <c r="B140">
        <f>INDEX(resultados!$A$2:$ZZ$196, 134, MATCH($B$2, resultados!$A$1:$ZZ$1, 0))</f>
        <v>0</v>
      </c>
      <c r="C140">
        <f>INDEX(resultados!$A$2:$ZZ$196, 134, MATCH($B$3, resultados!$A$1:$ZZ$1, 0))</f>
        <v>0</v>
      </c>
    </row>
    <row r="141" spans="1:3">
      <c r="A141">
        <f>INDEX(resultados!$A$2:$ZZ$196, 135, MATCH($B$1, resultados!$A$1:$ZZ$1, 0))</f>
        <v>0</v>
      </c>
      <c r="B141">
        <f>INDEX(resultados!$A$2:$ZZ$196, 135, MATCH($B$2, resultados!$A$1:$ZZ$1, 0))</f>
        <v>0</v>
      </c>
      <c r="C141">
        <f>INDEX(resultados!$A$2:$ZZ$196, 135, MATCH($B$3, resultados!$A$1:$ZZ$1, 0))</f>
        <v>0</v>
      </c>
    </row>
    <row r="142" spans="1:3">
      <c r="A142">
        <f>INDEX(resultados!$A$2:$ZZ$196, 136, MATCH($B$1, resultados!$A$1:$ZZ$1, 0))</f>
        <v>0</v>
      </c>
      <c r="B142">
        <f>INDEX(resultados!$A$2:$ZZ$196, 136, MATCH($B$2, resultados!$A$1:$ZZ$1, 0))</f>
        <v>0</v>
      </c>
      <c r="C142">
        <f>INDEX(resultados!$A$2:$ZZ$196, 136, MATCH($B$3, resultados!$A$1:$ZZ$1, 0))</f>
        <v>0</v>
      </c>
    </row>
    <row r="143" spans="1:3">
      <c r="A143">
        <f>INDEX(resultados!$A$2:$ZZ$196, 137, MATCH($B$1, resultados!$A$1:$ZZ$1, 0))</f>
        <v>0</v>
      </c>
      <c r="B143">
        <f>INDEX(resultados!$A$2:$ZZ$196, 137, MATCH($B$2, resultados!$A$1:$ZZ$1, 0))</f>
        <v>0</v>
      </c>
      <c r="C143">
        <f>INDEX(resultados!$A$2:$ZZ$196, 137, MATCH($B$3, resultados!$A$1:$ZZ$1, 0))</f>
        <v>0</v>
      </c>
    </row>
    <row r="144" spans="1:3">
      <c r="A144">
        <f>INDEX(resultados!$A$2:$ZZ$196, 138, MATCH($B$1, resultados!$A$1:$ZZ$1, 0))</f>
        <v>0</v>
      </c>
      <c r="B144">
        <f>INDEX(resultados!$A$2:$ZZ$196, 138, MATCH($B$2, resultados!$A$1:$ZZ$1, 0))</f>
        <v>0</v>
      </c>
      <c r="C144">
        <f>INDEX(resultados!$A$2:$ZZ$196, 138, MATCH($B$3, resultados!$A$1:$ZZ$1, 0))</f>
        <v>0</v>
      </c>
    </row>
    <row r="145" spans="1:3">
      <c r="A145">
        <f>INDEX(resultados!$A$2:$ZZ$196, 139, MATCH($B$1, resultados!$A$1:$ZZ$1, 0))</f>
        <v>0</v>
      </c>
      <c r="B145">
        <f>INDEX(resultados!$A$2:$ZZ$196, 139, MATCH($B$2, resultados!$A$1:$ZZ$1, 0))</f>
        <v>0</v>
      </c>
      <c r="C145">
        <f>INDEX(resultados!$A$2:$ZZ$196, 139, MATCH($B$3, resultados!$A$1:$ZZ$1, 0))</f>
        <v>0</v>
      </c>
    </row>
    <row r="146" spans="1:3">
      <c r="A146">
        <f>INDEX(resultados!$A$2:$ZZ$196, 140, MATCH($B$1, resultados!$A$1:$ZZ$1, 0))</f>
        <v>0</v>
      </c>
      <c r="B146">
        <f>INDEX(resultados!$A$2:$ZZ$196, 140, MATCH($B$2, resultados!$A$1:$ZZ$1, 0))</f>
        <v>0</v>
      </c>
      <c r="C146">
        <f>INDEX(resultados!$A$2:$ZZ$196, 140, MATCH($B$3, resultados!$A$1:$ZZ$1, 0))</f>
        <v>0</v>
      </c>
    </row>
    <row r="147" spans="1:3">
      <c r="A147">
        <f>INDEX(resultados!$A$2:$ZZ$196, 141, MATCH($B$1, resultados!$A$1:$ZZ$1, 0))</f>
        <v>0</v>
      </c>
      <c r="B147">
        <f>INDEX(resultados!$A$2:$ZZ$196, 141, MATCH($B$2, resultados!$A$1:$ZZ$1, 0))</f>
        <v>0</v>
      </c>
      <c r="C147">
        <f>INDEX(resultados!$A$2:$ZZ$196, 141, MATCH($B$3, resultados!$A$1:$ZZ$1, 0))</f>
        <v>0</v>
      </c>
    </row>
    <row r="148" spans="1:3">
      <c r="A148">
        <f>INDEX(resultados!$A$2:$ZZ$196, 142, MATCH($B$1, resultados!$A$1:$ZZ$1, 0))</f>
        <v>0</v>
      </c>
      <c r="B148">
        <f>INDEX(resultados!$A$2:$ZZ$196, 142, MATCH($B$2, resultados!$A$1:$ZZ$1, 0))</f>
        <v>0</v>
      </c>
      <c r="C148">
        <f>INDEX(resultados!$A$2:$ZZ$196, 142, MATCH($B$3, resultados!$A$1:$ZZ$1, 0))</f>
        <v>0</v>
      </c>
    </row>
    <row r="149" spans="1:3">
      <c r="A149">
        <f>INDEX(resultados!$A$2:$ZZ$196, 143, MATCH($B$1, resultados!$A$1:$ZZ$1, 0))</f>
        <v>0</v>
      </c>
      <c r="B149">
        <f>INDEX(resultados!$A$2:$ZZ$196, 143, MATCH($B$2, resultados!$A$1:$ZZ$1, 0))</f>
        <v>0</v>
      </c>
      <c r="C149">
        <f>INDEX(resultados!$A$2:$ZZ$196, 143, MATCH($B$3, resultados!$A$1:$ZZ$1, 0))</f>
        <v>0</v>
      </c>
    </row>
    <row r="150" spans="1:3">
      <c r="A150">
        <f>INDEX(resultados!$A$2:$ZZ$196, 144, MATCH($B$1, resultados!$A$1:$ZZ$1, 0))</f>
        <v>0</v>
      </c>
      <c r="B150">
        <f>INDEX(resultados!$A$2:$ZZ$196, 144, MATCH($B$2, resultados!$A$1:$ZZ$1, 0))</f>
        <v>0</v>
      </c>
      <c r="C150">
        <f>INDEX(resultados!$A$2:$ZZ$196, 144, MATCH($B$3, resultados!$A$1:$ZZ$1, 0))</f>
        <v>0</v>
      </c>
    </row>
    <row r="151" spans="1:3">
      <c r="A151">
        <f>INDEX(resultados!$A$2:$ZZ$196, 145, MATCH($B$1, resultados!$A$1:$ZZ$1, 0))</f>
        <v>0</v>
      </c>
      <c r="B151">
        <f>INDEX(resultados!$A$2:$ZZ$196, 145, MATCH($B$2, resultados!$A$1:$ZZ$1, 0))</f>
        <v>0</v>
      </c>
      <c r="C151">
        <f>INDEX(resultados!$A$2:$ZZ$196, 145, MATCH($B$3, resultados!$A$1:$ZZ$1, 0))</f>
        <v>0</v>
      </c>
    </row>
    <row r="152" spans="1:3">
      <c r="A152">
        <f>INDEX(resultados!$A$2:$ZZ$196, 146, MATCH($B$1, resultados!$A$1:$ZZ$1, 0))</f>
        <v>0</v>
      </c>
      <c r="B152">
        <f>INDEX(resultados!$A$2:$ZZ$196, 146, MATCH($B$2, resultados!$A$1:$ZZ$1, 0))</f>
        <v>0</v>
      </c>
      <c r="C152">
        <f>INDEX(resultados!$A$2:$ZZ$196, 146, MATCH($B$3, resultados!$A$1:$ZZ$1, 0))</f>
        <v>0</v>
      </c>
    </row>
    <row r="153" spans="1:3">
      <c r="A153">
        <f>INDEX(resultados!$A$2:$ZZ$196, 147, MATCH($B$1, resultados!$A$1:$ZZ$1, 0))</f>
        <v>0</v>
      </c>
      <c r="B153">
        <f>INDEX(resultados!$A$2:$ZZ$196, 147, MATCH($B$2, resultados!$A$1:$ZZ$1, 0))</f>
        <v>0</v>
      </c>
      <c r="C153">
        <f>INDEX(resultados!$A$2:$ZZ$196, 147, MATCH($B$3, resultados!$A$1:$ZZ$1, 0))</f>
        <v>0</v>
      </c>
    </row>
    <row r="154" spans="1:3">
      <c r="A154">
        <f>INDEX(resultados!$A$2:$ZZ$196, 148, MATCH($B$1, resultados!$A$1:$ZZ$1, 0))</f>
        <v>0</v>
      </c>
      <c r="B154">
        <f>INDEX(resultados!$A$2:$ZZ$196, 148, MATCH($B$2, resultados!$A$1:$ZZ$1, 0))</f>
        <v>0</v>
      </c>
      <c r="C154">
        <f>INDEX(resultados!$A$2:$ZZ$196, 148, MATCH($B$3, resultados!$A$1:$ZZ$1, 0))</f>
        <v>0</v>
      </c>
    </row>
    <row r="155" spans="1:3">
      <c r="A155">
        <f>INDEX(resultados!$A$2:$ZZ$196, 149, MATCH($B$1, resultados!$A$1:$ZZ$1, 0))</f>
        <v>0</v>
      </c>
      <c r="B155">
        <f>INDEX(resultados!$A$2:$ZZ$196, 149, MATCH($B$2, resultados!$A$1:$ZZ$1, 0))</f>
        <v>0</v>
      </c>
      <c r="C155">
        <f>INDEX(resultados!$A$2:$ZZ$196, 149, MATCH($B$3, resultados!$A$1:$ZZ$1, 0))</f>
        <v>0</v>
      </c>
    </row>
    <row r="156" spans="1:3">
      <c r="A156">
        <f>INDEX(resultados!$A$2:$ZZ$196, 150, MATCH($B$1, resultados!$A$1:$ZZ$1, 0))</f>
        <v>0</v>
      </c>
      <c r="B156">
        <f>INDEX(resultados!$A$2:$ZZ$196, 150, MATCH($B$2, resultados!$A$1:$ZZ$1, 0))</f>
        <v>0</v>
      </c>
      <c r="C156">
        <f>INDEX(resultados!$A$2:$ZZ$196, 150, MATCH($B$3, resultados!$A$1:$ZZ$1, 0))</f>
        <v>0</v>
      </c>
    </row>
    <row r="157" spans="1:3">
      <c r="A157">
        <f>INDEX(resultados!$A$2:$ZZ$196, 151, MATCH($B$1, resultados!$A$1:$ZZ$1, 0))</f>
        <v>0</v>
      </c>
      <c r="B157">
        <f>INDEX(resultados!$A$2:$ZZ$196, 151, MATCH($B$2, resultados!$A$1:$ZZ$1, 0))</f>
        <v>0</v>
      </c>
      <c r="C157">
        <f>INDEX(resultados!$A$2:$ZZ$196, 151, MATCH($B$3, resultados!$A$1:$ZZ$1, 0))</f>
        <v>0</v>
      </c>
    </row>
    <row r="158" spans="1:3">
      <c r="A158">
        <f>INDEX(resultados!$A$2:$ZZ$196, 152, MATCH($B$1, resultados!$A$1:$ZZ$1, 0))</f>
        <v>0</v>
      </c>
      <c r="B158">
        <f>INDEX(resultados!$A$2:$ZZ$196, 152, MATCH($B$2, resultados!$A$1:$ZZ$1, 0))</f>
        <v>0</v>
      </c>
      <c r="C158">
        <f>INDEX(resultados!$A$2:$ZZ$196, 152, MATCH($B$3, resultados!$A$1:$ZZ$1, 0))</f>
        <v>0</v>
      </c>
    </row>
    <row r="159" spans="1:3">
      <c r="A159">
        <f>INDEX(resultados!$A$2:$ZZ$196, 153, MATCH($B$1, resultados!$A$1:$ZZ$1, 0))</f>
        <v>0</v>
      </c>
      <c r="B159">
        <f>INDEX(resultados!$A$2:$ZZ$196, 153, MATCH($B$2, resultados!$A$1:$ZZ$1, 0))</f>
        <v>0</v>
      </c>
      <c r="C159">
        <f>INDEX(resultados!$A$2:$ZZ$196, 153, MATCH($B$3, resultados!$A$1:$ZZ$1, 0))</f>
        <v>0</v>
      </c>
    </row>
    <row r="160" spans="1:3">
      <c r="A160">
        <f>INDEX(resultados!$A$2:$ZZ$196, 154, MATCH($B$1, resultados!$A$1:$ZZ$1, 0))</f>
        <v>0</v>
      </c>
      <c r="B160">
        <f>INDEX(resultados!$A$2:$ZZ$196, 154, MATCH($B$2, resultados!$A$1:$ZZ$1, 0))</f>
        <v>0</v>
      </c>
      <c r="C160">
        <f>INDEX(resultados!$A$2:$ZZ$196, 154, MATCH($B$3, resultados!$A$1:$ZZ$1, 0))</f>
        <v>0</v>
      </c>
    </row>
    <row r="161" spans="1:3">
      <c r="A161">
        <f>INDEX(resultados!$A$2:$ZZ$196, 155, MATCH($B$1, resultados!$A$1:$ZZ$1, 0))</f>
        <v>0</v>
      </c>
      <c r="B161">
        <f>INDEX(resultados!$A$2:$ZZ$196, 155, MATCH($B$2, resultados!$A$1:$ZZ$1, 0))</f>
        <v>0</v>
      </c>
      <c r="C161">
        <f>INDEX(resultados!$A$2:$ZZ$196, 155, MATCH($B$3, resultados!$A$1:$ZZ$1, 0))</f>
        <v>0</v>
      </c>
    </row>
    <row r="162" spans="1:3">
      <c r="A162">
        <f>INDEX(resultados!$A$2:$ZZ$196, 156, MATCH($B$1, resultados!$A$1:$ZZ$1, 0))</f>
        <v>0</v>
      </c>
      <c r="B162">
        <f>INDEX(resultados!$A$2:$ZZ$196, 156, MATCH($B$2, resultados!$A$1:$ZZ$1, 0))</f>
        <v>0</v>
      </c>
      <c r="C162">
        <f>INDEX(resultados!$A$2:$ZZ$196, 156, MATCH($B$3, resultados!$A$1:$ZZ$1, 0))</f>
        <v>0</v>
      </c>
    </row>
    <row r="163" spans="1:3">
      <c r="A163">
        <f>INDEX(resultados!$A$2:$ZZ$196, 157, MATCH($B$1, resultados!$A$1:$ZZ$1, 0))</f>
        <v>0</v>
      </c>
      <c r="B163">
        <f>INDEX(resultados!$A$2:$ZZ$196, 157, MATCH($B$2, resultados!$A$1:$ZZ$1, 0))</f>
        <v>0</v>
      </c>
      <c r="C163">
        <f>INDEX(resultados!$A$2:$ZZ$196, 157, MATCH($B$3, resultados!$A$1:$ZZ$1, 0))</f>
        <v>0</v>
      </c>
    </row>
    <row r="164" spans="1:3">
      <c r="A164">
        <f>INDEX(resultados!$A$2:$ZZ$196, 158, MATCH($B$1, resultados!$A$1:$ZZ$1, 0))</f>
        <v>0</v>
      </c>
      <c r="B164">
        <f>INDEX(resultados!$A$2:$ZZ$196, 158, MATCH($B$2, resultados!$A$1:$ZZ$1, 0))</f>
        <v>0</v>
      </c>
      <c r="C164">
        <f>INDEX(resultados!$A$2:$ZZ$196, 158, MATCH($B$3, resultados!$A$1:$ZZ$1, 0))</f>
        <v>0</v>
      </c>
    </row>
    <row r="165" spans="1:3">
      <c r="A165">
        <f>INDEX(resultados!$A$2:$ZZ$196, 159, MATCH($B$1, resultados!$A$1:$ZZ$1, 0))</f>
        <v>0</v>
      </c>
      <c r="B165">
        <f>INDEX(resultados!$A$2:$ZZ$196, 159, MATCH($B$2, resultados!$A$1:$ZZ$1, 0))</f>
        <v>0</v>
      </c>
      <c r="C165">
        <f>INDEX(resultados!$A$2:$ZZ$196, 159, MATCH($B$3, resultados!$A$1:$ZZ$1, 0))</f>
        <v>0</v>
      </c>
    </row>
    <row r="166" spans="1:3">
      <c r="A166">
        <f>INDEX(resultados!$A$2:$ZZ$196, 160, MATCH($B$1, resultados!$A$1:$ZZ$1, 0))</f>
        <v>0</v>
      </c>
      <c r="B166">
        <f>INDEX(resultados!$A$2:$ZZ$196, 160, MATCH($B$2, resultados!$A$1:$ZZ$1, 0))</f>
        <v>0</v>
      </c>
      <c r="C166">
        <f>INDEX(resultados!$A$2:$ZZ$196, 160, MATCH($B$3, resultados!$A$1:$ZZ$1, 0))</f>
        <v>0</v>
      </c>
    </row>
    <row r="167" spans="1:3">
      <c r="A167">
        <f>INDEX(resultados!$A$2:$ZZ$196, 161, MATCH($B$1, resultados!$A$1:$ZZ$1, 0))</f>
        <v>0</v>
      </c>
      <c r="B167">
        <f>INDEX(resultados!$A$2:$ZZ$196, 161, MATCH($B$2, resultados!$A$1:$ZZ$1, 0))</f>
        <v>0</v>
      </c>
      <c r="C167">
        <f>INDEX(resultados!$A$2:$ZZ$196, 161, MATCH($B$3, resultados!$A$1:$ZZ$1, 0))</f>
        <v>0</v>
      </c>
    </row>
    <row r="168" spans="1:3">
      <c r="A168">
        <f>INDEX(resultados!$A$2:$ZZ$196, 162, MATCH($B$1, resultados!$A$1:$ZZ$1, 0))</f>
        <v>0</v>
      </c>
      <c r="B168">
        <f>INDEX(resultados!$A$2:$ZZ$196, 162, MATCH($B$2, resultados!$A$1:$ZZ$1, 0))</f>
        <v>0</v>
      </c>
      <c r="C168">
        <f>INDEX(resultados!$A$2:$ZZ$196, 162, MATCH($B$3, resultados!$A$1:$ZZ$1, 0))</f>
        <v>0</v>
      </c>
    </row>
    <row r="169" spans="1:3">
      <c r="A169">
        <f>INDEX(resultados!$A$2:$ZZ$196, 163, MATCH($B$1, resultados!$A$1:$ZZ$1, 0))</f>
        <v>0</v>
      </c>
      <c r="B169">
        <f>INDEX(resultados!$A$2:$ZZ$196, 163, MATCH($B$2, resultados!$A$1:$ZZ$1, 0))</f>
        <v>0</v>
      </c>
      <c r="C169">
        <f>INDEX(resultados!$A$2:$ZZ$196, 163, MATCH($B$3, resultados!$A$1:$ZZ$1, 0))</f>
        <v>0</v>
      </c>
    </row>
    <row r="170" spans="1:3">
      <c r="A170">
        <f>INDEX(resultados!$A$2:$ZZ$196, 164, MATCH($B$1, resultados!$A$1:$ZZ$1, 0))</f>
        <v>0</v>
      </c>
      <c r="B170">
        <f>INDEX(resultados!$A$2:$ZZ$196, 164, MATCH($B$2, resultados!$A$1:$ZZ$1, 0))</f>
        <v>0</v>
      </c>
      <c r="C170">
        <f>INDEX(resultados!$A$2:$ZZ$196, 164, MATCH($B$3, resultados!$A$1:$ZZ$1, 0))</f>
        <v>0</v>
      </c>
    </row>
    <row r="171" spans="1:3">
      <c r="A171">
        <f>INDEX(resultados!$A$2:$ZZ$196, 165, MATCH($B$1, resultados!$A$1:$ZZ$1, 0))</f>
        <v>0</v>
      </c>
      <c r="B171">
        <f>INDEX(resultados!$A$2:$ZZ$196, 165, MATCH($B$2, resultados!$A$1:$ZZ$1, 0))</f>
        <v>0</v>
      </c>
      <c r="C171">
        <f>INDEX(resultados!$A$2:$ZZ$196, 165, MATCH($B$3, resultados!$A$1:$ZZ$1, 0))</f>
        <v>0</v>
      </c>
    </row>
    <row r="172" spans="1:3">
      <c r="A172">
        <f>INDEX(resultados!$A$2:$ZZ$196, 166, MATCH($B$1, resultados!$A$1:$ZZ$1, 0))</f>
        <v>0</v>
      </c>
      <c r="B172">
        <f>INDEX(resultados!$A$2:$ZZ$196, 166, MATCH($B$2, resultados!$A$1:$ZZ$1, 0))</f>
        <v>0</v>
      </c>
      <c r="C172">
        <f>INDEX(resultados!$A$2:$ZZ$196, 166, MATCH($B$3, resultados!$A$1:$ZZ$1, 0))</f>
        <v>0</v>
      </c>
    </row>
    <row r="173" spans="1:3">
      <c r="A173">
        <f>INDEX(resultados!$A$2:$ZZ$196, 167, MATCH($B$1, resultados!$A$1:$ZZ$1, 0))</f>
        <v>0</v>
      </c>
      <c r="B173">
        <f>INDEX(resultados!$A$2:$ZZ$196, 167, MATCH($B$2, resultados!$A$1:$ZZ$1, 0))</f>
        <v>0</v>
      </c>
      <c r="C173">
        <f>INDEX(resultados!$A$2:$ZZ$196, 167, MATCH($B$3, resultados!$A$1:$ZZ$1, 0))</f>
        <v>0</v>
      </c>
    </row>
    <row r="174" spans="1:3">
      <c r="A174">
        <f>INDEX(resultados!$A$2:$ZZ$196, 168, MATCH($B$1, resultados!$A$1:$ZZ$1, 0))</f>
        <v>0</v>
      </c>
      <c r="B174">
        <f>INDEX(resultados!$A$2:$ZZ$196, 168, MATCH($B$2, resultados!$A$1:$ZZ$1, 0))</f>
        <v>0</v>
      </c>
      <c r="C174">
        <f>INDEX(resultados!$A$2:$ZZ$196, 168, MATCH($B$3, resultados!$A$1:$ZZ$1, 0))</f>
        <v>0</v>
      </c>
    </row>
    <row r="175" spans="1:3">
      <c r="A175">
        <f>INDEX(resultados!$A$2:$ZZ$196, 169, MATCH($B$1, resultados!$A$1:$ZZ$1, 0))</f>
        <v>0</v>
      </c>
      <c r="B175">
        <f>INDEX(resultados!$A$2:$ZZ$196, 169, MATCH($B$2, resultados!$A$1:$ZZ$1, 0))</f>
        <v>0</v>
      </c>
      <c r="C175">
        <f>INDEX(resultados!$A$2:$ZZ$196, 169, MATCH($B$3, resultados!$A$1:$ZZ$1, 0))</f>
        <v>0</v>
      </c>
    </row>
    <row r="176" spans="1:3">
      <c r="A176">
        <f>INDEX(resultados!$A$2:$ZZ$196, 170, MATCH($B$1, resultados!$A$1:$ZZ$1, 0))</f>
        <v>0</v>
      </c>
      <c r="B176">
        <f>INDEX(resultados!$A$2:$ZZ$196, 170, MATCH($B$2, resultados!$A$1:$ZZ$1, 0))</f>
        <v>0</v>
      </c>
      <c r="C176">
        <f>INDEX(resultados!$A$2:$ZZ$196, 170, MATCH($B$3, resultados!$A$1:$ZZ$1, 0))</f>
        <v>0</v>
      </c>
    </row>
    <row r="177" spans="1:3">
      <c r="A177">
        <f>INDEX(resultados!$A$2:$ZZ$196, 171, MATCH($B$1, resultados!$A$1:$ZZ$1, 0))</f>
        <v>0</v>
      </c>
      <c r="B177">
        <f>INDEX(resultados!$A$2:$ZZ$196, 171, MATCH($B$2, resultados!$A$1:$ZZ$1, 0))</f>
        <v>0</v>
      </c>
      <c r="C177">
        <f>INDEX(resultados!$A$2:$ZZ$196, 171, MATCH($B$3, resultados!$A$1:$ZZ$1, 0))</f>
        <v>0</v>
      </c>
    </row>
    <row r="178" spans="1:3">
      <c r="A178">
        <f>INDEX(resultados!$A$2:$ZZ$196, 172, MATCH($B$1, resultados!$A$1:$ZZ$1, 0))</f>
        <v>0</v>
      </c>
      <c r="B178">
        <f>INDEX(resultados!$A$2:$ZZ$196, 172, MATCH($B$2, resultados!$A$1:$ZZ$1, 0))</f>
        <v>0</v>
      </c>
      <c r="C178">
        <f>INDEX(resultados!$A$2:$ZZ$196, 172, MATCH($B$3, resultados!$A$1:$ZZ$1, 0))</f>
        <v>0</v>
      </c>
    </row>
    <row r="179" spans="1:3">
      <c r="A179">
        <f>INDEX(resultados!$A$2:$ZZ$196, 173, MATCH($B$1, resultados!$A$1:$ZZ$1, 0))</f>
        <v>0</v>
      </c>
      <c r="B179">
        <f>INDEX(resultados!$A$2:$ZZ$196, 173, MATCH($B$2, resultados!$A$1:$ZZ$1, 0))</f>
        <v>0</v>
      </c>
      <c r="C179">
        <f>INDEX(resultados!$A$2:$ZZ$196, 173, MATCH($B$3, resultados!$A$1:$ZZ$1, 0))</f>
        <v>0</v>
      </c>
    </row>
    <row r="180" spans="1:3">
      <c r="A180">
        <f>INDEX(resultados!$A$2:$ZZ$196, 174, MATCH($B$1, resultados!$A$1:$ZZ$1, 0))</f>
        <v>0</v>
      </c>
      <c r="B180">
        <f>INDEX(resultados!$A$2:$ZZ$196, 174, MATCH($B$2, resultados!$A$1:$ZZ$1, 0))</f>
        <v>0</v>
      </c>
      <c r="C180">
        <f>INDEX(resultados!$A$2:$ZZ$196, 174, MATCH($B$3, resultados!$A$1:$ZZ$1, 0))</f>
        <v>0</v>
      </c>
    </row>
    <row r="181" spans="1:3">
      <c r="A181">
        <f>INDEX(resultados!$A$2:$ZZ$196, 175, MATCH($B$1, resultados!$A$1:$ZZ$1, 0))</f>
        <v>0</v>
      </c>
      <c r="B181">
        <f>INDEX(resultados!$A$2:$ZZ$196, 175, MATCH($B$2, resultados!$A$1:$ZZ$1, 0))</f>
        <v>0</v>
      </c>
      <c r="C181">
        <f>INDEX(resultados!$A$2:$ZZ$196, 175, MATCH($B$3, resultados!$A$1:$ZZ$1, 0))</f>
        <v>0</v>
      </c>
    </row>
    <row r="182" spans="1:3">
      <c r="A182">
        <f>INDEX(resultados!$A$2:$ZZ$196, 176, MATCH($B$1, resultados!$A$1:$ZZ$1, 0))</f>
        <v>0</v>
      </c>
      <c r="B182">
        <f>INDEX(resultados!$A$2:$ZZ$196, 176, MATCH($B$2, resultados!$A$1:$ZZ$1, 0))</f>
        <v>0</v>
      </c>
      <c r="C182">
        <f>INDEX(resultados!$A$2:$ZZ$196, 176, MATCH($B$3, resultados!$A$1:$ZZ$1, 0))</f>
        <v>0</v>
      </c>
    </row>
    <row r="183" spans="1:3">
      <c r="A183">
        <f>INDEX(resultados!$A$2:$ZZ$196, 177, MATCH($B$1, resultados!$A$1:$ZZ$1, 0))</f>
        <v>0</v>
      </c>
      <c r="B183">
        <f>INDEX(resultados!$A$2:$ZZ$196, 177, MATCH($B$2, resultados!$A$1:$ZZ$1, 0))</f>
        <v>0</v>
      </c>
      <c r="C183">
        <f>INDEX(resultados!$A$2:$ZZ$196, 177, MATCH($B$3, resultados!$A$1:$ZZ$1, 0))</f>
        <v>0</v>
      </c>
    </row>
    <row r="184" spans="1:3">
      <c r="A184">
        <f>INDEX(resultados!$A$2:$ZZ$196, 178, MATCH($B$1, resultados!$A$1:$ZZ$1, 0))</f>
        <v>0</v>
      </c>
      <c r="B184">
        <f>INDEX(resultados!$A$2:$ZZ$196, 178, MATCH($B$2, resultados!$A$1:$ZZ$1, 0))</f>
        <v>0</v>
      </c>
      <c r="C184">
        <f>INDEX(resultados!$A$2:$ZZ$196, 178, MATCH($B$3, resultados!$A$1:$ZZ$1, 0))</f>
        <v>0</v>
      </c>
    </row>
    <row r="185" spans="1:3">
      <c r="A185">
        <f>INDEX(resultados!$A$2:$ZZ$196, 179, MATCH($B$1, resultados!$A$1:$ZZ$1, 0))</f>
        <v>0</v>
      </c>
      <c r="B185">
        <f>INDEX(resultados!$A$2:$ZZ$196, 179, MATCH($B$2, resultados!$A$1:$ZZ$1, 0))</f>
        <v>0</v>
      </c>
      <c r="C185">
        <f>INDEX(resultados!$A$2:$ZZ$196, 179, MATCH($B$3, resultados!$A$1:$ZZ$1, 0))</f>
        <v>0</v>
      </c>
    </row>
    <row r="186" spans="1:3">
      <c r="A186">
        <f>INDEX(resultados!$A$2:$ZZ$196, 180, MATCH($B$1, resultados!$A$1:$ZZ$1, 0))</f>
        <v>0</v>
      </c>
      <c r="B186">
        <f>INDEX(resultados!$A$2:$ZZ$196, 180, MATCH($B$2, resultados!$A$1:$ZZ$1, 0))</f>
        <v>0</v>
      </c>
      <c r="C186">
        <f>INDEX(resultados!$A$2:$ZZ$196, 180, MATCH($B$3, resultados!$A$1:$ZZ$1, 0))</f>
        <v>0</v>
      </c>
    </row>
    <row r="187" spans="1:3">
      <c r="A187">
        <f>INDEX(resultados!$A$2:$ZZ$196, 181, MATCH($B$1, resultados!$A$1:$ZZ$1, 0))</f>
        <v>0</v>
      </c>
      <c r="B187">
        <f>INDEX(resultados!$A$2:$ZZ$196, 181, MATCH($B$2, resultados!$A$1:$ZZ$1, 0))</f>
        <v>0</v>
      </c>
      <c r="C187">
        <f>INDEX(resultados!$A$2:$ZZ$196, 181, MATCH($B$3, resultados!$A$1:$ZZ$1, 0))</f>
        <v>0</v>
      </c>
    </row>
    <row r="188" spans="1:3">
      <c r="A188">
        <f>INDEX(resultados!$A$2:$ZZ$196, 182, MATCH($B$1, resultados!$A$1:$ZZ$1, 0))</f>
        <v>0</v>
      </c>
      <c r="B188">
        <f>INDEX(resultados!$A$2:$ZZ$196, 182, MATCH($B$2, resultados!$A$1:$ZZ$1, 0))</f>
        <v>0</v>
      </c>
      <c r="C188">
        <f>INDEX(resultados!$A$2:$ZZ$196, 182, MATCH($B$3, resultados!$A$1:$ZZ$1, 0))</f>
        <v>0</v>
      </c>
    </row>
    <row r="189" spans="1:3">
      <c r="A189">
        <f>INDEX(resultados!$A$2:$ZZ$196, 183, MATCH($B$1, resultados!$A$1:$ZZ$1, 0))</f>
        <v>0</v>
      </c>
      <c r="B189">
        <f>INDEX(resultados!$A$2:$ZZ$196, 183, MATCH($B$2, resultados!$A$1:$ZZ$1, 0))</f>
        <v>0</v>
      </c>
      <c r="C189">
        <f>INDEX(resultados!$A$2:$ZZ$196, 183, MATCH($B$3, resultados!$A$1:$ZZ$1, 0))</f>
        <v>0</v>
      </c>
    </row>
    <row r="190" spans="1:3">
      <c r="A190">
        <f>INDEX(resultados!$A$2:$ZZ$196, 184, MATCH($B$1, resultados!$A$1:$ZZ$1, 0))</f>
        <v>0</v>
      </c>
      <c r="B190">
        <f>INDEX(resultados!$A$2:$ZZ$196, 184, MATCH($B$2, resultados!$A$1:$ZZ$1, 0))</f>
        <v>0</v>
      </c>
      <c r="C190">
        <f>INDEX(resultados!$A$2:$ZZ$196, 184, MATCH($B$3, resultados!$A$1:$ZZ$1, 0))</f>
        <v>0</v>
      </c>
    </row>
    <row r="191" spans="1:3">
      <c r="A191">
        <f>INDEX(resultados!$A$2:$ZZ$196, 185, MATCH($B$1, resultados!$A$1:$ZZ$1, 0))</f>
        <v>0</v>
      </c>
      <c r="B191">
        <f>INDEX(resultados!$A$2:$ZZ$196, 185, MATCH($B$2, resultados!$A$1:$ZZ$1, 0))</f>
        <v>0</v>
      </c>
      <c r="C191">
        <f>INDEX(resultados!$A$2:$ZZ$196, 185, MATCH($B$3, resultados!$A$1:$ZZ$1, 0))</f>
        <v>0</v>
      </c>
    </row>
    <row r="192" spans="1:3">
      <c r="A192">
        <f>INDEX(resultados!$A$2:$ZZ$196, 186, MATCH($B$1, resultados!$A$1:$ZZ$1, 0))</f>
        <v>0</v>
      </c>
      <c r="B192">
        <f>INDEX(resultados!$A$2:$ZZ$196, 186, MATCH($B$2, resultados!$A$1:$ZZ$1, 0))</f>
        <v>0</v>
      </c>
      <c r="C192">
        <f>INDEX(resultados!$A$2:$ZZ$196, 186, MATCH($B$3, resultados!$A$1:$ZZ$1, 0))</f>
        <v>0</v>
      </c>
    </row>
    <row r="193" spans="1:3">
      <c r="A193">
        <f>INDEX(resultados!$A$2:$ZZ$196, 187, MATCH($B$1, resultados!$A$1:$ZZ$1, 0))</f>
        <v>0</v>
      </c>
      <c r="B193">
        <f>INDEX(resultados!$A$2:$ZZ$196, 187, MATCH($B$2, resultados!$A$1:$ZZ$1, 0))</f>
        <v>0</v>
      </c>
      <c r="C193">
        <f>INDEX(resultados!$A$2:$ZZ$196, 187, MATCH($B$3, resultados!$A$1:$ZZ$1, 0))</f>
        <v>0</v>
      </c>
    </row>
    <row r="194" spans="1:3">
      <c r="A194">
        <f>INDEX(resultados!$A$2:$ZZ$196, 188, MATCH($B$1, resultados!$A$1:$ZZ$1, 0))</f>
        <v>0</v>
      </c>
      <c r="B194">
        <f>INDEX(resultados!$A$2:$ZZ$196, 188, MATCH($B$2, resultados!$A$1:$ZZ$1, 0))</f>
        <v>0</v>
      </c>
      <c r="C194">
        <f>INDEX(resultados!$A$2:$ZZ$196, 188, MATCH($B$3, resultados!$A$1:$ZZ$1, 0))</f>
        <v>0</v>
      </c>
    </row>
    <row r="195" spans="1:3">
      <c r="A195">
        <f>INDEX(resultados!$A$2:$ZZ$196, 189, MATCH($B$1, resultados!$A$1:$ZZ$1, 0))</f>
        <v>0</v>
      </c>
      <c r="B195">
        <f>INDEX(resultados!$A$2:$ZZ$196, 189, MATCH($B$2, resultados!$A$1:$ZZ$1, 0))</f>
        <v>0</v>
      </c>
      <c r="C195">
        <f>INDEX(resultados!$A$2:$ZZ$196, 189, MATCH($B$3, resultados!$A$1:$ZZ$1, 0))</f>
        <v>0</v>
      </c>
    </row>
    <row r="196" spans="1:3">
      <c r="A196">
        <f>INDEX(resultados!$A$2:$ZZ$196, 190, MATCH($B$1, resultados!$A$1:$ZZ$1, 0))</f>
        <v>0</v>
      </c>
      <c r="B196">
        <f>INDEX(resultados!$A$2:$ZZ$196, 190, MATCH($B$2, resultados!$A$1:$ZZ$1, 0))</f>
        <v>0</v>
      </c>
      <c r="C196">
        <f>INDEX(resultados!$A$2:$ZZ$196, 190, MATCH($B$3, resultados!$A$1:$ZZ$1, 0))</f>
        <v>0</v>
      </c>
    </row>
    <row r="197" spans="1:3">
      <c r="A197">
        <f>INDEX(resultados!$A$2:$ZZ$196, 191, MATCH($B$1, resultados!$A$1:$ZZ$1, 0))</f>
        <v>0</v>
      </c>
      <c r="B197">
        <f>INDEX(resultados!$A$2:$ZZ$196, 191, MATCH($B$2, resultados!$A$1:$ZZ$1, 0))</f>
        <v>0</v>
      </c>
      <c r="C197">
        <f>INDEX(resultados!$A$2:$ZZ$196, 191, MATCH($B$3, resultados!$A$1:$ZZ$1, 0))</f>
        <v>0</v>
      </c>
    </row>
    <row r="198" spans="1:3">
      <c r="A198">
        <f>INDEX(resultados!$A$2:$ZZ$196, 192, MATCH($B$1, resultados!$A$1:$ZZ$1, 0))</f>
        <v>0</v>
      </c>
      <c r="B198">
        <f>INDEX(resultados!$A$2:$ZZ$196, 192, MATCH($B$2, resultados!$A$1:$ZZ$1, 0))</f>
        <v>0</v>
      </c>
      <c r="C198">
        <f>INDEX(resultados!$A$2:$ZZ$196, 192, MATCH($B$3, resultados!$A$1:$ZZ$1, 0))</f>
        <v>0</v>
      </c>
    </row>
    <row r="199" spans="1:3">
      <c r="A199">
        <f>INDEX(resultados!$A$2:$ZZ$196, 193, MATCH($B$1, resultados!$A$1:$ZZ$1, 0))</f>
        <v>0</v>
      </c>
      <c r="B199">
        <f>INDEX(resultados!$A$2:$ZZ$196, 193, MATCH($B$2, resultados!$A$1:$ZZ$1, 0))</f>
        <v>0</v>
      </c>
      <c r="C199">
        <f>INDEX(resultados!$A$2:$ZZ$196, 193, MATCH($B$3, resultados!$A$1:$ZZ$1, 0))</f>
        <v>0</v>
      </c>
    </row>
    <row r="200" spans="1:3">
      <c r="A200">
        <f>INDEX(resultados!$A$2:$ZZ$196, 194, MATCH($B$1, resultados!$A$1:$ZZ$1, 0))</f>
        <v>0</v>
      </c>
      <c r="B200">
        <f>INDEX(resultados!$A$2:$ZZ$196, 194, MATCH($B$2, resultados!$A$1:$ZZ$1, 0))</f>
        <v>0</v>
      </c>
      <c r="C200">
        <f>INDEX(resultados!$A$2:$ZZ$196, 194, MATCH($B$3, resultados!$A$1:$ZZ$1, 0))</f>
        <v>0</v>
      </c>
    </row>
    <row r="201" spans="1:3">
      <c r="A201">
        <f>INDEX(resultados!$A$2:$ZZ$196, 195, MATCH($B$1, resultados!$A$1:$ZZ$1, 0))</f>
        <v>0</v>
      </c>
      <c r="B201">
        <f>INDEX(resultados!$A$2:$ZZ$196, 195, MATCH($B$2, resultados!$A$1:$ZZ$1, 0))</f>
        <v>0</v>
      </c>
      <c r="C201">
        <f>INDEX(resultados!$A$2:$ZZ$196, 195,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0.5233</v>
      </c>
      <c r="E2">
        <v>191.08</v>
      </c>
      <c r="F2">
        <v>175.5</v>
      </c>
      <c r="G2">
        <v>11.93</v>
      </c>
      <c r="H2">
        <v>0.24</v>
      </c>
      <c r="I2">
        <v>883</v>
      </c>
      <c r="J2">
        <v>71.52</v>
      </c>
      <c r="K2">
        <v>32.27</v>
      </c>
      <c r="L2">
        <v>1</v>
      </c>
      <c r="M2">
        <v>881</v>
      </c>
      <c r="N2">
        <v>8.25</v>
      </c>
      <c r="O2">
        <v>9054.6</v>
      </c>
      <c r="P2">
        <v>1216.09</v>
      </c>
      <c r="Q2">
        <v>5882.28</v>
      </c>
      <c r="R2">
        <v>1659.83</v>
      </c>
      <c r="S2">
        <v>228.93</v>
      </c>
      <c r="T2">
        <v>704941.86</v>
      </c>
      <c r="U2">
        <v>0.14</v>
      </c>
      <c r="V2">
        <v>0.7</v>
      </c>
      <c r="W2">
        <v>20.02</v>
      </c>
      <c r="X2">
        <v>41.83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0.637</v>
      </c>
      <c r="E3">
        <v>156.99</v>
      </c>
      <c r="F3">
        <v>149.75</v>
      </c>
      <c r="G3">
        <v>25.89</v>
      </c>
      <c r="H3">
        <v>0.48</v>
      </c>
      <c r="I3">
        <v>347</v>
      </c>
      <c r="J3">
        <v>72.7</v>
      </c>
      <c r="K3">
        <v>32.27</v>
      </c>
      <c r="L3">
        <v>2</v>
      </c>
      <c r="M3">
        <v>345</v>
      </c>
      <c r="N3">
        <v>8.43</v>
      </c>
      <c r="O3">
        <v>9200.25</v>
      </c>
      <c r="P3">
        <v>961.45</v>
      </c>
      <c r="Q3">
        <v>5881.76</v>
      </c>
      <c r="R3">
        <v>785.3099999999999</v>
      </c>
      <c r="S3">
        <v>228.93</v>
      </c>
      <c r="T3">
        <v>270359.57</v>
      </c>
      <c r="U3">
        <v>0.29</v>
      </c>
      <c r="V3">
        <v>0.82</v>
      </c>
      <c r="W3">
        <v>19.16</v>
      </c>
      <c r="X3">
        <v>16.08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0.6735</v>
      </c>
      <c r="E4">
        <v>148.48</v>
      </c>
      <c r="F4">
        <v>143.38</v>
      </c>
      <c r="G4">
        <v>41.16</v>
      </c>
      <c r="H4">
        <v>0.71</v>
      </c>
      <c r="I4">
        <v>209</v>
      </c>
      <c r="J4">
        <v>73.88</v>
      </c>
      <c r="K4">
        <v>32.27</v>
      </c>
      <c r="L4">
        <v>3</v>
      </c>
      <c r="M4">
        <v>100</v>
      </c>
      <c r="N4">
        <v>8.609999999999999</v>
      </c>
      <c r="O4">
        <v>9346.23</v>
      </c>
      <c r="P4">
        <v>843.51</v>
      </c>
      <c r="Q4">
        <v>5881.78</v>
      </c>
      <c r="R4">
        <v>566.21</v>
      </c>
      <c r="S4">
        <v>228.93</v>
      </c>
      <c r="T4">
        <v>161497.73</v>
      </c>
      <c r="U4">
        <v>0.4</v>
      </c>
      <c r="V4">
        <v>0.85</v>
      </c>
      <c r="W4">
        <v>19.04</v>
      </c>
      <c r="X4">
        <v>9.720000000000001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0.6768</v>
      </c>
      <c r="E5">
        <v>147.75</v>
      </c>
      <c r="F5">
        <v>142.85</v>
      </c>
      <c r="G5">
        <v>43.51</v>
      </c>
      <c r="H5">
        <v>0.93</v>
      </c>
      <c r="I5">
        <v>197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837.77</v>
      </c>
      <c r="Q5">
        <v>5881.71</v>
      </c>
      <c r="R5">
        <v>544.0599999999999</v>
      </c>
      <c r="S5">
        <v>228.93</v>
      </c>
      <c r="T5">
        <v>150484.2</v>
      </c>
      <c r="U5">
        <v>0.42</v>
      </c>
      <c r="V5">
        <v>0.86</v>
      </c>
      <c r="W5">
        <v>19.13</v>
      </c>
      <c r="X5">
        <v>9.19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0.6768</v>
      </c>
      <c r="E6">
        <v>147.75</v>
      </c>
      <c r="F6">
        <v>142.84</v>
      </c>
      <c r="G6">
        <v>43.51</v>
      </c>
      <c r="H6">
        <v>1.15</v>
      </c>
      <c r="I6">
        <v>197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850.08</v>
      </c>
      <c r="Q6">
        <v>5881.74</v>
      </c>
      <c r="R6">
        <v>544.09</v>
      </c>
      <c r="S6">
        <v>228.93</v>
      </c>
      <c r="T6">
        <v>150501.84</v>
      </c>
      <c r="U6">
        <v>0.42</v>
      </c>
      <c r="V6">
        <v>0.86</v>
      </c>
      <c r="W6">
        <v>19.13</v>
      </c>
      <c r="X6">
        <v>9.19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0.6177</v>
      </c>
      <c r="E2">
        <v>161.9</v>
      </c>
      <c r="F2">
        <v>155.1</v>
      </c>
      <c r="G2">
        <v>20.27</v>
      </c>
      <c r="H2">
        <v>0.43</v>
      </c>
      <c r="I2">
        <v>459</v>
      </c>
      <c r="J2">
        <v>39.78</v>
      </c>
      <c r="K2">
        <v>19.54</v>
      </c>
      <c r="L2">
        <v>1</v>
      </c>
      <c r="M2">
        <v>350</v>
      </c>
      <c r="N2">
        <v>4.24</v>
      </c>
      <c r="O2">
        <v>5140</v>
      </c>
      <c r="P2">
        <v>624.92</v>
      </c>
      <c r="Q2">
        <v>5881.79</v>
      </c>
      <c r="R2">
        <v>962.9</v>
      </c>
      <c r="S2">
        <v>228.93</v>
      </c>
      <c r="T2">
        <v>358597.07</v>
      </c>
      <c r="U2">
        <v>0.24</v>
      </c>
      <c r="V2">
        <v>0.79</v>
      </c>
      <c r="W2">
        <v>19.46</v>
      </c>
      <c r="X2">
        <v>21.44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0.6325</v>
      </c>
      <c r="E3">
        <v>158.11</v>
      </c>
      <c r="F3">
        <v>152.04</v>
      </c>
      <c r="G3">
        <v>23.21</v>
      </c>
      <c r="H3">
        <v>0.84</v>
      </c>
      <c r="I3">
        <v>393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607.92</v>
      </c>
      <c r="Q3">
        <v>5882.16</v>
      </c>
      <c r="R3">
        <v>846.14</v>
      </c>
      <c r="S3">
        <v>228.93</v>
      </c>
      <c r="T3">
        <v>300547.02</v>
      </c>
      <c r="U3">
        <v>0.27</v>
      </c>
      <c r="V3">
        <v>0.8100000000000001</v>
      </c>
      <c r="W3">
        <v>19.71</v>
      </c>
      <c r="X3">
        <v>18.38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0.3538</v>
      </c>
      <c r="E2">
        <v>282.68</v>
      </c>
      <c r="F2">
        <v>226.2</v>
      </c>
      <c r="G2">
        <v>7.23</v>
      </c>
      <c r="H2">
        <v>0.12</v>
      </c>
      <c r="I2">
        <v>1878</v>
      </c>
      <c r="J2">
        <v>141.81</v>
      </c>
      <c r="K2">
        <v>47.83</v>
      </c>
      <c r="L2">
        <v>1</v>
      </c>
      <c r="M2">
        <v>1876</v>
      </c>
      <c r="N2">
        <v>22.98</v>
      </c>
      <c r="O2">
        <v>17723.39</v>
      </c>
      <c r="P2">
        <v>2562.88</v>
      </c>
      <c r="Q2">
        <v>5883.23</v>
      </c>
      <c r="R2">
        <v>3384.85</v>
      </c>
      <c r="S2">
        <v>228.93</v>
      </c>
      <c r="T2">
        <v>1562473.18</v>
      </c>
      <c r="U2">
        <v>0.07000000000000001</v>
      </c>
      <c r="V2">
        <v>0.54</v>
      </c>
      <c r="W2">
        <v>21.67</v>
      </c>
      <c r="X2">
        <v>92.5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0.5372</v>
      </c>
      <c r="E3">
        <v>186.14</v>
      </c>
      <c r="F3">
        <v>164.76</v>
      </c>
      <c r="G3">
        <v>14.91</v>
      </c>
      <c r="H3">
        <v>0.25</v>
      </c>
      <c r="I3">
        <v>663</v>
      </c>
      <c r="J3">
        <v>143.17</v>
      </c>
      <c r="K3">
        <v>47.83</v>
      </c>
      <c r="L3">
        <v>2</v>
      </c>
      <c r="M3">
        <v>661</v>
      </c>
      <c r="N3">
        <v>23.34</v>
      </c>
      <c r="O3">
        <v>17891.86</v>
      </c>
      <c r="P3">
        <v>1831.81</v>
      </c>
      <c r="Q3">
        <v>5882.14</v>
      </c>
      <c r="R3">
        <v>1294.7</v>
      </c>
      <c r="S3">
        <v>228.93</v>
      </c>
      <c r="T3">
        <v>523474.98</v>
      </c>
      <c r="U3">
        <v>0.18</v>
      </c>
      <c r="V3">
        <v>0.74</v>
      </c>
      <c r="W3">
        <v>19.67</v>
      </c>
      <c r="X3">
        <v>31.09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0.6029</v>
      </c>
      <c r="E4">
        <v>165.86</v>
      </c>
      <c r="F4">
        <v>152.11</v>
      </c>
      <c r="G4">
        <v>22.87</v>
      </c>
      <c r="H4">
        <v>0.37</v>
      </c>
      <c r="I4">
        <v>399</v>
      </c>
      <c r="J4">
        <v>144.54</v>
      </c>
      <c r="K4">
        <v>47.83</v>
      </c>
      <c r="L4">
        <v>3</v>
      </c>
      <c r="M4">
        <v>397</v>
      </c>
      <c r="N4">
        <v>23.71</v>
      </c>
      <c r="O4">
        <v>18060.85</v>
      </c>
      <c r="P4">
        <v>1657.34</v>
      </c>
      <c r="Q4">
        <v>5881.87</v>
      </c>
      <c r="R4">
        <v>866.8099999999999</v>
      </c>
      <c r="S4">
        <v>228.93</v>
      </c>
      <c r="T4">
        <v>310851.28</v>
      </c>
      <c r="U4">
        <v>0.26</v>
      </c>
      <c r="V4">
        <v>0.8100000000000001</v>
      </c>
      <c r="W4">
        <v>19.2</v>
      </c>
      <c r="X4">
        <v>18.44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0.6369</v>
      </c>
      <c r="E5">
        <v>157</v>
      </c>
      <c r="F5">
        <v>146.63</v>
      </c>
      <c r="G5">
        <v>31.2</v>
      </c>
      <c r="H5">
        <v>0.49</v>
      </c>
      <c r="I5">
        <v>282</v>
      </c>
      <c r="J5">
        <v>145.92</v>
      </c>
      <c r="K5">
        <v>47.83</v>
      </c>
      <c r="L5">
        <v>4</v>
      </c>
      <c r="M5">
        <v>280</v>
      </c>
      <c r="N5">
        <v>24.09</v>
      </c>
      <c r="O5">
        <v>18230.35</v>
      </c>
      <c r="P5">
        <v>1563.54</v>
      </c>
      <c r="Q5">
        <v>5881.75</v>
      </c>
      <c r="R5">
        <v>681.08</v>
      </c>
      <c r="S5">
        <v>228.93</v>
      </c>
      <c r="T5">
        <v>218571.87</v>
      </c>
      <c r="U5">
        <v>0.34</v>
      </c>
      <c r="V5">
        <v>0.84</v>
      </c>
      <c r="W5">
        <v>19.02</v>
      </c>
      <c r="X5">
        <v>12.97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0.6577</v>
      </c>
      <c r="E6">
        <v>152.04</v>
      </c>
      <c r="F6">
        <v>143.58</v>
      </c>
      <c r="G6">
        <v>39.88</v>
      </c>
      <c r="H6">
        <v>0.6</v>
      </c>
      <c r="I6">
        <v>216</v>
      </c>
      <c r="J6">
        <v>147.3</v>
      </c>
      <c r="K6">
        <v>47.83</v>
      </c>
      <c r="L6">
        <v>5</v>
      </c>
      <c r="M6">
        <v>214</v>
      </c>
      <c r="N6">
        <v>24.47</v>
      </c>
      <c r="O6">
        <v>18400.38</v>
      </c>
      <c r="P6">
        <v>1495.23</v>
      </c>
      <c r="Q6">
        <v>5881.71</v>
      </c>
      <c r="R6">
        <v>578.04</v>
      </c>
      <c r="S6">
        <v>228.93</v>
      </c>
      <c r="T6">
        <v>167378.79</v>
      </c>
      <c r="U6">
        <v>0.4</v>
      </c>
      <c r="V6">
        <v>0.85</v>
      </c>
      <c r="W6">
        <v>18.9</v>
      </c>
      <c r="X6">
        <v>9.92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0.6716</v>
      </c>
      <c r="E7">
        <v>148.9</v>
      </c>
      <c r="F7">
        <v>141.64</v>
      </c>
      <c r="G7">
        <v>48.84</v>
      </c>
      <c r="H7">
        <v>0.71</v>
      </c>
      <c r="I7">
        <v>174</v>
      </c>
      <c r="J7">
        <v>148.68</v>
      </c>
      <c r="K7">
        <v>47.83</v>
      </c>
      <c r="L7">
        <v>6</v>
      </c>
      <c r="M7">
        <v>172</v>
      </c>
      <c r="N7">
        <v>24.85</v>
      </c>
      <c r="O7">
        <v>18570.94</v>
      </c>
      <c r="P7">
        <v>1441</v>
      </c>
      <c r="Q7">
        <v>5881.64</v>
      </c>
      <c r="R7">
        <v>512.65</v>
      </c>
      <c r="S7">
        <v>228.93</v>
      </c>
      <c r="T7">
        <v>134892.8</v>
      </c>
      <c r="U7">
        <v>0.45</v>
      </c>
      <c r="V7">
        <v>0.86</v>
      </c>
      <c r="W7">
        <v>18.83</v>
      </c>
      <c r="X7">
        <v>7.98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0.6818</v>
      </c>
      <c r="E8">
        <v>146.66</v>
      </c>
      <c r="F8">
        <v>140.27</v>
      </c>
      <c r="G8">
        <v>58.45</v>
      </c>
      <c r="H8">
        <v>0.83</v>
      </c>
      <c r="I8">
        <v>144</v>
      </c>
      <c r="J8">
        <v>150.07</v>
      </c>
      <c r="K8">
        <v>47.83</v>
      </c>
      <c r="L8">
        <v>7</v>
      </c>
      <c r="M8">
        <v>142</v>
      </c>
      <c r="N8">
        <v>25.24</v>
      </c>
      <c r="O8">
        <v>18742.03</v>
      </c>
      <c r="P8">
        <v>1388.77</v>
      </c>
      <c r="Q8">
        <v>5881.48</v>
      </c>
      <c r="R8">
        <v>465.95</v>
      </c>
      <c r="S8">
        <v>228.93</v>
      </c>
      <c r="T8">
        <v>111695.72</v>
      </c>
      <c r="U8">
        <v>0.49</v>
      </c>
      <c r="V8">
        <v>0.87</v>
      </c>
      <c r="W8">
        <v>18.79</v>
      </c>
      <c r="X8">
        <v>6.62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0.6901</v>
      </c>
      <c r="E9">
        <v>144.9</v>
      </c>
      <c r="F9">
        <v>139.18</v>
      </c>
      <c r="G9">
        <v>69.01000000000001</v>
      </c>
      <c r="H9">
        <v>0.9399999999999999</v>
      </c>
      <c r="I9">
        <v>121</v>
      </c>
      <c r="J9">
        <v>151.46</v>
      </c>
      <c r="K9">
        <v>47.83</v>
      </c>
      <c r="L9">
        <v>8</v>
      </c>
      <c r="M9">
        <v>119</v>
      </c>
      <c r="N9">
        <v>25.63</v>
      </c>
      <c r="O9">
        <v>18913.66</v>
      </c>
      <c r="P9">
        <v>1335.97</v>
      </c>
      <c r="Q9">
        <v>5881.53</v>
      </c>
      <c r="R9">
        <v>428.72</v>
      </c>
      <c r="S9">
        <v>228.93</v>
      </c>
      <c r="T9">
        <v>93196.67999999999</v>
      </c>
      <c r="U9">
        <v>0.53</v>
      </c>
      <c r="V9">
        <v>0.88</v>
      </c>
      <c r="W9">
        <v>18.75</v>
      </c>
      <c r="X9">
        <v>5.52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0.6965</v>
      </c>
      <c r="E10">
        <v>143.58</v>
      </c>
      <c r="F10">
        <v>138.35</v>
      </c>
      <c r="G10">
        <v>79.81999999999999</v>
      </c>
      <c r="H10">
        <v>1.04</v>
      </c>
      <c r="I10">
        <v>104</v>
      </c>
      <c r="J10">
        <v>152.85</v>
      </c>
      <c r="K10">
        <v>47.83</v>
      </c>
      <c r="L10">
        <v>9</v>
      </c>
      <c r="M10">
        <v>102</v>
      </c>
      <c r="N10">
        <v>26.03</v>
      </c>
      <c r="O10">
        <v>19085.83</v>
      </c>
      <c r="P10">
        <v>1284.7</v>
      </c>
      <c r="Q10">
        <v>5881.55</v>
      </c>
      <c r="R10">
        <v>400.19</v>
      </c>
      <c r="S10">
        <v>228.93</v>
      </c>
      <c r="T10">
        <v>79012.83</v>
      </c>
      <c r="U10">
        <v>0.57</v>
      </c>
      <c r="V10">
        <v>0.89</v>
      </c>
      <c r="W10">
        <v>18.73</v>
      </c>
      <c r="X10">
        <v>4.69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0.7009</v>
      </c>
      <c r="E11">
        <v>142.67</v>
      </c>
      <c r="F11">
        <v>137.81</v>
      </c>
      <c r="G11">
        <v>90.86</v>
      </c>
      <c r="H11">
        <v>1.15</v>
      </c>
      <c r="I11">
        <v>91</v>
      </c>
      <c r="J11">
        <v>154.25</v>
      </c>
      <c r="K11">
        <v>47.83</v>
      </c>
      <c r="L11">
        <v>10</v>
      </c>
      <c r="M11">
        <v>64</v>
      </c>
      <c r="N11">
        <v>26.43</v>
      </c>
      <c r="O11">
        <v>19258.55</v>
      </c>
      <c r="P11">
        <v>1244.97</v>
      </c>
      <c r="Q11">
        <v>5881.54</v>
      </c>
      <c r="R11">
        <v>381.47</v>
      </c>
      <c r="S11">
        <v>228.93</v>
      </c>
      <c r="T11">
        <v>69720.22</v>
      </c>
      <c r="U11">
        <v>0.6</v>
      </c>
      <c r="V11">
        <v>0.89</v>
      </c>
      <c r="W11">
        <v>18.74</v>
      </c>
      <c r="X11">
        <v>4.15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0.7024</v>
      </c>
      <c r="E12">
        <v>142.37</v>
      </c>
      <c r="F12">
        <v>137.66</v>
      </c>
      <c r="G12">
        <v>96.04000000000001</v>
      </c>
      <c r="H12">
        <v>1.25</v>
      </c>
      <c r="I12">
        <v>86</v>
      </c>
      <c r="J12">
        <v>155.66</v>
      </c>
      <c r="K12">
        <v>47.83</v>
      </c>
      <c r="L12">
        <v>11</v>
      </c>
      <c r="M12">
        <v>12</v>
      </c>
      <c r="N12">
        <v>26.83</v>
      </c>
      <c r="O12">
        <v>19431.82</v>
      </c>
      <c r="P12">
        <v>1230.67</v>
      </c>
      <c r="Q12">
        <v>5881.56</v>
      </c>
      <c r="R12">
        <v>374.03</v>
      </c>
      <c r="S12">
        <v>228.93</v>
      </c>
      <c r="T12">
        <v>66023.03999999999</v>
      </c>
      <c r="U12">
        <v>0.61</v>
      </c>
      <c r="V12">
        <v>0.89</v>
      </c>
      <c r="W12">
        <v>18.79</v>
      </c>
      <c r="X12">
        <v>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0.7026</v>
      </c>
      <c r="E13">
        <v>142.34</v>
      </c>
      <c r="F13">
        <v>137.62</v>
      </c>
      <c r="G13">
        <v>96.02</v>
      </c>
      <c r="H13">
        <v>1.35</v>
      </c>
      <c r="I13">
        <v>86</v>
      </c>
      <c r="J13">
        <v>157.07</v>
      </c>
      <c r="K13">
        <v>47.83</v>
      </c>
      <c r="L13">
        <v>12</v>
      </c>
      <c r="M13">
        <v>1</v>
      </c>
      <c r="N13">
        <v>27.24</v>
      </c>
      <c r="O13">
        <v>19605.66</v>
      </c>
      <c r="P13">
        <v>1236.26</v>
      </c>
      <c r="Q13">
        <v>5881.6</v>
      </c>
      <c r="R13">
        <v>372.56</v>
      </c>
      <c r="S13">
        <v>228.93</v>
      </c>
      <c r="T13">
        <v>65290.32</v>
      </c>
      <c r="U13">
        <v>0.61</v>
      </c>
      <c r="V13">
        <v>0.89</v>
      </c>
      <c r="W13">
        <v>18.8</v>
      </c>
      <c r="X13">
        <v>3.97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0.7026</v>
      </c>
      <c r="E14">
        <v>142.34</v>
      </c>
      <c r="F14">
        <v>137.62</v>
      </c>
      <c r="G14">
        <v>96.02</v>
      </c>
      <c r="H14">
        <v>1.45</v>
      </c>
      <c r="I14">
        <v>86</v>
      </c>
      <c r="J14">
        <v>158.48</v>
      </c>
      <c r="K14">
        <v>47.83</v>
      </c>
      <c r="L14">
        <v>13</v>
      </c>
      <c r="M14">
        <v>0</v>
      </c>
      <c r="N14">
        <v>27.65</v>
      </c>
      <c r="O14">
        <v>19780.06</v>
      </c>
      <c r="P14">
        <v>1246.37</v>
      </c>
      <c r="Q14">
        <v>5881.57</v>
      </c>
      <c r="R14">
        <v>372.46</v>
      </c>
      <c r="S14">
        <v>228.93</v>
      </c>
      <c r="T14">
        <v>65241.66</v>
      </c>
      <c r="U14">
        <v>0.61</v>
      </c>
      <c r="V14">
        <v>0.89</v>
      </c>
      <c r="W14">
        <v>18.8</v>
      </c>
      <c r="X14">
        <v>3.97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0.2836</v>
      </c>
      <c r="E2">
        <v>352.61</v>
      </c>
      <c r="F2">
        <v>260.73</v>
      </c>
      <c r="G2">
        <v>6.22</v>
      </c>
      <c r="H2">
        <v>0.1</v>
      </c>
      <c r="I2">
        <v>2516</v>
      </c>
      <c r="J2">
        <v>176.73</v>
      </c>
      <c r="K2">
        <v>52.44</v>
      </c>
      <c r="L2">
        <v>1</v>
      </c>
      <c r="M2">
        <v>2514</v>
      </c>
      <c r="N2">
        <v>33.29</v>
      </c>
      <c r="O2">
        <v>22031.19</v>
      </c>
      <c r="P2">
        <v>3417.06</v>
      </c>
      <c r="Q2">
        <v>5884.05</v>
      </c>
      <c r="R2">
        <v>4564.2</v>
      </c>
      <c r="S2">
        <v>228.93</v>
      </c>
      <c r="T2">
        <v>2148958.13</v>
      </c>
      <c r="U2">
        <v>0.05</v>
      </c>
      <c r="V2">
        <v>0.47</v>
      </c>
      <c r="W2">
        <v>22.72</v>
      </c>
      <c r="X2">
        <v>127.02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0.4931</v>
      </c>
      <c r="E3">
        <v>202.78</v>
      </c>
      <c r="F3">
        <v>171.7</v>
      </c>
      <c r="G3">
        <v>12.78</v>
      </c>
      <c r="H3">
        <v>0.2</v>
      </c>
      <c r="I3">
        <v>806</v>
      </c>
      <c r="J3">
        <v>178.21</v>
      </c>
      <c r="K3">
        <v>52.44</v>
      </c>
      <c r="L3">
        <v>2</v>
      </c>
      <c r="M3">
        <v>804</v>
      </c>
      <c r="N3">
        <v>33.77</v>
      </c>
      <c r="O3">
        <v>22213.89</v>
      </c>
      <c r="P3">
        <v>2222.67</v>
      </c>
      <c r="Q3">
        <v>5882.21</v>
      </c>
      <c r="R3">
        <v>1530.25</v>
      </c>
      <c r="S3">
        <v>228.93</v>
      </c>
      <c r="T3">
        <v>640533.0600000001</v>
      </c>
      <c r="U3">
        <v>0.15</v>
      </c>
      <c r="V3">
        <v>0.71</v>
      </c>
      <c r="W3">
        <v>19.91</v>
      </c>
      <c r="X3">
        <v>38.03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0.5698</v>
      </c>
      <c r="E4">
        <v>175.51</v>
      </c>
      <c r="F4">
        <v>156.02</v>
      </c>
      <c r="G4">
        <v>19.5</v>
      </c>
      <c r="H4">
        <v>0.3</v>
      </c>
      <c r="I4">
        <v>480</v>
      </c>
      <c r="J4">
        <v>179.7</v>
      </c>
      <c r="K4">
        <v>52.44</v>
      </c>
      <c r="L4">
        <v>3</v>
      </c>
      <c r="M4">
        <v>478</v>
      </c>
      <c r="N4">
        <v>34.26</v>
      </c>
      <c r="O4">
        <v>22397.24</v>
      </c>
      <c r="P4">
        <v>1994.34</v>
      </c>
      <c r="Q4">
        <v>5881.99</v>
      </c>
      <c r="R4">
        <v>998.23</v>
      </c>
      <c r="S4">
        <v>228.93</v>
      </c>
      <c r="T4">
        <v>376155.52</v>
      </c>
      <c r="U4">
        <v>0.23</v>
      </c>
      <c r="V4">
        <v>0.79</v>
      </c>
      <c r="W4">
        <v>19.37</v>
      </c>
      <c r="X4">
        <v>22.35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0.6104000000000001</v>
      </c>
      <c r="E5">
        <v>163.84</v>
      </c>
      <c r="F5">
        <v>149.33</v>
      </c>
      <c r="G5">
        <v>26.35</v>
      </c>
      <c r="H5">
        <v>0.39</v>
      </c>
      <c r="I5">
        <v>340</v>
      </c>
      <c r="J5">
        <v>181.19</v>
      </c>
      <c r="K5">
        <v>52.44</v>
      </c>
      <c r="L5">
        <v>4</v>
      </c>
      <c r="M5">
        <v>338</v>
      </c>
      <c r="N5">
        <v>34.75</v>
      </c>
      <c r="O5">
        <v>22581.25</v>
      </c>
      <c r="P5">
        <v>1883.03</v>
      </c>
      <c r="Q5">
        <v>5881.84</v>
      </c>
      <c r="R5">
        <v>773.1</v>
      </c>
      <c r="S5">
        <v>228.93</v>
      </c>
      <c r="T5">
        <v>264290.7</v>
      </c>
      <c r="U5">
        <v>0.3</v>
      </c>
      <c r="V5">
        <v>0.82</v>
      </c>
      <c r="W5">
        <v>19.09</v>
      </c>
      <c r="X5">
        <v>15.66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0.6352</v>
      </c>
      <c r="E6">
        <v>157.42</v>
      </c>
      <c r="F6">
        <v>145.68</v>
      </c>
      <c r="G6">
        <v>33.36</v>
      </c>
      <c r="H6">
        <v>0.49</v>
      </c>
      <c r="I6">
        <v>262</v>
      </c>
      <c r="J6">
        <v>182.69</v>
      </c>
      <c r="K6">
        <v>52.44</v>
      </c>
      <c r="L6">
        <v>5</v>
      </c>
      <c r="M6">
        <v>260</v>
      </c>
      <c r="N6">
        <v>35.25</v>
      </c>
      <c r="O6">
        <v>22766.06</v>
      </c>
      <c r="P6">
        <v>1812.66</v>
      </c>
      <c r="Q6">
        <v>5881.7</v>
      </c>
      <c r="R6">
        <v>648.59</v>
      </c>
      <c r="S6">
        <v>228.93</v>
      </c>
      <c r="T6">
        <v>202425.41</v>
      </c>
      <c r="U6">
        <v>0.35</v>
      </c>
      <c r="V6">
        <v>0.84</v>
      </c>
      <c r="W6">
        <v>19</v>
      </c>
      <c r="X6">
        <v>12.02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0.6521</v>
      </c>
      <c r="E7">
        <v>153.35</v>
      </c>
      <c r="F7">
        <v>143.39</v>
      </c>
      <c r="G7">
        <v>40.58</v>
      </c>
      <c r="H7">
        <v>0.58</v>
      </c>
      <c r="I7">
        <v>212</v>
      </c>
      <c r="J7">
        <v>184.19</v>
      </c>
      <c r="K7">
        <v>52.44</v>
      </c>
      <c r="L7">
        <v>6</v>
      </c>
      <c r="M7">
        <v>210</v>
      </c>
      <c r="N7">
        <v>35.75</v>
      </c>
      <c r="O7">
        <v>22951.43</v>
      </c>
      <c r="P7">
        <v>1758.02</v>
      </c>
      <c r="Q7">
        <v>5881.55</v>
      </c>
      <c r="R7">
        <v>570.76</v>
      </c>
      <c r="S7">
        <v>228.93</v>
      </c>
      <c r="T7">
        <v>163759.12</v>
      </c>
      <c r="U7">
        <v>0.4</v>
      </c>
      <c r="V7">
        <v>0.85</v>
      </c>
      <c r="W7">
        <v>18.92</v>
      </c>
      <c r="X7">
        <v>9.73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0.6645</v>
      </c>
      <c r="E8">
        <v>150.49</v>
      </c>
      <c r="F8">
        <v>141.77</v>
      </c>
      <c r="G8">
        <v>48.06</v>
      </c>
      <c r="H8">
        <v>0.67</v>
      </c>
      <c r="I8">
        <v>177</v>
      </c>
      <c r="J8">
        <v>185.7</v>
      </c>
      <c r="K8">
        <v>52.44</v>
      </c>
      <c r="L8">
        <v>7</v>
      </c>
      <c r="M8">
        <v>175</v>
      </c>
      <c r="N8">
        <v>36.26</v>
      </c>
      <c r="O8">
        <v>23137.49</v>
      </c>
      <c r="P8">
        <v>1712.69</v>
      </c>
      <c r="Q8">
        <v>5881.7</v>
      </c>
      <c r="R8">
        <v>516.36</v>
      </c>
      <c r="S8">
        <v>228.93</v>
      </c>
      <c r="T8">
        <v>136733.41</v>
      </c>
      <c r="U8">
        <v>0.44</v>
      </c>
      <c r="V8">
        <v>0.86</v>
      </c>
      <c r="W8">
        <v>18.85</v>
      </c>
      <c r="X8">
        <v>8.109999999999999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0.6742</v>
      </c>
      <c r="E9">
        <v>148.32</v>
      </c>
      <c r="F9">
        <v>140.54</v>
      </c>
      <c r="G9">
        <v>55.84</v>
      </c>
      <c r="H9">
        <v>0.76</v>
      </c>
      <c r="I9">
        <v>151</v>
      </c>
      <c r="J9">
        <v>187.22</v>
      </c>
      <c r="K9">
        <v>52.44</v>
      </c>
      <c r="L9">
        <v>8</v>
      </c>
      <c r="M9">
        <v>149</v>
      </c>
      <c r="N9">
        <v>36.78</v>
      </c>
      <c r="O9">
        <v>23324.24</v>
      </c>
      <c r="P9">
        <v>1670.31</v>
      </c>
      <c r="Q9">
        <v>5881.52</v>
      </c>
      <c r="R9">
        <v>474.58</v>
      </c>
      <c r="S9">
        <v>228.93</v>
      </c>
      <c r="T9">
        <v>115976.79</v>
      </c>
      <c r="U9">
        <v>0.48</v>
      </c>
      <c r="V9">
        <v>0.87</v>
      </c>
      <c r="W9">
        <v>18.81</v>
      </c>
      <c r="X9">
        <v>6.88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0.6816</v>
      </c>
      <c r="E10">
        <v>146.72</v>
      </c>
      <c r="F10">
        <v>139.64</v>
      </c>
      <c r="G10">
        <v>63.96</v>
      </c>
      <c r="H10">
        <v>0.85</v>
      </c>
      <c r="I10">
        <v>131</v>
      </c>
      <c r="J10">
        <v>188.74</v>
      </c>
      <c r="K10">
        <v>52.44</v>
      </c>
      <c r="L10">
        <v>9</v>
      </c>
      <c r="M10">
        <v>129</v>
      </c>
      <c r="N10">
        <v>37.3</v>
      </c>
      <c r="O10">
        <v>23511.69</v>
      </c>
      <c r="P10">
        <v>1632.75</v>
      </c>
      <c r="Q10">
        <v>5881.56</v>
      </c>
      <c r="R10">
        <v>444.22</v>
      </c>
      <c r="S10">
        <v>228.93</v>
      </c>
      <c r="T10">
        <v>100894.16</v>
      </c>
      <c r="U10">
        <v>0.52</v>
      </c>
      <c r="V10">
        <v>0.88</v>
      </c>
      <c r="W10">
        <v>18.78</v>
      </c>
      <c r="X10">
        <v>5.98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0.6874</v>
      </c>
      <c r="E11">
        <v>145.47</v>
      </c>
      <c r="F11">
        <v>138.92</v>
      </c>
      <c r="G11">
        <v>71.86</v>
      </c>
      <c r="H11">
        <v>0.93</v>
      </c>
      <c r="I11">
        <v>116</v>
      </c>
      <c r="J11">
        <v>190.26</v>
      </c>
      <c r="K11">
        <v>52.44</v>
      </c>
      <c r="L11">
        <v>10</v>
      </c>
      <c r="M11">
        <v>114</v>
      </c>
      <c r="N11">
        <v>37.82</v>
      </c>
      <c r="O11">
        <v>23699.85</v>
      </c>
      <c r="P11">
        <v>1597.35</v>
      </c>
      <c r="Q11">
        <v>5881.54</v>
      </c>
      <c r="R11">
        <v>420.25</v>
      </c>
      <c r="S11">
        <v>228.93</v>
      </c>
      <c r="T11">
        <v>88982.66</v>
      </c>
      <c r="U11">
        <v>0.54</v>
      </c>
      <c r="V11">
        <v>0.88</v>
      </c>
      <c r="W11">
        <v>18.74</v>
      </c>
      <c r="X11">
        <v>5.27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0.6925</v>
      </c>
      <c r="E12">
        <v>144.39</v>
      </c>
      <c r="F12">
        <v>138.31</v>
      </c>
      <c r="G12">
        <v>80.56999999999999</v>
      </c>
      <c r="H12">
        <v>1.02</v>
      </c>
      <c r="I12">
        <v>103</v>
      </c>
      <c r="J12">
        <v>191.79</v>
      </c>
      <c r="K12">
        <v>52.44</v>
      </c>
      <c r="L12">
        <v>11</v>
      </c>
      <c r="M12">
        <v>101</v>
      </c>
      <c r="N12">
        <v>38.35</v>
      </c>
      <c r="O12">
        <v>23888.73</v>
      </c>
      <c r="P12">
        <v>1555.01</v>
      </c>
      <c r="Q12">
        <v>5881.6</v>
      </c>
      <c r="R12">
        <v>400.07</v>
      </c>
      <c r="S12">
        <v>228.93</v>
      </c>
      <c r="T12">
        <v>78958.58</v>
      </c>
      <c r="U12">
        <v>0.57</v>
      </c>
      <c r="V12">
        <v>0.89</v>
      </c>
      <c r="W12">
        <v>18.71</v>
      </c>
      <c r="X12">
        <v>4.65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0.6966</v>
      </c>
      <c r="E13">
        <v>143.55</v>
      </c>
      <c r="F13">
        <v>137.85</v>
      </c>
      <c r="G13">
        <v>89.91</v>
      </c>
      <c r="H13">
        <v>1.1</v>
      </c>
      <c r="I13">
        <v>92</v>
      </c>
      <c r="J13">
        <v>193.33</v>
      </c>
      <c r="K13">
        <v>52.44</v>
      </c>
      <c r="L13">
        <v>12</v>
      </c>
      <c r="M13">
        <v>90</v>
      </c>
      <c r="N13">
        <v>38.89</v>
      </c>
      <c r="O13">
        <v>24078.33</v>
      </c>
      <c r="P13">
        <v>1524.37</v>
      </c>
      <c r="Q13">
        <v>5881.48</v>
      </c>
      <c r="R13">
        <v>384.21</v>
      </c>
      <c r="S13">
        <v>228.93</v>
      </c>
      <c r="T13">
        <v>71084.06</v>
      </c>
      <c r="U13">
        <v>0.6</v>
      </c>
      <c r="V13">
        <v>0.89</v>
      </c>
      <c r="W13">
        <v>18.7</v>
      </c>
      <c r="X13">
        <v>4.2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0.6999</v>
      </c>
      <c r="E14">
        <v>142.87</v>
      </c>
      <c r="F14">
        <v>137.46</v>
      </c>
      <c r="G14">
        <v>98.19</v>
      </c>
      <c r="H14">
        <v>1.18</v>
      </c>
      <c r="I14">
        <v>84</v>
      </c>
      <c r="J14">
        <v>194.88</v>
      </c>
      <c r="K14">
        <v>52.44</v>
      </c>
      <c r="L14">
        <v>13</v>
      </c>
      <c r="M14">
        <v>82</v>
      </c>
      <c r="N14">
        <v>39.43</v>
      </c>
      <c r="O14">
        <v>24268.67</v>
      </c>
      <c r="P14">
        <v>1492.23</v>
      </c>
      <c r="Q14">
        <v>5881.59</v>
      </c>
      <c r="R14">
        <v>370.33</v>
      </c>
      <c r="S14">
        <v>228.93</v>
      </c>
      <c r="T14">
        <v>64185.35</v>
      </c>
      <c r="U14">
        <v>0.62</v>
      </c>
      <c r="V14">
        <v>0.89</v>
      </c>
      <c r="W14">
        <v>18.7</v>
      </c>
      <c r="X14">
        <v>3.8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0.7030999999999999</v>
      </c>
      <c r="E15">
        <v>142.22</v>
      </c>
      <c r="F15">
        <v>137.1</v>
      </c>
      <c r="G15">
        <v>108.23</v>
      </c>
      <c r="H15">
        <v>1.27</v>
      </c>
      <c r="I15">
        <v>76</v>
      </c>
      <c r="J15">
        <v>196.42</v>
      </c>
      <c r="K15">
        <v>52.44</v>
      </c>
      <c r="L15">
        <v>14</v>
      </c>
      <c r="M15">
        <v>72</v>
      </c>
      <c r="N15">
        <v>39.98</v>
      </c>
      <c r="O15">
        <v>24459.75</v>
      </c>
      <c r="P15">
        <v>1454.14</v>
      </c>
      <c r="Q15">
        <v>5881.47</v>
      </c>
      <c r="R15">
        <v>358.37</v>
      </c>
      <c r="S15">
        <v>228.93</v>
      </c>
      <c r="T15">
        <v>58244.65</v>
      </c>
      <c r="U15">
        <v>0.64</v>
      </c>
      <c r="V15">
        <v>0.89</v>
      </c>
      <c r="W15">
        <v>18.68</v>
      </c>
      <c r="X15">
        <v>3.44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0.7055</v>
      </c>
      <c r="E16">
        <v>141.74</v>
      </c>
      <c r="F16">
        <v>136.83</v>
      </c>
      <c r="G16">
        <v>117.28</v>
      </c>
      <c r="H16">
        <v>1.35</v>
      </c>
      <c r="I16">
        <v>70</v>
      </c>
      <c r="J16">
        <v>197.98</v>
      </c>
      <c r="K16">
        <v>52.44</v>
      </c>
      <c r="L16">
        <v>15</v>
      </c>
      <c r="M16">
        <v>45</v>
      </c>
      <c r="N16">
        <v>40.54</v>
      </c>
      <c r="O16">
        <v>24651.58</v>
      </c>
      <c r="P16">
        <v>1422.34</v>
      </c>
      <c r="Q16">
        <v>5881.55</v>
      </c>
      <c r="R16">
        <v>348.3</v>
      </c>
      <c r="S16">
        <v>228.93</v>
      </c>
      <c r="T16">
        <v>53241.04</v>
      </c>
      <c r="U16">
        <v>0.66</v>
      </c>
      <c r="V16">
        <v>0.9</v>
      </c>
      <c r="W16">
        <v>18.7</v>
      </c>
      <c r="X16">
        <v>3.17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0.7060999999999999</v>
      </c>
      <c r="E17">
        <v>141.61</v>
      </c>
      <c r="F17">
        <v>136.78</v>
      </c>
      <c r="G17">
        <v>120.68</v>
      </c>
      <c r="H17">
        <v>1.42</v>
      </c>
      <c r="I17">
        <v>68</v>
      </c>
      <c r="J17">
        <v>199.54</v>
      </c>
      <c r="K17">
        <v>52.44</v>
      </c>
      <c r="L17">
        <v>16</v>
      </c>
      <c r="M17">
        <v>12</v>
      </c>
      <c r="N17">
        <v>41.1</v>
      </c>
      <c r="O17">
        <v>24844.17</v>
      </c>
      <c r="P17">
        <v>1413.37</v>
      </c>
      <c r="Q17">
        <v>5881.5</v>
      </c>
      <c r="R17">
        <v>345.33</v>
      </c>
      <c r="S17">
        <v>228.93</v>
      </c>
      <c r="T17">
        <v>51763.33</v>
      </c>
      <c r="U17">
        <v>0.66</v>
      </c>
      <c r="V17">
        <v>0.9</v>
      </c>
      <c r="W17">
        <v>18.73</v>
      </c>
      <c r="X17">
        <v>3.12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0.7065</v>
      </c>
      <c r="E18">
        <v>141.54</v>
      </c>
      <c r="F18">
        <v>136.74</v>
      </c>
      <c r="G18">
        <v>122.45</v>
      </c>
      <c r="H18">
        <v>1.5</v>
      </c>
      <c r="I18">
        <v>67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1424.29</v>
      </c>
      <c r="Q18">
        <v>5881.6</v>
      </c>
      <c r="R18">
        <v>343.54</v>
      </c>
      <c r="S18">
        <v>228.93</v>
      </c>
      <c r="T18">
        <v>50877.22</v>
      </c>
      <c r="U18">
        <v>0.67</v>
      </c>
      <c r="V18">
        <v>0.9</v>
      </c>
      <c r="W18">
        <v>18.74</v>
      </c>
      <c r="X18">
        <v>3.08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0.7065</v>
      </c>
      <c r="E19">
        <v>141.55</v>
      </c>
      <c r="F19">
        <v>136.74</v>
      </c>
      <c r="G19">
        <v>122.46</v>
      </c>
      <c r="H19">
        <v>1.58</v>
      </c>
      <c r="I19">
        <v>67</v>
      </c>
      <c r="J19">
        <v>202.68</v>
      </c>
      <c r="K19">
        <v>52.44</v>
      </c>
      <c r="L19">
        <v>18</v>
      </c>
      <c r="M19">
        <v>1</v>
      </c>
      <c r="N19">
        <v>42.24</v>
      </c>
      <c r="O19">
        <v>25231.66</v>
      </c>
      <c r="P19">
        <v>1433.57</v>
      </c>
      <c r="Q19">
        <v>5881.6</v>
      </c>
      <c r="R19">
        <v>343.86</v>
      </c>
      <c r="S19">
        <v>228.93</v>
      </c>
      <c r="T19">
        <v>51033.73</v>
      </c>
      <c r="U19">
        <v>0.67</v>
      </c>
      <c r="V19">
        <v>0.9</v>
      </c>
      <c r="W19">
        <v>18.74</v>
      </c>
      <c r="X19">
        <v>3.09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0.7064</v>
      </c>
      <c r="E20">
        <v>141.56</v>
      </c>
      <c r="F20">
        <v>136.75</v>
      </c>
      <c r="G20">
        <v>122.46</v>
      </c>
      <c r="H20">
        <v>1.65</v>
      </c>
      <c r="I20">
        <v>67</v>
      </c>
      <c r="J20">
        <v>204.26</v>
      </c>
      <c r="K20">
        <v>52.44</v>
      </c>
      <c r="L20">
        <v>19</v>
      </c>
      <c r="M20">
        <v>0</v>
      </c>
      <c r="N20">
        <v>42.82</v>
      </c>
      <c r="O20">
        <v>25426.72</v>
      </c>
      <c r="P20">
        <v>1442.85</v>
      </c>
      <c r="Q20">
        <v>5881.67</v>
      </c>
      <c r="R20">
        <v>343.77</v>
      </c>
      <c r="S20">
        <v>228.93</v>
      </c>
      <c r="T20">
        <v>50992.08</v>
      </c>
      <c r="U20">
        <v>0.67</v>
      </c>
      <c r="V20">
        <v>0.9</v>
      </c>
      <c r="W20">
        <v>18.75</v>
      </c>
      <c r="X20">
        <v>3.09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0.5903</v>
      </c>
      <c r="E2">
        <v>169.42</v>
      </c>
      <c r="F2">
        <v>161.23</v>
      </c>
      <c r="G2">
        <v>16.42</v>
      </c>
      <c r="H2">
        <v>0.64</v>
      </c>
      <c r="I2">
        <v>589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466.8</v>
      </c>
      <c r="Q2">
        <v>5882.99</v>
      </c>
      <c r="R2">
        <v>1148.01</v>
      </c>
      <c r="S2">
        <v>228.93</v>
      </c>
      <c r="T2">
        <v>450497.66</v>
      </c>
      <c r="U2">
        <v>0.2</v>
      </c>
      <c r="V2">
        <v>0.76</v>
      </c>
      <c r="W2">
        <v>20.3</v>
      </c>
      <c r="X2">
        <v>27.55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0.4529</v>
      </c>
      <c r="E2">
        <v>220.8</v>
      </c>
      <c r="F2">
        <v>193.28</v>
      </c>
      <c r="G2">
        <v>9.34</v>
      </c>
      <c r="H2">
        <v>0.18</v>
      </c>
      <c r="I2">
        <v>1242</v>
      </c>
      <c r="J2">
        <v>98.70999999999999</v>
      </c>
      <c r="K2">
        <v>39.72</v>
      </c>
      <c r="L2">
        <v>1</v>
      </c>
      <c r="M2">
        <v>1240</v>
      </c>
      <c r="N2">
        <v>12.99</v>
      </c>
      <c r="O2">
        <v>12407.75</v>
      </c>
      <c r="P2">
        <v>1704.72</v>
      </c>
      <c r="Q2">
        <v>5882.67</v>
      </c>
      <c r="R2">
        <v>2266.1</v>
      </c>
      <c r="S2">
        <v>228.93</v>
      </c>
      <c r="T2">
        <v>1006277.72</v>
      </c>
      <c r="U2">
        <v>0.1</v>
      </c>
      <c r="V2">
        <v>0.63</v>
      </c>
      <c r="W2">
        <v>20.55</v>
      </c>
      <c r="X2">
        <v>59.6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0.5962</v>
      </c>
      <c r="E3">
        <v>167.74</v>
      </c>
      <c r="F3">
        <v>155.92</v>
      </c>
      <c r="G3">
        <v>19.57</v>
      </c>
      <c r="H3">
        <v>0.35</v>
      </c>
      <c r="I3">
        <v>478</v>
      </c>
      <c r="J3">
        <v>99.95</v>
      </c>
      <c r="K3">
        <v>39.72</v>
      </c>
      <c r="L3">
        <v>2</v>
      </c>
      <c r="M3">
        <v>476</v>
      </c>
      <c r="N3">
        <v>13.24</v>
      </c>
      <c r="O3">
        <v>12561.45</v>
      </c>
      <c r="P3">
        <v>1323.33</v>
      </c>
      <c r="Q3">
        <v>5881.88</v>
      </c>
      <c r="R3">
        <v>995.53</v>
      </c>
      <c r="S3">
        <v>228.93</v>
      </c>
      <c r="T3">
        <v>374812.75</v>
      </c>
      <c r="U3">
        <v>0.23</v>
      </c>
      <c r="V3">
        <v>0.79</v>
      </c>
      <c r="W3">
        <v>19.35</v>
      </c>
      <c r="X3">
        <v>22.26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0.6463</v>
      </c>
      <c r="E4">
        <v>154.73</v>
      </c>
      <c r="F4">
        <v>146.84</v>
      </c>
      <c r="G4">
        <v>30.7</v>
      </c>
      <c r="H4">
        <v>0.52</v>
      </c>
      <c r="I4">
        <v>287</v>
      </c>
      <c r="J4">
        <v>101.2</v>
      </c>
      <c r="K4">
        <v>39.72</v>
      </c>
      <c r="L4">
        <v>3</v>
      </c>
      <c r="M4">
        <v>285</v>
      </c>
      <c r="N4">
        <v>13.49</v>
      </c>
      <c r="O4">
        <v>12715.54</v>
      </c>
      <c r="P4">
        <v>1192.88</v>
      </c>
      <c r="Q4">
        <v>5881.8</v>
      </c>
      <c r="R4">
        <v>689.01</v>
      </c>
      <c r="S4">
        <v>228.93</v>
      </c>
      <c r="T4">
        <v>222507.66</v>
      </c>
      <c r="U4">
        <v>0.33</v>
      </c>
      <c r="V4">
        <v>0.83</v>
      </c>
      <c r="W4">
        <v>19</v>
      </c>
      <c r="X4">
        <v>13.17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0.6717</v>
      </c>
      <c r="E5">
        <v>148.87</v>
      </c>
      <c r="F5">
        <v>142.8</v>
      </c>
      <c r="G5">
        <v>43.05</v>
      </c>
      <c r="H5">
        <v>0.6899999999999999</v>
      </c>
      <c r="I5">
        <v>199</v>
      </c>
      <c r="J5">
        <v>102.45</v>
      </c>
      <c r="K5">
        <v>39.72</v>
      </c>
      <c r="L5">
        <v>4</v>
      </c>
      <c r="M5">
        <v>197</v>
      </c>
      <c r="N5">
        <v>13.74</v>
      </c>
      <c r="O5">
        <v>12870.03</v>
      </c>
      <c r="P5">
        <v>1103.06</v>
      </c>
      <c r="Q5">
        <v>5881.65</v>
      </c>
      <c r="R5">
        <v>550.33</v>
      </c>
      <c r="S5">
        <v>228.93</v>
      </c>
      <c r="T5">
        <v>153611.38</v>
      </c>
      <c r="U5">
        <v>0.42</v>
      </c>
      <c r="V5">
        <v>0.86</v>
      </c>
      <c r="W5">
        <v>18.91</v>
      </c>
      <c r="X5">
        <v>9.140000000000001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0.6870000000000001</v>
      </c>
      <c r="E6">
        <v>145.56</v>
      </c>
      <c r="F6">
        <v>140.5</v>
      </c>
      <c r="G6">
        <v>56.58</v>
      </c>
      <c r="H6">
        <v>0.85</v>
      </c>
      <c r="I6">
        <v>149</v>
      </c>
      <c r="J6">
        <v>103.71</v>
      </c>
      <c r="K6">
        <v>39.72</v>
      </c>
      <c r="L6">
        <v>5</v>
      </c>
      <c r="M6">
        <v>127</v>
      </c>
      <c r="N6">
        <v>14</v>
      </c>
      <c r="O6">
        <v>13024.91</v>
      </c>
      <c r="P6">
        <v>1023.45</v>
      </c>
      <c r="Q6">
        <v>5881.62</v>
      </c>
      <c r="R6">
        <v>472.74</v>
      </c>
      <c r="S6">
        <v>228.93</v>
      </c>
      <c r="T6">
        <v>115064.18</v>
      </c>
      <c r="U6">
        <v>0.48</v>
      </c>
      <c r="V6">
        <v>0.87</v>
      </c>
      <c r="W6">
        <v>18.83</v>
      </c>
      <c r="X6">
        <v>6.85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0.6918</v>
      </c>
      <c r="E7">
        <v>144.56</v>
      </c>
      <c r="F7">
        <v>139.83</v>
      </c>
      <c r="G7">
        <v>63.08</v>
      </c>
      <c r="H7">
        <v>1.01</v>
      </c>
      <c r="I7">
        <v>133</v>
      </c>
      <c r="J7">
        <v>104.97</v>
      </c>
      <c r="K7">
        <v>39.72</v>
      </c>
      <c r="L7">
        <v>6</v>
      </c>
      <c r="M7">
        <v>14</v>
      </c>
      <c r="N7">
        <v>14.25</v>
      </c>
      <c r="O7">
        <v>13180.19</v>
      </c>
      <c r="P7">
        <v>998.79</v>
      </c>
      <c r="Q7">
        <v>5881.69</v>
      </c>
      <c r="R7">
        <v>445.55</v>
      </c>
      <c r="S7">
        <v>228.93</v>
      </c>
      <c r="T7">
        <v>101548.44</v>
      </c>
      <c r="U7">
        <v>0.51</v>
      </c>
      <c r="V7">
        <v>0.88</v>
      </c>
      <c r="W7">
        <v>18.93</v>
      </c>
      <c r="X7">
        <v>6.18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0.6919999999999999</v>
      </c>
      <c r="E8">
        <v>144.51</v>
      </c>
      <c r="F8">
        <v>139.81</v>
      </c>
      <c r="G8">
        <v>63.55</v>
      </c>
      <c r="H8">
        <v>1.16</v>
      </c>
      <c r="I8">
        <v>132</v>
      </c>
      <c r="J8">
        <v>106.23</v>
      </c>
      <c r="K8">
        <v>39.72</v>
      </c>
      <c r="L8">
        <v>7</v>
      </c>
      <c r="M8">
        <v>1</v>
      </c>
      <c r="N8">
        <v>14.52</v>
      </c>
      <c r="O8">
        <v>13335.87</v>
      </c>
      <c r="P8">
        <v>1008.46</v>
      </c>
      <c r="Q8">
        <v>5881.69</v>
      </c>
      <c r="R8">
        <v>444.38</v>
      </c>
      <c r="S8">
        <v>228.93</v>
      </c>
      <c r="T8">
        <v>100968.18</v>
      </c>
      <c r="U8">
        <v>0.52</v>
      </c>
      <c r="V8">
        <v>0.88</v>
      </c>
      <c r="W8">
        <v>18.94</v>
      </c>
      <c r="X8">
        <v>6.16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0.6919</v>
      </c>
      <c r="E9">
        <v>144.52</v>
      </c>
      <c r="F9">
        <v>139.82</v>
      </c>
      <c r="G9">
        <v>63.55</v>
      </c>
      <c r="H9">
        <v>1.31</v>
      </c>
      <c r="I9">
        <v>132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1019.12</v>
      </c>
      <c r="Q9">
        <v>5881.66</v>
      </c>
      <c r="R9">
        <v>444.3</v>
      </c>
      <c r="S9">
        <v>228.93</v>
      </c>
      <c r="T9">
        <v>100929.91</v>
      </c>
      <c r="U9">
        <v>0.52</v>
      </c>
      <c r="V9">
        <v>0.88</v>
      </c>
      <c r="W9">
        <v>18.95</v>
      </c>
      <c r="X9">
        <v>6.16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0.3913</v>
      </c>
      <c r="E2">
        <v>255.53</v>
      </c>
      <c r="F2">
        <v>212.22</v>
      </c>
      <c r="G2">
        <v>7.9</v>
      </c>
      <c r="H2">
        <v>0.14</v>
      </c>
      <c r="I2">
        <v>1611</v>
      </c>
      <c r="J2">
        <v>124.63</v>
      </c>
      <c r="K2">
        <v>45</v>
      </c>
      <c r="L2">
        <v>1</v>
      </c>
      <c r="M2">
        <v>1609</v>
      </c>
      <c r="N2">
        <v>18.64</v>
      </c>
      <c r="O2">
        <v>15605.44</v>
      </c>
      <c r="P2">
        <v>2203.36</v>
      </c>
      <c r="Q2">
        <v>5883.69</v>
      </c>
      <c r="R2">
        <v>2908.54</v>
      </c>
      <c r="S2">
        <v>228.93</v>
      </c>
      <c r="T2">
        <v>1325654.38</v>
      </c>
      <c r="U2">
        <v>0.08</v>
      </c>
      <c r="V2">
        <v>0.58</v>
      </c>
      <c r="W2">
        <v>21.2</v>
      </c>
      <c r="X2">
        <v>78.52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0.5603</v>
      </c>
      <c r="E3">
        <v>178.48</v>
      </c>
      <c r="F3">
        <v>161.25</v>
      </c>
      <c r="G3">
        <v>16.37</v>
      </c>
      <c r="H3">
        <v>0.28</v>
      </c>
      <c r="I3">
        <v>591</v>
      </c>
      <c r="J3">
        <v>125.95</v>
      </c>
      <c r="K3">
        <v>45</v>
      </c>
      <c r="L3">
        <v>2</v>
      </c>
      <c r="M3">
        <v>589</v>
      </c>
      <c r="N3">
        <v>18.95</v>
      </c>
      <c r="O3">
        <v>15767.7</v>
      </c>
      <c r="P3">
        <v>1633.98</v>
      </c>
      <c r="Q3">
        <v>5882.26</v>
      </c>
      <c r="R3">
        <v>1176.5</v>
      </c>
      <c r="S3">
        <v>228.93</v>
      </c>
      <c r="T3">
        <v>464735.57</v>
      </c>
      <c r="U3">
        <v>0.19</v>
      </c>
      <c r="V3">
        <v>0.76</v>
      </c>
      <c r="W3">
        <v>19.52</v>
      </c>
      <c r="X3">
        <v>27.57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0.6195000000000001</v>
      </c>
      <c r="E4">
        <v>161.41</v>
      </c>
      <c r="F4">
        <v>150.15</v>
      </c>
      <c r="G4">
        <v>25.24</v>
      </c>
      <c r="H4">
        <v>0.42</v>
      </c>
      <c r="I4">
        <v>357</v>
      </c>
      <c r="J4">
        <v>127.27</v>
      </c>
      <c r="K4">
        <v>45</v>
      </c>
      <c r="L4">
        <v>3</v>
      </c>
      <c r="M4">
        <v>355</v>
      </c>
      <c r="N4">
        <v>19.27</v>
      </c>
      <c r="O4">
        <v>15930.42</v>
      </c>
      <c r="P4">
        <v>1481.77</v>
      </c>
      <c r="Q4">
        <v>5881.59</v>
      </c>
      <c r="R4">
        <v>800.79</v>
      </c>
      <c r="S4">
        <v>228.93</v>
      </c>
      <c r="T4">
        <v>278051.51</v>
      </c>
      <c r="U4">
        <v>0.29</v>
      </c>
      <c r="V4">
        <v>0.82</v>
      </c>
      <c r="W4">
        <v>19.13</v>
      </c>
      <c r="X4">
        <v>16.49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0.6504</v>
      </c>
      <c r="E5">
        <v>153.75</v>
      </c>
      <c r="F5">
        <v>145.2</v>
      </c>
      <c r="G5">
        <v>34.71</v>
      </c>
      <c r="H5">
        <v>0.55</v>
      </c>
      <c r="I5">
        <v>251</v>
      </c>
      <c r="J5">
        <v>128.59</v>
      </c>
      <c r="K5">
        <v>45</v>
      </c>
      <c r="L5">
        <v>4</v>
      </c>
      <c r="M5">
        <v>249</v>
      </c>
      <c r="N5">
        <v>19.59</v>
      </c>
      <c r="O5">
        <v>16093.6</v>
      </c>
      <c r="P5">
        <v>1392.71</v>
      </c>
      <c r="Q5">
        <v>5881.72</v>
      </c>
      <c r="R5">
        <v>632.0599999999999</v>
      </c>
      <c r="S5">
        <v>228.93</v>
      </c>
      <c r="T5">
        <v>194215.99</v>
      </c>
      <c r="U5">
        <v>0.36</v>
      </c>
      <c r="V5">
        <v>0.84</v>
      </c>
      <c r="W5">
        <v>18.98</v>
      </c>
      <c r="X5">
        <v>11.54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0.6692</v>
      </c>
      <c r="E6">
        <v>149.43</v>
      </c>
      <c r="F6">
        <v>142.41</v>
      </c>
      <c r="G6">
        <v>44.74</v>
      </c>
      <c r="H6">
        <v>0.68</v>
      </c>
      <c r="I6">
        <v>191</v>
      </c>
      <c r="J6">
        <v>129.92</v>
      </c>
      <c r="K6">
        <v>45</v>
      </c>
      <c r="L6">
        <v>5</v>
      </c>
      <c r="M6">
        <v>189</v>
      </c>
      <c r="N6">
        <v>19.92</v>
      </c>
      <c r="O6">
        <v>16257.24</v>
      </c>
      <c r="P6">
        <v>1323.24</v>
      </c>
      <c r="Q6">
        <v>5881.66</v>
      </c>
      <c r="R6">
        <v>537.37</v>
      </c>
      <c r="S6">
        <v>228.93</v>
      </c>
      <c r="T6">
        <v>147171.55</v>
      </c>
      <c r="U6">
        <v>0.43</v>
      </c>
      <c r="V6">
        <v>0.86</v>
      </c>
      <c r="W6">
        <v>18.89</v>
      </c>
      <c r="X6">
        <v>8.75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0.6821</v>
      </c>
      <c r="E7">
        <v>146.6</v>
      </c>
      <c r="F7">
        <v>140.59</v>
      </c>
      <c r="G7">
        <v>55.49</v>
      </c>
      <c r="H7">
        <v>0.8100000000000001</v>
      </c>
      <c r="I7">
        <v>152</v>
      </c>
      <c r="J7">
        <v>131.25</v>
      </c>
      <c r="K7">
        <v>45</v>
      </c>
      <c r="L7">
        <v>6</v>
      </c>
      <c r="M7">
        <v>150</v>
      </c>
      <c r="N7">
        <v>20.25</v>
      </c>
      <c r="O7">
        <v>16421.36</v>
      </c>
      <c r="P7">
        <v>1262.03</v>
      </c>
      <c r="Q7">
        <v>5881.63</v>
      </c>
      <c r="R7">
        <v>475.99</v>
      </c>
      <c r="S7">
        <v>228.93</v>
      </c>
      <c r="T7">
        <v>116675.07</v>
      </c>
      <c r="U7">
        <v>0.48</v>
      </c>
      <c r="V7">
        <v>0.87</v>
      </c>
      <c r="W7">
        <v>18.81</v>
      </c>
      <c r="X7">
        <v>6.93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0.6912</v>
      </c>
      <c r="E8">
        <v>144.67</v>
      </c>
      <c r="F8">
        <v>139.34</v>
      </c>
      <c r="G8">
        <v>66.88</v>
      </c>
      <c r="H8">
        <v>0.93</v>
      </c>
      <c r="I8">
        <v>125</v>
      </c>
      <c r="J8">
        <v>132.58</v>
      </c>
      <c r="K8">
        <v>45</v>
      </c>
      <c r="L8">
        <v>7</v>
      </c>
      <c r="M8">
        <v>123</v>
      </c>
      <c r="N8">
        <v>20.59</v>
      </c>
      <c r="O8">
        <v>16585.95</v>
      </c>
      <c r="P8">
        <v>1205.56</v>
      </c>
      <c r="Q8">
        <v>5881.6</v>
      </c>
      <c r="R8">
        <v>434.59</v>
      </c>
      <c r="S8">
        <v>228.93</v>
      </c>
      <c r="T8">
        <v>96109.73</v>
      </c>
      <c r="U8">
        <v>0.53</v>
      </c>
      <c r="V8">
        <v>0.88</v>
      </c>
      <c r="W8">
        <v>18.75</v>
      </c>
      <c r="X8">
        <v>5.68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0.6976</v>
      </c>
      <c r="E9">
        <v>143.34</v>
      </c>
      <c r="F9">
        <v>138.5</v>
      </c>
      <c r="G9">
        <v>78.40000000000001</v>
      </c>
      <c r="H9">
        <v>1.06</v>
      </c>
      <c r="I9">
        <v>106</v>
      </c>
      <c r="J9">
        <v>133.92</v>
      </c>
      <c r="K9">
        <v>45</v>
      </c>
      <c r="L9">
        <v>8</v>
      </c>
      <c r="M9">
        <v>69</v>
      </c>
      <c r="N9">
        <v>20.93</v>
      </c>
      <c r="O9">
        <v>16751.02</v>
      </c>
      <c r="P9">
        <v>1152.29</v>
      </c>
      <c r="Q9">
        <v>5881.57</v>
      </c>
      <c r="R9">
        <v>404.22</v>
      </c>
      <c r="S9">
        <v>228.93</v>
      </c>
      <c r="T9">
        <v>81019.25</v>
      </c>
      <c r="U9">
        <v>0.57</v>
      </c>
      <c r="V9">
        <v>0.88</v>
      </c>
      <c r="W9">
        <v>18.77</v>
      </c>
      <c r="X9">
        <v>4.84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0.6995</v>
      </c>
      <c r="E10">
        <v>142.97</v>
      </c>
      <c r="F10">
        <v>138.28</v>
      </c>
      <c r="G10">
        <v>82.97</v>
      </c>
      <c r="H10">
        <v>1.18</v>
      </c>
      <c r="I10">
        <v>100</v>
      </c>
      <c r="J10">
        <v>135.27</v>
      </c>
      <c r="K10">
        <v>45</v>
      </c>
      <c r="L10">
        <v>9</v>
      </c>
      <c r="M10">
        <v>9</v>
      </c>
      <c r="N10">
        <v>21.27</v>
      </c>
      <c r="O10">
        <v>16916.71</v>
      </c>
      <c r="P10">
        <v>1139.12</v>
      </c>
      <c r="Q10">
        <v>5881.61</v>
      </c>
      <c r="R10">
        <v>394.31</v>
      </c>
      <c r="S10">
        <v>228.93</v>
      </c>
      <c r="T10">
        <v>76092.97</v>
      </c>
      <c r="U10">
        <v>0.58</v>
      </c>
      <c r="V10">
        <v>0.89</v>
      </c>
      <c r="W10">
        <v>18.84</v>
      </c>
      <c r="X10">
        <v>4.62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0.6994</v>
      </c>
      <c r="E11">
        <v>142.98</v>
      </c>
      <c r="F11">
        <v>138.3</v>
      </c>
      <c r="G11">
        <v>82.98</v>
      </c>
      <c r="H11">
        <v>1.29</v>
      </c>
      <c r="I11">
        <v>100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1148.16</v>
      </c>
      <c r="Q11">
        <v>5881.57</v>
      </c>
      <c r="R11">
        <v>394.28</v>
      </c>
      <c r="S11">
        <v>228.93</v>
      </c>
      <c r="T11">
        <v>76078.13</v>
      </c>
      <c r="U11">
        <v>0.58</v>
      </c>
      <c r="V11">
        <v>0.89</v>
      </c>
      <c r="W11">
        <v>18.85</v>
      </c>
      <c r="X11">
        <v>4.64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2024-09-25T21:48:07Z</dcterms:created>
  <dcterms:modified xsi:type="dcterms:W3CDTF">2024-09-25T21:48:07Z</dcterms:modified>
</cp:coreProperties>
</file>