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gráficos!$A$7:$A$563</f>
              <numCache>
                <formatCode>General</formatCode>
                <ptCount val="5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</numCache>
            </numRef>
          </xVal>
          <yVal>
            <numRef>
              <f>gráficos!$B$7:$B$563</f>
              <numCache>
                <formatCode>General</formatCode>
                <ptCount val="5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6.4453</v>
      </c>
      <c r="E2" t="n">
        <v>15.52</v>
      </c>
      <c r="F2" t="n">
        <v>9.380000000000001</v>
      </c>
      <c r="G2" t="n">
        <v>6.05</v>
      </c>
      <c r="H2" t="n">
        <v>0.09</v>
      </c>
      <c r="I2" t="n">
        <v>93</v>
      </c>
      <c r="J2" t="n">
        <v>194.77</v>
      </c>
      <c r="K2" t="n">
        <v>54.38</v>
      </c>
      <c r="L2" t="n">
        <v>1</v>
      </c>
      <c r="M2" t="n">
        <v>91</v>
      </c>
      <c r="N2" t="n">
        <v>39.4</v>
      </c>
      <c r="O2" t="n">
        <v>24256.19</v>
      </c>
      <c r="P2" t="n">
        <v>128.05</v>
      </c>
      <c r="Q2" t="n">
        <v>968.49</v>
      </c>
      <c r="R2" t="n">
        <v>84.45</v>
      </c>
      <c r="S2" t="n">
        <v>23.91</v>
      </c>
      <c r="T2" t="n">
        <v>29087.67</v>
      </c>
      <c r="U2" t="n">
        <v>0.28</v>
      </c>
      <c r="V2" t="n">
        <v>0.72</v>
      </c>
      <c r="W2" t="n">
        <v>1.23</v>
      </c>
      <c r="X2" t="n">
        <v>1.88</v>
      </c>
      <c r="Y2" t="n">
        <v>1</v>
      </c>
      <c r="Z2" t="n">
        <v>10</v>
      </c>
      <c r="AA2" t="n">
        <v>336.1574358334123</v>
      </c>
      <c r="AB2" t="n">
        <v>459.9454339266803</v>
      </c>
      <c r="AC2" t="n">
        <v>416.048887250188</v>
      </c>
      <c r="AD2" t="n">
        <v>336157.4358334122</v>
      </c>
      <c r="AE2" t="n">
        <v>459945.4339266802</v>
      </c>
      <c r="AF2" t="n">
        <v>1.504430240960823e-06</v>
      </c>
      <c r="AG2" t="n">
        <v>21</v>
      </c>
      <c r="AH2" t="n">
        <v>416048.887250188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7.0721</v>
      </c>
      <c r="E3" t="n">
        <v>14.14</v>
      </c>
      <c r="F3" t="n">
        <v>8.9</v>
      </c>
      <c r="G3" t="n">
        <v>7.63</v>
      </c>
      <c r="H3" t="n">
        <v>0.11</v>
      </c>
      <c r="I3" t="n">
        <v>70</v>
      </c>
      <c r="J3" t="n">
        <v>195.16</v>
      </c>
      <c r="K3" t="n">
        <v>54.38</v>
      </c>
      <c r="L3" t="n">
        <v>1.25</v>
      </c>
      <c r="M3" t="n">
        <v>68</v>
      </c>
      <c r="N3" t="n">
        <v>39.53</v>
      </c>
      <c r="O3" t="n">
        <v>24303.87</v>
      </c>
      <c r="P3" t="n">
        <v>120.31</v>
      </c>
      <c r="Q3" t="n">
        <v>968.4400000000001</v>
      </c>
      <c r="R3" t="n">
        <v>69.63</v>
      </c>
      <c r="S3" t="n">
        <v>23.91</v>
      </c>
      <c r="T3" t="n">
        <v>21790.18</v>
      </c>
      <c r="U3" t="n">
        <v>0.34</v>
      </c>
      <c r="V3" t="n">
        <v>0.76</v>
      </c>
      <c r="W3" t="n">
        <v>1.19</v>
      </c>
      <c r="X3" t="n">
        <v>1.4</v>
      </c>
      <c r="Y3" t="n">
        <v>1</v>
      </c>
      <c r="Z3" t="n">
        <v>10</v>
      </c>
      <c r="AA3" t="n">
        <v>297.2993881052267</v>
      </c>
      <c r="AB3" t="n">
        <v>406.7781387289</v>
      </c>
      <c r="AC3" t="n">
        <v>367.9558040853164</v>
      </c>
      <c r="AD3" t="n">
        <v>297299.3881052267</v>
      </c>
      <c r="AE3" t="n">
        <v>406778.1387289</v>
      </c>
      <c r="AF3" t="n">
        <v>1.650734815617432e-06</v>
      </c>
      <c r="AG3" t="n">
        <v>19</v>
      </c>
      <c r="AH3" t="n">
        <v>367955.8040853164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7.4799</v>
      </c>
      <c r="E4" t="n">
        <v>13.37</v>
      </c>
      <c r="F4" t="n">
        <v>8.640000000000001</v>
      </c>
      <c r="G4" t="n">
        <v>9.09</v>
      </c>
      <c r="H4" t="n">
        <v>0.14</v>
      </c>
      <c r="I4" t="n">
        <v>57</v>
      </c>
      <c r="J4" t="n">
        <v>195.55</v>
      </c>
      <c r="K4" t="n">
        <v>54.38</v>
      </c>
      <c r="L4" t="n">
        <v>1.5</v>
      </c>
      <c r="M4" t="n">
        <v>55</v>
      </c>
      <c r="N4" t="n">
        <v>39.67</v>
      </c>
      <c r="O4" t="n">
        <v>24351.61</v>
      </c>
      <c r="P4" t="n">
        <v>115.56</v>
      </c>
      <c r="Q4" t="n">
        <v>968.61</v>
      </c>
      <c r="R4" t="n">
        <v>61.31</v>
      </c>
      <c r="S4" t="n">
        <v>23.91</v>
      </c>
      <c r="T4" t="n">
        <v>17696.09</v>
      </c>
      <c r="U4" t="n">
        <v>0.39</v>
      </c>
      <c r="V4" t="n">
        <v>0.78</v>
      </c>
      <c r="W4" t="n">
        <v>1.17</v>
      </c>
      <c r="X4" t="n">
        <v>1.14</v>
      </c>
      <c r="Y4" t="n">
        <v>1</v>
      </c>
      <c r="Z4" t="n">
        <v>10</v>
      </c>
      <c r="AA4" t="n">
        <v>276.9886701973567</v>
      </c>
      <c r="AB4" t="n">
        <v>378.9881184417179</v>
      </c>
      <c r="AC4" t="n">
        <v>342.8180243308045</v>
      </c>
      <c r="AD4" t="n">
        <v>276988.6701973567</v>
      </c>
      <c r="AE4" t="n">
        <v>378988.1184417179</v>
      </c>
      <c r="AF4" t="n">
        <v>1.745921486876152e-06</v>
      </c>
      <c r="AG4" t="n">
        <v>18</v>
      </c>
      <c r="AH4" t="n">
        <v>342818.0243308045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7.8404</v>
      </c>
      <c r="E5" t="n">
        <v>12.75</v>
      </c>
      <c r="F5" t="n">
        <v>8.41</v>
      </c>
      <c r="G5" t="n">
        <v>10.74</v>
      </c>
      <c r="H5" t="n">
        <v>0.16</v>
      </c>
      <c r="I5" t="n">
        <v>47</v>
      </c>
      <c r="J5" t="n">
        <v>195.93</v>
      </c>
      <c r="K5" t="n">
        <v>54.38</v>
      </c>
      <c r="L5" t="n">
        <v>1.75</v>
      </c>
      <c r="M5" t="n">
        <v>45</v>
      </c>
      <c r="N5" t="n">
        <v>39.81</v>
      </c>
      <c r="O5" t="n">
        <v>24399.39</v>
      </c>
      <c r="P5" t="n">
        <v>111.65</v>
      </c>
      <c r="Q5" t="n">
        <v>968.37</v>
      </c>
      <c r="R5" t="n">
        <v>54.07</v>
      </c>
      <c r="S5" t="n">
        <v>23.91</v>
      </c>
      <c r="T5" t="n">
        <v>14126.72</v>
      </c>
      <c r="U5" t="n">
        <v>0.44</v>
      </c>
      <c r="V5" t="n">
        <v>0.8</v>
      </c>
      <c r="W5" t="n">
        <v>1.16</v>
      </c>
      <c r="X5" t="n">
        <v>0.91</v>
      </c>
      <c r="Y5" t="n">
        <v>1</v>
      </c>
      <c r="Z5" t="n">
        <v>10</v>
      </c>
      <c r="AA5" t="n">
        <v>259.2267333506828</v>
      </c>
      <c r="AB5" t="n">
        <v>354.6854528467488</v>
      </c>
      <c r="AC5" t="n">
        <v>320.8347710312138</v>
      </c>
      <c r="AD5" t="n">
        <v>259226.7333506828</v>
      </c>
      <c r="AE5" t="n">
        <v>354685.4528467488</v>
      </c>
      <c r="AF5" t="n">
        <v>1.830067624661263e-06</v>
      </c>
      <c r="AG5" t="n">
        <v>17</v>
      </c>
      <c r="AH5" t="n">
        <v>320834.7710312138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8.098599999999999</v>
      </c>
      <c r="E6" t="n">
        <v>12.35</v>
      </c>
      <c r="F6" t="n">
        <v>8.279999999999999</v>
      </c>
      <c r="G6" t="n">
        <v>12.41</v>
      </c>
      <c r="H6" t="n">
        <v>0.18</v>
      </c>
      <c r="I6" t="n">
        <v>40</v>
      </c>
      <c r="J6" t="n">
        <v>196.32</v>
      </c>
      <c r="K6" t="n">
        <v>54.38</v>
      </c>
      <c r="L6" t="n">
        <v>2</v>
      </c>
      <c r="M6" t="n">
        <v>38</v>
      </c>
      <c r="N6" t="n">
        <v>39.95</v>
      </c>
      <c r="O6" t="n">
        <v>24447.22</v>
      </c>
      <c r="P6" t="n">
        <v>108.68</v>
      </c>
      <c r="Q6" t="n">
        <v>968.63</v>
      </c>
      <c r="R6" t="n">
        <v>49.93</v>
      </c>
      <c r="S6" t="n">
        <v>23.91</v>
      </c>
      <c r="T6" t="n">
        <v>12090.01</v>
      </c>
      <c r="U6" t="n">
        <v>0.48</v>
      </c>
      <c r="V6" t="n">
        <v>0.82</v>
      </c>
      <c r="W6" t="n">
        <v>1.14</v>
      </c>
      <c r="X6" t="n">
        <v>0.78</v>
      </c>
      <c r="Y6" t="n">
        <v>1</v>
      </c>
      <c r="Z6" t="n">
        <v>10</v>
      </c>
      <c r="AA6" t="n">
        <v>253.2586511638167</v>
      </c>
      <c r="AB6" t="n">
        <v>346.5196595053112</v>
      </c>
      <c r="AC6" t="n">
        <v>313.4483095456243</v>
      </c>
      <c r="AD6" t="n">
        <v>253258.6511638167</v>
      </c>
      <c r="AE6" t="n">
        <v>346519.6595053112</v>
      </c>
      <c r="AF6" t="n">
        <v>1.890335399352291e-06</v>
      </c>
      <c r="AG6" t="n">
        <v>17</v>
      </c>
      <c r="AH6" t="n">
        <v>313448.3095456243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8.276400000000001</v>
      </c>
      <c r="E7" t="n">
        <v>12.08</v>
      </c>
      <c r="F7" t="n">
        <v>8.199999999999999</v>
      </c>
      <c r="G7" t="n">
        <v>14.07</v>
      </c>
      <c r="H7" t="n">
        <v>0.2</v>
      </c>
      <c r="I7" t="n">
        <v>35</v>
      </c>
      <c r="J7" t="n">
        <v>196.71</v>
      </c>
      <c r="K7" t="n">
        <v>54.38</v>
      </c>
      <c r="L7" t="n">
        <v>2.25</v>
      </c>
      <c r="M7" t="n">
        <v>33</v>
      </c>
      <c r="N7" t="n">
        <v>40.08</v>
      </c>
      <c r="O7" t="n">
        <v>24495.09</v>
      </c>
      <c r="P7" t="n">
        <v>106.65</v>
      </c>
      <c r="Q7" t="n">
        <v>968.49</v>
      </c>
      <c r="R7" t="n">
        <v>47.45</v>
      </c>
      <c r="S7" t="n">
        <v>23.91</v>
      </c>
      <c r="T7" t="n">
        <v>10875.16</v>
      </c>
      <c r="U7" t="n">
        <v>0.5</v>
      </c>
      <c r="V7" t="n">
        <v>0.82</v>
      </c>
      <c r="W7" t="n">
        <v>1.15</v>
      </c>
      <c r="X7" t="n">
        <v>0.71</v>
      </c>
      <c r="Y7" t="n">
        <v>1</v>
      </c>
      <c r="Z7" t="n">
        <v>10</v>
      </c>
      <c r="AA7" t="n">
        <v>240.6912734736482</v>
      </c>
      <c r="AB7" t="n">
        <v>329.3244189160575</v>
      </c>
      <c r="AC7" t="n">
        <v>297.8941585845317</v>
      </c>
      <c r="AD7" t="n">
        <v>240691.2734736482</v>
      </c>
      <c r="AE7" t="n">
        <v>329324.4189160575</v>
      </c>
      <c r="AF7" t="n">
        <v>1.931836601289025e-06</v>
      </c>
      <c r="AG7" t="n">
        <v>16</v>
      </c>
      <c r="AH7" t="n">
        <v>297894.1585845317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8.462400000000001</v>
      </c>
      <c r="E8" t="n">
        <v>11.82</v>
      </c>
      <c r="F8" t="n">
        <v>8.09</v>
      </c>
      <c r="G8" t="n">
        <v>15.67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104.09</v>
      </c>
      <c r="Q8" t="n">
        <v>968.3200000000001</v>
      </c>
      <c r="R8" t="n">
        <v>44.39</v>
      </c>
      <c r="S8" t="n">
        <v>23.91</v>
      </c>
      <c r="T8" t="n">
        <v>9364.66</v>
      </c>
      <c r="U8" t="n">
        <v>0.54</v>
      </c>
      <c r="V8" t="n">
        <v>0.84</v>
      </c>
      <c r="W8" t="n">
        <v>1.13</v>
      </c>
      <c r="X8" t="n">
        <v>0.6</v>
      </c>
      <c r="Y8" t="n">
        <v>1</v>
      </c>
      <c r="Z8" t="n">
        <v>10</v>
      </c>
      <c r="AA8" t="n">
        <v>236.4644795803902</v>
      </c>
      <c r="AB8" t="n">
        <v>323.5411330383188</v>
      </c>
      <c r="AC8" t="n">
        <v>292.6628213940699</v>
      </c>
      <c r="AD8" t="n">
        <v>236464.4795803902</v>
      </c>
      <c r="AE8" t="n">
        <v>323541.1330383188</v>
      </c>
      <c r="AF8" t="n">
        <v>1.975251806914631e-06</v>
      </c>
      <c r="AG8" t="n">
        <v>16</v>
      </c>
      <c r="AH8" t="n">
        <v>292662.8213940699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8.587</v>
      </c>
      <c r="E9" t="n">
        <v>11.65</v>
      </c>
      <c r="F9" t="n">
        <v>8.039999999999999</v>
      </c>
      <c r="G9" t="n">
        <v>17.23</v>
      </c>
      <c r="H9" t="n">
        <v>0.25</v>
      </c>
      <c r="I9" t="n">
        <v>28</v>
      </c>
      <c r="J9" t="n">
        <v>197.49</v>
      </c>
      <c r="K9" t="n">
        <v>54.38</v>
      </c>
      <c r="L9" t="n">
        <v>2.75</v>
      </c>
      <c r="M9" t="n">
        <v>26</v>
      </c>
      <c r="N9" t="n">
        <v>40.36</v>
      </c>
      <c r="O9" t="n">
        <v>24590.98</v>
      </c>
      <c r="P9" t="n">
        <v>102.25</v>
      </c>
      <c r="Q9" t="n">
        <v>968.46</v>
      </c>
      <c r="R9" t="n">
        <v>42.45</v>
      </c>
      <c r="S9" t="n">
        <v>23.91</v>
      </c>
      <c r="T9" t="n">
        <v>8412.23</v>
      </c>
      <c r="U9" t="n">
        <v>0.5600000000000001</v>
      </c>
      <c r="V9" t="n">
        <v>0.84</v>
      </c>
      <c r="W9" t="n">
        <v>1.13</v>
      </c>
      <c r="X9" t="n">
        <v>0.54</v>
      </c>
      <c r="Y9" t="n">
        <v>1</v>
      </c>
      <c r="Z9" t="n">
        <v>10</v>
      </c>
      <c r="AA9" t="n">
        <v>233.7385703708986</v>
      </c>
      <c r="AB9" t="n">
        <v>319.8114237992675</v>
      </c>
      <c r="AC9" t="n">
        <v>289.2890703701127</v>
      </c>
      <c r="AD9" t="n">
        <v>233738.5703708986</v>
      </c>
      <c r="AE9" t="n">
        <v>319811.4237992675</v>
      </c>
      <c r="AF9" t="n">
        <v>2.004335326382106e-06</v>
      </c>
      <c r="AG9" t="n">
        <v>16</v>
      </c>
      <c r="AH9" t="n">
        <v>289289.0703701127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8.7173</v>
      </c>
      <c r="E10" t="n">
        <v>11.47</v>
      </c>
      <c r="F10" t="n">
        <v>7.98</v>
      </c>
      <c r="G10" t="n">
        <v>19.16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100.29</v>
      </c>
      <c r="Q10" t="n">
        <v>968.3200000000001</v>
      </c>
      <c r="R10" t="n">
        <v>40.8</v>
      </c>
      <c r="S10" t="n">
        <v>23.91</v>
      </c>
      <c r="T10" t="n">
        <v>7599.96</v>
      </c>
      <c r="U10" t="n">
        <v>0.59</v>
      </c>
      <c r="V10" t="n">
        <v>0.85</v>
      </c>
      <c r="W10" t="n">
        <v>1.12</v>
      </c>
      <c r="X10" t="n">
        <v>0.49</v>
      </c>
      <c r="Y10" t="n">
        <v>1</v>
      </c>
      <c r="Z10" t="n">
        <v>10</v>
      </c>
      <c r="AA10" t="n">
        <v>222.2039800373385</v>
      </c>
      <c r="AB10" t="n">
        <v>304.0292884346872</v>
      </c>
      <c r="AC10" t="n">
        <v>275.0131598543568</v>
      </c>
      <c r="AD10" t="n">
        <v>222203.9800373385</v>
      </c>
      <c r="AE10" t="n">
        <v>304029.2884346872</v>
      </c>
      <c r="AF10" t="n">
        <v>2.03474931182843e-06</v>
      </c>
      <c r="AG10" t="n">
        <v>15</v>
      </c>
      <c r="AH10" t="n">
        <v>275013.1598543568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8.8125</v>
      </c>
      <c r="E11" t="n">
        <v>11.35</v>
      </c>
      <c r="F11" t="n">
        <v>7.94</v>
      </c>
      <c r="G11" t="n">
        <v>20.7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98.53</v>
      </c>
      <c r="Q11" t="n">
        <v>968.35</v>
      </c>
      <c r="R11" t="n">
        <v>39.51</v>
      </c>
      <c r="S11" t="n">
        <v>23.91</v>
      </c>
      <c r="T11" t="n">
        <v>6964.55</v>
      </c>
      <c r="U11" t="n">
        <v>0.61</v>
      </c>
      <c r="V11" t="n">
        <v>0.85</v>
      </c>
      <c r="W11" t="n">
        <v>1.11</v>
      </c>
      <c r="X11" t="n">
        <v>0.44</v>
      </c>
      <c r="Y11" t="n">
        <v>1</v>
      </c>
      <c r="Z11" t="n">
        <v>10</v>
      </c>
      <c r="AA11" t="n">
        <v>220.0096278656008</v>
      </c>
      <c r="AB11" t="n">
        <v>301.0268789853317</v>
      </c>
      <c r="AC11" t="n">
        <v>272.2972961489388</v>
      </c>
      <c r="AD11" t="n">
        <v>220009.6278656008</v>
      </c>
      <c r="AE11" t="n">
        <v>301026.8789853317</v>
      </c>
      <c r="AF11" t="n">
        <v>2.056970427826052e-06</v>
      </c>
      <c r="AG11" t="n">
        <v>15</v>
      </c>
      <c r="AH11" t="n">
        <v>272297.2961489388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8.898999999999999</v>
      </c>
      <c r="E12" t="n">
        <v>11.24</v>
      </c>
      <c r="F12" t="n">
        <v>7.9</v>
      </c>
      <c r="G12" t="n">
        <v>22.58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97.06999999999999</v>
      </c>
      <c r="Q12" t="n">
        <v>968.35</v>
      </c>
      <c r="R12" t="n">
        <v>38.21</v>
      </c>
      <c r="S12" t="n">
        <v>23.91</v>
      </c>
      <c r="T12" t="n">
        <v>6327.93</v>
      </c>
      <c r="U12" t="n">
        <v>0.63</v>
      </c>
      <c r="V12" t="n">
        <v>0.86</v>
      </c>
      <c r="W12" t="n">
        <v>1.12</v>
      </c>
      <c r="X12" t="n">
        <v>0.41</v>
      </c>
      <c r="Y12" t="n">
        <v>1</v>
      </c>
      <c r="Z12" t="n">
        <v>10</v>
      </c>
      <c r="AA12" t="n">
        <v>218.1293442072828</v>
      </c>
      <c r="AB12" t="n">
        <v>298.4541919317618</v>
      </c>
      <c r="AC12" t="n">
        <v>269.9701427369718</v>
      </c>
      <c r="AD12" t="n">
        <v>218129.3442072828</v>
      </c>
      <c r="AE12" t="n">
        <v>298454.1919317618</v>
      </c>
      <c r="AF12" t="n">
        <v>2.077160832592798e-06</v>
      </c>
      <c r="AG12" t="n">
        <v>15</v>
      </c>
      <c r="AH12" t="n">
        <v>269970.1427369717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8.956799999999999</v>
      </c>
      <c r="E13" t="n">
        <v>11.16</v>
      </c>
      <c r="F13" t="n">
        <v>7.87</v>
      </c>
      <c r="G13" t="n">
        <v>23.61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95.67</v>
      </c>
      <c r="Q13" t="n">
        <v>968.3200000000001</v>
      </c>
      <c r="R13" t="n">
        <v>37.21</v>
      </c>
      <c r="S13" t="n">
        <v>23.91</v>
      </c>
      <c r="T13" t="n">
        <v>5828.85</v>
      </c>
      <c r="U13" t="n">
        <v>0.64</v>
      </c>
      <c r="V13" t="n">
        <v>0.86</v>
      </c>
      <c r="W13" t="n">
        <v>1.12</v>
      </c>
      <c r="X13" t="n">
        <v>0.37</v>
      </c>
      <c r="Y13" t="n">
        <v>1</v>
      </c>
      <c r="Z13" t="n">
        <v>10</v>
      </c>
      <c r="AA13" t="n">
        <v>216.6243835949437</v>
      </c>
      <c r="AB13" t="n">
        <v>296.3950384277842</v>
      </c>
      <c r="AC13" t="n">
        <v>268.107511953373</v>
      </c>
      <c r="AD13" t="n">
        <v>216624.3835949437</v>
      </c>
      <c r="AE13" t="n">
        <v>296395.0384277842</v>
      </c>
      <c r="AF13" t="n">
        <v>2.090652224448497e-06</v>
      </c>
      <c r="AG13" t="n">
        <v>15</v>
      </c>
      <c r="AH13" t="n">
        <v>268107.511953373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9.055</v>
      </c>
      <c r="E14" t="n">
        <v>11.04</v>
      </c>
      <c r="F14" t="n">
        <v>7.83</v>
      </c>
      <c r="G14" t="n">
        <v>26.09</v>
      </c>
      <c r="H14" t="n">
        <v>0.36</v>
      </c>
      <c r="I14" t="n">
        <v>18</v>
      </c>
      <c r="J14" t="n">
        <v>199.44</v>
      </c>
      <c r="K14" t="n">
        <v>54.38</v>
      </c>
      <c r="L14" t="n">
        <v>4</v>
      </c>
      <c r="M14" t="n">
        <v>16</v>
      </c>
      <c r="N14" t="n">
        <v>41.06</v>
      </c>
      <c r="O14" t="n">
        <v>24831.54</v>
      </c>
      <c r="P14" t="n">
        <v>93.31</v>
      </c>
      <c r="Q14" t="n">
        <v>968.3200000000001</v>
      </c>
      <c r="R14" t="n">
        <v>36</v>
      </c>
      <c r="S14" t="n">
        <v>23.91</v>
      </c>
      <c r="T14" t="n">
        <v>5238.39</v>
      </c>
      <c r="U14" t="n">
        <v>0.66</v>
      </c>
      <c r="V14" t="n">
        <v>0.86</v>
      </c>
      <c r="W14" t="n">
        <v>1.11</v>
      </c>
      <c r="X14" t="n">
        <v>0.33</v>
      </c>
      <c r="Y14" t="n">
        <v>1</v>
      </c>
      <c r="Z14" t="n">
        <v>10</v>
      </c>
      <c r="AA14" t="n">
        <v>214.1589083069247</v>
      </c>
      <c r="AB14" t="n">
        <v>293.021666369625</v>
      </c>
      <c r="AC14" t="n">
        <v>265.0560897898861</v>
      </c>
      <c r="AD14" t="n">
        <v>214158.9083069247</v>
      </c>
      <c r="AE14" t="n">
        <v>293021.666369625</v>
      </c>
      <c r="AF14" t="n">
        <v>2.113573585698145e-06</v>
      </c>
      <c r="AG14" t="n">
        <v>15</v>
      </c>
      <c r="AH14" t="n">
        <v>265056.0897898861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9.0817</v>
      </c>
      <c r="E15" t="n">
        <v>11.01</v>
      </c>
      <c r="F15" t="n">
        <v>7.83</v>
      </c>
      <c r="G15" t="n">
        <v>27.65</v>
      </c>
      <c r="H15" t="n">
        <v>0.38</v>
      </c>
      <c r="I15" t="n">
        <v>17</v>
      </c>
      <c r="J15" t="n">
        <v>199.83</v>
      </c>
      <c r="K15" t="n">
        <v>54.38</v>
      </c>
      <c r="L15" t="n">
        <v>4.25</v>
      </c>
      <c r="M15" t="n">
        <v>15</v>
      </c>
      <c r="N15" t="n">
        <v>41.2</v>
      </c>
      <c r="O15" t="n">
        <v>24879.79</v>
      </c>
      <c r="P15" t="n">
        <v>92.28</v>
      </c>
      <c r="Q15" t="n">
        <v>968.3200000000001</v>
      </c>
      <c r="R15" t="n">
        <v>36.19</v>
      </c>
      <c r="S15" t="n">
        <v>23.91</v>
      </c>
      <c r="T15" t="n">
        <v>5337.51</v>
      </c>
      <c r="U15" t="n">
        <v>0.66</v>
      </c>
      <c r="V15" t="n">
        <v>0.86</v>
      </c>
      <c r="W15" t="n">
        <v>1.11</v>
      </c>
      <c r="X15" t="n">
        <v>0.34</v>
      </c>
      <c r="Y15" t="n">
        <v>1</v>
      </c>
      <c r="Z15" t="n">
        <v>10</v>
      </c>
      <c r="AA15" t="n">
        <v>213.3008698544166</v>
      </c>
      <c r="AB15" t="n">
        <v>291.847660304919</v>
      </c>
      <c r="AC15" t="n">
        <v>263.9941292162674</v>
      </c>
      <c r="AD15" t="n">
        <v>213300.8698544166</v>
      </c>
      <c r="AE15" t="n">
        <v>291847.6603049191</v>
      </c>
      <c r="AF15" t="n">
        <v>2.119805768441175e-06</v>
      </c>
      <c r="AG15" t="n">
        <v>15</v>
      </c>
      <c r="AH15" t="n">
        <v>263994.1292162674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9.139799999999999</v>
      </c>
      <c r="E16" t="n">
        <v>10.94</v>
      </c>
      <c r="F16" t="n">
        <v>7.8</v>
      </c>
      <c r="G16" t="n">
        <v>29.26</v>
      </c>
      <c r="H16" t="n">
        <v>0.4</v>
      </c>
      <c r="I16" t="n">
        <v>16</v>
      </c>
      <c r="J16" t="n">
        <v>200.22</v>
      </c>
      <c r="K16" t="n">
        <v>54.38</v>
      </c>
      <c r="L16" t="n">
        <v>4.5</v>
      </c>
      <c r="M16" t="n">
        <v>14</v>
      </c>
      <c r="N16" t="n">
        <v>41.35</v>
      </c>
      <c r="O16" t="n">
        <v>24928.09</v>
      </c>
      <c r="P16" t="n">
        <v>90.73</v>
      </c>
      <c r="Q16" t="n">
        <v>968.4299999999999</v>
      </c>
      <c r="R16" t="n">
        <v>35.29</v>
      </c>
      <c r="S16" t="n">
        <v>23.91</v>
      </c>
      <c r="T16" t="n">
        <v>4890.68</v>
      </c>
      <c r="U16" t="n">
        <v>0.68</v>
      </c>
      <c r="V16" t="n">
        <v>0.87</v>
      </c>
      <c r="W16" t="n">
        <v>1.1</v>
      </c>
      <c r="X16" t="n">
        <v>0.31</v>
      </c>
      <c r="Y16" t="n">
        <v>1</v>
      </c>
      <c r="Z16" t="n">
        <v>10</v>
      </c>
      <c r="AA16" t="n">
        <v>211.7646045759645</v>
      </c>
      <c r="AB16" t="n">
        <v>289.7456743757012</v>
      </c>
      <c r="AC16" t="n">
        <v>262.0927538739777</v>
      </c>
      <c r="AD16" t="n">
        <v>211764.6045759645</v>
      </c>
      <c r="AE16" t="n">
        <v>289745.6743757012</v>
      </c>
      <c r="AF16" t="n">
        <v>2.133367184822076e-06</v>
      </c>
      <c r="AG16" t="n">
        <v>15</v>
      </c>
      <c r="AH16" t="n">
        <v>262092.7538739777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9.196099999999999</v>
      </c>
      <c r="E17" t="n">
        <v>10.87</v>
      </c>
      <c r="F17" t="n">
        <v>7.77</v>
      </c>
      <c r="G17" t="n">
        <v>31.1</v>
      </c>
      <c r="H17" t="n">
        <v>0.42</v>
      </c>
      <c r="I17" t="n">
        <v>15</v>
      </c>
      <c r="J17" t="n">
        <v>200.61</v>
      </c>
      <c r="K17" t="n">
        <v>54.38</v>
      </c>
      <c r="L17" t="n">
        <v>4.75</v>
      </c>
      <c r="M17" t="n">
        <v>13</v>
      </c>
      <c r="N17" t="n">
        <v>41.49</v>
      </c>
      <c r="O17" t="n">
        <v>24976.45</v>
      </c>
      <c r="P17" t="n">
        <v>89.03</v>
      </c>
      <c r="Q17" t="n">
        <v>968.37</v>
      </c>
      <c r="R17" t="n">
        <v>34.27</v>
      </c>
      <c r="S17" t="n">
        <v>23.91</v>
      </c>
      <c r="T17" t="n">
        <v>4385.8</v>
      </c>
      <c r="U17" t="n">
        <v>0.7</v>
      </c>
      <c r="V17" t="n">
        <v>0.87</v>
      </c>
      <c r="W17" t="n">
        <v>1.11</v>
      </c>
      <c r="X17" t="n">
        <v>0.28</v>
      </c>
      <c r="Y17" t="n">
        <v>1</v>
      </c>
      <c r="Z17" t="n">
        <v>10</v>
      </c>
      <c r="AA17" t="n">
        <v>210.1742510380335</v>
      </c>
      <c r="AB17" t="n">
        <v>287.5696825036588</v>
      </c>
      <c r="AC17" t="n">
        <v>260.1244356121785</v>
      </c>
      <c r="AD17" t="n">
        <v>210174.2510380335</v>
      </c>
      <c r="AE17" t="n">
        <v>287569.6825036588</v>
      </c>
      <c r="AF17" t="n">
        <v>2.146508454051762e-06</v>
      </c>
      <c r="AG17" t="n">
        <v>15</v>
      </c>
      <c r="AH17" t="n">
        <v>260124.4356121785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9.2478</v>
      </c>
      <c r="E18" t="n">
        <v>10.81</v>
      </c>
      <c r="F18" t="n">
        <v>7.75</v>
      </c>
      <c r="G18" t="n">
        <v>33.22</v>
      </c>
      <c r="H18" t="n">
        <v>0.44</v>
      </c>
      <c r="I18" t="n">
        <v>14</v>
      </c>
      <c r="J18" t="n">
        <v>201.01</v>
      </c>
      <c r="K18" t="n">
        <v>54.38</v>
      </c>
      <c r="L18" t="n">
        <v>5</v>
      </c>
      <c r="M18" t="n">
        <v>12</v>
      </c>
      <c r="N18" t="n">
        <v>41.63</v>
      </c>
      <c r="O18" t="n">
        <v>25024.84</v>
      </c>
      <c r="P18" t="n">
        <v>87.31</v>
      </c>
      <c r="Q18" t="n">
        <v>968.3200000000001</v>
      </c>
      <c r="R18" t="n">
        <v>33.52</v>
      </c>
      <c r="S18" t="n">
        <v>23.91</v>
      </c>
      <c r="T18" t="n">
        <v>4015.76</v>
      </c>
      <c r="U18" t="n">
        <v>0.71</v>
      </c>
      <c r="V18" t="n">
        <v>0.87</v>
      </c>
      <c r="W18" t="n">
        <v>1.11</v>
      </c>
      <c r="X18" t="n">
        <v>0.26</v>
      </c>
      <c r="Y18" t="n">
        <v>1</v>
      </c>
      <c r="Z18" t="n">
        <v>10</v>
      </c>
      <c r="AA18" t="n">
        <v>208.6617806005142</v>
      </c>
      <c r="AB18" t="n">
        <v>285.5002537255594</v>
      </c>
      <c r="AC18" t="n">
        <v>258.2525102121988</v>
      </c>
      <c r="AD18" t="n">
        <v>208661.7806005142</v>
      </c>
      <c r="AE18" t="n">
        <v>285500.2537255595</v>
      </c>
      <c r="AF18" t="n">
        <v>2.158576013895009e-06</v>
      </c>
      <c r="AG18" t="n">
        <v>15</v>
      </c>
      <c r="AH18" t="n">
        <v>258252.5102121988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9.292</v>
      </c>
      <c r="E19" t="n">
        <v>10.76</v>
      </c>
      <c r="F19" t="n">
        <v>7.74</v>
      </c>
      <c r="G19" t="n">
        <v>35.72</v>
      </c>
      <c r="H19" t="n">
        <v>0.46</v>
      </c>
      <c r="I19" t="n">
        <v>13</v>
      </c>
      <c r="J19" t="n">
        <v>201.4</v>
      </c>
      <c r="K19" t="n">
        <v>54.38</v>
      </c>
      <c r="L19" t="n">
        <v>5.25</v>
      </c>
      <c r="M19" t="n">
        <v>11</v>
      </c>
      <c r="N19" t="n">
        <v>41.77</v>
      </c>
      <c r="O19" t="n">
        <v>25073.29</v>
      </c>
      <c r="P19" t="n">
        <v>86.13</v>
      </c>
      <c r="Q19" t="n">
        <v>968.34</v>
      </c>
      <c r="R19" t="n">
        <v>33.32</v>
      </c>
      <c r="S19" t="n">
        <v>23.91</v>
      </c>
      <c r="T19" t="n">
        <v>3923.37</v>
      </c>
      <c r="U19" t="n">
        <v>0.72</v>
      </c>
      <c r="V19" t="n">
        <v>0.87</v>
      </c>
      <c r="W19" t="n">
        <v>1.1</v>
      </c>
      <c r="X19" t="n">
        <v>0.24</v>
      </c>
      <c r="Y19" t="n">
        <v>1</v>
      </c>
      <c r="Z19" t="n">
        <v>10</v>
      </c>
      <c r="AA19" t="n">
        <v>207.5750201492561</v>
      </c>
      <c r="AB19" t="n">
        <v>284.0133001316616</v>
      </c>
      <c r="AC19" t="n">
        <v>256.9074693823496</v>
      </c>
      <c r="AD19" t="n">
        <v>207575.0201492561</v>
      </c>
      <c r="AE19" t="n">
        <v>284013.3001316616</v>
      </c>
      <c r="AF19" t="n">
        <v>2.16889296060819e-06</v>
      </c>
      <c r="AG19" t="n">
        <v>15</v>
      </c>
      <c r="AH19" t="n">
        <v>256907.4693823495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9.343400000000001</v>
      </c>
      <c r="E20" t="n">
        <v>10.7</v>
      </c>
      <c r="F20" t="n">
        <v>7.72</v>
      </c>
      <c r="G20" t="n">
        <v>38.6</v>
      </c>
      <c r="H20" t="n">
        <v>0.48</v>
      </c>
      <c r="I20" t="n">
        <v>12</v>
      </c>
      <c r="J20" t="n">
        <v>201.79</v>
      </c>
      <c r="K20" t="n">
        <v>54.38</v>
      </c>
      <c r="L20" t="n">
        <v>5.5</v>
      </c>
      <c r="M20" t="n">
        <v>9</v>
      </c>
      <c r="N20" t="n">
        <v>41.92</v>
      </c>
      <c r="O20" t="n">
        <v>25121.79</v>
      </c>
      <c r="P20" t="n">
        <v>84.06</v>
      </c>
      <c r="Q20" t="n">
        <v>968.4299999999999</v>
      </c>
      <c r="R20" t="n">
        <v>32.65</v>
      </c>
      <c r="S20" t="n">
        <v>23.91</v>
      </c>
      <c r="T20" t="n">
        <v>3593.34</v>
      </c>
      <c r="U20" t="n">
        <v>0.73</v>
      </c>
      <c r="V20" t="n">
        <v>0.88</v>
      </c>
      <c r="W20" t="n">
        <v>1.1</v>
      </c>
      <c r="X20" t="n">
        <v>0.22</v>
      </c>
      <c r="Y20" t="n">
        <v>1</v>
      </c>
      <c r="Z20" t="n">
        <v>10</v>
      </c>
      <c r="AA20" t="n">
        <v>197.1724430692776</v>
      </c>
      <c r="AB20" t="n">
        <v>269.7800352415309</v>
      </c>
      <c r="AC20" t="n">
        <v>244.0326073168157</v>
      </c>
      <c r="AD20" t="n">
        <v>197172.4430692776</v>
      </c>
      <c r="AE20" t="n">
        <v>269780.0352415309</v>
      </c>
      <c r="AF20" t="n">
        <v>2.180890495926234e-06</v>
      </c>
      <c r="AG20" t="n">
        <v>14</v>
      </c>
      <c r="AH20" t="n">
        <v>244032.6073168157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9.351100000000001</v>
      </c>
      <c r="E21" t="n">
        <v>10.69</v>
      </c>
      <c r="F21" t="n">
        <v>7.71</v>
      </c>
      <c r="G21" t="n">
        <v>38.55</v>
      </c>
      <c r="H21" t="n">
        <v>0.51</v>
      </c>
      <c r="I21" t="n">
        <v>12</v>
      </c>
      <c r="J21" t="n">
        <v>202.19</v>
      </c>
      <c r="K21" t="n">
        <v>54.38</v>
      </c>
      <c r="L21" t="n">
        <v>5.75</v>
      </c>
      <c r="M21" t="n">
        <v>6</v>
      </c>
      <c r="N21" t="n">
        <v>42.06</v>
      </c>
      <c r="O21" t="n">
        <v>25170.34</v>
      </c>
      <c r="P21" t="n">
        <v>83.66</v>
      </c>
      <c r="Q21" t="n">
        <v>968.38</v>
      </c>
      <c r="R21" t="n">
        <v>32.29</v>
      </c>
      <c r="S21" t="n">
        <v>23.91</v>
      </c>
      <c r="T21" t="n">
        <v>3412.55</v>
      </c>
      <c r="U21" t="n">
        <v>0.74</v>
      </c>
      <c r="V21" t="n">
        <v>0.88</v>
      </c>
      <c r="W21" t="n">
        <v>1.1</v>
      </c>
      <c r="X21" t="n">
        <v>0.21</v>
      </c>
      <c r="Y21" t="n">
        <v>1</v>
      </c>
      <c r="Z21" t="n">
        <v>10</v>
      </c>
      <c r="AA21" t="n">
        <v>196.8470560901372</v>
      </c>
      <c r="AB21" t="n">
        <v>269.3348264216109</v>
      </c>
      <c r="AC21" t="n">
        <v>243.6298886018142</v>
      </c>
      <c r="AD21" t="n">
        <v>196847.0560901372</v>
      </c>
      <c r="AE21" t="n">
        <v>269334.8264216109</v>
      </c>
      <c r="AF21" t="n">
        <v>2.1826877920731e-06</v>
      </c>
      <c r="AG21" t="n">
        <v>14</v>
      </c>
      <c r="AH21" t="n">
        <v>243629.8886018142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9.3363</v>
      </c>
      <c r="E22" t="n">
        <v>10.71</v>
      </c>
      <c r="F22" t="n">
        <v>7.73</v>
      </c>
      <c r="G22" t="n">
        <v>38.64</v>
      </c>
      <c r="H22" t="n">
        <v>0.53</v>
      </c>
      <c r="I22" t="n">
        <v>12</v>
      </c>
      <c r="J22" t="n">
        <v>202.58</v>
      </c>
      <c r="K22" t="n">
        <v>54.38</v>
      </c>
      <c r="L22" t="n">
        <v>6</v>
      </c>
      <c r="M22" t="n">
        <v>4</v>
      </c>
      <c r="N22" t="n">
        <v>42.2</v>
      </c>
      <c r="O22" t="n">
        <v>25218.93</v>
      </c>
      <c r="P22" t="n">
        <v>82.15000000000001</v>
      </c>
      <c r="Q22" t="n">
        <v>968.45</v>
      </c>
      <c r="R22" t="n">
        <v>32.55</v>
      </c>
      <c r="S22" t="n">
        <v>23.91</v>
      </c>
      <c r="T22" t="n">
        <v>3541.61</v>
      </c>
      <c r="U22" t="n">
        <v>0.73</v>
      </c>
      <c r="V22" t="n">
        <v>0.88</v>
      </c>
      <c r="W22" t="n">
        <v>1.11</v>
      </c>
      <c r="X22" t="n">
        <v>0.23</v>
      </c>
      <c r="Y22" t="n">
        <v>1</v>
      </c>
      <c r="Z22" t="n">
        <v>10</v>
      </c>
      <c r="AA22" t="n">
        <v>196.147155900416</v>
      </c>
      <c r="AB22" t="n">
        <v>268.3771921046177</v>
      </c>
      <c r="AC22" t="n">
        <v>242.7636495599863</v>
      </c>
      <c r="AD22" t="n">
        <v>196147.155900416</v>
      </c>
      <c r="AE22" t="n">
        <v>268377.1921046177</v>
      </c>
      <c r="AF22" t="n">
        <v>2.179233248829772e-06</v>
      </c>
      <c r="AG22" t="n">
        <v>14</v>
      </c>
      <c r="AH22" t="n">
        <v>242763.6495599863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9.3818</v>
      </c>
      <c r="E23" t="n">
        <v>10.66</v>
      </c>
      <c r="F23" t="n">
        <v>7.71</v>
      </c>
      <c r="G23" t="n">
        <v>42.08</v>
      </c>
      <c r="H23" t="n">
        <v>0.55</v>
      </c>
      <c r="I23" t="n">
        <v>11</v>
      </c>
      <c r="J23" t="n">
        <v>202.98</v>
      </c>
      <c r="K23" t="n">
        <v>54.38</v>
      </c>
      <c r="L23" t="n">
        <v>6.25</v>
      </c>
      <c r="M23" t="n">
        <v>1</v>
      </c>
      <c r="N23" t="n">
        <v>42.35</v>
      </c>
      <c r="O23" t="n">
        <v>25267.7</v>
      </c>
      <c r="P23" t="n">
        <v>81.59</v>
      </c>
      <c r="Q23" t="n">
        <v>968.47</v>
      </c>
      <c r="R23" t="n">
        <v>32.14</v>
      </c>
      <c r="S23" t="n">
        <v>23.91</v>
      </c>
      <c r="T23" t="n">
        <v>3341.01</v>
      </c>
      <c r="U23" t="n">
        <v>0.74</v>
      </c>
      <c r="V23" t="n">
        <v>0.88</v>
      </c>
      <c r="W23" t="n">
        <v>1.11</v>
      </c>
      <c r="X23" t="n">
        <v>0.22</v>
      </c>
      <c r="Y23" t="n">
        <v>1</v>
      </c>
      <c r="Z23" t="n">
        <v>10</v>
      </c>
      <c r="AA23" t="n">
        <v>195.4064002777922</v>
      </c>
      <c r="AB23" t="n">
        <v>267.3636575819127</v>
      </c>
      <c r="AC23" t="n">
        <v>241.8468453496234</v>
      </c>
      <c r="AD23" t="n">
        <v>195406.4002777922</v>
      </c>
      <c r="AE23" t="n">
        <v>267363.6575819127</v>
      </c>
      <c r="AF23" t="n">
        <v>2.189853635152165e-06</v>
      </c>
      <c r="AG23" t="n">
        <v>14</v>
      </c>
      <c r="AH23" t="n">
        <v>241846.8453496234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9.391400000000001</v>
      </c>
      <c r="E24" t="n">
        <v>10.65</v>
      </c>
      <c r="F24" t="n">
        <v>7.7</v>
      </c>
      <c r="G24" t="n">
        <v>42.02</v>
      </c>
      <c r="H24" t="n">
        <v>0.57</v>
      </c>
      <c r="I24" t="n">
        <v>11</v>
      </c>
      <c r="J24" t="n">
        <v>203.37</v>
      </c>
      <c r="K24" t="n">
        <v>54.38</v>
      </c>
      <c r="L24" t="n">
        <v>6.5</v>
      </c>
      <c r="M24" t="n">
        <v>0</v>
      </c>
      <c r="N24" t="n">
        <v>42.49</v>
      </c>
      <c r="O24" t="n">
        <v>25316.39</v>
      </c>
      <c r="P24" t="n">
        <v>81.56</v>
      </c>
      <c r="Q24" t="n">
        <v>968.4299999999999</v>
      </c>
      <c r="R24" t="n">
        <v>31.79</v>
      </c>
      <c r="S24" t="n">
        <v>23.91</v>
      </c>
      <c r="T24" t="n">
        <v>3164.68</v>
      </c>
      <c r="U24" t="n">
        <v>0.75</v>
      </c>
      <c r="V24" t="n">
        <v>0.88</v>
      </c>
      <c r="W24" t="n">
        <v>1.11</v>
      </c>
      <c r="X24" t="n">
        <v>0.21</v>
      </c>
      <c r="Y24" t="n">
        <v>1</v>
      </c>
      <c r="Z24" t="n">
        <v>10</v>
      </c>
      <c r="AA24" t="n">
        <v>195.2837152640751</v>
      </c>
      <c r="AB24" t="n">
        <v>267.1957945336641</v>
      </c>
      <c r="AC24" t="n">
        <v>241.6950029151023</v>
      </c>
      <c r="AD24" t="n">
        <v>195283.7152640751</v>
      </c>
      <c r="AE24" t="n">
        <v>267195.7945336641</v>
      </c>
      <c r="AF24" t="n">
        <v>2.192094419958648e-06</v>
      </c>
      <c r="AG24" t="n">
        <v>14</v>
      </c>
      <c r="AH24" t="n">
        <v>241695.0029151023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5.129</v>
      </c>
      <c r="E2" t="n">
        <v>19.5</v>
      </c>
      <c r="F2" t="n">
        <v>10.07</v>
      </c>
      <c r="G2" t="n">
        <v>4.83</v>
      </c>
      <c r="H2" t="n">
        <v>0.06</v>
      </c>
      <c r="I2" t="n">
        <v>125</v>
      </c>
      <c r="J2" t="n">
        <v>274.09</v>
      </c>
      <c r="K2" t="n">
        <v>60.56</v>
      </c>
      <c r="L2" t="n">
        <v>1</v>
      </c>
      <c r="M2" t="n">
        <v>123</v>
      </c>
      <c r="N2" t="n">
        <v>72.53</v>
      </c>
      <c r="O2" t="n">
        <v>34038.11</v>
      </c>
      <c r="P2" t="n">
        <v>172.53</v>
      </c>
      <c r="Q2" t="n">
        <v>968.8099999999999</v>
      </c>
      <c r="R2" t="n">
        <v>105.62</v>
      </c>
      <c r="S2" t="n">
        <v>23.91</v>
      </c>
      <c r="T2" t="n">
        <v>39509.34</v>
      </c>
      <c r="U2" t="n">
        <v>0.23</v>
      </c>
      <c r="V2" t="n">
        <v>0.67</v>
      </c>
      <c r="W2" t="n">
        <v>1.3</v>
      </c>
      <c r="X2" t="n">
        <v>2.57</v>
      </c>
      <c r="Y2" t="n">
        <v>1</v>
      </c>
      <c r="Z2" t="n">
        <v>10</v>
      </c>
      <c r="AA2" t="n">
        <v>487.882550842328</v>
      </c>
      <c r="AB2" t="n">
        <v>667.5424299215395</v>
      </c>
      <c r="AC2" t="n">
        <v>603.8331173115117</v>
      </c>
      <c r="AD2" t="n">
        <v>487882.550842328</v>
      </c>
      <c r="AE2" t="n">
        <v>667542.4299215395</v>
      </c>
      <c r="AF2" t="n">
        <v>1.133379855064424e-06</v>
      </c>
      <c r="AG2" t="n">
        <v>26</v>
      </c>
      <c r="AH2" t="n">
        <v>603833.1173115118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5.834</v>
      </c>
      <c r="E3" t="n">
        <v>17.14</v>
      </c>
      <c r="F3" t="n">
        <v>9.380000000000001</v>
      </c>
      <c r="G3" t="n">
        <v>6.05</v>
      </c>
      <c r="H3" t="n">
        <v>0.08</v>
      </c>
      <c r="I3" t="n">
        <v>93</v>
      </c>
      <c r="J3" t="n">
        <v>274.57</v>
      </c>
      <c r="K3" t="n">
        <v>60.56</v>
      </c>
      <c r="L3" t="n">
        <v>1.25</v>
      </c>
      <c r="M3" t="n">
        <v>91</v>
      </c>
      <c r="N3" t="n">
        <v>72.76000000000001</v>
      </c>
      <c r="O3" t="n">
        <v>34097.72</v>
      </c>
      <c r="P3" t="n">
        <v>160.03</v>
      </c>
      <c r="Q3" t="n">
        <v>968.54</v>
      </c>
      <c r="R3" t="n">
        <v>84.45999999999999</v>
      </c>
      <c r="S3" t="n">
        <v>23.91</v>
      </c>
      <c r="T3" t="n">
        <v>29093.41</v>
      </c>
      <c r="U3" t="n">
        <v>0.28</v>
      </c>
      <c r="V3" t="n">
        <v>0.72</v>
      </c>
      <c r="W3" t="n">
        <v>1.23</v>
      </c>
      <c r="X3" t="n">
        <v>1.88</v>
      </c>
      <c r="Y3" t="n">
        <v>1</v>
      </c>
      <c r="Z3" t="n">
        <v>10</v>
      </c>
      <c r="AA3" t="n">
        <v>414.6829277138544</v>
      </c>
      <c r="AB3" t="n">
        <v>567.3874762177049</v>
      </c>
      <c r="AC3" t="n">
        <v>513.2368118208108</v>
      </c>
      <c r="AD3" t="n">
        <v>414682.9277138544</v>
      </c>
      <c r="AE3" t="n">
        <v>567387.4762177049</v>
      </c>
      <c r="AF3" t="n">
        <v>1.28916710361588e-06</v>
      </c>
      <c r="AG3" t="n">
        <v>23</v>
      </c>
      <c r="AH3" t="n">
        <v>513236.8118208108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6.352</v>
      </c>
      <c r="E4" t="n">
        <v>15.74</v>
      </c>
      <c r="F4" t="n">
        <v>8.98</v>
      </c>
      <c r="G4" t="n">
        <v>7.28</v>
      </c>
      <c r="H4" t="n">
        <v>0.1</v>
      </c>
      <c r="I4" t="n">
        <v>74</v>
      </c>
      <c r="J4" t="n">
        <v>275.05</v>
      </c>
      <c r="K4" t="n">
        <v>60.56</v>
      </c>
      <c r="L4" t="n">
        <v>1.5</v>
      </c>
      <c r="M4" t="n">
        <v>72</v>
      </c>
      <c r="N4" t="n">
        <v>73</v>
      </c>
      <c r="O4" t="n">
        <v>34157.42</v>
      </c>
      <c r="P4" t="n">
        <v>152.31</v>
      </c>
      <c r="Q4" t="n">
        <v>968.48</v>
      </c>
      <c r="R4" t="n">
        <v>71.69</v>
      </c>
      <c r="S4" t="n">
        <v>23.91</v>
      </c>
      <c r="T4" t="n">
        <v>22800.04</v>
      </c>
      <c r="U4" t="n">
        <v>0.33</v>
      </c>
      <c r="V4" t="n">
        <v>0.75</v>
      </c>
      <c r="W4" t="n">
        <v>1.2</v>
      </c>
      <c r="X4" t="n">
        <v>1.48</v>
      </c>
      <c r="Y4" t="n">
        <v>1</v>
      </c>
      <c r="Z4" t="n">
        <v>10</v>
      </c>
      <c r="AA4" t="n">
        <v>371.086137482609</v>
      </c>
      <c r="AB4" t="n">
        <v>507.7364244686735</v>
      </c>
      <c r="AC4" t="n">
        <v>459.2787727299299</v>
      </c>
      <c r="AD4" t="n">
        <v>371086.137482609</v>
      </c>
      <c r="AE4" t="n">
        <v>507736.4244686735</v>
      </c>
      <c r="AF4" t="n">
        <v>1.403632060707589e-06</v>
      </c>
      <c r="AG4" t="n">
        <v>21</v>
      </c>
      <c r="AH4" t="n">
        <v>459278.7727299299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6.7174</v>
      </c>
      <c r="E5" t="n">
        <v>14.89</v>
      </c>
      <c r="F5" t="n">
        <v>8.75</v>
      </c>
      <c r="G5" t="n">
        <v>8.470000000000001</v>
      </c>
      <c r="H5" t="n">
        <v>0.11</v>
      </c>
      <c r="I5" t="n">
        <v>62</v>
      </c>
      <c r="J5" t="n">
        <v>275.54</v>
      </c>
      <c r="K5" t="n">
        <v>60.56</v>
      </c>
      <c r="L5" t="n">
        <v>1.75</v>
      </c>
      <c r="M5" t="n">
        <v>60</v>
      </c>
      <c r="N5" t="n">
        <v>73.23</v>
      </c>
      <c r="O5" t="n">
        <v>34217.22</v>
      </c>
      <c r="P5" t="n">
        <v>147.78</v>
      </c>
      <c r="Q5" t="n">
        <v>968.54</v>
      </c>
      <c r="R5" t="n">
        <v>64.48999999999999</v>
      </c>
      <c r="S5" t="n">
        <v>23.91</v>
      </c>
      <c r="T5" t="n">
        <v>19262.4</v>
      </c>
      <c r="U5" t="n">
        <v>0.37</v>
      </c>
      <c r="V5" t="n">
        <v>0.77</v>
      </c>
      <c r="W5" t="n">
        <v>1.18</v>
      </c>
      <c r="X5" t="n">
        <v>1.25</v>
      </c>
      <c r="Y5" t="n">
        <v>1</v>
      </c>
      <c r="Z5" t="n">
        <v>10</v>
      </c>
      <c r="AA5" t="n">
        <v>347.4309535701834</v>
      </c>
      <c r="AB5" t="n">
        <v>475.3703582466317</v>
      </c>
      <c r="AC5" t="n">
        <v>430.0016784420606</v>
      </c>
      <c r="AD5" t="n">
        <v>347430.9535701834</v>
      </c>
      <c r="AE5" t="n">
        <v>475370.3582466317</v>
      </c>
      <c r="AF5" t="n">
        <v>1.484376260169578e-06</v>
      </c>
      <c r="AG5" t="n">
        <v>20</v>
      </c>
      <c r="AH5" t="n">
        <v>430001.6784420605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7.0373</v>
      </c>
      <c r="E6" t="n">
        <v>14.21</v>
      </c>
      <c r="F6" t="n">
        <v>8.539999999999999</v>
      </c>
      <c r="G6" t="n">
        <v>9.67</v>
      </c>
      <c r="H6" t="n">
        <v>0.13</v>
      </c>
      <c r="I6" t="n">
        <v>53</v>
      </c>
      <c r="J6" t="n">
        <v>276.02</v>
      </c>
      <c r="K6" t="n">
        <v>60.56</v>
      </c>
      <c r="L6" t="n">
        <v>2</v>
      </c>
      <c r="M6" t="n">
        <v>51</v>
      </c>
      <c r="N6" t="n">
        <v>73.47</v>
      </c>
      <c r="O6" t="n">
        <v>34277.1</v>
      </c>
      <c r="P6" t="n">
        <v>143.53</v>
      </c>
      <c r="Q6" t="n">
        <v>968.5</v>
      </c>
      <c r="R6" t="n">
        <v>58.13</v>
      </c>
      <c r="S6" t="n">
        <v>23.91</v>
      </c>
      <c r="T6" t="n">
        <v>16126.04</v>
      </c>
      <c r="U6" t="n">
        <v>0.41</v>
      </c>
      <c r="V6" t="n">
        <v>0.79</v>
      </c>
      <c r="W6" t="n">
        <v>1.17</v>
      </c>
      <c r="X6" t="n">
        <v>1.04</v>
      </c>
      <c r="Y6" t="n">
        <v>1</v>
      </c>
      <c r="Z6" t="n">
        <v>10</v>
      </c>
      <c r="AA6" t="n">
        <v>326.5709216353208</v>
      </c>
      <c r="AB6" t="n">
        <v>446.8287422736938</v>
      </c>
      <c r="AC6" t="n">
        <v>404.1840342391703</v>
      </c>
      <c r="AD6" t="n">
        <v>326570.9216353208</v>
      </c>
      <c r="AE6" t="n">
        <v>446828.7422736938</v>
      </c>
      <c r="AF6" t="n">
        <v>1.55506610529243e-06</v>
      </c>
      <c r="AG6" t="n">
        <v>19</v>
      </c>
      <c r="AH6" t="n">
        <v>404184.0342391703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7.2994</v>
      </c>
      <c r="E7" t="n">
        <v>13.7</v>
      </c>
      <c r="F7" t="n">
        <v>8.4</v>
      </c>
      <c r="G7" t="n">
        <v>10.95</v>
      </c>
      <c r="H7" t="n">
        <v>0.14</v>
      </c>
      <c r="I7" t="n">
        <v>46</v>
      </c>
      <c r="J7" t="n">
        <v>276.51</v>
      </c>
      <c r="K7" t="n">
        <v>60.56</v>
      </c>
      <c r="L7" t="n">
        <v>2.25</v>
      </c>
      <c r="M7" t="n">
        <v>44</v>
      </c>
      <c r="N7" t="n">
        <v>73.70999999999999</v>
      </c>
      <c r="O7" t="n">
        <v>34337.08</v>
      </c>
      <c r="P7" t="n">
        <v>140.32</v>
      </c>
      <c r="Q7" t="n">
        <v>968.52</v>
      </c>
      <c r="R7" t="n">
        <v>53.69</v>
      </c>
      <c r="S7" t="n">
        <v>23.91</v>
      </c>
      <c r="T7" t="n">
        <v>13940.62</v>
      </c>
      <c r="U7" t="n">
        <v>0.45</v>
      </c>
      <c r="V7" t="n">
        <v>0.8100000000000001</v>
      </c>
      <c r="W7" t="n">
        <v>1.15</v>
      </c>
      <c r="X7" t="n">
        <v>0.9</v>
      </c>
      <c r="Y7" t="n">
        <v>1</v>
      </c>
      <c r="Z7" t="n">
        <v>10</v>
      </c>
      <c r="AA7" t="n">
        <v>308.9612592554558</v>
      </c>
      <c r="AB7" t="n">
        <v>422.7344253220882</v>
      </c>
      <c r="AC7" t="n">
        <v>382.3892450808395</v>
      </c>
      <c r="AD7" t="n">
        <v>308961.2592554559</v>
      </c>
      <c r="AE7" t="n">
        <v>422734.4253220882</v>
      </c>
      <c r="AF7" t="n">
        <v>1.612983605782269e-06</v>
      </c>
      <c r="AG7" t="n">
        <v>18</v>
      </c>
      <c r="AH7" t="n">
        <v>382389.2450808395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7.4939</v>
      </c>
      <c r="E8" t="n">
        <v>13.34</v>
      </c>
      <c r="F8" t="n">
        <v>8.300000000000001</v>
      </c>
      <c r="G8" t="n">
        <v>12.15</v>
      </c>
      <c r="H8" t="n">
        <v>0.16</v>
      </c>
      <c r="I8" t="n">
        <v>41</v>
      </c>
      <c r="J8" t="n">
        <v>277</v>
      </c>
      <c r="K8" t="n">
        <v>60.56</v>
      </c>
      <c r="L8" t="n">
        <v>2.5</v>
      </c>
      <c r="M8" t="n">
        <v>39</v>
      </c>
      <c r="N8" t="n">
        <v>73.94</v>
      </c>
      <c r="O8" t="n">
        <v>34397.15</v>
      </c>
      <c r="P8" t="n">
        <v>138.09</v>
      </c>
      <c r="Q8" t="n">
        <v>968.34</v>
      </c>
      <c r="R8" t="n">
        <v>50.8</v>
      </c>
      <c r="S8" t="n">
        <v>23.91</v>
      </c>
      <c r="T8" t="n">
        <v>12519.97</v>
      </c>
      <c r="U8" t="n">
        <v>0.47</v>
      </c>
      <c r="V8" t="n">
        <v>0.8100000000000001</v>
      </c>
      <c r="W8" t="n">
        <v>1.15</v>
      </c>
      <c r="X8" t="n">
        <v>0.8100000000000001</v>
      </c>
      <c r="Y8" t="n">
        <v>1</v>
      </c>
      <c r="Z8" t="n">
        <v>10</v>
      </c>
      <c r="AA8" t="n">
        <v>303.1476606021366</v>
      </c>
      <c r="AB8" t="n">
        <v>414.7800031667455</v>
      </c>
      <c r="AC8" t="n">
        <v>375.1939818119012</v>
      </c>
      <c r="AD8" t="n">
        <v>303147.6606021366</v>
      </c>
      <c r="AE8" t="n">
        <v>414780.0031667455</v>
      </c>
      <c r="AF8" t="n">
        <v>1.65596320839682e-06</v>
      </c>
      <c r="AG8" t="n">
        <v>18</v>
      </c>
      <c r="AH8" t="n">
        <v>375193.9818119012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7.6623</v>
      </c>
      <c r="E9" t="n">
        <v>13.05</v>
      </c>
      <c r="F9" t="n">
        <v>8.220000000000001</v>
      </c>
      <c r="G9" t="n">
        <v>13.33</v>
      </c>
      <c r="H9" t="n">
        <v>0.18</v>
      </c>
      <c r="I9" t="n">
        <v>37</v>
      </c>
      <c r="J9" t="n">
        <v>277.48</v>
      </c>
      <c r="K9" t="n">
        <v>60.56</v>
      </c>
      <c r="L9" t="n">
        <v>2.75</v>
      </c>
      <c r="M9" t="n">
        <v>35</v>
      </c>
      <c r="N9" t="n">
        <v>74.18000000000001</v>
      </c>
      <c r="O9" t="n">
        <v>34457.31</v>
      </c>
      <c r="P9" t="n">
        <v>135.85</v>
      </c>
      <c r="Q9" t="n">
        <v>968.58</v>
      </c>
      <c r="R9" t="n">
        <v>47.88</v>
      </c>
      <c r="S9" t="n">
        <v>23.91</v>
      </c>
      <c r="T9" t="n">
        <v>11083.3</v>
      </c>
      <c r="U9" t="n">
        <v>0.5</v>
      </c>
      <c r="V9" t="n">
        <v>0.82</v>
      </c>
      <c r="W9" t="n">
        <v>1.15</v>
      </c>
      <c r="X9" t="n">
        <v>0.72</v>
      </c>
      <c r="Y9" t="n">
        <v>1</v>
      </c>
      <c r="Z9" t="n">
        <v>10</v>
      </c>
      <c r="AA9" t="n">
        <v>289.079139861696</v>
      </c>
      <c r="AB9" t="n">
        <v>395.5308324303435</v>
      </c>
      <c r="AC9" t="n">
        <v>357.7819249142007</v>
      </c>
      <c r="AD9" t="n">
        <v>289079.1398616961</v>
      </c>
      <c r="AE9" t="n">
        <v>395530.8324303436</v>
      </c>
      <c r="AF9" t="n">
        <v>1.693175368192657e-06</v>
      </c>
      <c r="AG9" t="n">
        <v>17</v>
      </c>
      <c r="AH9" t="n">
        <v>357781.9249142007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7.8339</v>
      </c>
      <c r="E10" t="n">
        <v>12.76</v>
      </c>
      <c r="F10" t="n">
        <v>8.140000000000001</v>
      </c>
      <c r="G10" t="n">
        <v>14.8</v>
      </c>
      <c r="H10" t="n">
        <v>0.19</v>
      </c>
      <c r="I10" t="n">
        <v>33</v>
      </c>
      <c r="J10" t="n">
        <v>277.97</v>
      </c>
      <c r="K10" t="n">
        <v>60.56</v>
      </c>
      <c r="L10" t="n">
        <v>3</v>
      </c>
      <c r="M10" t="n">
        <v>31</v>
      </c>
      <c r="N10" t="n">
        <v>74.42</v>
      </c>
      <c r="O10" t="n">
        <v>34517.57</v>
      </c>
      <c r="P10" t="n">
        <v>133.94</v>
      </c>
      <c r="Q10" t="n">
        <v>968.4</v>
      </c>
      <c r="R10" t="n">
        <v>45.79</v>
      </c>
      <c r="S10" t="n">
        <v>23.91</v>
      </c>
      <c r="T10" t="n">
        <v>10057.89</v>
      </c>
      <c r="U10" t="n">
        <v>0.52</v>
      </c>
      <c r="V10" t="n">
        <v>0.83</v>
      </c>
      <c r="W10" t="n">
        <v>1.13</v>
      </c>
      <c r="X10" t="n">
        <v>0.64</v>
      </c>
      <c r="Y10" t="n">
        <v>1</v>
      </c>
      <c r="Z10" t="n">
        <v>10</v>
      </c>
      <c r="AA10" t="n">
        <v>284.4850250687844</v>
      </c>
      <c r="AB10" t="n">
        <v>389.2449618926414</v>
      </c>
      <c r="AC10" t="n">
        <v>352.0959690383421</v>
      </c>
      <c r="AD10" t="n">
        <v>284485.0250687844</v>
      </c>
      <c r="AE10" t="n">
        <v>389244.9618926414</v>
      </c>
      <c r="AF10" t="n">
        <v>1.731094647414544e-06</v>
      </c>
      <c r="AG10" t="n">
        <v>17</v>
      </c>
      <c r="AH10" t="n">
        <v>352095.9690383421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7.9189</v>
      </c>
      <c r="E11" t="n">
        <v>12.63</v>
      </c>
      <c r="F11" t="n">
        <v>8.109999999999999</v>
      </c>
      <c r="G11" t="n">
        <v>15.69</v>
      </c>
      <c r="H11" t="n">
        <v>0.21</v>
      </c>
      <c r="I11" t="n">
        <v>31</v>
      </c>
      <c r="J11" t="n">
        <v>278.46</v>
      </c>
      <c r="K11" t="n">
        <v>60.56</v>
      </c>
      <c r="L11" t="n">
        <v>3.25</v>
      </c>
      <c r="M11" t="n">
        <v>29</v>
      </c>
      <c r="N11" t="n">
        <v>74.66</v>
      </c>
      <c r="O11" t="n">
        <v>34577.92</v>
      </c>
      <c r="P11" t="n">
        <v>132.78</v>
      </c>
      <c r="Q11" t="n">
        <v>968.54</v>
      </c>
      <c r="R11" t="n">
        <v>44.51</v>
      </c>
      <c r="S11" t="n">
        <v>23.91</v>
      </c>
      <c r="T11" t="n">
        <v>9425.92</v>
      </c>
      <c r="U11" t="n">
        <v>0.54</v>
      </c>
      <c r="V11" t="n">
        <v>0.83</v>
      </c>
      <c r="W11" t="n">
        <v>1.13</v>
      </c>
      <c r="X11" t="n">
        <v>0.61</v>
      </c>
      <c r="Y11" t="n">
        <v>1</v>
      </c>
      <c r="Z11" t="n">
        <v>10</v>
      </c>
      <c r="AA11" t="n">
        <v>282.1777365522238</v>
      </c>
      <c r="AB11" t="n">
        <v>386.0880279538978</v>
      </c>
      <c r="AC11" t="n">
        <v>349.2403284439276</v>
      </c>
      <c r="AD11" t="n">
        <v>282177.7365522238</v>
      </c>
      <c r="AE11" t="n">
        <v>386088.0279538978</v>
      </c>
      <c r="AF11" t="n">
        <v>1.749877507168974e-06</v>
      </c>
      <c r="AG11" t="n">
        <v>17</v>
      </c>
      <c r="AH11" t="n">
        <v>349240.3284439276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8.072699999999999</v>
      </c>
      <c r="E12" t="n">
        <v>12.39</v>
      </c>
      <c r="F12" t="n">
        <v>8.02</v>
      </c>
      <c r="G12" t="n">
        <v>17.19</v>
      </c>
      <c r="H12" t="n">
        <v>0.22</v>
      </c>
      <c r="I12" t="n">
        <v>28</v>
      </c>
      <c r="J12" t="n">
        <v>278.95</v>
      </c>
      <c r="K12" t="n">
        <v>60.56</v>
      </c>
      <c r="L12" t="n">
        <v>3.5</v>
      </c>
      <c r="M12" t="n">
        <v>26</v>
      </c>
      <c r="N12" t="n">
        <v>74.90000000000001</v>
      </c>
      <c r="O12" t="n">
        <v>34638.36</v>
      </c>
      <c r="P12" t="n">
        <v>130.74</v>
      </c>
      <c r="Q12" t="n">
        <v>968.37</v>
      </c>
      <c r="R12" t="n">
        <v>42.04</v>
      </c>
      <c r="S12" t="n">
        <v>23.91</v>
      </c>
      <c r="T12" t="n">
        <v>8203.559999999999</v>
      </c>
      <c r="U12" t="n">
        <v>0.57</v>
      </c>
      <c r="V12" t="n">
        <v>0.84</v>
      </c>
      <c r="W12" t="n">
        <v>1.13</v>
      </c>
      <c r="X12" t="n">
        <v>0.53</v>
      </c>
      <c r="Y12" t="n">
        <v>1</v>
      </c>
      <c r="Z12" t="n">
        <v>10</v>
      </c>
      <c r="AA12" t="n">
        <v>278.0146779749079</v>
      </c>
      <c r="AB12" t="n">
        <v>380.391947547232</v>
      </c>
      <c r="AC12" t="n">
        <v>344.087873956775</v>
      </c>
      <c r="AD12" t="n">
        <v>278014.6779749079</v>
      </c>
      <c r="AE12" t="n">
        <v>380391.947547232</v>
      </c>
      <c r="AF12" t="n">
        <v>1.783863434583462e-06</v>
      </c>
      <c r="AG12" t="n">
        <v>17</v>
      </c>
      <c r="AH12" t="n">
        <v>344087.8739567749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8.167</v>
      </c>
      <c r="E13" t="n">
        <v>12.24</v>
      </c>
      <c r="F13" t="n">
        <v>7.99</v>
      </c>
      <c r="G13" t="n">
        <v>18.43</v>
      </c>
      <c r="H13" t="n">
        <v>0.24</v>
      </c>
      <c r="I13" t="n">
        <v>26</v>
      </c>
      <c r="J13" t="n">
        <v>279.44</v>
      </c>
      <c r="K13" t="n">
        <v>60.56</v>
      </c>
      <c r="L13" t="n">
        <v>3.75</v>
      </c>
      <c r="M13" t="n">
        <v>24</v>
      </c>
      <c r="N13" t="n">
        <v>75.14</v>
      </c>
      <c r="O13" t="n">
        <v>34698.9</v>
      </c>
      <c r="P13" t="n">
        <v>129.17</v>
      </c>
      <c r="Q13" t="n">
        <v>968.4</v>
      </c>
      <c r="R13" t="n">
        <v>40.98</v>
      </c>
      <c r="S13" t="n">
        <v>23.91</v>
      </c>
      <c r="T13" t="n">
        <v>7683.74</v>
      </c>
      <c r="U13" t="n">
        <v>0.58</v>
      </c>
      <c r="V13" t="n">
        <v>0.85</v>
      </c>
      <c r="W13" t="n">
        <v>1.12</v>
      </c>
      <c r="X13" t="n">
        <v>0.49</v>
      </c>
      <c r="Y13" t="n">
        <v>1</v>
      </c>
      <c r="Z13" t="n">
        <v>10</v>
      </c>
      <c r="AA13" t="n">
        <v>266.349335306418</v>
      </c>
      <c r="AB13" t="n">
        <v>364.430911069607</v>
      </c>
      <c r="AC13" t="n">
        <v>329.650136399119</v>
      </c>
      <c r="AD13" t="n">
        <v>266349.335306418</v>
      </c>
      <c r="AE13" t="n">
        <v>364430.911069607</v>
      </c>
      <c r="AF13" t="n">
        <v>1.804701360169849e-06</v>
      </c>
      <c r="AG13" t="n">
        <v>16</v>
      </c>
      <c r="AH13" t="n">
        <v>329650.136399119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8.2719</v>
      </c>
      <c r="E14" t="n">
        <v>12.09</v>
      </c>
      <c r="F14" t="n">
        <v>7.93</v>
      </c>
      <c r="G14" t="n">
        <v>19.84</v>
      </c>
      <c r="H14" t="n">
        <v>0.25</v>
      </c>
      <c r="I14" t="n">
        <v>24</v>
      </c>
      <c r="J14" t="n">
        <v>279.94</v>
      </c>
      <c r="K14" t="n">
        <v>60.56</v>
      </c>
      <c r="L14" t="n">
        <v>4</v>
      </c>
      <c r="M14" t="n">
        <v>22</v>
      </c>
      <c r="N14" t="n">
        <v>75.38</v>
      </c>
      <c r="O14" t="n">
        <v>34759.54</v>
      </c>
      <c r="P14" t="n">
        <v>127.7</v>
      </c>
      <c r="Q14" t="n">
        <v>968.42</v>
      </c>
      <c r="R14" t="n">
        <v>39.34</v>
      </c>
      <c r="S14" t="n">
        <v>23.91</v>
      </c>
      <c r="T14" t="n">
        <v>6874.66</v>
      </c>
      <c r="U14" t="n">
        <v>0.61</v>
      </c>
      <c r="V14" t="n">
        <v>0.85</v>
      </c>
      <c r="W14" t="n">
        <v>1.11</v>
      </c>
      <c r="X14" t="n">
        <v>0.44</v>
      </c>
      <c r="Y14" t="n">
        <v>1</v>
      </c>
      <c r="Z14" t="n">
        <v>10</v>
      </c>
      <c r="AA14" t="n">
        <v>263.6178340007286</v>
      </c>
      <c r="AB14" t="n">
        <v>360.69355047783</v>
      </c>
      <c r="AC14" t="n">
        <v>326.2694642568027</v>
      </c>
      <c r="AD14" t="n">
        <v>263617.8340007286</v>
      </c>
      <c r="AE14" t="n">
        <v>360693.55047783</v>
      </c>
      <c r="AF14" t="n">
        <v>1.827881618855023e-06</v>
      </c>
      <c r="AG14" t="n">
        <v>16</v>
      </c>
      <c r="AH14" t="n">
        <v>326269.4642568027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8.3156</v>
      </c>
      <c r="E15" t="n">
        <v>12.03</v>
      </c>
      <c r="F15" t="n">
        <v>7.92</v>
      </c>
      <c r="G15" t="n">
        <v>20.67</v>
      </c>
      <c r="H15" t="n">
        <v>0.27</v>
      </c>
      <c r="I15" t="n">
        <v>23</v>
      </c>
      <c r="J15" t="n">
        <v>280.43</v>
      </c>
      <c r="K15" t="n">
        <v>60.56</v>
      </c>
      <c r="L15" t="n">
        <v>4.25</v>
      </c>
      <c r="M15" t="n">
        <v>21</v>
      </c>
      <c r="N15" t="n">
        <v>75.62</v>
      </c>
      <c r="O15" t="n">
        <v>34820.27</v>
      </c>
      <c r="P15" t="n">
        <v>126.87</v>
      </c>
      <c r="Q15" t="n">
        <v>968.42</v>
      </c>
      <c r="R15" t="n">
        <v>38.91</v>
      </c>
      <c r="S15" t="n">
        <v>23.91</v>
      </c>
      <c r="T15" t="n">
        <v>6664.57</v>
      </c>
      <c r="U15" t="n">
        <v>0.61</v>
      </c>
      <c r="V15" t="n">
        <v>0.85</v>
      </c>
      <c r="W15" t="n">
        <v>1.12</v>
      </c>
      <c r="X15" t="n">
        <v>0.43</v>
      </c>
      <c r="Y15" t="n">
        <v>1</v>
      </c>
      <c r="Z15" t="n">
        <v>10</v>
      </c>
      <c r="AA15" t="n">
        <v>262.4195659681756</v>
      </c>
      <c r="AB15" t="n">
        <v>359.0540272918363</v>
      </c>
      <c r="AC15" t="n">
        <v>324.7864148625949</v>
      </c>
      <c r="AD15" t="n">
        <v>262419.5659681755</v>
      </c>
      <c r="AE15" t="n">
        <v>359054.0272918363</v>
      </c>
      <c r="AF15" t="n">
        <v>1.837538218517007e-06</v>
      </c>
      <c r="AG15" t="n">
        <v>16</v>
      </c>
      <c r="AH15" t="n">
        <v>324786.4148625949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8.4063</v>
      </c>
      <c r="E16" t="n">
        <v>11.9</v>
      </c>
      <c r="F16" t="n">
        <v>7.9</v>
      </c>
      <c r="G16" t="n">
        <v>22.57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125.77</v>
      </c>
      <c r="Q16" t="n">
        <v>968.3200000000001</v>
      </c>
      <c r="R16" t="n">
        <v>38.14</v>
      </c>
      <c r="S16" t="n">
        <v>23.91</v>
      </c>
      <c r="T16" t="n">
        <v>6293.04</v>
      </c>
      <c r="U16" t="n">
        <v>0.63</v>
      </c>
      <c r="V16" t="n">
        <v>0.86</v>
      </c>
      <c r="W16" t="n">
        <v>1.11</v>
      </c>
      <c r="X16" t="n">
        <v>0.4</v>
      </c>
      <c r="Y16" t="n">
        <v>1</v>
      </c>
      <c r="Z16" t="n">
        <v>10</v>
      </c>
      <c r="AA16" t="n">
        <v>260.3784806228408</v>
      </c>
      <c r="AB16" t="n">
        <v>356.261324276019</v>
      </c>
      <c r="AC16" t="n">
        <v>322.260243503024</v>
      </c>
      <c r="AD16" t="n">
        <v>260378.4806228408</v>
      </c>
      <c r="AE16" t="n">
        <v>356261.324276019</v>
      </c>
      <c r="AF16" t="n">
        <v>1.857580634749088e-06</v>
      </c>
      <c r="AG16" t="n">
        <v>16</v>
      </c>
      <c r="AH16" t="n">
        <v>322260.243503024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8.464399999999999</v>
      </c>
      <c r="E17" t="n">
        <v>11.81</v>
      </c>
      <c r="F17" t="n">
        <v>7.87</v>
      </c>
      <c r="G17" t="n">
        <v>23.61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124.72</v>
      </c>
      <c r="Q17" t="n">
        <v>968.3200000000001</v>
      </c>
      <c r="R17" t="n">
        <v>37.28</v>
      </c>
      <c r="S17" t="n">
        <v>23.91</v>
      </c>
      <c r="T17" t="n">
        <v>5866.76</v>
      </c>
      <c r="U17" t="n">
        <v>0.64</v>
      </c>
      <c r="V17" t="n">
        <v>0.86</v>
      </c>
      <c r="W17" t="n">
        <v>1.11</v>
      </c>
      <c r="X17" t="n">
        <v>0.37</v>
      </c>
      <c r="Y17" t="n">
        <v>1</v>
      </c>
      <c r="Z17" t="n">
        <v>10</v>
      </c>
      <c r="AA17" t="n">
        <v>258.8024500341902</v>
      </c>
      <c r="AB17" t="n">
        <v>354.1049296950648</v>
      </c>
      <c r="AC17" t="n">
        <v>320.3096521943572</v>
      </c>
      <c r="AD17" t="n">
        <v>258802.4500341902</v>
      </c>
      <c r="AE17" t="n">
        <v>354104.9296950648</v>
      </c>
      <c r="AF17" t="n">
        <v>1.870419271828293e-06</v>
      </c>
      <c r="AG17" t="n">
        <v>16</v>
      </c>
      <c r="AH17" t="n">
        <v>320309.6521943572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8.5137</v>
      </c>
      <c r="E18" t="n">
        <v>11.75</v>
      </c>
      <c r="F18" t="n">
        <v>7.85</v>
      </c>
      <c r="G18" t="n">
        <v>24.8</v>
      </c>
      <c r="H18" t="n">
        <v>0.32</v>
      </c>
      <c r="I18" t="n">
        <v>19</v>
      </c>
      <c r="J18" t="n">
        <v>281.91</v>
      </c>
      <c r="K18" t="n">
        <v>60.56</v>
      </c>
      <c r="L18" t="n">
        <v>5</v>
      </c>
      <c r="M18" t="n">
        <v>17</v>
      </c>
      <c r="N18" t="n">
        <v>76.34999999999999</v>
      </c>
      <c r="O18" t="n">
        <v>35003.04</v>
      </c>
      <c r="P18" t="n">
        <v>123.32</v>
      </c>
      <c r="Q18" t="n">
        <v>968.46</v>
      </c>
      <c r="R18" t="n">
        <v>36.53</v>
      </c>
      <c r="S18" t="n">
        <v>23.91</v>
      </c>
      <c r="T18" t="n">
        <v>5497.71</v>
      </c>
      <c r="U18" t="n">
        <v>0.65</v>
      </c>
      <c r="V18" t="n">
        <v>0.86</v>
      </c>
      <c r="W18" t="n">
        <v>1.12</v>
      </c>
      <c r="X18" t="n">
        <v>0.36</v>
      </c>
      <c r="Y18" t="n">
        <v>1</v>
      </c>
      <c r="Z18" t="n">
        <v>10</v>
      </c>
      <c r="AA18" t="n">
        <v>257.1785588526278</v>
      </c>
      <c r="AB18" t="n">
        <v>351.883050139262</v>
      </c>
      <c r="AC18" t="n">
        <v>318.2998257050386</v>
      </c>
      <c r="AD18" t="n">
        <v>257178.5588526278</v>
      </c>
      <c r="AE18" t="n">
        <v>351883.050139262</v>
      </c>
      <c r="AF18" t="n">
        <v>1.881313330485863e-06</v>
      </c>
      <c r="AG18" t="n">
        <v>16</v>
      </c>
      <c r="AH18" t="n">
        <v>318299.8257050386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8.559200000000001</v>
      </c>
      <c r="E19" t="n">
        <v>11.68</v>
      </c>
      <c r="F19" t="n">
        <v>7.84</v>
      </c>
      <c r="G19" t="n">
        <v>26.14</v>
      </c>
      <c r="H19" t="n">
        <v>0.33</v>
      </c>
      <c r="I19" t="n">
        <v>18</v>
      </c>
      <c r="J19" t="n">
        <v>282.4</v>
      </c>
      <c r="K19" t="n">
        <v>60.56</v>
      </c>
      <c r="L19" t="n">
        <v>5.25</v>
      </c>
      <c r="M19" t="n">
        <v>16</v>
      </c>
      <c r="N19" t="n">
        <v>76.59999999999999</v>
      </c>
      <c r="O19" t="n">
        <v>35064.15</v>
      </c>
      <c r="P19" t="n">
        <v>122.48</v>
      </c>
      <c r="Q19" t="n">
        <v>968.3200000000001</v>
      </c>
      <c r="R19" t="n">
        <v>36.3</v>
      </c>
      <c r="S19" t="n">
        <v>23.91</v>
      </c>
      <c r="T19" t="n">
        <v>5386.66</v>
      </c>
      <c r="U19" t="n">
        <v>0.66</v>
      </c>
      <c r="V19" t="n">
        <v>0.86</v>
      </c>
      <c r="W19" t="n">
        <v>1.11</v>
      </c>
      <c r="X19" t="n">
        <v>0.35</v>
      </c>
      <c r="Y19" t="n">
        <v>1</v>
      </c>
      <c r="Z19" t="n">
        <v>10</v>
      </c>
      <c r="AA19" t="n">
        <v>256.0176987333891</v>
      </c>
      <c r="AB19" t="n">
        <v>350.2947101105864</v>
      </c>
      <c r="AC19" t="n">
        <v>316.8630746194501</v>
      </c>
      <c r="AD19" t="n">
        <v>256017.6987333891</v>
      </c>
      <c r="AE19" t="n">
        <v>350294.7101105864</v>
      </c>
      <c r="AF19" t="n">
        <v>1.891367684824999e-06</v>
      </c>
      <c r="AG19" t="n">
        <v>16</v>
      </c>
      <c r="AH19" t="n">
        <v>316863.0746194501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8.608499999999999</v>
      </c>
      <c r="E20" t="n">
        <v>11.62</v>
      </c>
      <c r="F20" t="n">
        <v>7.83</v>
      </c>
      <c r="G20" t="n">
        <v>27.63</v>
      </c>
      <c r="H20" t="n">
        <v>0.35</v>
      </c>
      <c r="I20" t="n">
        <v>17</v>
      </c>
      <c r="J20" t="n">
        <v>282.9</v>
      </c>
      <c r="K20" t="n">
        <v>60.56</v>
      </c>
      <c r="L20" t="n">
        <v>5.5</v>
      </c>
      <c r="M20" t="n">
        <v>15</v>
      </c>
      <c r="N20" t="n">
        <v>76.84999999999999</v>
      </c>
      <c r="O20" t="n">
        <v>35125.37</v>
      </c>
      <c r="P20" t="n">
        <v>121.38</v>
      </c>
      <c r="Q20" t="n">
        <v>968.48</v>
      </c>
      <c r="R20" t="n">
        <v>36</v>
      </c>
      <c r="S20" t="n">
        <v>23.91</v>
      </c>
      <c r="T20" t="n">
        <v>5241.99</v>
      </c>
      <c r="U20" t="n">
        <v>0.66</v>
      </c>
      <c r="V20" t="n">
        <v>0.86</v>
      </c>
      <c r="W20" t="n">
        <v>1.11</v>
      </c>
      <c r="X20" t="n">
        <v>0.33</v>
      </c>
      <c r="Y20" t="n">
        <v>1</v>
      </c>
      <c r="Z20" t="n">
        <v>10</v>
      </c>
      <c r="AA20" t="n">
        <v>254.6570463785008</v>
      </c>
      <c r="AB20" t="n">
        <v>348.4330055308838</v>
      </c>
      <c r="AC20" t="n">
        <v>315.1790485119149</v>
      </c>
      <c r="AD20" t="n">
        <v>254657.0463785008</v>
      </c>
      <c r="AE20" t="n">
        <v>348433.0055308838</v>
      </c>
      <c r="AF20" t="n">
        <v>1.902261743482569e-06</v>
      </c>
      <c r="AG20" t="n">
        <v>16</v>
      </c>
      <c r="AH20" t="n">
        <v>315179.0485119149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8.6701</v>
      </c>
      <c r="E21" t="n">
        <v>11.53</v>
      </c>
      <c r="F21" t="n">
        <v>7.8</v>
      </c>
      <c r="G21" t="n">
        <v>29.24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14</v>
      </c>
      <c r="N21" t="n">
        <v>77.09</v>
      </c>
      <c r="O21" t="n">
        <v>35186.68</v>
      </c>
      <c r="P21" t="n">
        <v>120.28</v>
      </c>
      <c r="Q21" t="n">
        <v>968.39</v>
      </c>
      <c r="R21" t="n">
        <v>34.96</v>
      </c>
      <c r="S21" t="n">
        <v>23.91</v>
      </c>
      <c r="T21" t="n">
        <v>4723.55</v>
      </c>
      <c r="U21" t="n">
        <v>0.68</v>
      </c>
      <c r="V21" t="n">
        <v>0.87</v>
      </c>
      <c r="W21" t="n">
        <v>1.11</v>
      </c>
      <c r="X21" t="n">
        <v>0.3</v>
      </c>
      <c r="Y21" t="n">
        <v>1</v>
      </c>
      <c r="Z21" t="n">
        <v>10</v>
      </c>
      <c r="AA21" t="n">
        <v>253.0818213917795</v>
      </c>
      <c r="AB21" t="n">
        <v>346.2777132100311</v>
      </c>
      <c r="AC21" t="n">
        <v>313.2294542651919</v>
      </c>
      <c r="AD21" t="n">
        <v>253081.8213917795</v>
      </c>
      <c r="AE21" t="n">
        <v>346277.7132100311</v>
      </c>
      <c r="AF21" t="n">
        <v>1.915873792434015e-06</v>
      </c>
      <c r="AG21" t="n">
        <v>16</v>
      </c>
      <c r="AH21" t="n">
        <v>313229.4542651919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8.6724</v>
      </c>
      <c r="E22" t="n">
        <v>11.53</v>
      </c>
      <c r="F22" t="n">
        <v>7.79</v>
      </c>
      <c r="G22" t="n">
        <v>29.23</v>
      </c>
      <c r="H22" t="n">
        <v>0.38</v>
      </c>
      <c r="I22" t="n">
        <v>16</v>
      </c>
      <c r="J22" t="n">
        <v>283.9</v>
      </c>
      <c r="K22" t="n">
        <v>60.56</v>
      </c>
      <c r="L22" t="n">
        <v>6</v>
      </c>
      <c r="M22" t="n">
        <v>14</v>
      </c>
      <c r="N22" t="n">
        <v>77.34</v>
      </c>
      <c r="O22" t="n">
        <v>35248.1</v>
      </c>
      <c r="P22" t="n">
        <v>119.58</v>
      </c>
      <c r="Q22" t="n">
        <v>968.42</v>
      </c>
      <c r="R22" t="n">
        <v>35.02</v>
      </c>
      <c r="S22" t="n">
        <v>23.91</v>
      </c>
      <c r="T22" t="n">
        <v>4756.38</v>
      </c>
      <c r="U22" t="n">
        <v>0.68</v>
      </c>
      <c r="V22" t="n">
        <v>0.87</v>
      </c>
      <c r="W22" t="n">
        <v>1.1</v>
      </c>
      <c r="X22" t="n">
        <v>0.3</v>
      </c>
      <c r="Y22" t="n">
        <v>1</v>
      </c>
      <c r="Z22" t="n">
        <v>10</v>
      </c>
      <c r="AA22" t="n">
        <v>252.574913872332</v>
      </c>
      <c r="AB22" t="n">
        <v>345.584139978742</v>
      </c>
      <c r="AC22" t="n">
        <v>312.6020746896607</v>
      </c>
      <c r="AD22" t="n">
        <v>252574.913872332</v>
      </c>
      <c r="AE22" t="n">
        <v>345584.139978742</v>
      </c>
      <c r="AF22" t="n">
        <v>1.916382034521488e-06</v>
      </c>
      <c r="AG22" t="n">
        <v>16</v>
      </c>
      <c r="AH22" t="n">
        <v>312602.0746896607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8.727499999999999</v>
      </c>
      <c r="E23" t="n">
        <v>11.46</v>
      </c>
      <c r="F23" t="n">
        <v>7.77</v>
      </c>
      <c r="G23" t="n">
        <v>31.09</v>
      </c>
      <c r="H23" t="n">
        <v>0.39</v>
      </c>
      <c r="I23" t="n">
        <v>15</v>
      </c>
      <c r="J23" t="n">
        <v>284.4</v>
      </c>
      <c r="K23" t="n">
        <v>60.56</v>
      </c>
      <c r="L23" t="n">
        <v>6.25</v>
      </c>
      <c r="M23" t="n">
        <v>13</v>
      </c>
      <c r="N23" t="n">
        <v>77.59</v>
      </c>
      <c r="O23" t="n">
        <v>35309.61</v>
      </c>
      <c r="P23" t="n">
        <v>118.52</v>
      </c>
      <c r="Q23" t="n">
        <v>968.3200000000001</v>
      </c>
      <c r="R23" t="n">
        <v>34.38</v>
      </c>
      <c r="S23" t="n">
        <v>23.91</v>
      </c>
      <c r="T23" t="n">
        <v>4440.13</v>
      </c>
      <c r="U23" t="n">
        <v>0.7</v>
      </c>
      <c r="V23" t="n">
        <v>0.87</v>
      </c>
      <c r="W23" t="n">
        <v>1.1</v>
      </c>
      <c r="X23" t="n">
        <v>0.28</v>
      </c>
      <c r="Y23" t="n">
        <v>1</v>
      </c>
      <c r="Z23" t="n">
        <v>10</v>
      </c>
      <c r="AA23" t="n">
        <v>242.0844791186788</v>
      </c>
      <c r="AB23" t="n">
        <v>331.2306643434826</v>
      </c>
      <c r="AC23" t="n">
        <v>299.6184746237963</v>
      </c>
      <c r="AD23" t="n">
        <v>242084.4791186788</v>
      </c>
      <c r="AE23" t="n">
        <v>331230.6643434826</v>
      </c>
      <c r="AF23" t="n">
        <v>1.928557747138772e-06</v>
      </c>
      <c r="AG23" t="n">
        <v>15</v>
      </c>
      <c r="AH23" t="n">
        <v>299618.4746237962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8.7852</v>
      </c>
      <c r="E24" t="n">
        <v>11.38</v>
      </c>
      <c r="F24" t="n">
        <v>7.75</v>
      </c>
      <c r="G24" t="n">
        <v>33.22</v>
      </c>
      <c r="H24" t="n">
        <v>0.41</v>
      </c>
      <c r="I24" t="n">
        <v>14</v>
      </c>
      <c r="J24" t="n">
        <v>284.89</v>
      </c>
      <c r="K24" t="n">
        <v>60.56</v>
      </c>
      <c r="L24" t="n">
        <v>6.5</v>
      </c>
      <c r="M24" t="n">
        <v>12</v>
      </c>
      <c r="N24" t="n">
        <v>77.84</v>
      </c>
      <c r="O24" t="n">
        <v>35371.22</v>
      </c>
      <c r="P24" t="n">
        <v>116.87</v>
      </c>
      <c r="Q24" t="n">
        <v>968.36</v>
      </c>
      <c r="R24" t="n">
        <v>33.44</v>
      </c>
      <c r="S24" t="n">
        <v>23.91</v>
      </c>
      <c r="T24" t="n">
        <v>3978.13</v>
      </c>
      <c r="U24" t="n">
        <v>0.71</v>
      </c>
      <c r="V24" t="n">
        <v>0.87</v>
      </c>
      <c r="W24" t="n">
        <v>1.11</v>
      </c>
      <c r="X24" t="n">
        <v>0.25</v>
      </c>
      <c r="Y24" t="n">
        <v>1</v>
      </c>
      <c r="Z24" t="n">
        <v>10</v>
      </c>
      <c r="AA24" t="n">
        <v>240.2989579063257</v>
      </c>
      <c r="AB24" t="n">
        <v>328.7876354491059</v>
      </c>
      <c r="AC24" t="n">
        <v>297.4086049782855</v>
      </c>
      <c r="AD24" t="n">
        <v>240298.9579063257</v>
      </c>
      <c r="AE24" t="n">
        <v>328787.6354491059</v>
      </c>
      <c r="AF24" t="n">
        <v>1.941307994289721e-06</v>
      </c>
      <c r="AG24" t="n">
        <v>15</v>
      </c>
      <c r="AH24" t="n">
        <v>297408.6049782855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8.7925</v>
      </c>
      <c r="E25" t="n">
        <v>11.37</v>
      </c>
      <c r="F25" t="n">
        <v>7.74</v>
      </c>
      <c r="G25" t="n">
        <v>33.18</v>
      </c>
      <c r="H25" t="n">
        <v>0.42</v>
      </c>
      <c r="I25" t="n">
        <v>14</v>
      </c>
      <c r="J25" t="n">
        <v>285.39</v>
      </c>
      <c r="K25" t="n">
        <v>60.56</v>
      </c>
      <c r="L25" t="n">
        <v>6.75</v>
      </c>
      <c r="M25" t="n">
        <v>12</v>
      </c>
      <c r="N25" t="n">
        <v>78.09</v>
      </c>
      <c r="O25" t="n">
        <v>35432.93</v>
      </c>
      <c r="P25" t="n">
        <v>116.53</v>
      </c>
      <c r="Q25" t="n">
        <v>968.37</v>
      </c>
      <c r="R25" t="n">
        <v>33.22</v>
      </c>
      <c r="S25" t="n">
        <v>23.91</v>
      </c>
      <c r="T25" t="n">
        <v>3868.39</v>
      </c>
      <c r="U25" t="n">
        <v>0.72</v>
      </c>
      <c r="V25" t="n">
        <v>0.87</v>
      </c>
      <c r="W25" t="n">
        <v>1.1</v>
      </c>
      <c r="X25" t="n">
        <v>0.24</v>
      </c>
      <c r="Y25" t="n">
        <v>1</v>
      </c>
      <c r="Z25" t="n">
        <v>10</v>
      </c>
      <c r="AA25" t="n">
        <v>239.9644189731868</v>
      </c>
      <c r="AB25" t="n">
        <v>328.3299045219692</v>
      </c>
      <c r="AC25" t="n">
        <v>296.9945592484053</v>
      </c>
      <c r="AD25" t="n">
        <v>239964.4189731868</v>
      </c>
      <c r="AE25" t="n">
        <v>328329.9045219693</v>
      </c>
      <c r="AF25" t="n">
        <v>1.942921110480396e-06</v>
      </c>
      <c r="AG25" t="n">
        <v>15</v>
      </c>
      <c r="AH25" t="n">
        <v>296994.5592484053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8.833299999999999</v>
      </c>
      <c r="E26" t="n">
        <v>11.32</v>
      </c>
      <c r="F26" t="n">
        <v>7.74</v>
      </c>
      <c r="G26" t="n">
        <v>35.73</v>
      </c>
      <c r="H26" t="n">
        <v>0.44</v>
      </c>
      <c r="I26" t="n">
        <v>13</v>
      </c>
      <c r="J26" t="n">
        <v>285.9</v>
      </c>
      <c r="K26" t="n">
        <v>60.56</v>
      </c>
      <c r="L26" t="n">
        <v>7</v>
      </c>
      <c r="M26" t="n">
        <v>11</v>
      </c>
      <c r="N26" t="n">
        <v>78.34</v>
      </c>
      <c r="O26" t="n">
        <v>35494.74</v>
      </c>
      <c r="P26" t="n">
        <v>115.7</v>
      </c>
      <c r="Q26" t="n">
        <v>968.4299999999999</v>
      </c>
      <c r="R26" t="n">
        <v>33.29</v>
      </c>
      <c r="S26" t="n">
        <v>23.91</v>
      </c>
      <c r="T26" t="n">
        <v>3904.79</v>
      </c>
      <c r="U26" t="n">
        <v>0.72</v>
      </c>
      <c r="V26" t="n">
        <v>0.87</v>
      </c>
      <c r="W26" t="n">
        <v>1.1</v>
      </c>
      <c r="X26" t="n">
        <v>0.24</v>
      </c>
      <c r="Y26" t="n">
        <v>1</v>
      </c>
      <c r="Z26" t="n">
        <v>10</v>
      </c>
      <c r="AA26" t="n">
        <v>238.9807784274632</v>
      </c>
      <c r="AB26" t="n">
        <v>326.9840441321527</v>
      </c>
      <c r="AC26" t="n">
        <v>295.7771458852656</v>
      </c>
      <c r="AD26" t="n">
        <v>238980.7784274632</v>
      </c>
      <c r="AE26" t="n">
        <v>326984.0441321527</v>
      </c>
      <c r="AF26" t="n">
        <v>1.951936883162523e-06</v>
      </c>
      <c r="AG26" t="n">
        <v>15</v>
      </c>
      <c r="AH26" t="n">
        <v>295777.1458852655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8.8346</v>
      </c>
      <c r="E27" t="n">
        <v>11.32</v>
      </c>
      <c r="F27" t="n">
        <v>7.74</v>
      </c>
      <c r="G27" t="n">
        <v>35.72</v>
      </c>
      <c r="H27" t="n">
        <v>0.45</v>
      </c>
      <c r="I27" t="n">
        <v>13</v>
      </c>
      <c r="J27" t="n">
        <v>286.4</v>
      </c>
      <c r="K27" t="n">
        <v>60.56</v>
      </c>
      <c r="L27" t="n">
        <v>7.25</v>
      </c>
      <c r="M27" t="n">
        <v>11</v>
      </c>
      <c r="N27" t="n">
        <v>78.59</v>
      </c>
      <c r="O27" t="n">
        <v>35556.78</v>
      </c>
      <c r="P27" t="n">
        <v>115.13</v>
      </c>
      <c r="Q27" t="n">
        <v>968.46</v>
      </c>
      <c r="R27" t="n">
        <v>33.15</v>
      </c>
      <c r="S27" t="n">
        <v>23.91</v>
      </c>
      <c r="T27" t="n">
        <v>3835.91</v>
      </c>
      <c r="U27" t="n">
        <v>0.72</v>
      </c>
      <c r="V27" t="n">
        <v>0.87</v>
      </c>
      <c r="W27" t="n">
        <v>1.1</v>
      </c>
      <c r="X27" t="n">
        <v>0.24</v>
      </c>
      <c r="Y27" t="n">
        <v>1</v>
      </c>
      <c r="Z27" t="n">
        <v>10</v>
      </c>
      <c r="AA27" t="n">
        <v>238.6147666155965</v>
      </c>
      <c r="AB27" t="n">
        <v>326.4832506238555</v>
      </c>
      <c r="AC27" t="n">
        <v>295.3241474065318</v>
      </c>
      <c r="AD27" t="n">
        <v>238614.7666155965</v>
      </c>
      <c r="AE27" t="n">
        <v>326483.2506238555</v>
      </c>
      <c r="AF27" t="n">
        <v>1.952224150429355e-06</v>
      </c>
      <c r="AG27" t="n">
        <v>15</v>
      </c>
      <c r="AH27" t="n">
        <v>295324.1474065318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8.898300000000001</v>
      </c>
      <c r="E28" t="n">
        <v>11.24</v>
      </c>
      <c r="F28" t="n">
        <v>7.71</v>
      </c>
      <c r="G28" t="n">
        <v>38.55</v>
      </c>
      <c r="H28" t="n">
        <v>0.47</v>
      </c>
      <c r="I28" t="n">
        <v>12</v>
      </c>
      <c r="J28" t="n">
        <v>286.9</v>
      </c>
      <c r="K28" t="n">
        <v>60.56</v>
      </c>
      <c r="L28" t="n">
        <v>7.5</v>
      </c>
      <c r="M28" t="n">
        <v>10</v>
      </c>
      <c r="N28" t="n">
        <v>78.84999999999999</v>
      </c>
      <c r="O28" t="n">
        <v>35618.8</v>
      </c>
      <c r="P28" t="n">
        <v>113.34</v>
      </c>
      <c r="Q28" t="n">
        <v>968.3200000000001</v>
      </c>
      <c r="R28" t="n">
        <v>32.38</v>
      </c>
      <c r="S28" t="n">
        <v>23.91</v>
      </c>
      <c r="T28" t="n">
        <v>3457.93</v>
      </c>
      <c r="U28" t="n">
        <v>0.74</v>
      </c>
      <c r="V28" t="n">
        <v>0.88</v>
      </c>
      <c r="W28" t="n">
        <v>1.1</v>
      </c>
      <c r="X28" t="n">
        <v>0.21</v>
      </c>
      <c r="Y28" t="n">
        <v>1</v>
      </c>
      <c r="Z28" t="n">
        <v>10</v>
      </c>
      <c r="AA28" t="n">
        <v>236.6823154677873</v>
      </c>
      <c r="AB28" t="n">
        <v>323.8391857096965</v>
      </c>
      <c r="AC28" t="n">
        <v>292.932428336811</v>
      </c>
      <c r="AD28" t="n">
        <v>236682.3154677873</v>
      </c>
      <c r="AE28" t="n">
        <v>323839.1857096965</v>
      </c>
      <c r="AF28" t="n">
        <v>1.966300246504147e-06</v>
      </c>
      <c r="AG28" t="n">
        <v>15</v>
      </c>
      <c r="AH28" t="n">
        <v>292932.428336811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8.8957</v>
      </c>
      <c r="E29" t="n">
        <v>11.24</v>
      </c>
      <c r="F29" t="n">
        <v>7.71</v>
      </c>
      <c r="G29" t="n">
        <v>38.57</v>
      </c>
      <c r="H29" t="n">
        <v>0.48</v>
      </c>
      <c r="I29" t="n">
        <v>12</v>
      </c>
      <c r="J29" t="n">
        <v>287.41</v>
      </c>
      <c r="K29" t="n">
        <v>60.56</v>
      </c>
      <c r="L29" t="n">
        <v>7.75</v>
      </c>
      <c r="M29" t="n">
        <v>10</v>
      </c>
      <c r="N29" t="n">
        <v>79.09999999999999</v>
      </c>
      <c r="O29" t="n">
        <v>35680.92</v>
      </c>
      <c r="P29" t="n">
        <v>112.39</v>
      </c>
      <c r="Q29" t="n">
        <v>968.35</v>
      </c>
      <c r="R29" t="n">
        <v>32.42</v>
      </c>
      <c r="S29" t="n">
        <v>23.91</v>
      </c>
      <c r="T29" t="n">
        <v>3475.23</v>
      </c>
      <c r="U29" t="n">
        <v>0.74</v>
      </c>
      <c r="V29" t="n">
        <v>0.88</v>
      </c>
      <c r="W29" t="n">
        <v>1.1</v>
      </c>
      <c r="X29" t="n">
        <v>0.22</v>
      </c>
      <c r="Y29" t="n">
        <v>1</v>
      </c>
      <c r="Z29" t="n">
        <v>10</v>
      </c>
      <c r="AA29" t="n">
        <v>236.1300786002667</v>
      </c>
      <c r="AB29" t="n">
        <v>323.083590864584</v>
      </c>
      <c r="AC29" t="n">
        <v>292.2489464032317</v>
      </c>
      <c r="AD29" t="n">
        <v>236130.0786002667</v>
      </c>
      <c r="AE29" t="n">
        <v>323083.590864584</v>
      </c>
      <c r="AF29" t="n">
        <v>1.965725711970482e-06</v>
      </c>
      <c r="AG29" t="n">
        <v>15</v>
      </c>
      <c r="AH29" t="n">
        <v>292248.9464032317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8.9534</v>
      </c>
      <c r="E30" t="n">
        <v>11.17</v>
      </c>
      <c r="F30" t="n">
        <v>7.69</v>
      </c>
      <c r="G30" t="n">
        <v>41.96</v>
      </c>
      <c r="H30" t="n">
        <v>0.49</v>
      </c>
      <c r="I30" t="n">
        <v>11</v>
      </c>
      <c r="J30" t="n">
        <v>287.91</v>
      </c>
      <c r="K30" t="n">
        <v>60.56</v>
      </c>
      <c r="L30" t="n">
        <v>8</v>
      </c>
      <c r="M30" t="n">
        <v>9</v>
      </c>
      <c r="N30" t="n">
        <v>79.36</v>
      </c>
      <c r="O30" t="n">
        <v>35743.15</v>
      </c>
      <c r="P30" t="n">
        <v>111.02</v>
      </c>
      <c r="Q30" t="n">
        <v>968.41</v>
      </c>
      <c r="R30" t="n">
        <v>31.83</v>
      </c>
      <c r="S30" t="n">
        <v>23.91</v>
      </c>
      <c r="T30" t="n">
        <v>3186.85</v>
      </c>
      <c r="U30" t="n">
        <v>0.75</v>
      </c>
      <c r="V30" t="n">
        <v>0.88</v>
      </c>
      <c r="W30" t="n">
        <v>1.1</v>
      </c>
      <c r="X30" t="n">
        <v>0.2</v>
      </c>
      <c r="Y30" t="n">
        <v>1</v>
      </c>
      <c r="Z30" t="n">
        <v>10</v>
      </c>
      <c r="AA30" t="n">
        <v>234.5866600502071</v>
      </c>
      <c r="AB30" t="n">
        <v>320.9718175135728</v>
      </c>
      <c r="AC30" t="n">
        <v>290.3387177369478</v>
      </c>
      <c r="AD30" t="n">
        <v>234586.6600502071</v>
      </c>
      <c r="AE30" t="n">
        <v>320971.8175135728</v>
      </c>
      <c r="AF30" t="n">
        <v>1.978475959121431e-06</v>
      </c>
      <c r="AG30" t="n">
        <v>15</v>
      </c>
      <c r="AH30" t="n">
        <v>290338.7177369478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8.9557</v>
      </c>
      <c r="E31" t="n">
        <v>11.17</v>
      </c>
      <c r="F31" t="n">
        <v>7.69</v>
      </c>
      <c r="G31" t="n">
        <v>41.95</v>
      </c>
      <c r="H31" t="n">
        <v>0.51</v>
      </c>
      <c r="I31" t="n">
        <v>11</v>
      </c>
      <c r="J31" t="n">
        <v>288.42</v>
      </c>
      <c r="K31" t="n">
        <v>60.56</v>
      </c>
      <c r="L31" t="n">
        <v>8.25</v>
      </c>
      <c r="M31" t="n">
        <v>9</v>
      </c>
      <c r="N31" t="n">
        <v>79.61</v>
      </c>
      <c r="O31" t="n">
        <v>35805.48</v>
      </c>
      <c r="P31" t="n">
        <v>110.6</v>
      </c>
      <c r="Q31" t="n">
        <v>968.41</v>
      </c>
      <c r="R31" t="n">
        <v>31.86</v>
      </c>
      <c r="S31" t="n">
        <v>23.91</v>
      </c>
      <c r="T31" t="n">
        <v>3201.66</v>
      </c>
      <c r="U31" t="n">
        <v>0.75</v>
      </c>
      <c r="V31" t="n">
        <v>0.88</v>
      </c>
      <c r="W31" t="n">
        <v>1.09</v>
      </c>
      <c r="X31" t="n">
        <v>0.19</v>
      </c>
      <c r="Y31" t="n">
        <v>1</v>
      </c>
      <c r="Z31" t="n">
        <v>10</v>
      </c>
      <c r="AA31" t="n">
        <v>234.3065660168842</v>
      </c>
      <c r="AB31" t="n">
        <v>320.5885805003039</v>
      </c>
      <c r="AC31" t="n">
        <v>289.9920563263487</v>
      </c>
      <c r="AD31" t="n">
        <v>234306.5660168842</v>
      </c>
      <c r="AE31" t="n">
        <v>320588.5805003039</v>
      </c>
      <c r="AF31" t="n">
        <v>1.978984201208903e-06</v>
      </c>
      <c r="AG31" t="n">
        <v>15</v>
      </c>
      <c r="AH31" t="n">
        <v>289992.0563263487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8.955399999999999</v>
      </c>
      <c r="E32" t="n">
        <v>11.17</v>
      </c>
      <c r="F32" t="n">
        <v>7.69</v>
      </c>
      <c r="G32" t="n">
        <v>41.95</v>
      </c>
      <c r="H32" t="n">
        <v>0.52</v>
      </c>
      <c r="I32" t="n">
        <v>11</v>
      </c>
      <c r="J32" t="n">
        <v>288.92</v>
      </c>
      <c r="K32" t="n">
        <v>60.56</v>
      </c>
      <c r="L32" t="n">
        <v>8.5</v>
      </c>
      <c r="M32" t="n">
        <v>9</v>
      </c>
      <c r="N32" t="n">
        <v>79.87</v>
      </c>
      <c r="O32" t="n">
        <v>35867.91</v>
      </c>
      <c r="P32" t="n">
        <v>109.57</v>
      </c>
      <c r="Q32" t="n">
        <v>968.3200000000001</v>
      </c>
      <c r="R32" t="n">
        <v>31.82</v>
      </c>
      <c r="S32" t="n">
        <v>23.91</v>
      </c>
      <c r="T32" t="n">
        <v>3181.02</v>
      </c>
      <c r="U32" t="n">
        <v>0.75</v>
      </c>
      <c r="V32" t="n">
        <v>0.88</v>
      </c>
      <c r="W32" t="n">
        <v>1.1</v>
      </c>
      <c r="X32" t="n">
        <v>0.19</v>
      </c>
      <c r="Y32" t="n">
        <v>1</v>
      </c>
      <c r="Z32" t="n">
        <v>10</v>
      </c>
      <c r="AA32" t="n">
        <v>233.6838983017443</v>
      </c>
      <c r="AB32" t="n">
        <v>319.7366190622892</v>
      </c>
      <c r="AC32" t="n">
        <v>289.2214048922424</v>
      </c>
      <c r="AD32" t="n">
        <v>233683.8983017443</v>
      </c>
      <c r="AE32" t="n">
        <v>319736.6190622891</v>
      </c>
      <c r="AF32" t="n">
        <v>1.978917908762711e-06</v>
      </c>
      <c r="AG32" t="n">
        <v>15</v>
      </c>
      <c r="AH32" t="n">
        <v>289221.4048922424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9.0122</v>
      </c>
      <c r="E33" t="n">
        <v>11.1</v>
      </c>
      <c r="F33" t="n">
        <v>7.67</v>
      </c>
      <c r="G33" t="n">
        <v>46.04</v>
      </c>
      <c r="H33" t="n">
        <v>0.54</v>
      </c>
      <c r="I33" t="n">
        <v>10</v>
      </c>
      <c r="J33" t="n">
        <v>289.43</v>
      </c>
      <c r="K33" t="n">
        <v>60.56</v>
      </c>
      <c r="L33" t="n">
        <v>8.75</v>
      </c>
      <c r="M33" t="n">
        <v>8</v>
      </c>
      <c r="N33" t="n">
        <v>80.12</v>
      </c>
      <c r="O33" t="n">
        <v>35930.44</v>
      </c>
      <c r="P33" t="n">
        <v>108.24</v>
      </c>
      <c r="Q33" t="n">
        <v>968.39</v>
      </c>
      <c r="R33" t="n">
        <v>31.16</v>
      </c>
      <c r="S33" t="n">
        <v>23.91</v>
      </c>
      <c r="T33" t="n">
        <v>2853.58</v>
      </c>
      <c r="U33" t="n">
        <v>0.77</v>
      </c>
      <c r="V33" t="n">
        <v>0.88</v>
      </c>
      <c r="W33" t="n">
        <v>1.1</v>
      </c>
      <c r="X33" t="n">
        <v>0.18</v>
      </c>
      <c r="Y33" t="n">
        <v>1</v>
      </c>
      <c r="Z33" t="n">
        <v>10</v>
      </c>
      <c r="AA33" t="n">
        <v>232.1999493772052</v>
      </c>
      <c r="AB33" t="n">
        <v>317.7062146765296</v>
      </c>
      <c r="AC33" t="n">
        <v>287.3847794513686</v>
      </c>
      <c r="AD33" t="n">
        <v>232199.9493772052</v>
      </c>
      <c r="AE33" t="n">
        <v>317706.2146765296</v>
      </c>
      <c r="AF33" t="n">
        <v>1.991469278575084e-06</v>
      </c>
      <c r="AG33" t="n">
        <v>15</v>
      </c>
      <c r="AH33" t="n">
        <v>287384.7794513686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9.015599999999999</v>
      </c>
      <c r="E34" t="n">
        <v>11.09</v>
      </c>
      <c r="F34" t="n">
        <v>7.67</v>
      </c>
      <c r="G34" t="n">
        <v>46.01</v>
      </c>
      <c r="H34" t="n">
        <v>0.55</v>
      </c>
      <c r="I34" t="n">
        <v>10</v>
      </c>
      <c r="J34" t="n">
        <v>289.94</v>
      </c>
      <c r="K34" t="n">
        <v>60.56</v>
      </c>
      <c r="L34" t="n">
        <v>9</v>
      </c>
      <c r="M34" t="n">
        <v>8</v>
      </c>
      <c r="N34" t="n">
        <v>80.38</v>
      </c>
      <c r="O34" t="n">
        <v>35993.08</v>
      </c>
      <c r="P34" t="n">
        <v>107.65</v>
      </c>
      <c r="Q34" t="n">
        <v>968.3200000000001</v>
      </c>
      <c r="R34" t="n">
        <v>30.99</v>
      </c>
      <c r="S34" t="n">
        <v>23.91</v>
      </c>
      <c r="T34" t="n">
        <v>2769.73</v>
      </c>
      <c r="U34" t="n">
        <v>0.77</v>
      </c>
      <c r="V34" t="n">
        <v>0.88</v>
      </c>
      <c r="W34" t="n">
        <v>1.1</v>
      </c>
      <c r="X34" t="n">
        <v>0.17</v>
      </c>
      <c r="Y34" t="n">
        <v>1</v>
      </c>
      <c r="Z34" t="n">
        <v>10</v>
      </c>
      <c r="AA34" t="n">
        <v>231.808181749274</v>
      </c>
      <c r="AB34" t="n">
        <v>317.1701809244265</v>
      </c>
      <c r="AC34" t="n">
        <v>286.899904008238</v>
      </c>
      <c r="AD34" t="n">
        <v>231808.181749274</v>
      </c>
      <c r="AE34" t="n">
        <v>317170.1809244265</v>
      </c>
      <c r="AF34" t="n">
        <v>1.992220592965261e-06</v>
      </c>
      <c r="AG34" t="n">
        <v>15</v>
      </c>
      <c r="AH34" t="n">
        <v>286899.904008238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9.023</v>
      </c>
      <c r="E35" t="n">
        <v>11.08</v>
      </c>
      <c r="F35" t="n">
        <v>7.66</v>
      </c>
      <c r="G35" t="n">
        <v>45.96</v>
      </c>
      <c r="H35" t="n">
        <v>0.57</v>
      </c>
      <c r="I35" t="n">
        <v>10</v>
      </c>
      <c r="J35" t="n">
        <v>290.45</v>
      </c>
      <c r="K35" t="n">
        <v>60.56</v>
      </c>
      <c r="L35" t="n">
        <v>9.25</v>
      </c>
      <c r="M35" t="n">
        <v>8</v>
      </c>
      <c r="N35" t="n">
        <v>80.64</v>
      </c>
      <c r="O35" t="n">
        <v>36055.83</v>
      </c>
      <c r="P35" t="n">
        <v>105.44</v>
      </c>
      <c r="Q35" t="n">
        <v>968.38</v>
      </c>
      <c r="R35" t="n">
        <v>30.79</v>
      </c>
      <c r="S35" t="n">
        <v>23.91</v>
      </c>
      <c r="T35" t="n">
        <v>2671.32</v>
      </c>
      <c r="U35" t="n">
        <v>0.78</v>
      </c>
      <c r="V35" t="n">
        <v>0.88</v>
      </c>
      <c r="W35" t="n">
        <v>1.09</v>
      </c>
      <c r="X35" t="n">
        <v>0.16</v>
      </c>
      <c r="Y35" t="n">
        <v>1</v>
      </c>
      <c r="Z35" t="n">
        <v>10</v>
      </c>
      <c r="AA35" t="n">
        <v>230.3601796204848</v>
      </c>
      <c r="AB35" t="n">
        <v>315.1889605304727</v>
      </c>
      <c r="AC35" t="n">
        <v>285.1077685080223</v>
      </c>
      <c r="AD35" t="n">
        <v>230360.1796204849</v>
      </c>
      <c r="AE35" t="n">
        <v>315188.9605304727</v>
      </c>
      <c r="AF35" t="n">
        <v>1.993855806638e-06</v>
      </c>
      <c r="AG35" t="n">
        <v>15</v>
      </c>
      <c r="AH35" t="n">
        <v>285107.7685080223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9.0657</v>
      </c>
      <c r="E36" t="n">
        <v>11.03</v>
      </c>
      <c r="F36" t="n">
        <v>7.66</v>
      </c>
      <c r="G36" t="n">
        <v>51.06</v>
      </c>
      <c r="H36" t="n">
        <v>0.58</v>
      </c>
      <c r="I36" t="n">
        <v>9</v>
      </c>
      <c r="J36" t="n">
        <v>290.96</v>
      </c>
      <c r="K36" t="n">
        <v>60.56</v>
      </c>
      <c r="L36" t="n">
        <v>9.5</v>
      </c>
      <c r="M36" t="n">
        <v>7</v>
      </c>
      <c r="N36" t="n">
        <v>80.90000000000001</v>
      </c>
      <c r="O36" t="n">
        <v>36118.68</v>
      </c>
      <c r="P36" t="n">
        <v>104.73</v>
      </c>
      <c r="Q36" t="n">
        <v>968.3200000000001</v>
      </c>
      <c r="R36" t="n">
        <v>30.85</v>
      </c>
      <c r="S36" t="n">
        <v>23.91</v>
      </c>
      <c r="T36" t="n">
        <v>2703.45</v>
      </c>
      <c r="U36" t="n">
        <v>0.78</v>
      </c>
      <c r="V36" t="n">
        <v>0.88</v>
      </c>
      <c r="W36" t="n">
        <v>1.09</v>
      </c>
      <c r="X36" t="n">
        <v>0.16</v>
      </c>
      <c r="Y36" t="n">
        <v>1</v>
      </c>
      <c r="Z36" t="n">
        <v>10</v>
      </c>
      <c r="AA36" t="n">
        <v>229.4975944109381</v>
      </c>
      <c r="AB36" t="n">
        <v>314.0087333921979</v>
      </c>
      <c r="AC36" t="n">
        <v>284.0401805913648</v>
      </c>
      <c r="AD36" t="n">
        <v>229497.5944109382</v>
      </c>
      <c r="AE36" t="n">
        <v>314008.7333921979</v>
      </c>
      <c r="AF36" t="n">
        <v>2.003291431479343e-06</v>
      </c>
      <c r="AG36" t="n">
        <v>15</v>
      </c>
      <c r="AH36" t="n">
        <v>284040.1805913648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9.0671</v>
      </c>
      <c r="E37" t="n">
        <v>11.03</v>
      </c>
      <c r="F37" t="n">
        <v>7.66</v>
      </c>
      <c r="G37" t="n">
        <v>51.05</v>
      </c>
      <c r="H37" t="n">
        <v>0.6</v>
      </c>
      <c r="I37" t="n">
        <v>9</v>
      </c>
      <c r="J37" t="n">
        <v>291.47</v>
      </c>
      <c r="K37" t="n">
        <v>60.56</v>
      </c>
      <c r="L37" t="n">
        <v>9.75</v>
      </c>
      <c r="M37" t="n">
        <v>6</v>
      </c>
      <c r="N37" t="n">
        <v>81.16</v>
      </c>
      <c r="O37" t="n">
        <v>36181.64</v>
      </c>
      <c r="P37" t="n">
        <v>104.21</v>
      </c>
      <c r="Q37" t="n">
        <v>968.3200000000001</v>
      </c>
      <c r="R37" t="n">
        <v>30.59</v>
      </c>
      <c r="S37" t="n">
        <v>23.91</v>
      </c>
      <c r="T37" t="n">
        <v>2577.56</v>
      </c>
      <c r="U37" t="n">
        <v>0.78</v>
      </c>
      <c r="V37" t="n">
        <v>0.88</v>
      </c>
      <c r="W37" t="n">
        <v>1.1</v>
      </c>
      <c r="X37" t="n">
        <v>0.16</v>
      </c>
      <c r="Y37" t="n">
        <v>1</v>
      </c>
      <c r="Z37" t="n">
        <v>10</v>
      </c>
      <c r="AA37" t="n">
        <v>229.1713246432077</v>
      </c>
      <c r="AB37" t="n">
        <v>313.562316701983</v>
      </c>
      <c r="AC37" t="n">
        <v>283.6363692835142</v>
      </c>
      <c r="AD37" t="n">
        <v>229171.3246432077</v>
      </c>
      <c r="AE37" t="n">
        <v>313562.316701983</v>
      </c>
      <c r="AF37" t="n">
        <v>2.00360079622824e-06</v>
      </c>
      <c r="AG37" t="n">
        <v>15</v>
      </c>
      <c r="AH37" t="n">
        <v>283636.3692835142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9.069800000000001</v>
      </c>
      <c r="E38" t="n">
        <v>11.03</v>
      </c>
      <c r="F38" t="n">
        <v>7.65</v>
      </c>
      <c r="G38" t="n">
        <v>51.03</v>
      </c>
      <c r="H38" t="n">
        <v>0.61</v>
      </c>
      <c r="I38" t="n">
        <v>9</v>
      </c>
      <c r="J38" t="n">
        <v>291.98</v>
      </c>
      <c r="K38" t="n">
        <v>60.56</v>
      </c>
      <c r="L38" t="n">
        <v>10</v>
      </c>
      <c r="M38" t="n">
        <v>4</v>
      </c>
      <c r="N38" t="n">
        <v>81.42</v>
      </c>
      <c r="O38" t="n">
        <v>36244.71</v>
      </c>
      <c r="P38" t="n">
        <v>103.8</v>
      </c>
      <c r="Q38" t="n">
        <v>968.4</v>
      </c>
      <c r="R38" t="n">
        <v>30.49</v>
      </c>
      <c r="S38" t="n">
        <v>23.91</v>
      </c>
      <c r="T38" t="n">
        <v>2524.02</v>
      </c>
      <c r="U38" t="n">
        <v>0.78</v>
      </c>
      <c r="V38" t="n">
        <v>0.88</v>
      </c>
      <c r="W38" t="n">
        <v>1.1</v>
      </c>
      <c r="X38" t="n">
        <v>0.16</v>
      </c>
      <c r="Y38" t="n">
        <v>1</v>
      </c>
      <c r="Z38" t="n">
        <v>10</v>
      </c>
      <c r="AA38" t="n">
        <v>228.8603565494076</v>
      </c>
      <c r="AB38" t="n">
        <v>313.1368364371019</v>
      </c>
      <c r="AC38" t="n">
        <v>283.2514962579478</v>
      </c>
      <c r="AD38" t="n">
        <v>228860.3565494076</v>
      </c>
      <c r="AE38" t="n">
        <v>313136.8364371019</v>
      </c>
      <c r="AF38" t="n">
        <v>2.004197428243969e-06</v>
      </c>
      <c r="AG38" t="n">
        <v>15</v>
      </c>
      <c r="AH38" t="n">
        <v>283251.4962579479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9.0646</v>
      </c>
      <c r="E39" t="n">
        <v>11.03</v>
      </c>
      <c r="F39" t="n">
        <v>7.66</v>
      </c>
      <c r="G39" t="n">
        <v>51.07</v>
      </c>
      <c r="H39" t="n">
        <v>0.62</v>
      </c>
      <c r="I39" t="n">
        <v>9</v>
      </c>
      <c r="J39" t="n">
        <v>292.49</v>
      </c>
      <c r="K39" t="n">
        <v>60.56</v>
      </c>
      <c r="L39" t="n">
        <v>10.25</v>
      </c>
      <c r="M39" t="n">
        <v>4</v>
      </c>
      <c r="N39" t="n">
        <v>81.68000000000001</v>
      </c>
      <c r="O39" t="n">
        <v>36307.88</v>
      </c>
      <c r="P39" t="n">
        <v>103.81</v>
      </c>
      <c r="Q39" t="n">
        <v>968.48</v>
      </c>
      <c r="R39" t="n">
        <v>30.62</v>
      </c>
      <c r="S39" t="n">
        <v>23.91</v>
      </c>
      <c r="T39" t="n">
        <v>2591.08</v>
      </c>
      <c r="U39" t="n">
        <v>0.78</v>
      </c>
      <c r="V39" t="n">
        <v>0.88</v>
      </c>
      <c r="W39" t="n">
        <v>1.1</v>
      </c>
      <c r="X39" t="n">
        <v>0.16</v>
      </c>
      <c r="Y39" t="n">
        <v>1</v>
      </c>
      <c r="Z39" t="n">
        <v>10</v>
      </c>
      <c r="AA39" t="n">
        <v>228.9564082690507</v>
      </c>
      <c r="AB39" t="n">
        <v>313.2682586374202</v>
      </c>
      <c r="AC39" t="n">
        <v>283.37037570792</v>
      </c>
      <c r="AD39" t="n">
        <v>228956.4082690506</v>
      </c>
      <c r="AE39" t="n">
        <v>313268.2586374202</v>
      </c>
      <c r="AF39" t="n">
        <v>2.003048359176639e-06</v>
      </c>
      <c r="AG39" t="n">
        <v>15</v>
      </c>
      <c r="AH39" t="n">
        <v>283370.37570792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9.062099999999999</v>
      </c>
      <c r="E40" t="n">
        <v>11.04</v>
      </c>
      <c r="F40" t="n">
        <v>7.66</v>
      </c>
      <c r="G40" t="n">
        <v>51.09</v>
      </c>
      <c r="H40" t="n">
        <v>0.64</v>
      </c>
      <c r="I40" t="n">
        <v>9</v>
      </c>
      <c r="J40" t="n">
        <v>293</v>
      </c>
      <c r="K40" t="n">
        <v>60.56</v>
      </c>
      <c r="L40" t="n">
        <v>10.5</v>
      </c>
      <c r="M40" t="n">
        <v>2</v>
      </c>
      <c r="N40" t="n">
        <v>81.95</v>
      </c>
      <c r="O40" t="n">
        <v>36371.17</v>
      </c>
      <c r="P40" t="n">
        <v>103.11</v>
      </c>
      <c r="Q40" t="n">
        <v>968.4</v>
      </c>
      <c r="R40" t="n">
        <v>30.74</v>
      </c>
      <c r="S40" t="n">
        <v>23.91</v>
      </c>
      <c r="T40" t="n">
        <v>2652.43</v>
      </c>
      <c r="U40" t="n">
        <v>0.78</v>
      </c>
      <c r="V40" t="n">
        <v>0.88</v>
      </c>
      <c r="W40" t="n">
        <v>1.1</v>
      </c>
      <c r="X40" t="n">
        <v>0.17</v>
      </c>
      <c r="Y40" t="n">
        <v>1</v>
      </c>
      <c r="Z40" t="n">
        <v>10</v>
      </c>
      <c r="AA40" t="n">
        <v>228.5612177694747</v>
      </c>
      <c r="AB40" t="n">
        <v>312.7275415613263</v>
      </c>
      <c r="AC40" t="n">
        <v>282.8812639106672</v>
      </c>
      <c r="AD40" t="n">
        <v>228561.2177694747</v>
      </c>
      <c r="AE40" t="n">
        <v>312727.5415613264</v>
      </c>
      <c r="AF40" t="n">
        <v>2.002495922125038e-06</v>
      </c>
      <c r="AG40" t="n">
        <v>15</v>
      </c>
      <c r="AH40" t="n">
        <v>282881.2639106672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9.057700000000001</v>
      </c>
      <c r="E41" t="n">
        <v>11.04</v>
      </c>
      <c r="F41" t="n">
        <v>7.67</v>
      </c>
      <c r="G41" t="n">
        <v>51.13</v>
      </c>
      <c r="H41" t="n">
        <v>0.65</v>
      </c>
      <c r="I41" t="n">
        <v>9</v>
      </c>
      <c r="J41" t="n">
        <v>293.52</v>
      </c>
      <c r="K41" t="n">
        <v>60.56</v>
      </c>
      <c r="L41" t="n">
        <v>10.75</v>
      </c>
      <c r="M41" t="n">
        <v>2</v>
      </c>
      <c r="N41" t="n">
        <v>82.20999999999999</v>
      </c>
      <c r="O41" t="n">
        <v>36434.56</v>
      </c>
      <c r="P41" t="n">
        <v>102.72</v>
      </c>
      <c r="Q41" t="n">
        <v>968.4</v>
      </c>
      <c r="R41" t="n">
        <v>30.83</v>
      </c>
      <c r="S41" t="n">
        <v>23.91</v>
      </c>
      <c r="T41" t="n">
        <v>2696.21</v>
      </c>
      <c r="U41" t="n">
        <v>0.78</v>
      </c>
      <c r="V41" t="n">
        <v>0.88</v>
      </c>
      <c r="W41" t="n">
        <v>1.1</v>
      </c>
      <c r="X41" t="n">
        <v>0.17</v>
      </c>
      <c r="Y41" t="n">
        <v>1</v>
      </c>
      <c r="Z41" t="n">
        <v>10</v>
      </c>
      <c r="AA41" t="n">
        <v>228.4088226545144</v>
      </c>
      <c r="AB41" t="n">
        <v>312.5190278418398</v>
      </c>
      <c r="AC41" t="n">
        <v>282.6926504479175</v>
      </c>
      <c r="AD41" t="n">
        <v>228408.8226545144</v>
      </c>
      <c r="AE41" t="n">
        <v>312519.0278418398</v>
      </c>
      <c r="AF41" t="n">
        <v>2.00152363291422e-06</v>
      </c>
      <c r="AG41" t="n">
        <v>15</v>
      </c>
      <c r="AH41" t="n">
        <v>282692.6504479175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9.065300000000001</v>
      </c>
      <c r="E42" t="n">
        <v>11.03</v>
      </c>
      <c r="F42" t="n">
        <v>7.66</v>
      </c>
      <c r="G42" t="n">
        <v>51.07</v>
      </c>
      <c r="H42" t="n">
        <v>0.67</v>
      </c>
      <c r="I42" t="n">
        <v>9</v>
      </c>
      <c r="J42" t="n">
        <v>294.03</v>
      </c>
      <c r="K42" t="n">
        <v>60.56</v>
      </c>
      <c r="L42" t="n">
        <v>11</v>
      </c>
      <c r="M42" t="n">
        <v>2</v>
      </c>
      <c r="N42" t="n">
        <v>82.48</v>
      </c>
      <c r="O42" t="n">
        <v>36498.06</v>
      </c>
      <c r="P42" t="n">
        <v>102.24</v>
      </c>
      <c r="Q42" t="n">
        <v>968.4400000000001</v>
      </c>
      <c r="R42" t="n">
        <v>30.66</v>
      </c>
      <c r="S42" t="n">
        <v>23.91</v>
      </c>
      <c r="T42" t="n">
        <v>2610.12</v>
      </c>
      <c r="U42" t="n">
        <v>0.78</v>
      </c>
      <c r="V42" t="n">
        <v>0.88</v>
      </c>
      <c r="W42" t="n">
        <v>1.1</v>
      </c>
      <c r="X42" t="n">
        <v>0.16</v>
      </c>
      <c r="Y42" t="n">
        <v>1</v>
      </c>
      <c r="Z42" t="n">
        <v>10</v>
      </c>
      <c r="AA42" t="n">
        <v>228.0068812596951</v>
      </c>
      <c r="AB42" t="n">
        <v>311.9690738930454</v>
      </c>
      <c r="AC42" t="n">
        <v>282.1951833321307</v>
      </c>
      <c r="AD42" t="n">
        <v>228006.8812596951</v>
      </c>
      <c r="AE42" t="n">
        <v>311969.0738930454</v>
      </c>
      <c r="AF42" t="n">
        <v>2.003203041551087e-06</v>
      </c>
      <c r="AG42" t="n">
        <v>15</v>
      </c>
      <c r="AH42" t="n">
        <v>282195.1833321307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9.1243</v>
      </c>
      <c r="E43" t="n">
        <v>10.96</v>
      </c>
      <c r="F43" t="n">
        <v>7.64</v>
      </c>
      <c r="G43" t="n">
        <v>57.31</v>
      </c>
      <c r="H43" t="n">
        <v>0.68</v>
      </c>
      <c r="I43" t="n">
        <v>8</v>
      </c>
      <c r="J43" t="n">
        <v>294.55</v>
      </c>
      <c r="K43" t="n">
        <v>60.56</v>
      </c>
      <c r="L43" t="n">
        <v>11.25</v>
      </c>
      <c r="M43" t="n">
        <v>0</v>
      </c>
      <c r="N43" t="n">
        <v>82.73999999999999</v>
      </c>
      <c r="O43" t="n">
        <v>36561.67</v>
      </c>
      <c r="P43" t="n">
        <v>101.58</v>
      </c>
      <c r="Q43" t="n">
        <v>968.4</v>
      </c>
      <c r="R43" t="n">
        <v>29.92</v>
      </c>
      <c r="S43" t="n">
        <v>23.91</v>
      </c>
      <c r="T43" t="n">
        <v>2244.65</v>
      </c>
      <c r="U43" t="n">
        <v>0.8</v>
      </c>
      <c r="V43" t="n">
        <v>0.89</v>
      </c>
      <c r="W43" t="n">
        <v>1.1</v>
      </c>
      <c r="X43" t="n">
        <v>0.14</v>
      </c>
      <c r="Y43" t="n">
        <v>1</v>
      </c>
      <c r="Z43" t="n">
        <v>10</v>
      </c>
      <c r="AA43" t="n">
        <v>226.9543369460881</v>
      </c>
      <c r="AB43" t="n">
        <v>310.5289363281911</v>
      </c>
      <c r="AC43" t="n">
        <v>280.8924904752199</v>
      </c>
      <c r="AD43" t="n">
        <v>226954.3369460881</v>
      </c>
      <c r="AE43" t="n">
        <v>310528.9363281911</v>
      </c>
      <c r="AF43" t="n">
        <v>2.016240555968869e-06</v>
      </c>
      <c r="AG43" t="n">
        <v>15</v>
      </c>
      <c r="AH43" t="n">
        <v>280892.4904752198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8.9146</v>
      </c>
      <c r="E2" t="n">
        <v>11.22</v>
      </c>
      <c r="F2" t="n">
        <v>8.41</v>
      </c>
      <c r="G2" t="n">
        <v>10.97</v>
      </c>
      <c r="H2" t="n">
        <v>0.2</v>
      </c>
      <c r="I2" t="n">
        <v>46</v>
      </c>
      <c r="J2" t="n">
        <v>89.87</v>
      </c>
      <c r="K2" t="n">
        <v>37.55</v>
      </c>
      <c r="L2" t="n">
        <v>1</v>
      </c>
      <c r="M2" t="n">
        <v>44</v>
      </c>
      <c r="N2" t="n">
        <v>11.32</v>
      </c>
      <c r="O2" t="n">
        <v>11317.98</v>
      </c>
      <c r="P2" t="n">
        <v>62.49</v>
      </c>
      <c r="Q2" t="n">
        <v>968.38</v>
      </c>
      <c r="R2" t="n">
        <v>54.22</v>
      </c>
      <c r="S2" t="n">
        <v>23.91</v>
      </c>
      <c r="T2" t="n">
        <v>14205.05</v>
      </c>
      <c r="U2" t="n">
        <v>0.44</v>
      </c>
      <c r="V2" t="n">
        <v>0.8</v>
      </c>
      <c r="W2" t="n">
        <v>1.15</v>
      </c>
      <c r="X2" t="n">
        <v>0.91</v>
      </c>
      <c r="Y2" t="n">
        <v>1</v>
      </c>
      <c r="Z2" t="n">
        <v>10</v>
      </c>
      <c r="AA2" t="n">
        <v>178.2405213330478</v>
      </c>
      <c r="AB2" t="n">
        <v>243.876544704594</v>
      </c>
      <c r="AC2" t="n">
        <v>220.6013095609385</v>
      </c>
      <c r="AD2" t="n">
        <v>178240.5213330478</v>
      </c>
      <c r="AE2" t="n">
        <v>243876.544704594</v>
      </c>
      <c r="AF2" t="n">
        <v>2.363655269337564e-06</v>
      </c>
      <c r="AG2" t="n">
        <v>15</v>
      </c>
      <c r="AH2" t="n">
        <v>220601.3095609385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9.3132</v>
      </c>
      <c r="E3" t="n">
        <v>10.74</v>
      </c>
      <c r="F3" t="n">
        <v>8.16</v>
      </c>
      <c r="G3" t="n">
        <v>14.39</v>
      </c>
      <c r="H3" t="n">
        <v>0.24</v>
      </c>
      <c r="I3" t="n">
        <v>34</v>
      </c>
      <c r="J3" t="n">
        <v>90.18000000000001</v>
      </c>
      <c r="K3" t="n">
        <v>37.55</v>
      </c>
      <c r="L3" t="n">
        <v>1.25</v>
      </c>
      <c r="M3" t="n">
        <v>31</v>
      </c>
      <c r="N3" t="n">
        <v>11.37</v>
      </c>
      <c r="O3" t="n">
        <v>11355.7</v>
      </c>
      <c r="P3" t="n">
        <v>57.61</v>
      </c>
      <c r="Q3" t="n">
        <v>968.36</v>
      </c>
      <c r="R3" t="n">
        <v>46.12</v>
      </c>
      <c r="S3" t="n">
        <v>23.91</v>
      </c>
      <c r="T3" t="n">
        <v>10214.08</v>
      </c>
      <c r="U3" t="n">
        <v>0.52</v>
      </c>
      <c r="V3" t="n">
        <v>0.83</v>
      </c>
      <c r="W3" t="n">
        <v>1.14</v>
      </c>
      <c r="X3" t="n">
        <v>0.66</v>
      </c>
      <c r="Y3" t="n">
        <v>1</v>
      </c>
      <c r="Z3" t="n">
        <v>10</v>
      </c>
      <c r="AA3" t="n">
        <v>164.4248938791582</v>
      </c>
      <c r="AB3" t="n">
        <v>224.973393719725</v>
      </c>
      <c r="AC3" t="n">
        <v>203.5022487753204</v>
      </c>
      <c r="AD3" t="n">
        <v>164424.8938791582</v>
      </c>
      <c r="AE3" t="n">
        <v>224973.393719725</v>
      </c>
      <c r="AF3" t="n">
        <v>2.469341782513473e-06</v>
      </c>
      <c r="AG3" t="n">
        <v>14</v>
      </c>
      <c r="AH3" t="n">
        <v>203502.2487753204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9.5097</v>
      </c>
      <c r="E4" t="n">
        <v>10.52</v>
      </c>
      <c r="F4" t="n">
        <v>8.050000000000001</v>
      </c>
      <c r="G4" t="n">
        <v>17.24</v>
      </c>
      <c r="H4" t="n">
        <v>0.29</v>
      </c>
      <c r="I4" t="n">
        <v>28</v>
      </c>
      <c r="J4" t="n">
        <v>90.48</v>
      </c>
      <c r="K4" t="n">
        <v>37.55</v>
      </c>
      <c r="L4" t="n">
        <v>1.5</v>
      </c>
      <c r="M4" t="n">
        <v>17</v>
      </c>
      <c r="N4" t="n">
        <v>11.43</v>
      </c>
      <c r="O4" t="n">
        <v>11393.43</v>
      </c>
      <c r="P4" t="n">
        <v>54.6</v>
      </c>
      <c r="Q4" t="n">
        <v>968.38</v>
      </c>
      <c r="R4" t="n">
        <v>42.4</v>
      </c>
      <c r="S4" t="n">
        <v>23.91</v>
      </c>
      <c r="T4" t="n">
        <v>8386.02</v>
      </c>
      <c r="U4" t="n">
        <v>0.5600000000000001</v>
      </c>
      <c r="V4" t="n">
        <v>0.84</v>
      </c>
      <c r="W4" t="n">
        <v>1.14</v>
      </c>
      <c r="X4" t="n">
        <v>0.55</v>
      </c>
      <c r="Y4" t="n">
        <v>1</v>
      </c>
      <c r="Z4" t="n">
        <v>10</v>
      </c>
      <c r="AA4" t="n">
        <v>161.3941208091981</v>
      </c>
      <c r="AB4" t="n">
        <v>220.8265562971365</v>
      </c>
      <c r="AC4" t="n">
        <v>199.7511796962195</v>
      </c>
      <c r="AD4" t="n">
        <v>161394.1208091981</v>
      </c>
      <c r="AE4" t="n">
        <v>220826.5562971365</v>
      </c>
      <c r="AF4" t="n">
        <v>2.521442635095173e-06</v>
      </c>
      <c r="AG4" t="n">
        <v>14</v>
      </c>
      <c r="AH4" t="n">
        <v>199751.1796962195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9.569100000000001</v>
      </c>
      <c r="E5" t="n">
        <v>10.45</v>
      </c>
      <c r="F5" t="n">
        <v>8.02</v>
      </c>
      <c r="G5" t="n">
        <v>18.51</v>
      </c>
      <c r="H5" t="n">
        <v>0.34</v>
      </c>
      <c r="I5" t="n">
        <v>26</v>
      </c>
      <c r="J5" t="n">
        <v>90.79000000000001</v>
      </c>
      <c r="K5" t="n">
        <v>37.55</v>
      </c>
      <c r="L5" t="n">
        <v>1.75</v>
      </c>
      <c r="M5" t="n">
        <v>2</v>
      </c>
      <c r="N5" t="n">
        <v>11.49</v>
      </c>
      <c r="O5" t="n">
        <v>11431.19</v>
      </c>
      <c r="P5" t="n">
        <v>53.26</v>
      </c>
      <c r="Q5" t="n">
        <v>968.34</v>
      </c>
      <c r="R5" t="n">
        <v>41.08</v>
      </c>
      <c r="S5" t="n">
        <v>23.91</v>
      </c>
      <c r="T5" t="n">
        <v>7736.32</v>
      </c>
      <c r="U5" t="n">
        <v>0.58</v>
      </c>
      <c r="V5" t="n">
        <v>0.84</v>
      </c>
      <c r="W5" t="n">
        <v>1.15</v>
      </c>
      <c r="X5" t="n">
        <v>0.52</v>
      </c>
      <c r="Y5" t="n">
        <v>1</v>
      </c>
      <c r="Z5" t="n">
        <v>10</v>
      </c>
      <c r="AA5" t="n">
        <v>160.2648639029128</v>
      </c>
      <c r="AB5" t="n">
        <v>219.281457178659</v>
      </c>
      <c r="AC5" t="n">
        <v>198.3535426690488</v>
      </c>
      <c r="AD5" t="n">
        <v>160264.8639029128</v>
      </c>
      <c r="AE5" t="n">
        <v>219281.457178659</v>
      </c>
      <c r="AF5" t="n">
        <v>2.53719220579926e-06</v>
      </c>
      <c r="AG5" t="n">
        <v>14</v>
      </c>
      <c r="AH5" t="n">
        <v>198353.5426690488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9.5745</v>
      </c>
      <c r="E6" t="n">
        <v>10.44</v>
      </c>
      <c r="F6" t="n">
        <v>8.01</v>
      </c>
      <c r="G6" t="n">
        <v>18.49</v>
      </c>
      <c r="H6" t="n">
        <v>0.39</v>
      </c>
      <c r="I6" t="n">
        <v>26</v>
      </c>
      <c r="J6" t="n">
        <v>91.09999999999999</v>
      </c>
      <c r="K6" t="n">
        <v>37.55</v>
      </c>
      <c r="L6" t="n">
        <v>2</v>
      </c>
      <c r="M6" t="n">
        <v>0</v>
      </c>
      <c r="N6" t="n">
        <v>11.54</v>
      </c>
      <c r="O6" t="n">
        <v>11468.97</v>
      </c>
      <c r="P6" t="n">
        <v>53.27</v>
      </c>
      <c r="Q6" t="n">
        <v>968.34</v>
      </c>
      <c r="R6" t="n">
        <v>40.91</v>
      </c>
      <c r="S6" t="n">
        <v>23.91</v>
      </c>
      <c r="T6" t="n">
        <v>7652.33</v>
      </c>
      <c r="U6" t="n">
        <v>0.58</v>
      </c>
      <c r="V6" t="n">
        <v>0.84</v>
      </c>
      <c r="W6" t="n">
        <v>1.15</v>
      </c>
      <c r="X6" t="n">
        <v>0.52</v>
      </c>
      <c r="Y6" t="n">
        <v>1</v>
      </c>
      <c r="Z6" t="n">
        <v>10</v>
      </c>
      <c r="AA6" t="n">
        <v>160.222136613574</v>
      </c>
      <c r="AB6" t="n">
        <v>219.2229958163908</v>
      </c>
      <c r="AC6" t="n">
        <v>198.3006607771444</v>
      </c>
      <c r="AD6" t="n">
        <v>160222.136613574</v>
      </c>
      <c r="AE6" t="n">
        <v>219222.9958163908</v>
      </c>
      <c r="AF6" t="n">
        <v>2.538623984954177e-06</v>
      </c>
      <c r="AG6" t="n">
        <v>14</v>
      </c>
      <c r="AH6" t="n">
        <v>198300.6607771444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5.6112</v>
      </c>
      <c r="E2" t="n">
        <v>17.82</v>
      </c>
      <c r="F2" t="n">
        <v>9.779999999999999</v>
      </c>
      <c r="G2" t="n">
        <v>5.24</v>
      </c>
      <c r="H2" t="n">
        <v>0.07000000000000001</v>
      </c>
      <c r="I2" t="n">
        <v>112</v>
      </c>
      <c r="J2" t="n">
        <v>242.64</v>
      </c>
      <c r="K2" t="n">
        <v>58.47</v>
      </c>
      <c r="L2" t="n">
        <v>1</v>
      </c>
      <c r="M2" t="n">
        <v>110</v>
      </c>
      <c r="N2" t="n">
        <v>58.17</v>
      </c>
      <c r="O2" t="n">
        <v>30160.1</v>
      </c>
      <c r="P2" t="n">
        <v>154.71</v>
      </c>
      <c r="Q2" t="n">
        <v>968.6900000000001</v>
      </c>
      <c r="R2" t="n">
        <v>96.53</v>
      </c>
      <c r="S2" t="n">
        <v>23.91</v>
      </c>
      <c r="T2" t="n">
        <v>35029.38</v>
      </c>
      <c r="U2" t="n">
        <v>0.25</v>
      </c>
      <c r="V2" t="n">
        <v>0.6899999999999999</v>
      </c>
      <c r="W2" t="n">
        <v>1.27</v>
      </c>
      <c r="X2" t="n">
        <v>2.28</v>
      </c>
      <c r="Y2" t="n">
        <v>1</v>
      </c>
      <c r="Z2" t="n">
        <v>10</v>
      </c>
      <c r="AA2" t="n">
        <v>423.4116165675777</v>
      </c>
      <c r="AB2" t="n">
        <v>579.3304533899436</v>
      </c>
      <c r="AC2" t="n">
        <v>524.0399680138045</v>
      </c>
      <c r="AD2" t="n">
        <v>423411.6165675777</v>
      </c>
      <c r="AE2" t="n">
        <v>579330.4533899436</v>
      </c>
      <c r="AF2" t="n">
        <v>1.263645814397422e-06</v>
      </c>
      <c r="AG2" t="n">
        <v>24</v>
      </c>
      <c r="AH2" t="n">
        <v>524039.9680138045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6.2871</v>
      </c>
      <c r="E3" t="n">
        <v>15.91</v>
      </c>
      <c r="F3" t="n">
        <v>9.18</v>
      </c>
      <c r="G3" t="n">
        <v>6.56</v>
      </c>
      <c r="H3" t="n">
        <v>0.09</v>
      </c>
      <c r="I3" t="n">
        <v>84</v>
      </c>
      <c r="J3" t="n">
        <v>243.08</v>
      </c>
      <c r="K3" t="n">
        <v>58.47</v>
      </c>
      <c r="L3" t="n">
        <v>1.25</v>
      </c>
      <c r="M3" t="n">
        <v>82</v>
      </c>
      <c r="N3" t="n">
        <v>58.36</v>
      </c>
      <c r="O3" t="n">
        <v>30214.33</v>
      </c>
      <c r="P3" t="n">
        <v>144.37</v>
      </c>
      <c r="Q3" t="n">
        <v>968.73</v>
      </c>
      <c r="R3" t="n">
        <v>77.95</v>
      </c>
      <c r="S3" t="n">
        <v>23.91</v>
      </c>
      <c r="T3" t="n">
        <v>25883.4</v>
      </c>
      <c r="U3" t="n">
        <v>0.31</v>
      </c>
      <c r="V3" t="n">
        <v>0.74</v>
      </c>
      <c r="W3" t="n">
        <v>1.22</v>
      </c>
      <c r="X3" t="n">
        <v>1.68</v>
      </c>
      <c r="Y3" t="n">
        <v>1</v>
      </c>
      <c r="Z3" t="n">
        <v>10</v>
      </c>
      <c r="AA3" t="n">
        <v>362.2193228678337</v>
      </c>
      <c r="AB3" t="n">
        <v>495.604457536485</v>
      </c>
      <c r="AC3" t="n">
        <v>448.304663694427</v>
      </c>
      <c r="AD3" t="n">
        <v>362219.3228678337</v>
      </c>
      <c r="AE3" t="n">
        <v>495604.457536485</v>
      </c>
      <c r="AF3" t="n">
        <v>1.415858924953313e-06</v>
      </c>
      <c r="AG3" t="n">
        <v>21</v>
      </c>
      <c r="AH3" t="n">
        <v>448304.663694427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6.7761</v>
      </c>
      <c r="E4" t="n">
        <v>14.76</v>
      </c>
      <c r="F4" t="n">
        <v>8.84</v>
      </c>
      <c r="G4" t="n">
        <v>7.91</v>
      </c>
      <c r="H4" t="n">
        <v>0.11</v>
      </c>
      <c r="I4" t="n">
        <v>67</v>
      </c>
      <c r="J4" t="n">
        <v>243.52</v>
      </c>
      <c r="K4" t="n">
        <v>58.47</v>
      </c>
      <c r="L4" t="n">
        <v>1.5</v>
      </c>
      <c r="M4" t="n">
        <v>65</v>
      </c>
      <c r="N4" t="n">
        <v>58.55</v>
      </c>
      <c r="O4" t="n">
        <v>30268.64</v>
      </c>
      <c r="P4" t="n">
        <v>138.03</v>
      </c>
      <c r="Q4" t="n">
        <v>968.8</v>
      </c>
      <c r="R4" t="n">
        <v>67.34999999999999</v>
      </c>
      <c r="S4" t="n">
        <v>23.91</v>
      </c>
      <c r="T4" t="n">
        <v>20667</v>
      </c>
      <c r="U4" t="n">
        <v>0.35</v>
      </c>
      <c r="V4" t="n">
        <v>0.77</v>
      </c>
      <c r="W4" t="n">
        <v>1.19</v>
      </c>
      <c r="X4" t="n">
        <v>1.34</v>
      </c>
      <c r="Y4" t="n">
        <v>1</v>
      </c>
      <c r="Z4" t="n">
        <v>10</v>
      </c>
      <c r="AA4" t="n">
        <v>334.0687370191558</v>
      </c>
      <c r="AB4" t="n">
        <v>457.0875840621263</v>
      </c>
      <c r="AC4" t="n">
        <v>413.4637865656896</v>
      </c>
      <c r="AD4" t="n">
        <v>334068.7370191558</v>
      </c>
      <c r="AE4" t="n">
        <v>457087.5840621263</v>
      </c>
      <c r="AF4" t="n">
        <v>1.525982036451806e-06</v>
      </c>
      <c r="AG4" t="n">
        <v>20</v>
      </c>
      <c r="AH4" t="n">
        <v>413463.7865656897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7.1464</v>
      </c>
      <c r="E5" t="n">
        <v>13.99</v>
      </c>
      <c r="F5" t="n">
        <v>8.59</v>
      </c>
      <c r="G5" t="n">
        <v>9.210000000000001</v>
      </c>
      <c r="H5" t="n">
        <v>0.13</v>
      </c>
      <c r="I5" t="n">
        <v>56</v>
      </c>
      <c r="J5" t="n">
        <v>243.96</v>
      </c>
      <c r="K5" t="n">
        <v>58.47</v>
      </c>
      <c r="L5" t="n">
        <v>1.75</v>
      </c>
      <c r="M5" t="n">
        <v>54</v>
      </c>
      <c r="N5" t="n">
        <v>58.74</v>
      </c>
      <c r="O5" t="n">
        <v>30323.01</v>
      </c>
      <c r="P5" t="n">
        <v>133.47</v>
      </c>
      <c r="Q5" t="n">
        <v>968.35</v>
      </c>
      <c r="R5" t="n">
        <v>59.7</v>
      </c>
      <c r="S5" t="n">
        <v>23.91</v>
      </c>
      <c r="T5" t="n">
        <v>16897.8</v>
      </c>
      <c r="U5" t="n">
        <v>0.4</v>
      </c>
      <c r="V5" t="n">
        <v>0.79</v>
      </c>
      <c r="W5" t="n">
        <v>1.17</v>
      </c>
      <c r="X5" t="n">
        <v>1.09</v>
      </c>
      <c r="Y5" t="n">
        <v>1</v>
      </c>
      <c r="Z5" t="n">
        <v>10</v>
      </c>
      <c r="AA5" t="n">
        <v>312.5433154179825</v>
      </c>
      <c r="AB5" t="n">
        <v>427.6355525928219</v>
      </c>
      <c r="AC5" t="n">
        <v>386.8226156436298</v>
      </c>
      <c r="AD5" t="n">
        <v>312543.3154179825</v>
      </c>
      <c r="AE5" t="n">
        <v>427635.5525928219</v>
      </c>
      <c r="AF5" t="n">
        <v>1.609373832337065e-06</v>
      </c>
      <c r="AG5" t="n">
        <v>19</v>
      </c>
      <c r="AH5" t="n">
        <v>386822.6156436298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7.4247</v>
      </c>
      <c r="E6" t="n">
        <v>13.47</v>
      </c>
      <c r="F6" t="n">
        <v>8.449999999999999</v>
      </c>
      <c r="G6" t="n">
        <v>10.56</v>
      </c>
      <c r="H6" t="n">
        <v>0.15</v>
      </c>
      <c r="I6" t="n">
        <v>48</v>
      </c>
      <c r="J6" t="n">
        <v>244.41</v>
      </c>
      <c r="K6" t="n">
        <v>58.47</v>
      </c>
      <c r="L6" t="n">
        <v>2</v>
      </c>
      <c r="M6" t="n">
        <v>46</v>
      </c>
      <c r="N6" t="n">
        <v>58.93</v>
      </c>
      <c r="O6" t="n">
        <v>30377.45</v>
      </c>
      <c r="P6" t="n">
        <v>130.38</v>
      </c>
      <c r="Q6" t="n">
        <v>968.51</v>
      </c>
      <c r="R6" t="n">
        <v>55.1</v>
      </c>
      <c r="S6" t="n">
        <v>23.91</v>
      </c>
      <c r="T6" t="n">
        <v>14634.35</v>
      </c>
      <c r="U6" t="n">
        <v>0.43</v>
      </c>
      <c r="V6" t="n">
        <v>0.8</v>
      </c>
      <c r="W6" t="n">
        <v>1.16</v>
      </c>
      <c r="X6" t="n">
        <v>0.95</v>
      </c>
      <c r="Y6" t="n">
        <v>1</v>
      </c>
      <c r="Z6" t="n">
        <v>10</v>
      </c>
      <c r="AA6" t="n">
        <v>295.4242898670975</v>
      </c>
      <c r="AB6" t="n">
        <v>404.2125465959957</v>
      </c>
      <c r="AC6" t="n">
        <v>365.6350684647453</v>
      </c>
      <c r="AD6" t="n">
        <v>295424.2898670975</v>
      </c>
      <c r="AE6" t="n">
        <v>404212.5465959957</v>
      </c>
      <c r="AF6" t="n">
        <v>1.67204716961729e-06</v>
      </c>
      <c r="AG6" t="n">
        <v>18</v>
      </c>
      <c r="AH6" t="n">
        <v>365635.0684647453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7.6505</v>
      </c>
      <c r="E7" t="n">
        <v>13.07</v>
      </c>
      <c r="F7" t="n">
        <v>8.33</v>
      </c>
      <c r="G7" t="n">
        <v>11.9</v>
      </c>
      <c r="H7" t="n">
        <v>0.16</v>
      </c>
      <c r="I7" t="n">
        <v>42</v>
      </c>
      <c r="J7" t="n">
        <v>244.85</v>
      </c>
      <c r="K7" t="n">
        <v>58.47</v>
      </c>
      <c r="L7" t="n">
        <v>2.25</v>
      </c>
      <c r="M7" t="n">
        <v>40</v>
      </c>
      <c r="N7" t="n">
        <v>59.12</v>
      </c>
      <c r="O7" t="n">
        <v>30431.96</v>
      </c>
      <c r="P7" t="n">
        <v>127.64</v>
      </c>
      <c r="Q7" t="n">
        <v>968.4</v>
      </c>
      <c r="R7" t="n">
        <v>51.67</v>
      </c>
      <c r="S7" t="n">
        <v>23.91</v>
      </c>
      <c r="T7" t="n">
        <v>12949.83</v>
      </c>
      <c r="U7" t="n">
        <v>0.46</v>
      </c>
      <c r="V7" t="n">
        <v>0.8100000000000001</v>
      </c>
      <c r="W7" t="n">
        <v>1.15</v>
      </c>
      <c r="X7" t="n">
        <v>0.83</v>
      </c>
      <c r="Y7" t="n">
        <v>1</v>
      </c>
      <c r="Z7" t="n">
        <v>10</v>
      </c>
      <c r="AA7" t="n">
        <v>289.0436110834748</v>
      </c>
      <c r="AB7" t="n">
        <v>395.4822203885622</v>
      </c>
      <c r="AC7" t="n">
        <v>357.7379523374594</v>
      </c>
      <c r="AD7" t="n">
        <v>289043.6110834748</v>
      </c>
      <c r="AE7" t="n">
        <v>395482.2203885622</v>
      </c>
      <c r="AF7" t="n">
        <v>1.722897473454427e-06</v>
      </c>
      <c r="AG7" t="n">
        <v>18</v>
      </c>
      <c r="AH7" t="n">
        <v>357737.9523374594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7.8723</v>
      </c>
      <c r="E8" t="n">
        <v>12.7</v>
      </c>
      <c r="F8" t="n">
        <v>8.199999999999999</v>
      </c>
      <c r="G8" t="n">
        <v>13.3</v>
      </c>
      <c r="H8" t="n">
        <v>0.18</v>
      </c>
      <c r="I8" t="n">
        <v>37</v>
      </c>
      <c r="J8" t="n">
        <v>245.29</v>
      </c>
      <c r="K8" t="n">
        <v>58.47</v>
      </c>
      <c r="L8" t="n">
        <v>2.5</v>
      </c>
      <c r="M8" t="n">
        <v>35</v>
      </c>
      <c r="N8" t="n">
        <v>59.32</v>
      </c>
      <c r="O8" t="n">
        <v>30486.54</v>
      </c>
      <c r="P8" t="n">
        <v>124.71</v>
      </c>
      <c r="Q8" t="n">
        <v>968.37</v>
      </c>
      <c r="R8" t="n">
        <v>47.7</v>
      </c>
      <c r="S8" t="n">
        <v>23.91</v>
      </c>
      <c r="T8" t="n">
        <v>10990.69</v>
      </c>
      <c r="U8" t="n">
        <v>0.5</v>
      </c>
      <c r="V8" t="n">
        <v>0.82</v>
      </c>
      <c r="W8" t="n">
        <v>1.13</v>
      </c>
      <c r="X8" t="n">
        <v>0.7</v>
      </c>
      <c r="Y8" t="n">
        <v>1</v>
      </c>
      <c r="Z8" t="n">
        <v>10</v>
      </c>
      <c r="AA8" t="n">
        <v>273.9622542919171</v>
      </c>
      <c r="AB8" t="n">
        <v>374.8472426838489</v>
      </c>
      <c r="AC8" t="n">
        <v>339.0723479435109</v>
      </c>
      <c r="AD8" t="n">
        <v>273962.2542919171</v>
      </c>
      <c r="AE8" t="n">
        <v>374847.2426838489</v>
      </c>
      <c r="AF8" t="n">
        <v>1.772846974743518e-06</v>
      </c>
      <c r="AG8" t="n">
        <v>17</v>
      </c>
      <c r="AH8" t="n">
        <v>339072.3479435109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8.033899999999999</v>
      </c>
      <c r="E9" t="n">
        <v>12.45</v>
      </c>
      <c r="F9" t="n">
        <v>8.130000000000001</v>
      </c>
      <c r="G9" t="n">
        <v>14.79</v>
      </c>
      <c r="H9" t="n">
        <v>0.2</v>
      </c>
      <c r="I9" t="n">
        <v>33</v>
      </c>
      <c r="J9" t="n">
        <v>245.73</v>
      </c>
      <c r="K9" t="n">
        <v>58.47</v>
      </c>
      <c r="L9" t="n">
        <v>2.75</v>
      </c>
      <c r="M9" t="n">
        <v>31</v>
      </c>
      <c r="N9" t="n">
        <v>59.51</v>
      </c>
      <c r="O9" t="n">
        <v>30541.19</v>
      </c>
      <c r="P9" t="n">
        <v>122.87</v>
      </c>
      <c r="Q9" t="n">
        <v>968.55</v>
      </c>
      <c r="R9" t="n">
        <v>45.56</v>
      </c>
      <c r="S9" t="n">
        <v>23.91</v>
      </c>
      <c r="T9" t="n">
        <v>9938.639999999999</v>
      </c>
      <c r="U9" t="n">
        <v>0.52</v>
      </c>
      <c r="V9" t="n">
        <v>0.83</v>
      </c>
      <c r="W9" t="n">
        <v>1.13</v>
      </c>
      <c r="X9" t="n">
        <v>0.63</v>
      </c>
      <c r="Y9" t="n">
        <v>1</v>
      </c>
      <c r="Z9" t="n">
        <v>10</v>
      </c>
      <c r="AA9" t="n">
        <v>270.0118210284695</v>
      </c>
      <c r="AB9" t="n">
        <v>369.4420856119843</v>
      </c>
      <c r="AC9" t="n">
        <v>334.1830514763996</v>
      </c>
      <c r="AD9" t="n">
        <v>270011.8210284695</v>
      </c>
      <c r="AE9" t="n">
        <v>369442.0856119844</v>
      </c>
      <c r="AF9" t="n">
        <v>1.809239397684533e-06</v>
      </c>
      <c r="AG9" t="n">
        <v>17</v>
      </c>
      <c r="AH9" t="n">
        <v>334183.0514763995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8.1592</v>
      </c>
      <c r="E10" t="n">
        <v>12.26</v>
      </c>
      <c r="F10" t="n">
        <v>8.08</v>
      </c>
      <c r="G10" t="n">
        <v>16.16</v>
      </c>
      <c r="H10" t="n">
        <v>0.22</v>
      </c>
      <c r="I10" t="n">
        <v>30</v>
      </c>
      <c r="J10" t="n">
        <v>246.18</v>
      </c>
      <c r="K10" t="n">
        <v>58.47</v>
      </c>
      <c r="L10" t="n">
        <v>3</v>
      </c>
      <c r="M10" t="n">
        <v>28</v>
      </c>
      <c r="N10" t="n">
        <v>59.7</v>
      </c>
      <c r="O10" t="n">
        <v>30595.91</v>
      </c>
      <c r="P10" t="n">
        <v>121.3</v>
      </c>
      <c r="Q10" t="n">
        <v>968.47</v>
      </c>
      <c r="R10" t="n">
        <v>43.82</v>
      </c>
      <c r="S10" t="n">
        <v>23.91</v>
      </c>
      <c r="T10" t="n">
        <v>9085.780000000001</v>
      </c>
      <c r="U10" t="n">
        <v>0.55</v>
      </c>
      <c r="V10" t="n">
        <v>0.84</v>
      </c>
      <c r="W10" t="n">
        <v>1.13</v>
      </c>
      <c r="X10" t="n">
        <v>0.58</v>
      </c>
      <c r="Y10" t="n">
        <v>1</v>
      </c>
      <c r="Z10" t="n">
        <v>10</v>
      </c>
      <c r="AA10" t="n">
        <v>258.0232090368127</v>
      </c>
      <c r="AB10" t="n">
        <v>353.0387377845994</v>
      </c>
      <c r="AC10" t="n">
        <v>319.3452161435231</v>
      </c>
      <c r="AD10" t="n">
        <v>258023.2090368127</v>
      </c>
      <c r="AE10" t="n">
        <v>353038.7377845994</v>
      </c>
      <c r="AF10" t="n">
        <v>1.83745703750204e-06</v>
      </c>
      <c r="AG10" t="n">
        <v>16</v>
      </c>
      <c r="AH10" t="n">
        <v>319345.2161435232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8.259</v>
      </c>
      <c r="E11" t="n">
        <v>12.11</v>
      </c>
      <c r="F11" t="n">
        <v>8.029999999999999</v>
      </c>
      <c r="G11" t="n">
        <v>17.2</v>
      </c>
      <c r="H11" t="n">
        <v>0.23</v>
      </c>
      <c r="I11" t="n">
        <v>28</v>
      </c>
      <c r="J11" t="n">
        <v>246.62</v>
      </c>
      <c r="K11" t="n">
        <v>58.47</v>
      </c>
      <c r="L11" t="n">
        <v>3.25</v>
      </c>
      <c r="M11" t="n">
        <v>26</v>
      </c>
      <c r="N11" t="n">
        <v>59.9</v>
      </c>
      <c r="O11" t="n">
        <v>30650.7</v>
      </c>
      <c r="P11" t="n">
        <v>119.61</v>
      </c>
      <c r="Q11" t="n">
        <v>968.4</v>
      </c>
      <c r="R11" t="n">
        <v>42.38</v>
      </c>
      <c r="S11" t="n">
        <v>23.91</v>
      </c>
      <c r="T11" t="n">
        <v>8374.73</v>
      </c>
      <c r="U11" t="n">
        <v>0.5600000000000001</v>
      </c>
      <c r="V11" t="n">
        <v>0.84</v>
      </c>
      <c r="W11" t="n">
        <v>1.12</v>
      </c>
      <c r="X11" t="n">
        <v>0.53</v>
      </c>
      <c r="Y11" t="n">
        <v>1</v>
      </c>
      <c r="Z11" t="n">
        <v>10</v>
      </c>
      <c r="AA11" t="n">
        <v>255.3427954425143</v>
      </c>
      <c r="AB11" t="n">
        <v>349.3712776533802</v>
      </c>
      <c r="AC11" t="n">
        <v>316.0277732599137</v>
      </c>
      <c r="AD11" t="n">
        <v>255342.7954425143</v>
      </c>
      <c r="AE11" t="n">
        <v>349371.2776533802</v>
      </c>
      <c r="AF11" t="n">
        <v>1.859932061075761e-06</v>
      </c>
      <c r="AG11" t="n">
        <v>16</v>
      </c>
      <c r="AH11" t="n">
        <v>316027.7732599137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8.347200000000001</v>
      </c>
      <c r="E12" t="n">
        <v>11.98</v>
      </c>
      <c r="F12" t="n">
        <v>8</v>
      </c>
      <c r="G12" t="n">
        <v>18.45</v>
      </c>
      <c r="H12" t="n">
        <v>0.25</v>
      </c>
      <c r="I12" t="n">
        <v>26</v>
      </c>
      <c r="J12" t="n">
        <v>247.07</v>
      </c>
      <c r="K12" t="n">
        <v>58.47</v>
      </c>
      <c r="L12" t="n">
        <v>3.5</v>
      </c>
      <c r="M12" t="n">
        <v>24</v>
      </c>
      <c r="N12" t="n">
        <v>60.09</v>
      </c>
      <c r="O12" t="n">
        <v>30705.56</v>
      </c>
      <c r="P12" t="n">
        <v>118.35</v>
      </c>
      <c r="Q12" t="n">
        <v>968.36</v>
      </c>
      <c r="R12" t="n">
        <v>41.17</v>
      </c>
      <c r="S12" t="n">
        <v>23.91</v>
      </c>
      <c r="T12" t="n">
        <v>7782.05</v>
      </c>
      <c r="U12" t="n">
        <v>0.58</v>
      </c>
      <c r="V12" t="n">
        <v>0.85</v>
      </c>
      <c r="W12" t="n">
        <v>1.12</v>
      </c>
      <c r="X12" t="n">
        <v>0.5</v>
      </c>
      <c r="Y12" t="n">
        <v>1</v>
      </c>
      <c r="Z12" t="n">
        <v>10</v>
      </c>
      <c r="AA12" t="n">
        <v>253.2351385627787</v>
      </c>
      <c r="AB12" t="n">
        <v>346.4874885272683</v>
      </c>
      <c r="AC12" t="n">
        <v>313.4192089205735</v>
      </c>
      <c r="AD12" t="n">
        <v>253235.1385627787</v>
      </c>
      <c r="AE12" t="n">
        <v>346487.4885272683</v>
      </c>
      <c r="AF12" t="n">
        <v>1.879794757260152e-06</v>
      </c>
      <c r="AG12" t="n">
        <v>16</v>
      </c>
      <c r="AH12" t="n">
        <v>313419.2089205735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8.4499</v>
      </c>
      <c r="E13" t="n">
        <v>11.83</v>
      </c>
      <c r="F13" t="n">
        <v>7.94</v>
      </c>
      <c r="G13" t="n">
        <v>19.86</v>
      </c>
      <c r="H13" t="n">
        <v>0.27</v>
      </c>
      <c r="I13" t="n">
        <v>24</v>
      </c>
      <c r="J13" t="n">
        <v>247.51</v>
      </c>
      <c r="K13" t="n">
        <v>58.47</v>
      </c>
      <c r="L13" t="n">
        <v>3.75</v>
      </c>
      <c r="M13" t="n">
        <v>22</v>
      </c>
      <c r="N13" t="n">
        <v>60.29</v>
      </c>
      <c r="O13" t="n">
        <v>30760.49</v>
      </c>
      <c r="P13" t="n">
        <v>116.65</v>
      </c>
      <c r="Q13" t="n">
        <v>968.38</v>
      </c>
      <c r="R13" t="n">
        <v>39.72</v>
      </c>
      <c r="S13" t="n">
        <v>23.91</v>
      </c>
      <c r="T13" t="n">
        <v>7064.18</v>
      </c>
      <c r="U13" t="n">
        <v>0.6</v>
      </c>
      <c r="V13" t="n">
        <v>0.85</v>
      </c>
      <c r="W13" t="n">
        <v>1.11</v>
      </c>
      <c r="X13" t="n">
        <v>0.45</v>
      </c>
      <c r="Y13" t="n">
        <v>1</v>
      </c>
      <c r="Z13" t="n">
        <v>10</v>
      </c>
      <c r="AA13" t="n">
        <v>250.5894598092385</v>
      </c>
      <c r="AB13" t="n">
        <v>342.8675541375674</v>
      </c>
      <c r="AC13" t="n">
        <v>310.1447559884148</v>
      </c>
      <c r="AD13" t="n">
        <v>250589.4598092385</v>
      </c>
      <c r="AE13" t="n">
        <v>342867.5541375674</v>
      </c>
      <c r="AF13" t="n">
        <v>1.902922862681205e-06</v>
      </c>
      <c r="AG13" t="n">
        <v>16</v>
      </c>
      <c r="AH13" t="n">
        <v>310144.7559884147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8.5474</v>
      </c>
      <c r="E14" t="n">
        <v>11.7</v>
      </c>
      <c r="F14" t="n">
        <v>7.9</v>
      </c>
      <c r="G14" t="n">
        <v>21.56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115.29</v>
      </c>
      <c r="Q14" t="n">
        <v>968.4400000000001</v>
      </c>
      <c r="R14" t="n">
        <v>38.47</v>
      </c>
      <c r="S14" t="n">
        <v>23.91</v>
      </c>
      <c r="T14" t="n">
        <v>6448.6</v>
      </c>
      <c r="U14" t="n">
        <v>0.62</v>
      </c>
      <c r="V14" t="n">
        <v>0.86</v>
      </c>
      <c r="W14" t="n">
        <v>1.11</v>
      </c>
      <c r="X14" t="n">
        <v>0.41</v>
      </c>
      <c r="Y14" t="n">
        <v>1</v>
      </c>
      <c r="Z14" t="n">
        <v>10</v>
      </c>
      <c r="AA14" t="n">
        <v>248.3631255886017</v>
      </c>
      <c r="AB14" t="n">
        <v>339.8213854379598</v>
      </c>
      <c r="AC14" t="n">
        <v>307.3893093541721</v>
      </c>
      <c r="AD14" t="n">
        <v>248363.1255886017</v>
      </c>
      <c r="AE14" t="n">
        <v>339821.3854379598</v>
      </c>
      <c r="AF14" t="n">
        <v>1.9248799247898e-06</v>
      </c>
      <c r="AG14" t="n">
        <v>16</v>
      </c>
      <c r="AH14" t="n">
        <v>307389.3093541721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8.5892</v>
      </c>
      <c r="E15" t="n">
        <v>11.64</v>
      </c>
      <c r="F15" t="n">
        <v>7.89</v>
      </c>
      <c r="G15" t="n">
        <v>22.55</v>
      </c>
      <c r="H15" t="n">
        <v>0.3</v>
      </c>
      <c r="I15" t="n">
        <v>21</v>
      </c>
      <c r="J15" t="n">
        <v>248.4</v>
      </c>
      <c r="K15" t="n">
        <v>58.47</v>
      </c>
      <c r="L15" t="n">
        <v>4.25</v>
      </c>
      <c r="M15" t="n">
        <v>19</v>
      </c>
      <c r="N15" t="n">
        <v>60.68</v>
      </c>
      <c r="O15" t="n">
        <v>30870.57</v>
      </c>
      <c r="P15" t="n">
        <v>114.18</v>
      </c>
      <c r="Q15" t="n">
        <v>968.37</v>
      </c>
      <c r="R15" t="n">
        <v>38.16</v>
      </c>
      <c r="S15" t="n">
        <v>23.91</v>
      </c>
      <c r="T15" t="n">
        <v>6301.49</v>
      </c>
      <c r="U15" t="n">
        <v>0.63</v>
      </c>
      <c r="V15" t="n">
        <v>0.86</v>
      </c>
      <c r="W15" t="n">
        <v>1.11</v>
      </c>
      <c r="X15" t="n">
        <v>0.4</v>
      </c>
      <c r="Y15" t="n">
        <v>1</v>
      </c>
      <c r="Z15" t="n">
        <v>10</v>
      </c>
      <c r="AA15" t="n">
        <v>247.1174880338267</v>
      </c>
      <c r="AB15" t="n">
        <v>338.1170491818671</v>
      </c>
      <c r="AC15" t="n">
        <v>305.8476325583093</v>
      </c>
      <c r="AD15" t="n">
        <v>247117.4880338267</v>
      </c>
      <c r="AE15" t="n">
        <v>338117.049181867</v>
      </c>
      <c r="AF15" t="n">
        <v>1.93429331141687e-06</v>
      </c>
      <c r="AG15" t="n">
        <v>16</v>
      </c>
      <c r="AH15" t="n">
        <v>305847.6325583094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8.6366</v>
      </c>
      <c r="E16" t="n">
        <v>11.58</v>
      </c>
      <c r="F16" t="n">
        <v>7.88</v>
      </c>
      <c r="G16" t="n">
        <v>23.63</v>
      </c>
      <c r="H16" t="n">
        <v>0.32</v>
      </c>
      <c r="I16" t="n">
        <v>20</v>
      </c>
      <c r="J16" t="n">
        <v>248.85</v>
      </c>
      <c r="K16" t="n">
        <v>58.47</v>
      </c>
      <c r="L16" t="n">
        <v>4.5</v>
      </c>
      <c r="M16" t="n">
        <v>18</v>
      </c>
      <c r="N16" t="n">
        <v>60.88</v>
      </c>
      <c r="O16" t="n">
        <v>30925.72</v>
      </c>
      <c r="P16" t="n">
        <v>113.54</v>
      </c>
      <c r="Q16" t="n">
        <v>968.35</v>
      </c>
      <c r="R16" t="n">
        <v>37.59</v>
      </c>
      <c r="S16" t="n">
        <v>23.91</v>
      </c>
      <c r="T16" t="n">
        <v>6020.61</v>
      </c>
      <c r="U16" t="n">
        <v>0.64</v>
      </c>
      <c r="V16" t="n">
        <v>0.86</v>
      </c>
      <c r="W16" t="n">
        <v>1.11</v>
      </c>
      <c r="X16" t="n">
        <v>0.38</v>
      </c>
      <c r="Y16" t="n">
        <v>1</v>
      </c>
      <c r="Z16" t="n">
        <v>10</v>
      </c>
      <c r="AA16" t="n">
        <v>246.1144821951069</v>
      </c>
      <c r="AB16" t="n">
        <v>336.7446923438367</v>
      </c>
      <c r="AC16" t="n">
        <v>304.6062515307852</v>
      </c>
      <c r="AD16" t="n">
        <v>246114.4821951069</v>
      </c>
      <c r="AE16" t="n">
        <v>336744.6923438367</v>
      </c>
      <c r="AF16" t="n">
        <v>1.944967821611202e-06</v>
      </c>
      <c r="AG16" t="n">
        <v>16</v>
      </c>
      <c r="AH16" t="n">
        <v>304606.2515307852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8.7338</v>
      </c>
      <c r="E17" t="n">
        <v>11.45</v>
      </c>
      <c r="F17" t="n">
        <v>7.84</v>
      </c>
      <c r="G17" t="n">
        <v>26.14</v>
      </c>
      <c r="H17" t="n">
        <v>0.34</v>
      </c>
      <c r="I17" t="n">
        <v>18</v>
      </c>
      <c r="J17" t="n">
        <v>249.3</v>
      </c>
      <c r="K17" t="n">
        <v>58.47</v>
      </c>
      <c r="L17" t="n">
        <v>4.75</v>
      </c>
      <c r="M17" t="n">
        <v>16</v>
      </c>
      <c r="N17" t="n">
        <v>61.07</v>
      </c>
      <c r="O17" t="n">
        <v>30980.93</v>
      </c>
      <c r="P17" t="n">
        <v>111.6</v>
      </c>
      <c r="Q17" t="n">
        <v>968.37</v>
      </c>
      <c r="R17" t="n">
        <v>36.38</v>
      </c>
      <c r="S17" t="n">
        <v>23.91</v>
      </c>
      <c r="T17" t="n">
        <v>5427.5</v>
      </c>
      <c r="U17" t="n">
        <v>0.66</v>
      </c>
      <c r="V17" t="n">
        <v>0.86</v>
      </c>
      <c r="W17" t="n">
        <v>1.11</v>
      </c>
      <c r="X17" t="n">
        <v>0.35</v>
      </c>
      <c r="Y17" t="n">
        <v>1</v>
      </c>
      <c r="Z17" t="n">
        <v>10</v>
      </c>
      <c r="AA17" t="n">
        <v>234.6728963314387</v>
      </c>
      <c r="AB17" t="n">
        <v>321.0898097980299</v>
      </c>
      <c r="AC17" t="n">
        <v>290.4454490033797</v>
      </c>
      <c r="AD17" t="n">
        <v>234672.8963314387</v>
      </c>
      <c r="AE17" t="n">
        <v>321089.8097980299</v>
      </c>
      <c r="AF17" t="n">
        <v>1.966857323528694e-06</v>
      </c>
      <c r="AG17" t="n">
        <v>15</v>
      </c>
      <c r="AH17" t="n">
        <v>290445.4490033797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8.7828</v>
      </c>
      <c r="E18" t="n">
        <v>11.39</v>
      </c>
      <c r="F18" t="n">
        <v>7.83</v>
      </c>
      <c r="G18" t="n">
        <v>27.62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15</v>
      </c>
      <c r="N18" t="n">
        <v>61.27</v>
      </c>
      <c r="O18" t="n">
        <v>31036.22</v>
      </c>
      <c r="P18" t="n">
        <v>110.32</v>
      </c>
      <c r="Q18" t="n">
        <v>968.42</v>
      </c>
      <c r="R18" t="n">
        <v>35.94</v>
      </c>
      <c r="S18" t="n">
        <v>23.91</v>
      </c>
      <c r="T18" t="n">
        <v>5210.18</v>
      </c>
      <c r="U18" t="n">
        <v>0.67</v>
      </c>
      <c r="V18" t="n">
        <v>0.86</v>
      </c>
      <c r="W18" t="n">
        <v>1.11</v>
      </c>
      <c r="X18" t="n">
        <v>0.33</v>
      </c>
      <c r="Y18" t="n">
        <v>1</v>
      </c>
      <c r="Z18" t="n">
        <v>10</v>
      </c>
      <c r="AA18" t="n">
        <v>233.2908519086285</v>
      </c>
      <c r="AB18" t="n">
        <v>319.1988356472453</v>
      </c>
      <c r="AC18" t="n">
        <v>288.7349467715464</v>
      </c>
      <c r="AD18" t="n">
        <v>233290.8519086285</v>
      </c>
      <c r="AE18" t="n">
        <v>319198.8356472453</v>
      </c>
      <c r="AF18" t="n">
        <v>1.977892154742244e-06</v>
      </c>
      <c r="AG18" t="n">
        <v>15</v>
      </c>
      <c r="AH18" t="n">
        <v>288734.9467715464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8.848000000000001</v>
      </c>
      <c r="E19" t="n">
        <v>11.3</v>
      </c>
      <c r="F19" t="n">
        <v>7.79</v>
      </c>
      <c r="G19" t="n">
        <v>29.21</v>
      </c>
      <c r="H19" t="n">
        <v>0.37</v>
      </c>
      <c r="I19" t="n">
        <v>16</v>
      </c>
      <c r="J19" t="n">
        <v>250.2</v>
      </c>
      <c r="K19" t="n">
        <v>58.47</v>
      </c>
      <c r="L19" t="n">
        <v>5.25</v>
      </c>
      <c r="M19" t="n">
        <v>14</v>
      </c>
      <c r="N19" t="n">
        <v>61.47</v>
      </c>
      <c r="O19" t="n">
        <v>31091.59</v>
      </c>
      <c r="P19" t="n">
        <v>109.19</v>
      </c>
      <c r="Q19" t="n">
        <v>968.35</v>
      </c>
      <c r="R19" t="n">
        <v>34.8</v>
      </c>
      <c r="S19" t="n">
        <v>23.91</v>
      </c>
      <c r="T19" t="n">
        <v>4643.93</v>
      </c>
      <c r="U19" t="n">
        <v>0.6899999999999999</v>
      </c>
      <c r="V19" t="n">
        <v>0.87</v>
      </c>
      <c r="W19" t="n">
        <v>1.11</v>
      </c>
      <c r="X19" t="n">
        <v>0.29</v>
      </c>
      <c r="Y19" t="n">
        <v>1</v>
      </c>
      <c r="Z19" t="n">
        <v>10</v>
      </c>
      <c r="AA19" t="n">
        <v>231.7295114544386</v>
      </c>
      <c r="AB19" t="n">
        <v>317.0625407563443</v>
      </c>
      <c r="AC19" t="n">
        <v>286.8025368667236</v>
      </c>
      <c r="AD19" t="n">
        <v>231729.5114544386</v>
      </c>
      <c r="AE19" t="n">
        <v>317062.5407563443</v>
      </c>
      <c r="AF19" t="n">
        <v>1.992575236275376e-06</v>
      </c>
      <c r="AG19" t="n">
        <v>15</v>
      </c>
      <c r="AH19" t="n">
        <v>286802.5368667236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8.8964</v>
      </c>
      <c r="E20" t="n">
        <v>11.24</v>
      </c>
      <c r="F20" t="n">
        <v>7.78</v>
      </c>
      <c r="G20" t="n">
        <v>31.1</v>
      </c>
      <c r="H20" t="n">
        <v>0.39</v>
      </c>
      <c r="I20" t="n">
        <v>15</v>
      </c>
      <c r="J20" t="n">
        <v>250.64</v>
      </c>
      <c r="K20" t="n">
        <v>58.47</v>
      </c>
      <c r="L20" t="n">
        <v>5.5</v>
      </c>
      <c r="M20" t="n">
        <v>13</v>
      </c>
      <c r="N20" t="n">
        <v>61.67</v>
      </c>
      <c r="O20" t="n">
        <v>31147.02</v>
      </c>
      <c r="P20" t="n">
        <v>107.18</v>
      </c>
      <c r="Q20" t="n">
        <v>968.38</v>
      </c>
      <c r="R20" t="n">
        <v>34.53</v>
      </c>
      <c r="S20" t="n">
        <v>23.91</v>
      </c>
      <c r="T20" t="n">
        <v>4515.66</v>
      </c>
      <c r="U20" t="n">
        <v>0.6899999999999999</v>
      </c>
      <c r="V20" t="n">
        <v>0.87</v>
      </c>
      <c r="W20" t="n">
        <v>1.1</v>
      </c>
      <c r="X20" t="n">
        <v>0.28</v>
      </c>
      <c r="Y20" t="n">
        <v>1</v>
      </c>
      <c r="Z20" t="n">
        <v>10</v>
      </c>
      <c r="AA20" t="n">
        <v>229.9412536661768</v>
      </c>
      <c r="AB20" t="n">
        <v>314.6157675580801</v>
      </c>
      <c r="AC20" t="n">
        <v>284.5892802684331</v>
      </c>
      <c r="AD20" t="n">
        <v>229941.2536661768</v>
      </c>
      <c r="AE20" t="n">
        <v>314615.76755808</v>
      </c>
      <c r="AF20" t="n">
        <v>2.00347494710672e-06</v>
      </c>
      <c r="AG20" t="n">
        <v>15</v>
      </c>
      <c r="AH20" t="n">
        <v>284589.2802684332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8.896599999999999</v>
      </c>
      <c r="E21" t="n">
        <v>11.24</v>
      </c>
      <c r="F21" t="n">
        <v>7.78</v>
      </c>
      <c r="G21" t="n">
        <v>31.1</v>
      </c>
      <c r="H21" t="n">
        <v>0.41</v>
      </c>
      <c r="I21" t="n">
        <v>15</v>
      </c>
      <c r="J21" t="n">
        <v>251.09</v>
      </c>
      <c r="K21" t="n">
        <v>58.47</v>
      </c>
      <c r="L21" t="n">
        <v>5.75</v>
      </c>
      <c r="M21" t="n">
        <v>13</v>
      </c>
      <c r="N21" t="n">
        <v>61.87</v>
      </c>
      <c r="O21" t="n">
        <v>31202.53</v>
      </c>
      <c r="P21" t="n">
        <v>107.07</v>
      </c>
      <c r="Q21" t="n">
        <v>968.35</v>
      </c>
      <c r="R21" t="n">
        <v>34.32</v>
      </c>
      <c r="S21" t="n">
        <v>23.91</v>
      </c>
      <c r="T21" t="n">
        <v>4411.11</v>
      </c>
      <c r="U21" t="n">
        <v>0.7</v>
      </c>
      <c r="V21" t="n">
        <v>0.87</v>
      </c>
      <c r="W21" t="n">
        <v>1.1</v>
      </c>
      <c r="X21" t="n">
        <v>0.28</v>
      </c>
      <c r="Y21" t="n">
        <v>1</v>
      </c>
      <c r="Z21" t="n">
        <v>10</v>
      </c>
      <c r="AA21" t="n">
        <v>229.8718511065287</v>
      </c>
      <c r="AB21" t="n">
        <v>314.5208079141447</v>
      </c>
      <c r="AC21" t="n">
        <v>284.5033834396384</v>
      </c>
      <c r="AD21" t="n">
        <v>229871.8511065287</v>
      </c>
      <c r="AE21" t="n">
        <v>314520.8079141447</v>
      </c>
      <c r="AF21" t="n">
        <v>2.003519987234122e-06</v>
      </c>
      <c r="AG21" t="n">
        <v>15</v>
      </c>
      <c r="AH21" t="n">
        <v>284503.3834396384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8.9512</v>
      </c>
      <c r="E22" t="n">
        <v>11.17</v>
      </c>
      <c r="F22" t="n">
        <v>7.75</v>
      </c>
      <c r="G22" t="n">
        <v>33.23</v>
      </c>
      <c r="H22" t="n">
        <v>0.42</v>
      </c>
      <c r="I22" t="n">
        <v>14</v>
      </c>
      <c r="J22" t="n">
        <v>251.55</v>
      </c>
      <c r="K22" t="n">
        <v>58.47</v>
      </c>
      <c r="L22" t="n">
        <v>6</v>
      </c>
      <c r="M22" t="n">
        <v>12</v>
      </c>
      <c r="N22" t="n">
        <v>62.07</v>
      </c>
      <c r="O22" t="n">
        <v>31258.11</v>
      </c>
      <c r="P22" t="n">
        <v>105.54</v>
      </c>
      <c r="Q22" t="n">
        <v>968.34</v>
      </c>
      <c r="R22" t="n">
        <v>33.67</v>
      </c>
      <c r="S22" t="n">
        <v>23.91</v>
      </c>
      <c r="T22" t="n">
        <v>4089.92</v>
      </c>
      <c r="U22" t="n">
        <v>0.71</v>
      </c>
      <c r="V22" t="n">
        <v>0.87</v>
      </c>
      <c r="W22" t="n">
        <v>1.1</v>
      </c>
      <c r="X22" t="n">
        <v>0.26</v>
      </c>
      <c r="Y22" t="n">
        <v>1</v>
      </c>
      <c r="Z22" t="n">
        <v>10</v>
      </c>
      <c r="AA22" t="n">
        <v>228.2581790534606</v>
      </c>
      <c r="AB22" t="n">
        <v>312.3129106209515</v>
      </c>
      <c r="AC22" t="n">
        <v>282.5062047653034</v>
      </c>
      <c r="AD22" t="n">
        <v>228258.1790534606</v>
      </c>
      <c r="AE22" t="n">
        <v>312312.9106209514</v>
      </c>
      <c r="AF22" t="n">
        <v>2.015815942014936e-06</v>
      </c>
      <c r="AG22" t="n">
        <v>15</v>
      </c>
      <c r="AH22" t="n">
        <v>282506.2047653034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9.002700000000001</v>
      </c>
      <c r="E23" t="n">
        <v>11.11</v>
      </c>
      <c r="F23" t="n">
        <v>7.74</v>
      </c>
      <c r="G23" t="n">
        <v>35.71</v>
      </c>
      <c r="H23" t="n">
        <v>0.44</v>
      </c>
      <c r="I23" t="n">
        <v>13</v>
      </c>
      <c r="J23" t="n">
        <v>252</v>
      </c>
      <c r="K23" t="n">
        <v>58.47</v>
      </c>
      <c r="L23" t="n">
        <v>6.25</v>
      </c>
      <c r="M23" t="n">
        <v>11</v>
      </c>
      <c r="N23" t="n">
        <v>62.27</v>
      </c>
      <c r="O23" t="n">
        <v>31313.77</v>
      </c>
      <c r="P23" t="n">
        <v>104.42</v>
      </c>
      <c r="Q23" t="n">
        <v>968.33</v>
      </c>
      <c r="R23" t="n">
        <v>33.28</v>
      </c>
      <c r="S23" t="n">
        <v>23.91</v>
      </c>
      <c r="T23" t="n">
        <v>3902.92</v>
      </c>
      <c r="U23" t="n">
        <v>0.72</v>
      </c>
      <c r="V23" t="n">
        <v>0.87</v>
      </c>
      <c r="W23" t="n">
        <v>1.1</v>
      </c>
      <c r="X23" t="n">
        <v>0.24</v>
      </c>
      <c r="Y23" t="n">
        <v>1</v>
      </c>
      <c r="Z23" t="n">
        <v>10</v>
      </c>
      <c r="AA23" t="n">
        <v>227.0158440122748</v>
      </c>
      <c r="AB23" t="n">
        <v>310.613093009648</v>
      </c>
      <c r="AC23" t="n">
        <v>280.9686153611132</v>
      </c>
      <c r="AD23" t="n">
        <v>227015.8440122748</v>
      </c>
      <c r="AE23" t="n">
        <v>310613.093009648</v>
      </c>
      <c r="AF23" t="n">
        <v>2.027413774821014e-06</v>
      </c>
      <c r="AG23" t="n">
        <v>15</v>
      </c>
      <c r="AH23" t="n">
        <v>280968.6153611132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9.0059</v>
      </c>
      <c r="E24" t="n">
        <v>11.1</v>
      </c>
      <c r="F24" t="n">
        <v>7.73</v>
      </c>
      <c r="G24" t="n">
        <v>35.69</v>
      </c>
      <c r="H24" t="n">
        <v>0.46</v>
      </c>
      <c r="I24" t="n">
        <v>13</v>
      </c>
      <c r="J24" t="n">
        <v>252.45</v>
      </c>
      <c r="K24" t="n">
        <v>58.47</v>
      </c>
      <c r="L24" t="n">
        <v>6.5</v>
      </c>
      <c r="M24" t="n">
        <v>11</v>
      </c>
      <c r="N24" t="n">
        <v>62.47</v>
      </c>
      <c r="O24" t="n">
        <v>31369.49</v>
      </c>
      <c r="P24" t="n">
        <v>103.83</v>
      </c>
      <c r="Q24" t="n">
        <v>968.39</v>
      </c>
      <c r="R24" t="n">
        <v>32.97</v>
      </c>
      <c r="S24" t="n">
        <v>23.91</v>
      </c>
      <c r="T24" t="n">
        <v>3747.57</v>
      </c>
      <c r="U24" t="n">
        <v>0.73</v>
      </c>
      <c r="V24" t="n">
        <v>0.87</v>
      </c>
      <c r="W24" t="n">
        <v>1.1</v>
      </c>
      <c r="X24" t="n">
        <v>0.24</v>
      </c>
      <c r="Y24" t="n">
        <v>1</v>
      </c>
      <c r="Z24" t="n">
        <v>10</v>
      </c>
      <c r="AA24" t="n">
        <v>226.5906035743505</v>
      </c>
      <c r="AB24" t="n">
        <v>310.0312602821961</v>
      </c>
      <c r="AC24" t="n">
        <v>280.4423119325618</v>
      </c>
      <c r="AD24" t="n">
        <v>226590.6035743505</v>
      </c>
      <c r="AE24" t="n">
        <v>310031.2602821961</v>
      </c>
      <c r="AF24" t="n">
        <v>2.02813441685945e-06</v>
      </c>
      <c r="AG24" t="n">
        <v>15</v>
      </c>
      <c r="AH24" t="n">
        <v>280442.3119325618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9.0655</v>
      </c>
      <c r="E25" t="n">
        <v>11.03</v>
      </c>
      <c r="F25" t="n">
        <v>7.71</v>
      </c>
      <c r="G25" t="n">
        <v>38.54</v>
      </c>
      <c r="H25" t="n">
        <v>0.47</v>
      </c>
      <c r="I25" t="n">
        <v>12</v>
      </c>
      <c r="J25" t="n">
        <v>252.9</v>
      </c>
      <c r="K25" t="n">
        <v>58.47</v>
      </c>
      <c r="L25" t="n">
        <v>6.75</v>
      </c>
      <c r="M25" t="n">
        <v>10</v>
      </c>
      <c r="N25" t="n">
        <v>62.68</v>
      </c>
      <c r="O25" t="n">
        <v>31425.3</v>
      </c>
      <c r="P25" t="n">
        <v>101.94</v>
      </c>
      <c r="Q25" t="n">
        <v>968.34</v>
      </c>
      <c r="R25" t="n">
        <v>32.37</v>
      </c>
      <c r="S25" t="n">
        <v>23.91</v>
      </c>
      <c r="T25" t="n">
        <v>3453.11</v>
      </c>
      <c r="U25" t="n">
        <v>0.74</v>
      </c>
      <c r="V25" t="n">
        <v>0.88</v>
      </c>
      <c r="W25" t="n">
        <v>1.09</v>
      </c>
      <c r="X25" t="n">
        <v>0.21</v>
      </c>
      <c r="Y25" t="n">
        <v>1</v>
      </c>
      <c r="Z25" t="n">
        <v>10</v>
      </c>
      <c r="AA25" t="n">
        <v>224.7869187753545</v>
      </c>
      <c r="AB25" t="n">
        <v>307.5633791672537</v>
      </c>
      <c r="AC25" t="n">
        <v>278.2099619275357</v>
      </c>
      <c r="AD25" t="n">
        <v>224786.9187753545</v>
      </c>
      <c r="AE25" t="n">
        <v>307563.3791672537</v>
      </c>
      <c r="AF25" t="n">
        <v>2.041556374825319e-06</v>
      </c>
      <c r="AG25" t="n">
        <v>15</v>
      </c>
      <c r="AH25" t="n">
        <v>278209.9619275358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9.0641</v>
      </c>
      <c r="E26" t="n">
        <v>11.03</v>
      </c>
      <c r="F26" t="n">
        <v>7.71</v>
      </c>
      <c r="G26" t="n">
        <v>38.54</v>
      </c>
      <c r="H26" t="n">
        <v>0.49</v>
      </c>
      <c r="I26" t="n">
        <v>12</v>
      </c>
      <c r="J26" t="n">
        <v>253.35</v>
      </c>
      <c r="K26" t="n">
        <v>58.47</v>
      </c>
      <c r="L26" t="n">
        <v>7</v>
      </c>
      <c r="M26" t="n">
        <v>10</v>
      </c>
      <c r="N26" t="n">
        <v>62.88</v>
      </c>
      <c r="O26" t="n">
        <v>31481.17</v>
      </c>
      <c r="P26" t="n">
        <v>100.7</v>
      </c>
      <c r="Q26" t="n">
        <v>968.3200000000001</v>
      </c>
      <c r="R26" t="n">
        <v>32.32</v>
      </c>
      <c r="S26" t="n">
        <v>23.91</v>
      </c>
      <c r="T26" t="n">
        <v>3425.76</v>
      </c>
      <c r="U26" t="n">
        <v>0.74</v>
      </c>
      <c r="V26" t="n">
        <v>0.88</v>
      </c>
      <c r="W26" t="n">
        <v>1.1</v>
      </c>
      <c r="X26" t="n">
        <v>0.21</v>
      </c>
      <c r="Y26" t="n">
        <v>1</v>
      </c>
      <c r="Z26" t="n">
        <v>10</v>
      </c>
      <c r="AA26" t="n">
        <v>224.0561870862425</v>
      </c>
      <c r="AB26" t="n">
        <v>306.5635598326043</v>
      </c>
      <c r="AC26" t="n">
        <v>277.3055639469297</v>
      </c>
      <c r="AD26" t="n">
        <v>224056.1870862425</v>
      </c>
      <c r="AE26" t="n">
        <v>306563.5598326043</v>
      </c>
      <c r="AF26" t="n">
        <v>2.041241093933503e-06</v>
      </c>
      <c r="AG26" t="n">
        <v>15</v>
      </c>
      <c r="AH26" t="n">
        <v>277305.5639469297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9.112299999999999</v>
      </c>
      <c r="E27" t="n">
        <v>10.97</v>
      </c>
      <c r="F27" t="n">
        <v>7.7</v>
      </c>
      <c r="G27" t="n">
        <v>41.99</v>
      </c>
      <c r="H27" t="n">
        <v>0.51</v>
      </c>
      <c r="I27" t="n">
        <v>11</v>
      </c>
      <c r="J27" t="n">
        <v>253.81</v>
      </c>
      <c r="K27" t="n">
        <v>58.47</v>
      </c>
      <c r="L27" t="n">
        <v>7.25</v>
      </c>
      <c r="M27" t="n">
        <v>9</v>
      </c>
      <c r="N27" t="n">
        <v>63.08</v>
      </c>
      <c r="O27" t="n">
        <v>31537.13</v>
      </c>
      <c r="P27" t="n">
        <v>99.3</v>
      </c>
      <c r="Q27" t="n">
        <v>968.34</v>
      </c>
      <c r="R27" t="n">
        <v>31.93</v>
      </c>
      <c r="S27" t="n">
        <v>23.91</v>
      </c>
      <c r="T27" t="n">
        <v>3234.4</v>
      </c>
      <c r="U27" t="n">
        <v>0.75</v>
      </c>
      <c r="V27" t="n">
        <v>0.88</v>
      </c>
      <c r="W27" t="n">
        <v>1.1</v>
      </c>
      <c r="X27" t="n">
        <v>0.2</v>
      </c>
      <c r="Y27" t="n">
        <v>1</v>
      </c>
      <c r="Z27" t="n">
        <v>10</v>
      </c>
      <c r="AA27" t="n">
        <v>222.7172914610168</v>
      </c>
      <c r="AB27" t="n">
        <v>304.7316237702652</v>
      </c>
      <c r="AC27" t="n">
        <v>275.6484652912413</v>
      </c>
      <c r="AD27" t="n">
        <v>222717.2914610168</v>
      </c>
      <c r="AE27" t="n">
        <v>304731.6237702653</v>
      </c>
      <c r="AF27" t="n">
        <v>2.052095764637445e-06</v>
      </c>
      <c r="AG27" t="n">
        <v>15</v>
      </c>
      <c r="AH27" t="n">
        <v>275648.4652912414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9.109299999999999</v>
      </c>
      <c r="E28" t="n">
        <v>10.98</v>
      </c>
      <c r="F28" t="n">
        <v>7.7</v>
      </c>
      <c r="G28" t="n">
        <v>42.01</v>
      </c>
      <c r="H28" t="n">
        <v>0.52</v>
      </c>
      <c r="I28" t="n">
        <v>11</v>
      </c>
      <c r="J28" t="n">
        <v>254.26</v>
      </c>
      <c r="K28" t="n">
        <v>58.47</v>
      </c>
      <c r="L28" t="n">
        <v>7.5</v>
      </c>
      <c r="M28" t="n">
        <v>9</v>
      </c>
      <c r="N28" t="n">
        <v>63.29</v>
      </c>
      <c r="O28" t="n">
        <v>31593.16</v>
      </c>
      <c r="P28" t="n">
        <v>98.98</v>
      </c>
      <c r="Q28" t="n">
        <v>968.46</v>
      </c>
      <c r="R28" t="n">
        <v>32.12</v>
      </c>
      <c r="S28" t="n">
        <v>23.91</v>
      </c>
      <c r="T28" t="n">
        <v>3332.84</v>
      </c>
      <c r="U28" t="n">
        <v>0.74</v>
      </c>
      <c r="V28" t="n">
        <v>0.88</v>
      </c>
      <c r="W28" t="n">
        <v>1.1</v>
      </c>
      <c r="X28" t="n">
        <v>0.2</v>
      </c>
      <c r="Y28" t="n">
        <v>1</v>
      </c>
      <c r="Z28" t="n">
        <v>10</v>
      </c>
      <c r="AA28" t="n">
        <v>222.5547511910673</v>
      </c>
      <c r="AB28" t="n">
        <v>304.5092290021498</v>
      </c>
      <c r="AC28" t="n">
        <v>275.4472955676617</v>
      </c>
      <c r="AD28" t="n">
        <v>222554.7511910673</v>
      </c>
      <c r="AE28" t="n">
        <v>304509.2290021498</v>
      </c>
      <c r="AF28" t="n">
        <v>2.051420162726411e-06</v>
      </c>
      <c r="AG28" t="n">
        <v>15</v>
      </c>
      <c r="AH28" t="n">
        <v>275447.2955676618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9.174300000000001</v>
      </c>
      <c r="E29" t="n">
        <v>10.9</v>
      </c>
      <c r="F29" t="n">
        <v>7.67</v>
      </c>
      <c r="G29" t="n">
        <v>46.02</v>
      </c>
      <c r="H29" t="n">
        <v>0.54</v>
      </c>
      <c r="I29" t="n">
        <v>10</v>
      </c>
      <c r="J29" t="n">
        <v>254.72</v>
      </c>
      <c r="K29" t="n">
        <v>58.47</v>
      </c>
      <c r="L29" t="n">
        <v>7.75</v>
      </c>
      <c r="M29" t="n">
        <v>8</v>
      </c>
      <c r="N29" t="n">
        <v>63.49</v>
      </c>
      <c r="O29" t="n">
        <v>31649.26</v>
      </c>
      <c r="P29" t="n">
        <v>97.44</v>
      </c>
      <c r="Q29" t="n">
        <v>968.3200000000001</v>
      </c>
      <c r="R29" t="n">
        <v>31.07</v>
      </c>
      <c r="S29" t="n">
        <v>23.91</v>
      </c>
      <c r="T29" t="n">
        <v>2810.25</v>
      </c>
      <c r="U29" t="n">
        <v>0.77</v>
      </c>
      <c r="V29" t="n">
        <v>0.88</v>
      </c>
      <c r="W29" t="n">
        <v>1.1</v>
      </c>
      <c r="X29" t="n">
        <v>0.17</v>
      </c>
      <c r="Y29" t="n">
        <v>1</v>
      </c>
      <c r="Z29" t="n">
        <v>10</v>
      </c>
      <c r="AA29" t="n">
        <v>220.9195726144417</v>
      </c>
      <c r="AB29" t="n">
        <v>302.2719055346242</v>
      </c>
      <c r="AC29" t="n">
        <v>273.4234991117729</v>
      </c>
      <c r="AD29" t="n">
        <v>220919.5726144417</v>
      </c>
      <c r="AE29" t="n">
        <v>302271.9055346242</v>
      </c>
      <c r="AF29" t="n">
        <v>2.066058204132141e-06</v>
      </c>
      <c r="AG29" t="n">
        <v>15</v>
      </c>
      <c r="AH29" t="n">
        <v>273423.4991117729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9.179</v>
      </c>
      <c r="E30" t="n">
        <v>10.89</v>
      </c>
      <c r="F30" t="n">
        <v>7.67</v>
      </c>
      <c r="G30" t="n">
        <v>45.99</v>
      </c>
      <c r="H30" t="n">
        <v>0.5600000000000001</v>
      </c>
      <c r="I30" t="n">
        <v>10</v>
      </c>
      <c r="J30" t="n">
        <v>255.17</v>
      </c>
      <c r="K30" t="n">
        <v>58.47</v>
      </c>
      <c r="L30" t="n">
        <v>8</v>
      </c>
      <c r="M30" t="n">
        <v>6</v>
      </c>
      <c r="N30" t="n">
        <v>63.7</v>
      </c>
      <c r="O30" t="n">
        <v>31705.44</v>
      </c>
      <c r="P30" t="n">
        <v>96.31</v>
      </c>
      <c r="Q30" t="n">
        <v>968.3200000000001</v>
      </c>
      <c r="R30" t="n">
        <v>30.8</v>
      </c>
      <c r="S30" t="n">
        <v>23.91</v>
      </c>
      <c r="T30" t="n">
        <v>2678.21</v>
      </c>
      <c r="U30" t="n">
        <v>0.78</v>
      </c>
      <c r="V30" t="n">
        <v>0.88</v>
      </c>
      <c r="W30" t="n">
        <v>1.1</v>
      </c>
      <c r="X30" t="n">
        <v>0.17</v>
      </c>
      <c r="Y30" t="n">
        <v>1</v>
      </c>
      <c r="Z30" t="n">
        <v>10</v>
      </c>
      <c r="AA30" t="n">
        <v>220.206036448192</v>
      </c>
      <c r="AB30" t="n">
        <v>301.2956138729679</v>
      </c>
      <c r="AC30" t="n">
        <v>272.5403833560708</v>
      </c>
      <c r="AD30" t="n">
        <v>220206.036448192</v>
      </c>
      <c r="AE30" t="n">
        <v>301295.6138729679</v>
      </c>
      <c r="AF30" t="n">
        <v>2.067116647126094e-06</v>
      </c>
      <c r="AG30" t="n">
        <v>15</v>
      </c>
      <c r="AH30" t="n">
        <v>272540.3833560708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9.1722</v>
      </c>
      <c r="E31" t="n">
        <v>10.9</v>
      </c>
      <c r="F31" t="n">
        <v>7.67</v>
      </c>
      <c r="G31" t="n">
        <v>46.04</v>
      </c>
      <c r="H31" t="n">
        <v>0.57</v>
      </c>
      <c r="I31" t="n">
        <v>10</v>
      </c>
      <c r="J31" t="n">
        <v>255.63</v>
      </c>
      <c r="K31" t="n">
        <v>58.47</v>
      </c>
      <c r="L31" t="n">
        <v>8.25</v>
      </c>
      <c r="M31" t="n">
        <v>5</v>
      </c>
      <c r="N31" t="n">
        <v>63.91</v>
      </c>
      <c r="O31" t="n">
        <v>31761.69</v>
      </c>
      <c r="P31" t="n">
        <v>95.90000000000001</v>
      </c>
      <c r="Q31" t="n">
        <v>968.34</v>
      </c>
      <c r="R31" t="n">
        <v>31.15</v>
      </c>
      <c r="S31" t="n">
        <v>23.91</v>
      </c>
      <c r="T31" t="n">
        <v>2850.95</v>
      </c>
      <c r="U31" t="n">
        <v>0.77</v>
      </c>
      <c r="V31" t="n">
        <v>0.88</v>
      </c>
      <c r="W31" t="n">
        <v>1.1</v>
      </c>
      <c r="X31" t="n">
        <v>0.18</v>
      </c>
      <c r="Y31" t="n">
        <v>1</v>
      </c>
      <c r="Z31" t="n">
        <v>10</v>
      </c>
      <c r="AA31" t="n">
        <v>220.0253670432122</v>
      </c>
      <c r="AB31" t="n">
        <v>301.0484140225031</v>
      </c>
      <c r="AC31" t="n">
        <v>272.3167759123871</v>
      </c>
      <c r="AD31" t="n">
        <v>220025.3670432122</v>
      </c>
      <c r="AE31" t="n">
        <v>301048.4140225031</v>
      </c>
      <c r="AF31" t="n">
        <v>2.065585282794418e-06</v>
      </c>
      <c r="AG31" t="n">
        <v>15</v>
      </c>
      <c r="AH31" t="n">
        <v>272316.7759123871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9.241400000000001</v>
      </c>
      <c r="E32" t="n">
        <v>10.82</v>
      </c>
      <c r="F32" t="n">
        <v>7.64</v>
      </c>
      <c r="G32" t="n">
        <v>50.93</v>
      </c>
      <c r="H32" t="n">
        <v>0.59</v>
      </c>
      <c r="I32" t="n">
        <v>9</v>
      </c>
      <c r="J32" t="n">
        <v>256.09</v>
      </c>
      <c r="K32" t="n">
        <v>58.47</v>
      </c>
      <c r="L32" t="n">
        <v>8.5</v>
      </c>
      <c r="M32" t="n">
        <v>3</v>
      </c>
      <c r="N32" t="n">
        <v>64.11</v>
      </c>
      <c r="O32" t="n">
        <v>31818.02</v>
      </c>
      <c r="P32" t="n">
        <v>92.88</v>
      </c>
      <c r="Q32" t="n">
        <v>968.41</v>
      </c>
      <c r="R32" t="n">
        <v>29.94</v>
      </c>
      <c r="S32" t="n">
        <v>23.91</v>
      </c>
      <c r="T32" t="n">
        <v>2251.86</v>
      </c>
      <c r="U32" t="n">
        <v>0.8</v>
      </c>
      <c r="V32" t="n">
        <v>0.89</v>
      </c>
      <c r="W32" t="n">
        <v>1.1</v>
      </c>
      <c r="X32" t="n">
        <v>0.14</v>
      </c>
      <c r="Y32" t="n">
        <v>1</v>
      </c>
      <c r="Z32" t="n">
        <v>10</v>
      </c>
      <c r="AA32" t="n">
        <v>217.5100425721369</v>
      </c>
      <c r="AB32" t="n">
        <v>297.6068361128956</v>
      </c>
      <c r="AC32" t="n">
        <v>269.2036573681865</v>
      </c>
      <c r="AD32" t="n">
        <v>217510.0425721369</v>
      </c>
      <c r="AE32" t="n">
        <v>297606.8361128956</v>
      </c>
      <c r="AF32" t="n">
        <v>2.081169166875595e-06</v>
      </c>
      <c r="AG32" t="n">
        <v>15</v>
      </c>
      <c r="AH32" t="n">
        <v>269203.6573681865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9.2341</v>
      </c>
      <c r="E33" t="n">
        <v>10.83</v>
      </c>
      <c r="F33" t="n">
        <v>7.65</v>
      </c>
      <c r="G33" t="n">
        <v>50.98</v>
      </c>
      <c r="H33" t="n">
        <v>0.61</v>
      </c>
      <c r="I33" t="n">
        <v>9</v>
      </c>
      <c r="J33" t="n">
        <v>256.54</v>
      </c>
      <c r="K33" t="n">
        <v>58.47</v>
      </c>
      <c r="L33" t="n">
        <v>8.75</v>
      </c>
      <c r="M33" t="n">
        <v>1</v>
      </c>
      <c r="N33" t="n">
        <v>64.31999999999999</v>
      </c>
      <c r="O33" t="n">
        <v>31874.43</v>
      </c>
      <c r="P33" t="n">
        <v>93.05</v>
      </c>
      <c r="Q33" t="n">
        <v>968.3200000000001</v>
      </c>
      <c r="R33" t="n">
        <v>30.2</v>
      </c>
      <c r="S33" t="n">
        <v>23.91</v>
      </c>
      <c r="T33" t="n">
        <v>2382.05</v>
      </c>
      <c r="U33" t="n">
        <v>0.79</v>
      </c>
      <c r="V33" t="n">
        <v>0.88</v>
      </c>
      <c r="W33" t="n">
        <v>1.1</v>
      </c>
      <c r="X33" t="n">
        <v>0.15</v>
      </c>
      <c r="Y33" t="n">
        <v>1</v>
      </c>
      <c r="Z33" t="n">
        <v>10</v>
      </c>
      <c r="AA33" t="n">
        <v>217.710246903103</v>
      </c>
      <c r="AB33" t="n">
        <v>297.880764510915</v>
      </c>
      <c r="AC33" t="n">
        <v>269.45144242436</v>
      </c>
      <c r="AD33" t="n">
        <v>217710.246903103</v>
      </c>
      <c r="AE33" t="n">
        <v>297880.764510915</v>
      </c>
      <c r="AF33" t="n">
        <v>2.079525202225413e-06</v>
      </c>
      <c r="AG33" t="n">
        <v>15</v>
      </c>
      <c r="AH33" t="n">
        <v>269451.44242436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9.229799999999999</v>
      </c>
      <c r="E34" t="n">
        <v>10.83</v>
      </c>
      <c r="F34" t="n">
        <v>7.65</v>
      </c>
      <c r="G34" t="n">
        <v>51.02</v>
      </c>
      <c r="H34" t="n">
        <v>0.62</v>
      </c>
      <c r="I34" t="n">
        <v>9</v>
      </c>
      <c r="J34" t="n">
        <v>257</v>
      </c>
      <c r="K34" t="n">
        <v>58.47</v>
      </c>
      <c r="L34" t="n">
        <v>9</v>
      </c>
      <c r="M34" t="n">
        <v>1</v>
      </c>
      <c r="N34" t="n">
        <v>64.53</v>
      </c>
      <c r="O34" t="n">
        <v>31931.04</v>
      </c>
      <c r="P34" t="n">
        <v>93.54000000000001</v>
      </c>
      <c r="Q34" t="n">
        <v>968.3200000000001</v>
      </c>
      <c r="R34" t="n">
        <v>30.3</v>
      </c>
      <c r="S34" t="n">
        <v>23.91</v>
      </c>
      <c r="T34" t="n">
        <v>2431.01</v>
      </c>
      <c r="U34" t="n">
        <v>0.79</v>
      </c>
      <c r="V34" t="n">
        <v>0.88</v>
      </c>
      <c r="W34" t="n">
        <v>1.1</v>
      </c>
      <c r="X34" t="n">
        <v>0.16</v>
      </c>
      <c r="Y34" t="n">
        <v>1</v>
      </c>
      <c r="Z34" t="n">
        <v>10</v>
      </c>
      <c r="AA34" t="n">
        <v>218.0373223347933</v>
      </c>
      <c r="AB34" t="n">
        <v>298.3282835461031</v>
      </c>
      <c r="AC34" t="n">
        <v>269.8562508709268</v>
      </c>
      <c r="AD34" t="n">
        <v>218037.3223347933</v>
      </c>
      <c r="AE34" t="n">
        <v>298328.2835461032</v>
      </c>
      <c r="AF34" t="n">
        <v>2.078556839486264e-06</v>
      </c>
      <c r="AG34" t="n">
        <v>15</v>
      </c>
      <c r="AH34" t="n">
        <v>269856.2508709268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9.2279</v>
      </c>
      <c r="E35" t="n">
        <v>10.84</v>
      </c>
      <c r="F35" t="n">
        <v>7.65</v>
      </c>
      <c r="G35" t="n">
        <v>51.03</v>
      </c>
      <c r="H35" t="n">
        <v>0.64</v>
      </c>
      <c r="I35" t="n">
        <v>9</v>
      </c>
      <c r="J35" t="n">
        <v>257.46</v>
      </c>
      <c r="K35" t="n">
        <v>58.47</v>
      </c>
      <c r="L35" t="n">
        <v>9.25</v>
      </c>
      <c r="M35" t="n">
        <v>0</v>
      </c>
      <c r="N35" t="n">
        <v>64.73999999999999</v>
      </c>
      <c r="O35" t="n">
        <v>31987.61</v>
      </c>
      <c r="P35" t="n">
        <v>93.77</v>
      </c>
      <c r="Q35" t="n">
        <v>968.3200000000001</v>
      </c>
      <c r="R35" t="n">
        <v>30.28</v>
      </c>
      <c r="S35" t="n">
        <v>23.91</v>
      </c>
      <c r="T35" t="n">
        <v>2420.59</v>
      </c>
      <c r="U35" t="n">
        <v>0.79</v>
      </c>
      <c r="V35" t="n">
        <v>0.88</v>
      </c>
      <c r="W35" t="n">
        <v>1.1</v>
      </c>
      <c r="X35" t="n">
        <v>0.16</v>
      </c>
      <c r="Y35" t="n">
        <v>1</v>
      </c>
      <c r="Z35" t="n">
        <v>10</v>
      </c>
      <c r="AA35" t="n">
        <v>218.1898956195022</v>
      </c>
      <c r="AB35" t="n">
        <v>298.5370410453</v>
      </c>
      <c r="AC35" t="n">
        <v>270.0450848473934</v>
      </c>
      <c r="AD35" t="n">
        <v>218189.8956195022</v>
      </c>
      <c r="AE35" t="n">
        <v>298537.0410453</v>
      </c>
      <c r="AF35" t="n">
        <v>2.078128958275943e-06</v>
      </c>
      <c r="AG35" t="n">
        <v>15</v>
      </c>
      <c r="AH35" t="n">
        <v>270045.0848473934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9.3956</v>
      </c>
      <c r="E2" t="n">
        <v>10.64</v>
      </c>
      <c r="F2" t="n">
        <v>8.220000000000001</v>
      </c>
      <c r="G2" t="n">
        <v>13.34</v>
      </c>
      <c r="H2" t="n">
        <v>0.24</v>
      </c>
      <c r="I2" t="n">
        <v>37</v>
      </c>
      <c r="J2" t="n">
        <v>71.52</v>
      </c>
      <c r="K2" t="n">
        <v>32.27</v>
      </c>
      <c r="L2" t="n">
        <v>1</v>
      </c>
      <c r="M2" t="n">
        <v>23</v>
      </c>
      <c r="N2" t="n">
        <v>8.25</v>
      </c>
      <c r="O2" t="n">
        <v>9054.6</v>
      </c>
      <c r="P2" t="n">
        <v>48.52</v>
      </c>
      <c r="Q2" t="n">
        <v>968.38</v>
      </c>
      <c r="R2" t="n">
        <v>47.97</v>
      </c>
      <c r="S2" t="n">
        <v>23.91</v>
      </c>
      <c r="T2" t="n">
        <v>11127.05</v>
      </c>
      <c r="U2" t="n">
        <v>0.5</v>
      </c>
      <c r="V2" t="n">
        <v>0.82</v>
      </c>
      <c r="W2" t="n">
        <v>1.15</v>
      </c>
      <c r="X2" t="n">
        <v>0.73</v>
      </c>
      <c r="Y2" t="n">
        <v>1</v>
      </c>
      <c r="Z2" t="n">
        <v>10</v>
      </c>
      <c r="AA2" t="n">
        <v>154.199534053666</v>
      </c>
      <c r="AB2" t="n">
        <v>210.9826052954559</v>
      </c>
      <c r="AC2" t="n">
        <v>190.8467215620641</v>
      </c>
      <c r="AD2" t="n">
        <v>154199.534053666</v>
      </c>
      <c r="AE2" t="n">
        <v>210982.6052954559</v>
      </c>
      <c r="AF2" t="n">
        <v>2.577021018819081e-06</v>
      </c>
      <c r="AG2" t="n">
        <v>14</v>
      </c>
      <c r="AH2" t="n">
        <v>190846.7215620641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9.457800000000001</v>
      </c>
      <c r="E3" t="n">
        <v>10.57</v>
      </c>
      <c r="F3" t="n">
        <v>8.199999999999999</v>
      </c>
      <c r="G3" t="n">
        <v>14.47</v>
      </c>
      <c r="H3" t="n">
        <v>0.3</v>
      </c>
      <c r="I3" t="n">
        <v>34</v>
      </c>
      <c r="J3" t="n">
        <v>71.81</v>
      </c>
      <c r="K3" t="n">
        <v>32.27</v>
      </c>
      <c r="L3" t="n">
        <v>1.25</v>
      </c>
      <c r="M3" t="n">
        <v>1</v>
      </c>
      <c r="N3" t="n">
        <v>8.289999999999999</v>
      </c>
      <c r="O3" t="n">
        <v>9090.98</v>
      </c>
      <c r="P3" t="n">
        <v>47.36</v>
      </c>
      <c r="Q3" t="n">
        <v>968.39</v>
      </c>
      <c r="R3" t="n">
        <v>46.34</v>
      </c>
      <c r="S3" t="n">
        <v>23.91</v>
      </c>
      <c r="T3" t="n">
        <v>10326.31</v>
      </c>
      <c r="U3" t="n">
        <v>0.52</v>
      </c>
      <c r="V3" t="n">
        <v>0.82</v>
      </c>
      <c r="W3" t="n">
        <v>1.18</v>
      </c>
      <c r="X3" t="n">
        <v>0.7</v>
      </c>
      <c r="Y3" t="n">
        <v>1</v>
      </c>
      <c r="Z3" t="n">
        <v>10</v>
      </c>
      <c r="AA3" t="n">
        <v>153.2025796198612</v>
      </c>
      <c r="AB3" t="n">
        <v>209.6185282565993</v>
      </c>
      <c r="AC3" t="n">
        <v>189.6128301213014</v>
      </c>
      <c r="AD3" t="n">
        <v>153202.5796198611</v>
      </c>
      <c r="AE3" t="n">
        <v>209618.5282565993</v>
      </c>
      <c r="AF3" t="n">
        <v>2.594081207351006e-06</v>
      </c>
      <c r="AG3" t="n">
        <v>14</v>
      </c>
      <c r="AH3" t="n">
        <v>189612.8301213014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9.4498</v>
      </c>
      <c r="E4" t="n">
        <v>10.58</v>
      </c>
      <c r="F4" t="n">
        <v>8.210000000000001</v>
      </c>
      <c r="G4" t="n">
        <v>14.49</v>
      </c>
      <c r="H4" t="n">
        <v>0.36</v>
      </c>
      <c r="I4" t="n">
        <v>34</v>
      </c>
      <c r="J4" t="n">
        <v>72.11</v>
      </c>
      <c r="K4" t="n">
        <v>32.27</v>
      </c>
      <c r="L4" t="n">
        <v>1.5</v>
      </c>
      <c r="M4" t="n">
        <v>0</v>
      </c>
      <c r="N4" t="n">
        <v>8.34</v>
      </c>
      <c r="O4" t="n">
        <v>9127.379999999999</v>
      </c>
      <c r="P4" t="n">
        <v>47.78</v>
      </c>
      <c r="Q4" t="n">
        <v>968.53</v>
      </c>
      <c r="R4" t="n">
        <v>46.38</v>
      </c>
      <c r="S4" t="n">
        <v>23.91</v>
      </c>
      <c r="T4" t="n">
        <v>10344.94</v>
      </c>
      <c r="U4" t="n">
        <v>0.52</v>
      </c>
      <c r="V4" t="n">
        <v>0.82</v>
      </c>
      <c r="W4" t="n">
        <v>1.18</v>
      </c>
      <c r="X4" t="n">
        <v>0.71</v>
      </c>
      <c r="Y4" t="n">
        <v>1</v>
      </c>
      <c r="Z4" t="n">
        <v>10</v>
      </c>
      <c r="AA4" t="n">
        <v>153.5004730658903</v>
      </c>
      <c r="AB4" t="n">
        <v>210.0261192115875</v>
      </c>
      <c r="AC4" t="n">
        <v>189.9815211676032</v>
      </c>
      <c r="AD4" t="n">
        <v>153500.4730658903</v>
      </c>
      <c r="AE4" t="n">
        <v>210026.1192115875</v>
      </c>
      <c r="AF4" t="n">
        <v>2.591886970883877e-06</v>
      </c>
      <c r="AG4" t="n">
        <v>14</v>
      </c>
      <c r="AH4" t="n">
        <v>189981.5211676032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8.8437</v>
      </c>
      <c r="E2" t="n">
        <v>11.31</v>
      </c>
      <c r="F2" t="n">
        <v>8.880000000000001</v>
      </c>
      <c r="G2" t="n">
        <v>8.07</v>
      </c>
      <c r="H2" t="n">
        <v>0.43</v>
      </c>
      <c r="I2" t="n">
        <v>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35.16</v>
      </c>
      <c r="Q2" t="n">
        <v>968.67</v>
      </c>
      <c r="R2" t="n">
        <v>65.97</v>
      </c>
      <c r="S2" t="n">
        <v>23.91</v>
      </c>
      <c r="T2" t="n">
        <v>19979.08</v>
      </c>
      <c r="U2" t="n">
        <v>0.36</v>
      </c>
      <c r="V2" t="n">
        <v>0.76</v>
      </c>
      <c r="W2" t="n">
        <v>1.27</v>
      </c>
      <c r="X2" t="n">
        <v>1.38</v>
      </c>
      <c r="Y2" t="n">
        <v>1</v>
      </c>
      <c r="Z2" t="n">
        <v>10</v>
      </c>
      <c r="AA2" t="n">
        <v>147.7110522702505</v>
      </c>
      <c r="AB2" t="n">
        <v>202.1047782677775</v>
      </c>
      <c r="AC2" t="n">
        <v>182.8161818857961</v>
      </c>
      <c r="AD2" t="n">
        <v>147711.0522702505</v>
      </c>
      <c r="AE2" t="n">
        <v>202104.7782677775</v>
      </c>
      <c r="AF2" t="n">
        <v>2.603458245554785e-06</v>
      </c>
      <c r="AG2" t="n">
        <v>15</v>
      </c>
      <c r="AH2" t="n">
        <v>182816.1818857961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7.5597</v>
      </c>
      <c r="E2" t="n">
        <v>13.23</v>
      </c>
      <c r="F2" t="n">
        <v>8.949999999999999</v>
      </c>
      <c r="G2" t="n">
        <v>7.56</v>
      </c>
      <c r="H2" t="n">
        <v>0.12</v>
      </c>
      <c r="I2" t="n">
        <v>71</v>
      </c>
      <c r="J2" t="n">
        <v>141.81</v>
      </c>
      <c r="K2" t="n">
        <v>47.83</v>
      </c>
      <c r="L2" t="n">
        <v>1</v>
      </c>
      <c r="M2" t="n">
        <v>69</v>
      </c>
      <c r="N2" t="n">
        <v>22.98</v>
      </c>
      <c r="O2" t="n">
        <v>17723.39</v>
      </c>
      <c r="P2" t="n">
        <v>97.38</v>
      </c>
      <c r="Q2" t="n">
        <v>968.48</v>
      </c>
      <c r="R2" t="n">
        <v>70.56999999999999</v>
      </c>
      <c r="S2" t="n">
        <v>23.91</v>
      </c>
      <c r="T2" t="n">
        <v>22255.48</v>
      </c>
      <c r="U2" t="n">
        <v>0.34</v>
      </c>
      <c r="V2" t="n">
        <v>0.76</v>
      </c>
      <c r="W2" t="n">
        <v>1.21</v>
      </c>
      <c r="X2" t="n">
        <v>1.45</v>
      </c>
      <c r="Y2" t="n">
        <v>1</v>
      </c>
      <c r="Z2" t="n">
        <v>10</v>
      </c>
      <c r="AA2" t="n">
        <v>253.0831835824874</v>
      </c>
      <c r="AB2" t="n">
        <v>346.2795770194531</v>
      </c>
      <c r="AC2" t="n">
        <v>313.2311401952586</v>
      </c>
      <c r="AD2" t="n">
        <v>253083.1835824874</v>
      </c>
      <c r="AE2" t="n">
        <v>346279.5770194532</v>
      </c>
      <c r="AF2" t="n">
        <v>1.861134455638797e-06</v>
      </c>
      <c r="AG2" t="n">
        <v>18</v>
      </c>
      <c r="AH2" t="n">
        <v>313231.1401952586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8.1028</v>
      </c>
      <c r="E3" t="n">
        <v>12.34</v>
      </c>
      <c r="F3" t="n">
        <v>8.550000000000001</v>
      </c>
      <c r="G3" t="n">
        <v>9.5</v>
      </c>
      <c r="H3" t="n">
        <v>0.16</v>
      </c>
      <c r="I3" t="n">
        <v>54</v>
      </c>
      <c r="J3" t="n">
        <v>142.15</v>
      </c>
      <c r="K3" t="n">
        <v>47.83</v>
      </c>
      <c r="L3" t="n">
        <v>1.25</v>
      </c>
      <c r="M3" t="n">
        <v>52</v>
      </c>
      <c r="N3" t="n">
        <v>23.07</v>
      </c>
      <c r="O3" t="n">
        <v>17765.46</v>
      </c>
      <c r="P3" t="n">
        <v>91.42</v>
      </c>
      <c r="Q3" t="n">
        <v>968.45</v>
      </c>
      <c r="R3" t="n">
        <v>58.72</v>
      </c>
      <c r="S3" t="n">
        <v>23.91</v>
      </c>
      <c r="T3" t="n">
        <v>16416.24</v>
      </c>
      <c r="U3" t="n">
        <v>0.41</v>
      </c>
      <c r="V3" t="n">
        <v>0.79</v>
      </c>
      <c r="W3" t="n">
        <v>1.16</v>
      </c>
      <c r="X3" t="n">
        <v>1.06</v>
      </c>
      <c r="Y3" t="n">
        <v>1</v>
      </c>
      <c r="Z3" t="n">
        <v>10</v>
      </c>
      <c r="AA3" t="n">
        <v>232.6683578896598</v>
      </c>
      <c r="AB3" t="n">
        <v>318.3471118679948</v>
      </c>
      <c r="AC3" t="n">
        <v>287.9645103143854</v>
      </c>
      <c r="AD3" t="n">
        <v>232668.3578896598</v>
      </c>
      <c r="AE3" t="n">
        <v>318347.1118679948</v>
      </c>
      <c r="AF3" t="n">
        <v>1.994841100460341e-06</v>
      </c>
      <c r="AG3" t="n">
        <v>17</v>
      </c>
      <c r="AH3" t="n">
        <v>287964.5103143855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8.466799999999999</v>
      </c>
      <c r="E4" t="n">
        <v>11.81</v>
      </c>
      <c r="F4" t="n">
        <v>8.34</v>
      </c>
      <c r="G4" t="n">
        <v>11.64</v>
      </c>
      <c r="H4" t="n">
        <v>0.19</v>
      </c>
      <c r="I4" t="n">
        <v>43</v>
      </c>
      <c r="J4" t="n">
        <v>142.49</v>
      </c>
      <c r="K4" t="n">
        <v>47.83</v>
      </c>
      <c r="L4" t="n">
        <v>1.5</v>
      </c>
      <c r="M4" t="n">
        <v>41</v>
      </c>
      <c r="N4" t="n">
        <v>23.16</v>
      </c>
      <c r="O4" t="n">
        <v>17807.56</v>
      </c>
      <c r="P4" t="n">
        <v>87.45999999999999</v>
      </c>
      <c r="Q4" t="n">
        <v>968.48</v>
      </c>
      <c r="R4" t="n">
        <v>51.73</v>
      </c>
      <c r="S4" t="n">
        <v>23.91</v>
      </c>
      <c r="T4" t="n">
        <v>12973.77</v>
      </c>
      <c r="U4" t="n">
        <v>0.46</v>
      </c>
      <c r="V4" t="n">
        <v>0.8100000000000001</v>
      </c>
      <c r="W4" t="n">
        <v>1.16</v>
      </c>
      <c r="X4" t="n">
        <v>0.84</v>
      </c>
      <c r="Y4" t="n">
        <v>1</v>
      </c>
      <c r="Z4" t="n">
        <v>10</v>
      </c>
      <c r="AA4" t="n">
        <v>217.2852790454722</v>
      </c>
      <c r="AB4" t="n">
        <v>297.2993047398463</v>
      </c>
      <c r="AC4" t="n">
        <v>268.9254763577579</v>
      </c>
      <c r="AD4" t="n">
        <v>217285.2790454722</v>
      </c>
      <c r="AE4" t="n">
        <v>297299.3047398463</v>
      </c>
      <c r="AF4" t="n">
        <v>2.0844548340546e-06</v>
      </c>
      <c r="AG4" t="n">
        <v>16</v>
      </c>
      <c r="AH4" t="n">
        <v>268925.4763577579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8.7285</v>
      </c>
      <c r="E5" t="n">
        <v>11.46</v>
      </c>
      <c r="F5" t="n">
        <v>8.19</v>
      </c>
      <c r="G5" t="n">
        <v>13.65</v>
      </c>
      <c r="H5" t="n">
        <v>0.22</v>
      </c>
      <c r="I5" t="n">
        <v>36</v>
      </c>
      <c r="J5" t="n">
        <v>142.83</v>
      </c>
      <c r="K5" t="n">
        <v>47.83</v>
      </c>
      <c r="L5" t="n">
        <v>1.75</v>
      </c>
      <c r="M5" t="n">
        <v>34</v>
      </c>
      <c r="N5" t="n">
        <v>23.25</v>
      </c>
      <c r="O5" t="n">
        <v>17849.7</v>
      </c>
      <c r="P5" t="n">
        <v>84.5</v>
      </c>
      <c r="Q5" t="n">
        <v>968.53</v>
      </c>
      <c r="R5" t="n">
        <v>47.16</v>
      </c>
      <c r="S5" t="n">
        <v>23.91</v>
      </c>
      <c r="T5" t="n">
        <v>10724.46</v>
      </c>
      <c r="U5" t="n">
        <v>0.51</v>
      </c>
      <c r="V5" t="n">
        <v>0.83</v>
      </c>
      <c r="W5" t="n">
        <v>1.14</v>
      </c>
      <c r="X5" t="n">
        <v>0.6899999999999999</v>
      </c>
      <c r="Y5" t="n">
        <v>1</v>
      </c>
      <c r="Z5" t="n">
        <v>10</v>
      </c>
      <c r="AA5" t="n">
        <v>204.1630117345441</v>
      </c>
      <c r="AB5" t="n">
        <v>279.3448396914674</v>
      </c>
      <c r="AC5" t="n">
        <v>252.6845602543407</v>
      </c>
      <c r="AD5" t="n">
        <v>204163.0117345441</v>
      </c>
      <c r="AE5" t="n">
        <v>279344.8396914674</v>
      </c>
      <c r="AF5" t="n">
        <v>2.14888316944366e-06</v>
      </c>
      <c r="AG5" t="n">
        <v>15</v>
      </c>
      <c r="AH5" t="n">
        <v>252684.5602543406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8.9085</v>
      </c>
      <c r="E6" t="n">
        <v>11.23</v>
      </c>
      <c r="F6" t="n">
        <v>8.1</v>
      </c>
      <c r="G6" t="n">
        <v>15.68</v>
      </c>
      <c r="H6" t="n">
        <v>0.25</v>
      </c>
      <c r="I6" t="n">
        <v>31</v>
      </c>
      <c r="J6" t="n">
        <v>143.17</v>
      </c>
      <c r="K6" t="n">
        <v>47.83</v>
      </c>
      <c r="L6" t="n">
        <v>2</v>
      </c>
      <c r="M6" t="n">
        <v>29</v>
      </c>
      <c r="N6" t="n">
        <v>23.34</v>
      </c>
      <c r="O6" t="n">
        <v>17891.86</v>
      </c>
      <c r="P6" t="n">
        <v>81.73</v>
      </c>
      <c r="Q6" t="n">
        <v>968.37</v>
      </c>
      <c r="R6" t="n">
        <v>44.7</v>
      </c>
      <c r="S6" t="n">
        <v>23.91</v>
      </c>
      <c r="T6" t="n">
        <v>9521.27</v>
      </c>
      <c r="U6" t="n">
        <v>0.53</v>
      </c>
      <c r="V6" t="n">
        <v>0.83</v>
      </c>
      <c r="W6" t="n">
        <v>1.13</v>
      </c>
      <c r="X6" t="n">
        <v>0.6</v>
      </c>
      <c r="Y6" t="n">
        <v>1</v>
      </c>
      <c r="Z6" t="n">
        <v>10</v>
      </c>
      <c r="AA6" t="n">
        <v>200.6543297382192</v>
      </c>
      <c r="AB6" t="n">
        <v>274.544106191973</v>
      </c>
      <c r="AC6" t="n">
        <v>248.3420020221648</v>
      </c>
      <c r="AD6" t="n">
        <v>200654.3297382192</v>
      </c>
      <c r="AE6" t="n">
        <v>274544.106191973</v>
      </c>
      <c r="AF6" t="n">
        <v>2.193197653089173e-06</v>
      </c>
      <c r="AG6" t="n">
        <v>15</v>
      </c>
      <c r="AH6" t="n">
        <v>248342.0020221648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9.074</v>
      </c>
      <c r="E7" t="n">
        <v>11.02</v>
      </c>
      <c r="F7" t="n">
        <v>8.01</v>
      </c>
      <c r="G7" t="n">
        <v>17.8</v>
      </c>
      <c r="H7" t="n">
        <v>0.28</v>
      </c>
      <c r="I7" t="n">
        <v>27</v>
      </c>
      <c r="J7" t="n">
        <v>143.51</v>
      </c>
      <c r="K7" t="n">
        <v>47.83</v>
      </c>
      <c r="L7" t="n">
        <v>2.25</v>
      </c>
      <c r="M7" t="n">
        <v>25</v>
      </c>
      <c r="N7" t="n">
        <v>23.44</v>
      </c>
      <c r="O7" t="n">
        <v>17934.06</v>
      </c>
      <c r="P7" t="n">
        <v>78.92</v>
      </c>
      <c r="Q7" t="n">
        <v>968.3200000000001</v>
      </c>
      <c r="R7" t="n">
        <v>41.76</v>
      </c>
      <c r="S7" t="n">
        <v>23.91</v>
      </c>
      <c r="T7" t="n">
        <v>8069.16</v>
      </c>
      <c r="U7" t="n">
        <v>0.57</v>
      </c>
      <c r="V7" t="n">
        <v>0.84</v>
      </c>
      <c r="W7" t="n">
        <v>1.12</v>
      </c>
      <c r="X7" t="n">
        <v>0.52</v>
      </c>
      <c r="Y7" t="n">
        <v>1</v>
      </c>
      <c r="Z7" t="n">
        <v>10</v>
      </c>
      <c r="AA7" t="n">
        <v>197.3726362963988</v>
      </c>
      <c r="AB7" t="n">
        <v>270.0539484467799</v>
      </c>
      <c r="AC7" t="n">
        <v>244.2803786301954</v>
      </c>
      <c r="AD7" t="n">
        <v>197372.6362963988</v>
      </c>
      <c r="AE7" t="n">
        <v>270053.9484467799</v>
      </c>
      <c r="AF7" t="n">
        <v>2.233942358885464e-06</v>
      </c>
      <c r="AG7" t="n">
        <v>15</v>
      </c>
      <c r="AH7" t="n">
        <v>244280.3786301954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9.2303</v>
      </c>
      <c r="E8" t="n">
        <v>10.83</v>
      </c>
      <c r="F8" t="n">
        <v>7.94</v>
      </c>
      <c r="G8" t="n">
        <v>20.72</v>
      </c>
      <c r="H8" t="n">
        <v>0.31</v>
      </c>
      <c r="I8" t="n">
        <v>23</v>
      </c>
      <c r="J8" t="n">
        <v>143.86</v>
      </c>
      <c r="K8" t="n">
        <v>47.83</v>
      </c>
      <c r="L8" t="n">
        <v>2.5</v>
      </c>
      <c r="M8" t="n">
        <v>21</v>
      </c>
      <c r="N8" t="n">
        <v>23.53</v>
      </c>
      <c r="O8" t="n">
        <v>17976.29</v>
      </c>
      <c r="P8" t="n">
        <v>76.64</v>
      </c>
      <c r="Q8" t="n">
        <v>968.35</v>
      </c>
      <c r="R8" t="n">
        <v>39.64</v>
      </c>
      <c r="S8" t="n">
        <v>23.91</v>
      </c>
      <c r="T8" t="n">
        <v>7033.01</v>
      </c>
      <c r="U8" t="n">
        <v>0.6</v>
      </c>
      <c r="V8" t="n">
        <v>0.85</v>
      </c>
      <c r="W8" t="n">
        <v>1.12</v>
      </c>
      <c r="X8" t="n">
        <v>0.44</v>
      </c>
      <c r="Y8" t="n">
        <v>1</v>
      </c>
      <c r="Z8" t="n">
        <v>10</v>
      </c>
      <c r="AA8" t="n">
        <v>194.643847227444</v>
      </c>
      <c r="AB8" t="n">
        <v>266.3202988569605</v>
      </c>
      <c r="AC8" t="n">
        <v>240.9030633170171</v>
      </c>
      <c r="AD8" t="n">
        <v>194643.847227444</v>
      </c>
      <c r="AE8" t="n">
        <v>266320.2988569605</v>
      </c>
      <c r="AF8" t="n">
        <v>2.272422102184317e-06</v>
      </c>
      <c r="AG8" t="n">
        <v>15</v>
      </c>
      <c r="AH8" t="n">
        <v>240903.0633170171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9.323</v>
      </c>
      <c r="E9" t="n">
        <v>10.73</v>
      </c>
      <c r="F9" t="n">
        <v>7.89</v>
      </c>
      <c r="G9" t="n">
        <v>22.55</v>
      </c>
      <c r="H9" t="n">
        <v>0.34</v>
      </c>
      <c r="I9" t="n">
        <v>21</v>
      </c>
      <c r="J9" t="n">
        <v>144.2</v>
      </c>
      <c r="K9" t="n">
        <v>47.83</v>
      </c>
      <c r="L9" t="n">
        <v>2.75</v>
      </c>
      <c r="M9" t="n">
        <v>19</v>
      </c>
      <c r="N9" t="n">
        <v>23.62</v>
      </c>
      <c r="O9" t="n">
        <v>18018.55</v>
      </c>
      <c r="P9" t="n">
        <v>73.98999999999999</v>
      </c>
      <c r="Q9" t="n">
        <v>968.37</v>
      </c>
      <c r="R9" t="n">
        <v>38.07</v>
      </c>
      <c r="S9" t="n">
        <v>23.91</v>
      </c>
      <c r="T9" t="n">
        <v>6256.72</v>
      </c>
      <c r="U9" t="n">
        <v>0.63</v>
      </c>
      <c r="V9" t="n">
        <v>0.86</v>
      </c>
      <c r="W9" t="n">
        <v>1.11</v>
      </c>
      <c r="X9" t="n">
        <v>0.39</v>
      </c>
      <c r="Y9" t="n">
        <v>1</v>
      </c>
      <c r="Z9" t="n">
        <v>10</v>
      </c>
      <c r="AA9" t="n">
        <v>183.9052312056477</v>
      </c>
      <c r="AB9" t="n">
        <v>251.6272506616432</v>
      </c>
      <c r="AC9" t="n">
        <v>227.6122990196335</v>
      </c>
      <c r="AD9" t="n">
        <v>183905.2312056477</v>
      </c>
      <c r="AE9" t="n">
        <v>251627.2506616432</v>
      </c>
      <c r="AF9" t="n">
        <v>2.295244061261757e-06</v>
      </c>
      <c r="AG9" t="n">
        <v>14</v>
      </c>
      <c r="AH9" t="n">
        <v>227612.2990196335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9.453799999999999</v>
      </c>
      <c r="E10" t="n">
        <v>10.58</v>
      </c>
      <c r="F10" t="n">
        <v>7.83</v>
      </c>
      <c r="G10" t="n">
        <v>26.1</v>
      </c>
      <c r="H10" t="n">
        <v>0.37</v>
      </c>
      <c r="I10" t="n">
        <v>18</v>
      </c>
      <c r="J10" t="n">
        <v>144.54</v>
      </c>
      <c r="K10" t="n">
        <v>47.83</v>
      </c>
      <c r="L10" t="n">
        <v>3</v>
      </c>
      <c r="M10" t="n">
        <v>16</v>
      </c>
      <c r="N10" t="n">
        <v>23.71</v>
      </c>
      <c r="O10" t="n">
        <v>18060.85</v>
      </c>
      <c r="P10" t="n">
        <v>70.95</v>
      </c>
      <c r="Q10" t="n">
        <v>968.4</v>
      </c>
      <c r="R10" t="n">
        <v>36.05</v>
      </c>
      <c r="S10" t="n">
        <v>23.91</v>
      </c>
      <c r="T10" t="n">
        <v>5261.25</v>
      </c>
      <c r="U10" t="n">
        <v>0.66</v>
      </c>
      <c r="V10" t="n">
        <v>0.86</v>
      </c>
      <c r="W10" t="n">
        <v>1.11</v>
      </c>
      <c r="X10" t="n">
        <v>0.33</v>
      </c>
      <c r="Y10" t="n">
        <v>1</v>
      </c>
      <c r="Z10" t="n">
        <v>10</v>
      </c>
      <c r="AA10" t="n">
        <v>181.0904843050032</v>
      </c>
      <c r="AB10" t="n">
        <v>247.7759897743141</v>
      </c>
      <c r="AC10" t="n">
        <v>224.1285970661113</v>
      </c>
      <c r="AD10" t="n">
        <v>181090.4843050032</v>
      </c>
      <c r="AE10" t="n">
        <v>247775.9897743141</v>
      </c>
      <c r="AF10" t="n">
        <v>2.327445919377496e-06</v>
      </c>
      <c r="AG10" t="n">
        <v>14</v>
      </c>
      <c r="AH10" t="n">
        <v>224128.5970661113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9.4824</v>
      </c>
      <c r="E11" t="n">
        <v>10.55</v>
      </c>
      <c r="F11" t="n">
        <v>7.83</v>
      </c>
      <c r="G11" t="n">
        <v>27.62</v>
      </c>
      <c r="H11" t="n">
        <v>0.4</v>
      </c>
      <c r="I11" t="n">
        <v>17</v>
      </c>
      <c r="J11" t="n">
        <v>144.89</v>
      </c>
      <c r="K11" t="n">
        <v>47.83</v>
      </c>
      <c r="L11" t="n">
        <v>3.25</v>
      </c>
      <c r="M11" t="n">
        <v>12</v>
      </c>
      <c r="N11" t="n">
        <v>23.81</v>
      </c>
      <c r="O11" t="n">
        <v>18103.18</v>
      </c>
      <c r="P11" t="n">
        <v>69.87</v>
      </c>
      <c r="Q11" t="n">
        <v>968.48</v>
      </c>
      <c r="R11" t="n">
        <v>35.88</v>
      </c>
      <c r="S11" t="n">
        <v>23.91</v>
      </c>
      <c r="T11" t="n">
        <v>5180.87</v>
      </c>
      <c r="U11" t="n">
        <v>0.67</v>
      </c>
      <c r="V11" t="n">
        <v>0.86</v>
      </c>
      <c r="W11" t="n">
        <v>1.11</v>
      </c>
      <c r="X11" t="n">
        <v>0.33</v>
      </c>
      <c r="Y11" t="n">
        <v>1</v>
      </c>
      <c r="Z11" t="n">
        <v>10</v>
      </c>
      <c r="AA11" t="n">
        <v>180.2828419665328</v>
      </c>
      <c r="AB11" t="n">
        <v>246.6709378961542</v>
      </c>
      <c r="AC11" t="n">
        <v>223.1290097882525</v>
      </c>
      <c r="AD11" t="n">
        <v>180282.8419665328</v>
      </c>
      <c r="AE11" t="n">
        <v>246670.9378961542</v>
      </c>
      <c r="AF11" t="n">
        <v>2.334486998445616e-06</v>
      </c>
      <c r="AG11" t="n">
        <v>14</v>
      </c>
      <c r="AH11" t="n">
        <v>223129.0097882525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9.512700000000001</v>
      </c>
      <c r="E12" t="n">
        <v>10.51</v>
      </c>
      <c r="F12" t="n">
        <v>7.82</v>
      </c>
      <c r="G12" t="n">
        <v>29.33</v>
      </c>
      <c r="H12" t="n">
        <v>0.43</v>
      </c>
      <c r="I12" t="n">
        <v>16</v>
      </c>
      <c r="J12" t="n">
        <v>145.23</v>
      </c>
      <c r="K12" t="n">
        <v>47.83</v>
      </c>
      <c r="L12" t="n">
        <v>3.5</v>
      </c>
      <c r="M12" t="n">
        <v>4</v>
      </c>
      <c r="N12" t="n">
        <v>23.9</v>
      </c>
      <c r="O12" t="n">
        <v>18145.54</v>
      </c>
      <c r="P12" t="n">
        <v>68.97</v>
      </c>
      <c r="Q12" t="n">
        <v>968.66</v>
      </c>
      <c r="R12" t="n">
        <v>35.23</v>
      </c>
      <c r="S12" t="n">
        <v>23.91</v>
      </c>
      <c r="T12" t="n">
        <v>4861.36</v>
      </c>
      <c r="U12" t="n">
        <v>0.68</v>
      </c>
      <c r="V12" t="n">
        <v>0.86</v>
      </c>
      <c r="W12" t="n">
        <v>1.12</v>
      </c>
      <c r="X12" t="n">
        <v>0.32</v>
      </c>
      <c r="Y12" t="n">
        <v>1</v>
      </c>
      <c r="Z12" t="n">
        <v>10</v>
      </c>
      <c r="AA12" t="n">
        <v>179.5449842168084</v>
      </c>
      <c r="AB12" t="n">
        <v>245.6613683709951</v>
      </c>
      <c r="AC12" t="n">
        <v>222.2157921616347</v>
      </c>
      <c r="AD12" t="n">
        <v>179544.9842168084</v>
      </c>
      <c r="AE12" t="n">
        <v>245661.3683709952</v>
      </c>
      <c r="AF12" t="n">
        <v>2.341946603192611e-06</v>
      </c>
      <c r="AG12" t="n">
        <v>14</v>
      </c>
      <c r="AH12" t="n">
        <v>222215.7921616347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9.5185</v>
      </c>
      <c r="E13" t="n">
        <v>10.51</v>
      </c>
      <c r="F13" t="n">
        <v>7.82</v>
      </c>
      <c r="G13" t="n">
        <v>29.31</v>
      </c>
      <c r="H13" t="n">
        <v>0.46</v>
      </c>
      <c r="I13" t="n">
        <v>16</v>
      </c>
      <c r="J13" t="n">
        <v>145.57</v>
      </c>
      <c r="K13" t="n">
        <v>47.83</v>
      </c>
      <c r="L13" t="n">
        <v>3.75</v>
      </c>
      <c r="M13" t="n">
        <v>3</v>
      </c>
      <c r="N13" t="n">
        <v>23.99</v>
      </c>
      <c r="O13" t="n">
        <v>18187.93</v>
      </c>
      <c r="P13" t="n">
        <v>68.11</v>
      </c>
      <c r="Q13" t="n">
        <v>968.5700000000001</v>
      </c>
      <c r="R13" t="n">
        <v>35.17</v>
      </c>
      <c r="S13" t="n">
        <v>23.91</v>
      </c>
      <c r="T13" t="n">
        <v>4832.2</v>
      </c>
      <c r="U13" t="n">
        <v>0.68</v>
      </c>
      <c r="V13" t="n">
        <v>0.87</v>
      </c>
      <c r="W13" t="n">
        <v>1.12</v>
      </c>
      <c r="X13" t="n">
        <v>0.32</v>
      </c>
      <c r="Y13" t="n">
        <v>1</v>
      </c>
      <c r="Z13" t="n">
        <v>10</v>
      </c>
      <c r="AA13" t="n">
        <v>179.0162961903826</v>
      </c>
      <c r="AB13" t="n">
        <v>244.9379940891702</v>
      </c>
      <c r="AC13" t="n">
        <v>221.5614557060047</v>
      </c>
      <c r="AD13" t="n">
        <v>179016.2961903826</v>
      </c>
      <c r="AE13" t="n">
        <v>244937.9940891702</v>
      </c>
      <c r="AF13" t="n">
        <v>2.343374514332299e-06</v>
      </c>
      <c r="AG13" t="n">
        <v>14</v>
      </c>
      <c r="AH13" t="n">
        <v>221561.4557060047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9.5623</v>
      </c>
      <c r="E14" t="n">
        <v>10.46</v>
      </c>
      <c r="F14" t="n">
        <v>7.8</v>
      </c>
      <c r="G14" t="n">
        <v>31.18</v>
      </c>
      <c r="H14" t="n">
        <v>0.49</v>
      </c>
      <c r="I14" t="n">
        <v>15</v>
      </c>
      <c r="J14" t="n">
        <v>145.92</v>
      </c>
      <c r="K14" t="n">
        <v>47.83</v>
      </c>
      <c r="L14" t="n">
        <v>4</v>
      </c>
      <c r="M14" t="n">
        <v>1</v>
      </c>
      <c r="N14" t="n">
        <v>24.09</v>
      </c>
      <c r="O14" t="n">
        <v>18230.35</v>
      </c>
      <c r="P14" t="n">
        <v>67.59999999999999</v>
      </c>
      <c r="Q14" t="n">
        <v>968.5</v>
      </c>
      <c r="R14" t="n">
        <v>34.53</v>
      </c>
      <c r="S14" t="n">
        <v>23.91</v>
      </c>
      <c r="T14" t="n">
        <v>4516.55</v>
      </c>
      <c r="U14" t="n">
        <v>0.6899999999999999</v>
      </c>
      <c r="V14" t="n">
        <v>0.87</v>
      </c>
      <c r="W14" t="n">
        <v>1.12</v>
      </c>
      <c r="X14" t="n">
        <v>0.3</v>
      </c>
      <c r="Y14" t="n">
        <v>1</v>
      </c>
      <c r="Z14" t="n">
        <v>10</v>
      </c>
      <c r="AA14" t="n">
        <v>178.3961753423021</v>
      </c>
      <c r="AB14" t="n">
        <v>244.0895173870258</v>
      </c>
      <c r="AC14" t="n">
        <v>220.7939564294681</v>
      </c>
      <c r="AD14" t="n">
        <v>178396.1753423021</v>
      </c>
      <c r="AE14" t="n">
        <v>244089.5173870258</v>
      </c>
      <c r="AF14" t="n">
        <v>2.354157705352708e-06</v>
      </c>
      <c r="AG14" t="n">
        <v>14</v>
      </c>
      <c r="AH14" t="n">
        <v>220793.9564294681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9.5618</v>
      </c>
      <c r="E15" t="n">
        <v>10.46</v>
      </c>
      <c r="F15" t="n">
        <v>7.8</v>
      </c>
      <c r="G15" t="n">
        <v>31.19</v>
      </c>
      <c r="H15" t="n">
        <v>0.51</v>
      </c>
      <c r="I15" t="n">
        <v>15</v>
      </c>
      <c r="J15" t="n">
        <v>146.26</v>
      </c>
      <c r="K15" t="n">
        <v>47.83</v>
      </c>
      <c r="L15" t="n">
        <v>4.25</v>
      </c>
      <c r="M15" t="n">
        <v>0</v>
      </c>
      <c r="N15" t="n">
        <v>24.18</v>
      </c>
      <c r="O15" t="n">
        <v>18272.81</v>
      </c>
      <c r="P15" t="n">
        <v>67.77</v>
      </c>
      <c r="Q15" t="n">
        <v>968.52</v>
      </c>
      <c r="R15" t="n">
        <v>34.43</v>
      </c>
      <c r="S15" t="n">
        <v>23.91</v>
      </c>
      <c r="T15" t="n">
        <v>4465.39</v>
      </c>
      <c r="U15" t="n">
        <v>0.6899999999999999</v>
      </c>
      <c r="V15" t="n">
        <v>0.87</v>
      </c>
      <c r="W15" t="n">
        <v>1.12</v>
      </c>
      <c r="X15" t="n">
        <v>0.3</v>
      </c>
      <c r="Y15" t="n">
        <v>1</v>
      </c>
      <c r="Z15" t="n">
        <v>10</v>
      </c>
      <c r="AA15" t="n">
        <v>178.4960439269081</v>
      </c>
      <c r="AB15" t="n">
        <v>244.2261619903748</v>
      </c>
      <c r="AC15" t="n">
        <v>220.9175598636554</v>
      </c>
      <c r="AD15" t="n">
        <v>178496.0439269081</v>
      </c>
      <c r="AE15" t="n">
        <v>244226.1619903748</v>
      </c>
      <c r="AF15" t="n">
        <v>2.354034609564804e-06</v>
      </c>
      <c r="AG15" t="n">
        <v>14</v>
      </c>
      <c r="AH15" t="n">
        <v>220917.5598636554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6.7935</v>
      </c>
      <c r="E2" t="n">
        <v>14.72</v>
      </c>
      <c r="F2" t="n">
        <v>9.24</v>
      </c>
      <c r="G2" t="n">
        <v>6.45</v>
      </c>
      <c r="H2" t="n">
        <v>0.1</v>
      </c>
      <c r="I2" t="n">
        <v>86</v>
      </c>
      <c r="J2" t="n">
        <v>176.73</v>
      </c>
      <c r="K2" t="n">
        <v>52.44</v>
      </c>
      <c r="L2" t="n">
        <v>1</v>
      </c>
      <c r="M2" t="n">
        <v>84</v>
      </c>
      <c r="N2" t="n">
        <v>33.29</v>
      </c>
      <c r="O2" t="n">
        <v>22031.19</v>
      </c>
      <c r="P2" t="n">
        <v>117.92</v>
      </c>
      <c r="Q2" t="n">
        <v>968.66</v>
      </c>
      <c r="R2" t="n">
        <v>79.91</v>
      </c>
      <c r="S2" t="n">
        <v>23.91</v>
      </c>
      <c r="T2" t="n">
        <v>26852.09</v>
      </c>
      <c r="U2" t="n">
        <v>0.3</v>
      </c>
      <c r="V2" t="n">
        <v>0.73</v>
      </c>
      <c r="W2" t="n">
        <v>1.23</v>
      </c>
      <c r="X2" t="n">
        <v>1.74</v>
      </c>
      <c r="Y2" t="n">
        <v>1</v>
      </c>
      <c r="Z2" t="n">
        <v>10</v>
      </c>
      <c r="AA2" t="n">
        <v>307.1589772295789</v>
      </c>
      <c r="AB2" t="n">
        <v>420.2684635432117</v>
      </c>
      <c r="AC2" t="n">
        <v>380.15863123314</v>
      </c>
      <c r="AD2" t="n">
        <v>307158.9772295788</v>
      </c>
      <c r="AE2" t="n">
        <v>420268.4635432118</v>
      </c>
      <c r="AF2" t="n">
        <v>1.611676602176571e-06</v>
      </c>
      <c r="AG2" t="n">
        <v>20</v>
      </c>
      <c r="AH2" t="n">
        <v>380158.63123314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7.3917</v>
      </c>
      <c r="E3" t="n">
        <v>13.53</v>
      </c>
      <c r="F3" t="n">
        <v>8.800000000000001</v>
      </c>
      <c r="G3" t="n">
        <v>8.119999999999999</v>
      </c>
      <c r="H3" t="n">
        <v>0.13</v>
      </c>
      <c r="I3" t="n">
        <v>65</v>
      </c>
      <c r="J3" t="n">
        <v>177.1</v>
      </c>
      <c r="K3" t="n">
        <v>52.44</v>
      </c>
      <c r="L3" t="n">
        <v>1.25</v>
      </c>
      <c r="M3" t="n">
        <v>63</v>
      </c>
      <c r="N3" t="n">
        <v>33.41</v>
      </c>
      <c r="O3" t="n">
        <v>22076.81</v>
      </c>
      <c r="P3" t="n">
        <v>110.93</v>
      </c>
      <c r="Q3" t="n">
        <v>968.47</v>
      </c>
      <c r="R3" t="n">
        <v>66.3</v>
      </c>
      <c r="S3" t="n">
        <v>23.91</v>
      </c>
      <c r="T3" t="n">
        <v>20151.05</v>
      </c>
      <c r="U3" t="n">
        <v>0.36</v>
      </c>
      <c r="V3" t="n">
        <v>0.77</v>
      </c>
      <c r="W3" t="n">
        <v>1.18</v>
      </c>
      <c r="X3" t="n">
        <v>1.3</v>
      </c>
      <c r="Y3" t="n">
        <v>1</v>
      </c>
      <c r="Z3" t="n">
        <v>10</v>
      </c>
      <c r="AA3" t="n">
        <v>272.2826560923313</v>
      </c>
      <c r="AB3" t="n">
        <v>372.5491423285325</v>
      </c>
      <c r="AC3" t="n">
        <v>336.9935750607018</v>
      </c>
      <c r="AD3" t="n">
        <v>272282.6560923313</v>
      </c>
      <c r="AE3" t="n">
        <v>372549.1423285325</v>
      </c>
      <c r="AF3" t="n">
        <v>1.753592395717754e-06</v>
      </c>
      <c r="AG3" t="n">
        <v>18</v>
      </c>
      <c r="AH3" t="n">
        <v>336993.5750607018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7.8183</v>
      </c>
      <c r="E4" t="n">
        <v>12.79</v>
      </c>
      <c r="F4" t="n">
        <v>8.52</v>
      </c>
      <c r="G4" t="n">
        <v>9.83</v>
      </c>
      <c r="H4" t="n">
        <v>0.15</v>
      </c>
      <c r="I4" t="n">
        <v>52</v>
      </c>
      <c r="J4" t="n">
        <v>177.47</v>
      </c>
      <c r="K4" t="n">
        <v>52.44</v>
      </c>
      <c r="L4" t="n">
        <v>1.5</v>
      </c>
      <c r="M4" t="n">
        <v>50</v>
      </c>
      <c r="N4" t="n">
        <v>33.53</v>
      </c>
      <c r="O4" t="n">
        <v>22122.46</v>
      </c>
      <c r="P4" t="n">
        <v>106.25</v>
      </c>
      <c r="Q4" t="n">
        <v>968.35</v>
      </c>
      <c r="R4" t="n">
        <v>57.63</v>
      </c>
      <c r="S4" t="n">
        <v>23.91</v>
      </c>
      <c r="T4" t="n">
        <v>15880.49</v>
      </c>
      <c r="U4" t="n">
        <v>0.41</v>
      </c>
      <c r="V4" t="n">
        <v>0.79</v>
      </c>
      <c r="W4" t="n">
        <v>1.16</v>
      </c>
      <c r="X4" t="n">
        <v>1.02</v>
      </c>
      <c r="Y4" t="n">
        <v>1</v>
      </c>
      <c r="Z4" t="n">
        <v>10</v>
      </c>
      <c r="AA4" t="n">
        <v>253.06861094156</v>
      </c>
      <c r="AB4" t="n">
        <v>346.2596380892368</v>
      </c>
      <c r="AC4" t="n">
        <v>313.2131042085576</v>
      </c>
      <c r="AD4" t="n">
        <v>253068.61094156</v>
      </c>
      <c r="AE4" t="n">
        <v>346259.6380892368</v>
      </c>
      <c r="AF4" t="n">
        <v>1.854798142164876e-06</v>
      </c>
      <c r="AG4" t="n">
        <v>17</v>
      </c>
      <c r="AH4" t="n">
        <v>313213.1042085576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8.146800000000001</v>
      </c>
      <c r="E5" t="n">
        <v>12.27</v>
      </c>
      <c r="F5" t="n">
        <v>8.33</v>
      </c>
      <c r="G5" t="n">
        <v>11.62</v>
      </c>
      <c r="H5" t="n">
        <v>0.17</v>
      </c>
      <c r="I5" t="n">
        <v>43</v>
      </c>
      <c r="J5" t="n">
        <v>177.84</v>
      </c>
      <c r="K5" t="n">
        <v>52.44</v>
      </c>
      <c r="L5" t="n">
        <v>1.75</v>
      </c>
      <c r="M5" t="n">
        <v>41</v>
      </c>
      <c r="N5" t="n">
        <v>33.65</v>
      </c>
      <c r="O5" t="n">
        <v>22168.15</v>
      </c>
      <c r="P5" t="n">
        <v>102.48</v>
      </c>
      <c r="Q5" t="n">
        <v>968.47</v>
      </c>
      <c r="R5" t="n">
        <v>51.68</v>
      </c>
      <c r="S5" t="n">
        <v>23.91</v>
      </c>
      <c r="T5" t="n">
        <v>12950.24</v>
      </c>
      <c r="U5" t="n">
        <v>0.46</v>
      </c>
      <c r="V5" t="n">
        <v>0.8100000000000001</v>
      </c>
      <c r="W5" t="n">
        <v>1.14</v>
      </c>
      <c r="X5" t="n">
        <v>0.83</v>
      </c>
      <c r="Y5" t="n">
        <v>1</v>
      </c>
      <c r="Z5" t="n">
        <v>10</v>
      </c>
      <c r="AA5" t="n">
        <v>237.0276549886653</v>
      </c>
      <c r="AB5" t="n">
        <v>324.3116944774661</v>
      </c>
      <c r="AC5" t="n">
        <v>293.359841530955</v>
      </c>
      <c r="AD5" t="n">
        <v>237027.6549886653</v>
      </c>
      <c r="AE5" t="n">
        <v>324311.6944774661</v>
      </c>
      <c r="AF5" t="n">
        <v>1.932730837213821e-06</v>
      </c>
      <c r="AG5" t="n">
        <v>16</v>
      </c>
      <c r="AH5" t="n">
        <v>293359.8415309549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8.3756</v>
      </c>
      <c r="E6" t="n">
        <v>11.94</v>
      </c>
      <c r="F6" t="n">
        <v>8.199999999999999</v>
      </c>
      <c r="G6" t="n">
        <v>13.3</v>
      </c>
      <c r="H6" t="n">
        <v>0.2</v>
      </c>
      <c r="I6" t="n">
        <v>37</v>
      </c>
      <c r="J6" t="n">
        <v>178.21</v>
      </c>
      <c r="K6" t="n">
        <v>52.44</v>
      </c>
      <c r="L6" t="n">
        <v>2</v>
      </c>
      <c r="M6" t="n">
        <v>35</v>
      </c>
      <c r="N6" t="n">
        <v>33.77</v>
      </c>
      <c r="O6" t="n">
        <v>22213.89</v>
      </c>
      <c r="P6" t="n">
        <v>99.65000000000001</v>
      </c>
      <c r="Q6" t="n">
        <v>968.46</v>
      </c>
      <c r="R6" t="n">
        <v>47.63</v>
      </c>
      <c r="S6" t="n">
        <v>23.91</v>
      </c>
      <c r="T6" t="n">
        <v>10958.33</v>
      </c>
      <c r="U6" t="n">
        <v>0.5</v>
      </c>
      <c r="V6" t="n">
        <v>0.82</v>
      </c>
      <c r="W6" t="n">
        <v>1.14</v>
      </c>
      <c r="X6" t="n">
        <v>0.71</v>
      </c>
      <c r="Y6" t="n">
        <v>1</v>
      </c>
      <c r="Z6" t="n">
        <v>10</v>
      </c>
      <c r="AA6" t="n">
        <v>232.0743833610598</v>
      </c>
      <c r="AB6" t="n">
        <v>317.5344097136579</v>
      </c>
      <c r="AC6" t="n">
        <v>287.2293713130236</v>
      </c>
      <c r="AD6" t="n">
        <v>232074.3833610598</v>
      </c>
      <c r="AE6" t="n">
        <v>317534.4097136579</v>
      </c>
      <c r="AF6" t="n">
        <v>1.987010900005902e-06</v>
      </c>
      <c r="AG6" t="n">
        <v>16</v>
      </c>
      <c r="AH6" t="n">
        <v>287229.3713130236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8.5549</v>
      </c>
      <c r="E7" t="n">
        <v>11.69</v>
      </c>
      <c r="F7" t="n">
        <v>8.130000000000001</v>
      </c>
      <c r="G7" t="n">
        <v>15.25</v>
      </c>
      <c r="H7" t="n">
        <v>0.22</v>
      </c>
      <c r="I7" t="n">
        <v>32</v>
      </c>
      <c r="J7" t="n">
        <v>178.59</v>
      </c>
      <c r="K7" t="n">
        <v>52.44</v>
      </c>
      <c r="L7" t="n">
        <v>2.25</v>
      </c>
      <c r="M7" t="n">
        <v>30</v>
      </c>
      <c r="N7" t="n">
        <v>33.89</v>
      </c>
      <c r="O7" t="n">
        <v>22259.66</v>
      </c>
      <c r="P7" t="n">
        <v>97.39</v>
      </c>
      <c r="Q7" t="n">
        <v>968.36</v>
      </c>
      <c r="R7" t="n">
        <v>45.33</v>
      </c>
      <c r="S7" t="n">
        <v>23.91</v>
      </c>
      <c r="T7" t="n">
        <v>9830.629999999999</v>
      </c>
      <c r="U7" t="n">
        <v>0.53</v>
      </c>
      <c r="V7" t="n">
        <v>0.83</v>
      </c>
      <c r="W7" t="n">
        <v>1.14</v>
      </c>
      <c r="X7" t="n">
        <v>0.63</v>
      </c>
      <c r="Y7" t="n">
        <v>1</v>
      </c>
      <c r="Z7" t="n">
        <v>10</v>
      </c>
      <c r="AA7" t="n">
        <v>228.4577295072222</v>
      </c>
      <c r="AB7" t="n">
        <v>312.5859443553327</v>
      </c>
      <c r="AC7" t="n">
        <v>282.7531805432806</v>
      </c>
      <c r="AD7" t="n">
        <v>228457.7295072222</v>
      </c>
      <c r="AE7" t="n">
        <v>312585.9443553327</v>
      </c>
      <c r="AF7" t="n">
        <v>2.029547679982388e-06</v>
      </c>
      <c r="AG7" t="n">
        <v>16</v>
      </c>
      <c r="AH7" t="n">
        <v>282753.1805432806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8.689399999999999</v>
      </c>
      <c r="E8" t="n">
        <v>11.51</v>
      </c>
      <c r="F8" t="n">
        <v>8.06</v>
      </c>
      <c r="G8" t="n">
        <v>16.67</v>
      </c>
      <c r="H8" t="n">
        <v>0.25</v>
      </c>
      <c r="I8" t="n">
        <v>29</v>
      </c>
      <c r="J8" t="n">
        <v>178.96</v>
      </c>
      <c r="K8" t="n">
        <v>52.44</v>
      </c>
      <c r="L8" t="n">
        <v>2.5</v>
      </c>
      <c r="M8" t="n">
        <v>27</v>
      </c>
      <c r="N8" t="n">
        <v>34.02</v>
      </c>
      <c r="O8" t="n">
        <v>22305.48</v>
      </c>
      <c r="P8" t="n">
        <v>95.48</v>
      </c>
      <c r="Q8" t="n">
        <v>968.35</v>
      </c>
      <c r="R8" t="n">
        <v>43.11</v>
      </c>
      <c r="S8" t="n">
        <v>23.91</v>
      </c>
      <c r="T8" t="n">
        <v>8736.1</v>
      </c>
      <c r="U8" t="n">
        <v>0.55</v>
      </c>
      <c r="V8" t="n">
        <v>0.84</v>
      </c>
      <c r="W8" t="n">
        <v>1.13</v>
      </c>
      <c r="X8" t="n">
        <v>0.5600000000000001</v>
      </c>
      <c r="Y8" t="n">
        <v>1</v>
      </c>
      <c r="Z8" t="n">
        <v>10</v>
      </c>
      <c r="AA8" t="n">
        <v>217.0364657473851</v>
      </c>
      <c r="AB8" t="n">
        <v>296.9588674085356</v>
      </c>
      <c r="AC8" t="n">
        <v>268.6175298875406</v>
      </c>
      <c r="AD8" t="n">
        <v>217036.4657473851</v>
      </c>
      <c r="AE8" t="n">
        <v>296958.8674085356</v>
      </c>
      <c r="AF8" t="n">
        <v>2.061456195915669e-06</v>
      </c>
      <c r="AG8" t="n">
        <v>15</v>
      </c>
      <c r="AH8" t="n">
        <v>268617.5298875406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8.8058</v>
      </c>
      <c r="E9" t="n">
        <v>11.36</v>
      </c>
      <c r="F9" t="n">
        <v>8.01</v>
      </c>
      <c r="G9" t="n">
        <v>18.49</v>
      </c>
      <c r="H9" t="n">
        <v>0.27</v>
      </c>
      <c r="I9" t="n">
        <v>26</v>
      </c>
      <c r="J9" t="n">
        <v>179.33</v>
      </c>
      <c r="K9" t="n">
        <v>52.44</v>
      </c>
      <c r="L9" t="n">
        <v>2.75</v>
      </c>
      <c r="M9" t="n">
        <v>24</v>
      </c>
      <c r="N9" t="n">
        <v>34.14</v>
      </c>
      <c r="O9" t="n">
        <v>22351.34</v>
      </c>
      <c r="P9" t="n">
        <v>93.88</v>
      </c>
      <c r="Q9" t="n">
        <v>968.37</v>
      </c>
      <c r="R9" t="n">
        <v>41.4</v>
      </c>
      <c r="S9" t="n">
        <v>23.91</v>
      </c>
      <c r="T9" t="n">
        <v>7897.9</v>
      </c>
      <c r="U9" t="n">
        <v>0.58</v>
      </c>
      <c r="V9" t="n">
        <v>0.84</v>
      </c>
      <c r="W9" t="n">
        <v>1.13</v>
      </c>
      <c r="X9" t="n">
        <v>0.51</v>
      </c>
      <c r="Y9" t="n">
        <v>1</v>
      </c>
      <c r="Z9" t="n">
        <v>10</v>
      </c>
      <c r="AA9" t="n">
        <v>214.7434694055228</v>
      </c>
      <c r="AB9" t="n">
        <v>293.8214886537421</v>
      </c>
      <c r="AC9" t="n">
        <v>265.7795781577649</v>
      </c>
      <c r="AD9" t="n">
        <v>214743.4694055228</v>
      </c>
      <c r="AE9" t="n">
        <v>293821.4886537421</v>
      </c>
      <c r="AF9" t="n">
        <v>2.089070703385067e-06</v>
      </c>
      <c r="AG9" t="n">
        <v>15</v>
      </c>
      <c r="AH9" t="n">
        <v>265779.5781577649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8.9465</v>
      </c>
      <c r="E10" t="n">
        <v>11.18</v>
      </c>
      <c r="F10" t="n">
        <v>7.94</v>
      </c>
      <c r="G10" t="n">
        <v>20.71</v>
      </c>
      <c r="H10" t="n">
        <v>0.3</v>
      </c>
      <c r="I10" t="n">
        <v>23</v>
      </c>
      <c r="J10" t="n">
        <v>179.7</v>
      </c>
      <c r="K10" t="n">
        <v>52.44</v>
      </c>
      <c r="L10" t="n">
        <v>3</v>
      </c>
      <c r="M10" t="n">
        <v>21</v>
      </c>
      <c r="N10" t="n">
        <v>34.26</v>
      </c>
      <c r="O10" t="n">
        <v>22397.24</v>
      </c>
      <c r="P10" t="n">
        <v>91.5</v>
      </c>
      <c r="Q10" t="n">
        <v>968.3200000000001</v>
      </c>
      <c r="R10" t="n">
        <v>39.52</v>
      </c>
      <c r="S10" t="n">
        <v>23.91</v>
      </c>
      <c r="T10" t="n">
        <v>6968.54</v>
      </c>
      <c r="U10" t="n">
        <v>0.61</v>
      </c>
      <c r="V10" t="n">
        <v>0.85</v>
      </c>
      <c r="W10" t="n">
        <v>1.12</v>
      </c>
      <c r="X10" t="n">
        <v>0.44</v>
      </c>
      <c r="Y10" t="n">
        <v>1</v>
      </c>
      <c r="Z10" t="n">
        <v>10</v>
      </c>
      <c r="AA10" t="n">
        <v>211.7495428589972</v>
      </c>
      <c r="AB10" t="n">
        <v>289.7250662700705</v>
      </c>
      <c r="AC10" t="n">
        <v>262.0741125770247</v>
      </c>
      <c r="AD10" t="n">
        <v>211749.5428589972</v>
      </c>
      <c r="AE10" t="n">
        <v>289725.0662700705</v>
      </c>
      <c r="AF10" t="n">
        <v>2.122450095145757e-06</v>
      </c>
      <c r="AG10" t="n">
        <v>15</v>
      </c>
      <c r="AH10" t="n">
        <v>262074.1125770247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9.0359</v>
      </c>
      <c r="E11" t="n">
        <v>11.07</v>
      </c>
      <c r="F11" t="n">
        <v>7.9</v>
      </c>
      <c r="G11" t="n">
        <v>22.57</v>
      </c>
      <c r="H11" t="n">
        <v>0.32</v>
      </c>
      <c r="I11" t="n">
        <v>21</v>
      </c>
      <c r="J11" t="n">
        <v>180.07</v>
      </c>
      <c r="K11" t="n">
        <v>52.44</v>
      </c>
      <c r="L11" t="n">
        <v>3.25</v>
      </c>
      <c r="M11" t="n">
        <v>19</v>
      </c>
      <c r="N11" t="n">
        <v>34.38</v>
      </c>
      <c r="O11" t="n">
        <v>22443.18</v>
      </c>
      <c r="P11" t="n">
        <v>89.52</v>
      </c>
      <c r="Q11" t="n">
        <v>968.34</v>
      </c>
      <c r="R11" t="n">
        <v>37.99</v>
      </c>
      <c r="S11" t="n">
        <v>23.91</v>
      </c>
      <c r="T11" t="n">
        <v>6218.03</v>
      </c>
      <c r="U11" t="n">
        <v>0.63</v>
      </c>
      <c r="V11" t="n">
        <v>0.86</v>
      </c>
      <c r="W11" t="n">
        <v>1.12</v>
      </c>
      <c r="X11" t="n">
        <v>0.4</v>
      </c>
      <c r="Y11" t="n">
        <v>1</v>
      </c>
      <c r="Z11" t="n">
        <v>10</v>
      </c>
      <c r="AA11" t="n">
        <v>209.6281396877564</v>
      </c>
      <c r="AB11" t="n">
        <v>286.8224688614777</v>
      </c>
      <c r="AC11" t="n">
        <v>259.448534991286</v>
      </c>
      <c r="AD11" t="n">
        <v>209628.1396877564</v>
      </c>
      <c r="AE11" t="n">
        <v>286822.4688614777</v>
      </c>
      <c r="AF11" t="n">
        <v>2.14365917562483e-06</v>
      </c>
      <c r="AG11" t="n">
        <v>15</v>
      </c>
      <c r="AH11" t="n">
        <v>259448.534991286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9.134499999999999</v>
      </c>
      <c r="E12" t="n">
        <v>10.95</v>
      </c>
      <c r="F12" t="n">
        <v>7.85</v>
      </c>
      <c r="G12" t="n">
        <v>24.79</v>
      </c>
      <c r="H12" t="n">
        <v>0.34</v>
      </c>
      <c r="I12" t="n">
        <v>19</v>
      </c>
      <c r="J12" t="n">
        <v>180.45</v>
      </c>
      <c r="K12" t="n">
        <v>52.44</v>
      </c>
      <c r="L12" t="n">
        <v>3.5</v>
      </c>
      <c r="M12" t="n">
        <v>17</v>
      </c>
      <c r="N12" t="n">
        <v>34.51</v>
      </c>
      <c r="O12" t="n">
        <v>22489.16</v>
      </c>
      <c r="P12" t="n">
        <v>87.89</v>
      </c>
      <c r="Q12" t="n">
        <v>968.34</v>
      </c>
      <c r="R12" t="n">
        <v>36.57</v>
      </c>
      <c r="S12" t="n">
        <v>23.91</v>
      </c>
      <c r="T12" t="n">
        <v>5514.35</v>
      </c>
      <c r="U12" t="n">
        <v>0.65</v>
      </c>
      <c r="V12" t="n">
        <v>0.86</v>
      </c>
      <c r="W12" t="n">
        <v>1.11</v>
      </c>
      <c r="X12" t="n">
        <v>0.35</v>
      </c>
      <c r="Y12" t="n">
        <v>1</v>
      </c>
      <c r="Z12" t="n">
        <v>10</v>
      </c>
      <c r="AA12" t="n">
        <v>207.6480400622469</v>
      </c>
      <c r="AB12" t="n">
        <v>284.1132091980267</v>
      </c>
      <c r="AC12" t="n">
        <v>256.9978432676441</v>
      </c>
      <c r="AD12" t="n">
        <v>207648.0400622469</v>
      </c>
      <c r="AE12" t="n">
        <v>284113.2091980267</v>
      </c>
      <c r="AF12" t="n">
        <v>2.167050846041347e-06</v>
      </c>
      <c r="AG12" t="n">
        <v>15</v>
      </c>
      <c r="AH12" t="n">
        <v>256997.8432676441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9.180400000000001</v>
      </c>
      <c r="E13" t="n">
        <v>10.89</v>
      </c>
      <c r="F13" t="n">
        <v>7.83</v>
      </c>
      <c r="G13" t="n">
        <v>26.11</v>
      </c>
      <c r="H13" t="n">
        <v>0.37</v>
      </c>
      <c r="I13" t="n">
        <v>18</v>
      </c>
      <c r="J13" t="n">
        <v>180.82</v>
      </c>
      <c r="K13" t="n">
        <v>52.44</v>
      </c>
      <c r="L13" t="n">
        <v>3.75</v>
      </c>
      <c r="M13" t="n">
        <v>16</v>
      </c>
      <c r="N13" t="n">
        <v>34.63</v>
      </c>
      <c r="O13" t="n">
        <v>22535.19</v>
      </c>
      <c r="P13" t="n">
        <v>85.06</v>
      </c>
      <c r="Q13" t="n">
        <v>968.4299999999999</v>
      </c>
      <c r="R13" t="n">
        <v>35.9</v>
      </c>
      <c r="S13" t="n">
        <v>23.91</v>
      </c>
      <c r="T13" t="n">
        <v>5186.78</v>
      </c>
      <c r="U13" t="n">
        <v>0.67</v>
      </c>
      <c r="V13" t="n">
        <v>0.86</v>
      </c>
      <c r="W13" t="n">
        <v>1.11</v>
      </c>
      <c r="X13" t="n">
        <v>0.34</v>
      </c>
      <c r="Y13" t="n">
        <v>1</v>
      </c>
      <c r="Z13" t="n">
        <v>10</v>
      </c>
      <c r="AA13" t="n">
        <v>205.5232275892687</v>
      </c>
      <c r="AB13" t="n">
        <v>281.205947032389</v>
      </c>
      <c r="AC13" t="n">
        <v>254.3680461227258</v>
      </c>
      <c r="AD13" t="n">
        <v>205523.2275892687</v>
      </c>
      <c r="AE13" t="n">
        <v>281205.9470323889</v>
      </c>
      <c r="AF13" t="n">
        <v>2.177940071924899e-06</v>
      </c>
      <c r="AG13" t="n">
        <v>15</v>
      </c>
      <c r="AH13" t="n">
        <v>254368.0461227258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9.2225</v>
      </c>
      <c r="E14" t="n">
        <v>10.84</v>
      </c>
      <c r="F14" t="n">
        <v>7.82</v>
      </c>
      <c r="G14" t="n">
        <v>27.59</v>
      </c>
      <c r="H14" t="n">
        <v>0.39</v>
      </c>
      <c r="I14" t="n">
        <v>17</v>
      </c>
      <c r="J14" t="n">
        <v>181.19</v>
      </c>
      <c r="K14" t="n">
        <v>52.44</v>
      </c>
      <c r="L14" t="n">
        <v>4</v>
      </c>
      <c r="M14" t="n">
        <v>15</v>
      </c>
      <c r="N14" t="n">
        <v>34.75</v>
      </c>
      <c r="O14" t="n">
        <v>22581.25</v>
      </c>
      <c r="P14" t="n">
        <v>84.19</v>
      </c>
      <c r="Q14" t="n">
        <v>968.37</v>
      </c>
      <c r="R14" t="n">
        <v>35.72</v>
      </c>
      <c r="S14" t="n">
        <v>23.91</v>
      </c>
      <c r="T14" t="n">
        <v>5099.31</v>
      </c>
      <c r="U14" t="n">
        <v>0.67</v>
      </c>
      <c r="V14" t="n">
        <v>0.87</v>
      </c>
      <c r="W14" t="n">
        <v>1.11</v>
      </c>
      <c r="X14" t="n">
        <v>0.32</v>
      </c>
      <c r="Y14" t="n">
        <v>1</v>
      </c>
      <c r="Z14" t="n">
        <v>10</v>
      </c>
      <c r="AA14" t="n">
        <v>204.6371297192189</v>
      </c>
      <c r="AB14" t="n">
        <v>279.9935488347084</v>
      </c>
      <c r="AC14" t="n">
        <v>253.2713575074199</v>
      </c>
      <c r="AD14" t="n">
        <v>204637.1297192189</v>
      </c>
      <c r="AE14" t="n">
        <v>279993.5488347084</v>
      </c>
      <c r="AF14" t="n">
        <v>2.18792779326907e-06</v>
      </c>
      <c r="AG14" t="n">
        <v>15</v>
      </c>
      <c r="AH14" t="n">
        <v>253271.3575074199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9.3233</v>
      </c>
      <c r="E15" t="n">
        <v>10.73</v>
      </c>
      <c r="F15" t="n">
        <v>7.77</v>
      </c>
      <c r="G15" t="n">
        <v>31.09</v>
      </c>
      <c r="H15" t="n">
        <v>0.42</v>
      </c>
      <c r="I15" t="n">
        <v>15</v>
      </c>
      <c r="J15" t="n">
        <v>181.57</v>
      </c>
      <c r="K15" t="n">
        <v>52.44</v>
      </c>
      <c r="L15" t="n">
        <v>4.25</v>
      </c>
      <c r="M15" t="n">
        <v>13</v>
      </c>
      <c r="N15" t="n">
        <v>34.88</v>
      </c>
      <c r="O15" t="n">
        <v>22627.36</v>
      </c>
      <c r="P15" t="n">
        <v>81.86</v>
      </c>
      <c r="Q15" t="n">
        <v>968.38</v>
      </c>
      <c r="R15" t="n">
        <v>34.35</v>
      </c>
      <c r="S15" t="n">
        <v>23.91</v>
      </c>
      <c r="T15" t="n">
        <v>4423.48</v>
      </c>
      <c r="U15" t="n">
        <v>0.7</v>
      </c>
      <c r="V15" t="n">
        <v>0.87</v>
      </c>
      <c r="W15" t="n">
        <v>1.1</v>
      </c>
      <c r="X15" t="n">
        <v>0.28</v>
      </c>
      <c r="Y15" t="n">
        <v>1</v>
      </c>
      <c r="Z15" t="n">
        <v>10</v>
      </c>
      <c r="AA15" t="n">
        <v>193.7097273455171</v>
      </c>
      <c r="AB15" t="n">
        <v>265.042194824048</v>
      </c>
      <c r="AC15" t="n">
        <v>239.7469397391751</v>
      </c>
      <c r="AD15" t="n">
        <v>193709.7273455171</v>
      </c>
      <c r="AE15" t="n">
        <v>265042.194824048</v>
      </c>
      <c r="AF15" t="n">
        <v>2.211841387366281e-06</v>
      </c>
      <c r="AG15" t="n">
        <v>14</v>
      </c>
      <c r="AH15" t="n">
        <v>239746.9397391751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9.3809</v>
      </c>
      <c r="E16" t="n">
        <v>10.66</v>
      </c>
      <c r="F16" t="n">
        <v>7.74</v>
      </c>
      <c r="G16" t="n">
        <v>33.18</v>
      </c>
      <c r="H16" t="n">
        <v>0.44</v>
      </c>
      <c r="I16" t="n">
        <v>14</v>
      </c>
      <c r="J16" t="n">
        <v>181.94</v>
      </c>
      <c r="K16" t="n">
        <v>52.44</v>
      </c>
      <c r="L16" t="n">
        <v>4.5</v>
      </c>
      <c r="M16" t="n">
        <v>12</v>
      </c>
      <c r="N16" t="n">
        <v>35</v>
      </c>
      <c r="O16" t="n">
        <v>22673.63</v>
      </c>
      <c r="P16" t="n">
        <v>79.95</v>
      </c>
      <c r="Q16" t="n">
        <v>968.4</v>
      </c>
      <c r="R16" t="n">
        <v>33.24</v>
      </c>
      <c r="S16" t="n">
        <v>23.91</v>
      </c>
      <c r="T16" t="n">
        <v>3874.95</v>
      </c>
      <c r="U16" t="n">
        <v>0.72</v>
      </c>
      <c r="V16" t="n">
        <v>0.87</v>
      </c>
      <c r="W16" t="n">
        <v>1.1</v>
      </c>
      <c r="X16" t="n">
        <v>0.24</v>
      </c>
      <c r="Y16" t="n">
        <v>1</v>
      </c>
      <c r="Z16" t="n">
        <v>10</v>
      </c>
      <c r="AA16" t="n">
        <v>192.07018916331</v>
      </c>
      <c r="AB16" t="n">
        <v>262.7989063518337</v>
      </c>
      <c r="AC16" t="n">
        <v>237.717747570273</v>
      </c>
      <c r="AD16" t="n">
        <v>192070.18916331</v>
      </c>
      <c r="AE16" t="n">
        <v>262798.9063518337</v>
      </c>
      <c r="AF16" t="n">
        <v>2.225506298278972e-06</v>
      </c>
      <c r="AG16" t="n">
        <v>14</v>
      </c>
      <c r="AH16" t="n">
        <v>237717.747570273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9.4145</v>
      </c>
      <c r="E17" t="n">
        <v>10.62</v>
      </c>
      <c r="F17" t="n">
        <v>7.74</v>
      </c>
      <c r="G17" t="n">
        <v>35.72</v>
      </c>
      <c r="H17" t="n">
        <v>0.46</v>
      </c>
      <c r="I17" t="n">
        <v>13</v>
      </c>
      <c r="J17" t="n">
        <v>182.32</v>
      </c>
      <c r="K17" t="n">
        <v>52.44</v>
      </c>
      <c r="L17" t="n">
        <v>4.75</v>
      </c>
      <c r="M17" t="n">
        <v>8</v>
      </c>
      <c r="N17" t="n">
        <v>35.12</v>
      </c>
      <c r="O17" t="n">
        <v>22719.83</v>
      </c>
      <c r="P17" t="n">
        <v>78.77</v>
      </c>
      <c r="Q17" t="n">
        <v>968.36</v>
      </c>
      <c r="R17" t="n">
        <v>33.23</v>
      </c>
      <c r="S17" t="n">
        <v>23.91</v>
      </c>
      <c r="T17" t="n">
        <v>3876.48</v>
      </c>
      <c r="U17" t="n">
        <v>0.72</v>
      </c>
      <c r="V17" t="n">
        <v>0.87</v>
      </c>
      <c r="W17" t="n">
        <v>1.1</v>
      </c>
      <c r="X17" t="n">
        <v>0.24</v>
      </c>
      <c r="Y17" t="n">
        <v>1</v>
      </c>
      <c r="Z17" t="n">
        <v>10</v>
      </c>
      <c r="AA17" t="n">
        <v>191.1382389530478</v>
      </c>
      <c r="AB17" t="n">
        <v>261.523770959412</v>
      </c>
      <c r="AC17" t="n">
        <v>236.5643093100399</v>
      </c>
      <c r="AD17" t="n">
        <v>191138.2389530478</v>
      </c>
      <c r="AE17" t="n">
        <v>261523.770959412</v>
      </c>
      <c r="AF17" t="n">
        <v>2.233477496311376e-06</v>
      </c>
      <c r="AG17" t="n">
        <v>14</v>
      </c>
      <c r="AH17" t="n">
        <v>236564.3093100399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9.4024</v>
      </c>
      <c r="E18" t="n">
        <v>10.64</v>
      </c>
      <c r="F18" t="n">
        <v>7.75</v>
      </c>
      <c r="G18" t="n">
        <v>35.78</v>
      </c>
      <c r="H18" t="n">
        <v>0.49</v>
      </c>
      <c r="I18" t="n">
        <v>13</v>
      </c>
      <c r="J18" t="n">
        <v>182.69</v>
      </c>
      <c r="K18" t="n">
        <v>52.44</v>
      </c>
      <c r="L18" t="n">
        <v>5</v>
      </c>
      <c r="M18" t="n">
        <v>5</v>
      </c>
      <c r="N18" t="n">
        <v>35.25</v>
      </c>
      <c r="O18" t="n">
        <v>22766.06</v>
      </c>
      <c r="P18" t="n">
        <v>78.18000000000001</v>
      </c>
      <c r="Q18" t="n">
        <v>968.3200000000001</v>
      </c>
      <c r="R18" t="n">
        <v>33.33</v>
      </c>
      <c r="S18" t="n">
        <v>23.91</v>
      </c>
      <c r="T18" t="n">
        <v>3925.11</v>
      </c>
      <c r="U18" t="n">
        <v>0.72</v>
      </c>
      <c r="V18" t="n">
        <v>0.87</v>
      </c>
      <c r="W18" t="n">
        <v>1.11</v>
      </c>
      <c r="X18" t="n">
        <v>0.26</v>
      </c>
      <c r="Y18" t="n">
        <v>1</v>
      </c>
      <c r="Z18" t="n">
        <v>10</v>
      </c>
      <c r="AA18" t="n">
        <v>190.916113296859</v>
      </c>
      <c r="AB18" t="n">
        <v>261.2198488371222</v>
      </c>
      <c r="AC18" t="n">
        <v>236.289393088544</v>
      </c>
      <c r="AD18" t="n">
        <v>190916.113296859</v>
      </c>
      <c r="AE18" t="n">
        <v>261219.8488371222</v>
      </c>
      <c r="AF18" t="n">
        <v>2.230606916067564e-06</v>
      </c>
      <c r="AG18" t="n">
        <v>14</v>
      </c>
      <c r="AH18" t="n">
        <v>236289.393088544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9.410500000000001</v>
      </c>
      <c r="E19" t="n">
        <v>10.63</v>
      </c>
      <c r="F19" t="n">
        <v>7.74</v>
      </c>
      <c r="G19" t="n">
        <v>35.74</v>
      </c>
      <c r="H19" t="n">
        <v>0.51</v>
      </c>
      <c r="I19" t="n">
        <v>13</v>
      </c>
      <c r="J19" t="n">
        <v>183.07</v>
      </c>
      <c r="K19" t="n">
        <v>52.44</v>
      </c>
      <c r="L19" t="n">
        <v>5.25</v>
      </c>
      <c r="M19" t="n">
        <v>2</v>
      </c>
      <c r="N19" t="n">
        <v>35.37</v>
      </c>
      <c r="O19" t="n">
        <v>22812.34</v>
      </c>
      <c r="P19" t="n">
        <v>77.62</v>
      </c>
      <c r="Q19" t="n">
        <v>968.35</v>
      </c>
      <c r="R19" t="n">
        <v>33.1</v>
      </c>
      <c r="S19" t="n">
        <v>23.91</v>
      </c>
      <c r="T19" t="n">
        <v>3811.39</v>
      </c>
      <c r="U19" t="n">
        <v>0.72</v>
      </c>
      <c r="V19" t="n">
        <v>0.87</v>
      </c>
      <c r="W19" t="n">
        <v>1.11</v>
      </c>
      <c r="X19" t="n">
        <v>0.25</v>
      </c>
      <c r="Y19" t="n">
        <v>1</v>
      </c>
      <c r="Z19" t="n">
        <v>10</v>
      </c>
      <c r="AA19" t="n">
        <v>190.502572370654</v>
      </c>
      <c r="AB19" t="n">
        <v>260.6540238977508</v>
      </c>
      <c r="AC19" t="n">
        <v>235.7775696872457</v>
      </c>
      <c r="AD19" t="n">
        <v>190502.572370654</v>
      </c>
      <c r="AE19" t="n">
        <v>260654.0238977508</v>
      </c>
      <c r="AF19" t="n">
        <v>2.232528544164662e-06</v>
      </c>
      <c r="AG19" t="n">
        <v>14</v>
      </c>
      <c r="AH19" t="n">
        <v>235777.5696872457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9.4575</v>
      </c>
      <c r="E20" t="n">
        <v>10.57</v>
      </c>
      <c r="F20" t="n">
        <v>7.73</v>
      </c>
      <c r="G20" t="n">
        <v>38.63</v>
      </c>
      <c r="H20" t="n">
        <v>0.53</v>
      </c>
      <c r="I20" t="n">
        <v>12</v>
      </c>
      <c r="J20" t="n">
        <v>183.44</v>
      </c>
      <c r="K20" t="n">
        <v>52.44</v>
      </c>
      <c r="L20" t="n">
        <v>5.5</v>
      </c>
      <c r="M20" t="n">
        <v>1</v>
      </c>
      <c r="N20" t="n">
        <v>35.5</v>
      </c>
      <c r="O20" t="n">
        <v>22858.66</v>
      </c>
      <c r="P20" t="n">
        <v>76.92</v>
      </c>
      <c r="Q20" t="n">
        <v>968.3200000000001</v>
      </c>
      <c r="R20" t="n">
        <v>32.48</v>
      </c>
      <c r="S20" t="n">
        <v>23.91</v>
      </c>
      <c r="T20" t="n">
        <v>3505.13</v>
      </c>
      <c r="U20" t="n">
        <v>0.74</v>
      </c>
      <c r="V20" t="n">
        <v>0.88</v>
      </c>
      <c r="W20" t="n">
        <v>1.11</v>
      </c>
      <c r="X20" t="n">
        <v>0.23</v>
      </c>
      <c r="Y20" t="n">
        <v>1</v>
      </c>
      <c r="Z20" t="n">
        <v>10</v>
      </c>
      <c r="AA20" t="n">
        <v>189.7293703655081</v>
      </c>
      <c r="AB20" t="n">
        <v>259.5960948030457</v>
      </c>
      <c r="AC20" t="n">
        <v>234.8206078605262</v>
      </c>
      <c r="AD20" t="n">
        <v>189729.3703655081</v>
      </c>
      <c r="AE20" t="n">
        <v>259596.0948030457</v>
      </c>
      <c r="AF20" t="n">
        <v>2.243678731888559e-06</v>
      </c>
      <c r="AG20" t="n">
        <v>14</v>
      </c>
      <c r="AH20" t="n">
        <v>234820.6078605262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9.450100000000001</v>
      </c>
      <c r="E21" t="n">
        <v>10.58</v>
      </c>
      <c r="F21" t="n">
        <v>7.73</v>
      </c>
      <c r="G21" t="n">
        <v>38.67</v>
      </c>
      <c r="H21" t="n">
        <v>0.55</v>
      </c>
      <c r="I21" t="n">
        <v>12</v>
      </c>
      <c r="J21" t="n">
        <v>183.82</v>
      </c>
      <c r="K21" t="n">
        <v>52.44</v>
      </c>
      <c r="L21" t="n">
        <v>5.75</v>
      </c>
      <c r="M21" t="n">
        <v>1</v>
      </c>
      <c r="N21" t="n">
        <v>35.63</v>
      </c>
      <c r="O21" t="n">
        <v>22905.03</v>
      </c>
      <c r="P21" t="n">
        <v>77.16</v>
      </c>
      <c r="Q21" t="n">
        <v>968.34</v>
      </c>
      <c r="R21" t="n">
        <v>32.74</v>
      </c>
      <c r="S21" t="n">
        <v>23.91</v>
      </c>
      <c r="T21" t="n">
        <v>3638.34</v>
      </c>
      <c r="U21" t="n">
        <v>0.73</v>
      </c>
      <c r="V21" t="n">
        <v>0.87</v>
      </c>
      <c r="W21" t="n">
        <v>1.11</v>
      </c>
      <c r="X21" t="n">
        <v>0.24</v>
      </c>
      <c r="Y21" t="n">
        <v>1</v>
      </c>
      <c r="Z21" t="n">
        <v>10</v>
      </c>
      <c r="AA21" t="n">
        <v>189.9205663939666</v>
      </c>
      <c r="AB21" t="n">
        <v>259.857697644156</v>
      </c>
      <c r="AC21" t="n">
        <v>235.0572436936428</v>
      </c>
      <c r="AD21" t="n">
        <v>189920.5663939666</v>
      </c>
      <c r="AE21" t="n">
        <v>259857.6976441559</v>
      </c>
      <c r="AF21" t="n">
        <v>2.241923170417137e-06</v>
      </c>
      <c r="AG21" t="n">
        <v>14</v>
      </c>
      <c r="AH21" t="n">
        <v>235057.2436936428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9.4436</v>
      </c>
      <c r="E22" t="n">
        <v>10.59</v>
      </c>
      <c r="F22" t="n">
        <v>7.74</v>
      </c>
      <c r="G22" t="n">
        <v>38.71</v>
      </c>
      <c r="H22" t="n">
        <v>0.58</v>
      </c>
      <c r="I22" t="n">
        <v>12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77.5</v>
      </c>
      <c r="Q22" t="n">
        <v>968.38</v>
      </c>
      <c r="R22" t="n">
        <v>32.83</v>
      </c>
      <c r="S22" t="n">
        <v>23.91</v>
      </c>
      <c r="T22" t="n">
        <v>3681.65</v>
      </c>
      <c r="U22" t="n">
        <v>0.73</v>
      </c>
      <c r="V22" t="n">
        <v>0.87</v>
      </c>
      <c r="W22" t="n">
        <v>1.12</v>
      </c>
      <c r="X22" t="n">
        <v>0.25</v>
      </c>
      <c r="Y22" t="n">
        <v>1</v>
      </c>
      <c r="Z22" t="n">
        <v>10</v>
      </c>
      <c r="AA22" t="n">
        <v>190.1935296236827</v>
      </c>
      <c r="AB22" t="n">
        <v>260.2311779773413</v>
      </c>
      <c r="AC22" t="n">
        <v>235.3950795880119</v>
      </c>
      <c r="AD22" t="n">
        <v>190193.5296236827</v>
      </c>
      <c r="AE22" t="n">
        <v>260231.1779773413</v>
      </c>
      <c r="AF22" t="n">
        <v>2.240381123178725e-06</v>
      </c>
      <c r="AG22" t="n">
        <v>14</v>
      </c>
      <c r="AH22" t="n">
        <v>235395.0795880119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6.1166</v>
      </c>
      <c r="E2" t="n">
        <v>16.35</v>
      </c>
      <c r="F2" t="n">
        <v>9.51</v>
      </c>
      <c r="G2" t="n">
        <v>5.71</v>
      </c>
      <c r="H2" t="n">
        <v>0.08</v>
      </c>
      <c r="I2" t="n">
        <v>100</v>
      </c>
      <c r="J2" t="n">
        <v>213.37</v>
      </c>
      <c r="K2" t="n">
        <v>56.13</v>
      </c>
      <c r="L2" t="n">
        <v>1</v>
      </c>
      <c r="M2" t="n">
        <v>98</v>
      </c>
      <c r="N2" t="n">
        <v>46.25</v>
      </c>
      <c r="O2" t="n">
        <v>26550.29</v>
      </c>
      <c r="P2" t="n">
        <v>138.08</v>
      </c>
      <c r="Q2" t="n">
        <v>968.62</v>
      </c>
      <c r="R2" t="n">
        <v>88.72</v>
      </c>
      <c r="S2" t="n">
        <v>23.91</v>
      </c>
      <c r="T2" t="n">
        <v>31187.47</v>
      </c>
      <c r="U2" t="n">
        <v>0.27</v>
      </c>
      <c r="V2" t="n">
        <v>0.71</v>
      </c>
      <c r="W2" t="n">
        <v>1.24</v>
      </c>
      <c r="X2" t="n">
        <v>2.02</v>
      </c>
      <c r="Y2" t="n">
        <v>1</v>
      </c>
      <c r="Z2" t="n">
        <v>10</v>
      </c>
      <c r="AA2" t="n">
        <v>366.5661668965777</v>
      </c>
      <c r="AB2" t="n">
        <v>501.5520013058367</v>
      </c>
      <c r="AC2" t="n">
        <v>453.6845822338618</v>
      </c>
      <c r="AD2" t="n">
        <v>366566.1668965777</v>
      </c>
      <c r="AE2" t="n">
        <v>501552.0013058367</v>
      </c>
      <c r="AF2" t="n">
        <v>1.406359391815856e-06</v>
      </c>
      <c r="AG2" t="n">
        <v>22</v>
      </c>
      <c r="AH2" t="n">
        <v>453684.5822338618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6.7349</v>
      </c>
      <c r="E3" t="n">
        <v>14.85</v>
      </c>
      <c r="F3" t="n">
        <v>9.029999999999999</v>
      </c>
      <c r="G3" t="n">
        <v>7.13</v>
      </c>
      <c r="H3" t="n">
        <v>0.1</v>
      </c>
      <c r="I3" t="n">
        <v>76</v>
      </c>
      <c r="J3" t="n">
        <v>213.78</v>
      </c>
      <c r="K3" t="n">
        <v>56.13</v>
      </c>
      <c r="L3" t="n">
        <v>1.25</v>
      </c>
      <c r="M3" t="n">
        <v>74</v>
      </c>
      <c r="N3" t="n">
        <v>46.4</v>
      </c>
      <c r="O3" t="n">
        <v>26600.32</v>
      </c>
      <c r="P3" t="n">
        <v>130.1</v>
      </c>
      <c r="Q3" t="n">
        <v>968.86</v>
      </c>
      <c r="R3" t="n">
        <v>73.16</v>
      </c>
      <c r="S3" t="n">
        <v>23.91</v>
      </c>
      <c r="T3" t="n">
        <v>23526.71</v>
      </c>
      <c r="U3" t="n">
        <v>0.33</v>
      </c>
      <c r="V3" t="n">
        <v>0.75</v>
      </c>
      <c r="W3" t="n">
        <v>1.21</v>
      </c>
      <c r="X3" t="n">
        <v>1.53</v>
      </c>
      <c r="Y3" t="n">
        <v>1</v>
      </c>
      <c r="Z3" t="n">
        <v>10</v>
      </c>
      <c r="AA3" t="n">
        <v>324.5602239224772</v>
      </c>
      <c r="AB3" t="n">
        <v>444.0776169572587</v>
      </c>
      <c r="AC3" t="n">
        <v>401.695472461707</v>
      </c>
      <c r="AD3" t="n">
        <v>324560.2239224772</v>
      </c>
      <c r="AE3" t="n">
        <v>444077.6169572587</v>
      </c>
      <c r="AF3" t="n">
        <v>1.548522033145965e-06</v>
      </c>
      <c r="AG3" t="n">
        <v>20</v>
      </c>
      <c r="AH3" t="n">
        <v>401695.472461707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7.1983</v>
      </c>
      <c r="E4" t="n">
        <v>13.89</v>
      </c>
      <c r="F4" t="n">
        <v>8.699999999999999</v>
      </c>
      <c r="G4" t="n">
        <v>8.56</v>
      </c>
      <c r="H4" t="n">
        <v>0.12</v>
      </c>
      <c r="I4" t="n">
        <v>61</v>
      </c>
      <c r="J4" t="n">
        <v>214.19</v>
      </c>
      <c r="K4" t="n">
        <v>56.13</v>
      </c>
      <c r="L4" t="n">
        <v>1.5</v>
      </c>
      <c r="M4" t="n">
        <v>59</v>
      </c>
      <c r="N4" t="n">
        <v>46.56</v>
      </c>
      <c r="O4" t="n">
        <v>26650.41</v>
      </c>
      <c r="P4" t="n">
        <v>124.39</v>
      </c>
      <c r="Q4" t="n">
        <v>968.52</v>
      </c>
      <c r="R4" t="n">
        <v>63.37</v>
      </c>
      <c r="S4" t="n">
        <v>23.91</v>
      </c>
      <c r="T4" t="n">
        <v>18706.45</v>
      </c>
      <c r="U4" t="n">
        <v>0.38</v>
      </c>
      <c r="V4" t="n">
        <v>0.78</v>
      </c>
      <c r="W4" t="n">
        <v>1.17</v>
      </c>
      <c r="X4" t="n">
        <v>1.21</v>
      </c>
      <c r="Y4" t="n">
        <v>1</v>
      </c>
      <c r="Z4" t="n">
        <v>10</v>
      </c>
      <c r="AA4" t="n">
        <v>300.5549868395344</v>
      </c>
      <c r="AB4" t="n">
        <v>411.2325925440593</v>
      </c>
      <c r="AC4" t="n">
        <v>371.9851310802221</v>
      </c>
      <c r="AD4" t="n">
        <v>300554.9868395344</v>
      </c>
      <c r="AE4" t="n">
        <v>411232.5925440593</v>
      </c>
      <c r="AF4" t="n">
        <v>1.655069288511277e-06</v>
      </c>
      <c r="AG4" t="n">
        <v>19</v>
      </c>
      <c r="AH4" t="n">
        <v>371985.1310802221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7.5347</v>
      </c>
      <c r="E5" t="n">
        <v>13.27</v>
      </c>
      <c r="F5" t="n">
        <v>8.51</v>
      </c>
      <c r="G5" t="n">
        <v>10.01</v>
      </c>
      <c r="H5" t="n">
        <v>0.14</v>
      </c>
      <c r="I5" t="n">
        <v>51</v>
      </c>
      <c r="J5" t="n">
        <v>214.59</v>
      </c>
      <c r="K5" t="n">
        <v>56.13</v>
      </c>
      <c r="L5" t="n">
        <v>1.75</v>
      </c>
      <c r="M5" t="n">
        <v>49</v>
      </c>
      <c r="N5" t="n">
        <v>46.72</v>
      </c>
      <c r="O5" t="n">
        <v>26700.55</v>
      </c>
      <c r="P5" t="n">
        <v>120.55</v>
      </c>
      <c r="Q5" t="n">
        <v>968.53</v>
      </c>
      <c r="R5" t="n">
        <v>57.18</v>
      </c>
      <c r="S5" t="n">
        <v>23.91</v>
      </c>
      <c r="T5" t="n">
        <v>15663.32</v>
      </c>
      <c r="U5" t="n">
        <v>0.42</v>
      </c>
      <c r="V5" t="n">
        <v>0.8</v>
      </c>
      <c r="W5" t="n">
        <v>1.16</v>
      </c>
      <c r="X5" t="n">
        <v>1.01</v>
      </c>
      <c r="Y5" t="n">
        <v>1</v>
      </c>
      <c r="Z5" t="n">
        <v>10</v>
      </c>
      <c r="AA5" t="n">
        <v>282.3073049446995</v>
      </c>
      <c r="AB5" t="n">
        <v>386.2653091446373</v>
      </c>
      <c r="AC5" t="n">
        <v>349.4006901666386</v>
      </c>
      <c r="AD5" t="n">
        <v>282307.3049446995</v>
      </c>
      <c r="AE5" t="n">
        <v>386265.3091446373</v>
      </c>
      <c r="AF5" t="n">
        <v>1.732416066035858e-06</v>
      </c>
      <c r="AG5" t="n">
        <v>18</v>
      </c>
      <c r="AH5" t="n">
        <v>349400.6901666386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7.8363</v>
      </c>
      <c r="E6" t="n">
        <v>12.76</v>
      </c>
      <c r="F6" t="n">
        <v>8.33</v>
      </c>
      <c r="G6" t="n">
        <v>11.63</v>
      </c>
      <c r="H6" t="n">
        <v>0.17</v>
      </c>
      <c r="I6" t="n">
        <v>43</v>
      </c>
      <c r="J6" t="n">
        <v>215</v>
      </c>
      <c r="K6" t="n">
        <v>56.13</v>
      </c>
      <c r="L6" t="n">
        <v>2</v>
      </c>
      <c r="M6" t="n">
        <v>41</v>
      </c>
      <c r="N6" t="n">
        <v>46.87</v>
      </c>
      <c r="O6" t="n">
        <v>26750.75</v>
      </c>
      <c r="P6" t="n">
        <v>117.08</v>
      </c>
      <c r="Q6" t="n">
        <v>968.45</v>
      </c>
      <c r="R6" t="n">
        <v>51.75</v>
      </c>
      <c r="S6" t="n">
        <v>23.91</v>
      </c>
      <c r="T6" t="n">
        <v>12985.27</v>
      </c>
      <c r="U6" t="n">
        <v>0.46</v>
      </c>
      <c r="V6" t="n">
        <v>0.8100000000000001</v>
      </c>
      <c r="W6" t="n">
        <v>1.15</v>
      </c>
      <c r="X6" t="n">
        <v>0.84</v>
      </c>
      <c r="Y6" t="n">
        <v>1</v>
      </c>
      <c r="Z6" t="n">
        <v>10</v>
      </c>
      <c r="AA6" t="n">
        <v>265.666435672988</v>
      </c>
      <c r="AB6" t="n">
        <v>363.4965376637426</v>
      </c>
      <c r="AC6" t="n">
        <v>328.8049382797089</v>
      </c>
      <c r="AD6" t="n">
        <v>265666.435672988</v>
      </c>
      <c r="AE6" t="n">
        <v>363496.5376637426</v>
      </c>
      <c r="AF6" t="n">
        <v>1.801761452782035e-06</v>
      </c>
      <c r="AG6" t="n">
        <v>17</v>
      </c>
      <c r="AH6" t="n">
        <v>328804.938279709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8.0212</v>
      </c>
      <c r="E7" t="n">
        <v>12.47</v>
      </c>
      <c r="F7" t="n">
        <v>8.25</v>
      </c>
      <c r="G7" t="n">
        <v>13.03</v>
      </c>
      <c r="H7" t="n">
        <v>0.19</v>
      </c>
      <c r="I7" t="n">
        <v>38</v>
      </c>
      <c r="J7" t="n">
        <v>215.41</v>
      </c>
      <c r="K7" t="n">
        <v>56.13</v>
      </c>
      <c r="L7" t="n">
        <v>2.25</v>
      </c>
      <c r="M7" t="n">
        <v>36</v>
      </c>
      <c r="N7" t="n">
        <v>47.03</v>
      </c>
      <c r="O7" t="n">
        <v>26801</v>
      </c>
      <c r="P7" t="n">
        <v>115.04</v>
      </c>
      <c r="Q7" t="n">
        <v>968.3200000000001</v>
      </c>
      <c r="R7" t="n">
        <v>49.12</v>
      </c>
      <c r="S7" t="n">
        <v>23.91</v>
      </c>
      <c r="T7" t="n">
        <v>11694.39</v>
      </c>
      <c r="U7" t="n">
        <v>0.49</v>
      </c>
      <c r="V7" t="n">
        <v>0.82</v>
      </c>
      <c r="W7" t="n">
        <v>1.14</v>
      </c>
      <c r="X7" t="n">
        <v>0.75</v>
      </c>
      <c r="Y7" t="n">
        <v>1</v>
      </c>
      <c r="Z7" t="n">
        <v>10</v>
      </c>
      <c r="AA7" t="n">
        <v>261.3374970927041</v>
      </c>
      <c r="AB7" t="n">
        <v>357.5734929189065</v>
      </c>
      <c r="AC7" t="n">
        <v>323.4471806122746</v>
      </c>
      <c r="AD7" t="n">
        <v>261337.4970927041</v>
      </c>
      <c r="AE7" t="n">
        <v>357573.4929189065</v>
      </c>
      <c r="AF7" t="n">
        <v>1.84427458941787e-06</v>
      </c>
      <c r="AG7" t="n">
        <v>17</v>
      </c>
      <c r="AH7" t="n">
        <v>323447.1806122746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8.195600000000001</v>
      </c>
      <c r="E8" t="n">
        <v>12.2</v>
      </c>
      <c r="F8" t="n">
        <v>8.15</v>
      </c>
      <c r="G8" t="n">
        <v>14.39</v>
      </c>
      <c r="H8" t="n">
        <v>0.21</v>
      </c>
      <c r="I8" t="n">
        <v>34</v>
      </c>
      <c r="J8" t="n">
        <v>215.82</v>
      </c>
      <c r="K8" t="n">
        <v>56.13</v>
      </c>
      <c r="L8" t="n">
        <v>2.5</v>
      </c>
      <c r="M8" t="n">
        <v>32</v>
      </c>
      <c r="N8" t="n">
        <v>47.19</v>
      </c>
      <c r="O8" t="n">
        <v>26851.31</v>
      </c>
      <c r="P8" t="n">
        <v>112.5</v>
      </c>
      <c r="Q8" t="n">
        <v>968.37</v>
      </c>
      <c r="R8" t="n">
        <v>45.99</v>
      </c>
      <c r="S8" t="n">
        <v>23.91</v>
      </c>
      <c r="T8" t="n">
        <v>10152.73</v>
      </c>
      <c r="U8" t="n">
        <v>0.52</v>
      </c>
      <c r="V8" t="n">
        <v>0.83</v>
      </c>
      <c r="W8" t="n">
        <v>1.14</v>
      </c>
      <c r="X8" t="n">
        <v>0.66</v>
      </c>
      <c r="Y8" t="n">
        <v>1</v>
      </c>
      <c r="Z8" t="n">
        <v>10</v>
      </c>
      <c r="AA8" t="n">
        <v>248.1146126108238</v>
      </c>
      <c r="AB8" t="n">
        <v>339.4813590181454</v>
      </c>
      <c r="AC8" t="n">
        <v>307.0817345786346</v>
      </c>
      <c r="AD8" t="n">
        <v>248114.6126108238</v>
      </c>
      <c r="AE8" t="n">
        <v>339481.3590181454</v>
      </c>
      <c r="AF8" t="n">
        <v>1.884373513318843e-06</v>
      </c>
      <c r="AG8" t="n">
        <v>16</v>
      </c>
      <c r="AH8" t="n">
        <v>307081.7345786346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8.369199999999999</v>
      </c>
      <c r="E9" t="n">
        <v>11.95</v>
      </c>
      <c r="F9" t="n">
        <v>8.07</v>
      </c>
      <c r="G9" t="n">
        <v>16.14</v>
      </c>
      <c r="H9" t="n">
        <v>0.23</v>
      </c>
      <c r="I9" t="n">
        <v>30</v>
      </c>
      <c r="J9" t="n">
        <v>216.22</v>
      </c>
      <c r="K9" t="n">
        <v>56.13</v>
      </c>
      <c r="L9" t="n">
        <v>2.75</v>
      </c>
      <c r="M9" t="n">
        <v>28</v>
      </c>
      <c r="N9" t="n">
        <v>47.35</v>
      </c>
      <c r="O9" t="n">
        <v>26901.66</v>
      </c>
      <c r="P9" t="n">
        <v>110.39</v>
      </c>
      <c r="Q9" t="n">
        <v>968.4400000000001</v>
      </c>
      <c r="R9" t="n">
        <v>43.61</v>
      </c>
      <c r="S9" t="n">
        <v>23.91</v>
      </c>
      <c r="T9" t="n">
        <v>8982.110000000001</v>
      </c>
      <c r="U9" t="n">
        <v>0.55</v>
      </c>
      <c r="V9" t="n">
        <v>0.84</v>
      </c>
      <c r="W9" t="n">
        <v>1.12</v>
      </c>
      <c r="X9" t="n">
        <v>0.57</v>
      </c>
      <c r="Y9" t="n">
        <v>1</v>
      </c>
      <c r="Z9" t="n">
        <v>10</v>
      </c>
      <c r="AA9" t="n">
        <v>244.2556966618762</v>
      </c>
      <c r="AB9" t="n">
        <v>334.2014199734414</v>
      </c>
      <c r="AC9" t="n">
        <v>302.3057055059146</v>
      </c>
      <c r="AD9" t="n">
        <v>244255.6966618762</v>
      </c>
      <c r="AE9" t="n">
        <v>334201.4199734415</v>
      </c>
      <c r="AF9" t="n">
        <v>1.92428849720192e-06</v>
      </c>
      <c r="AG9" t="n">
        <v>16</v>
      </c>
      <c r="AH9" t="n">
        <v>302305.7055059146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8.5016</v>
      </c>
      <c r="E10" t="n">
        <v>11.76</v>
      </c>
      <c r="F10" t="n">
        <v>8.01</v>
      </c>
      <c r="G10" t="n">
        <v>17.8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108.55</v>
      </c>
      <c r="Q10" t="n">
        <v>968.47</v>
      </c>
      <c r="R10" t="n">
        <v>41.65</v>
      </c>
      <c r="S10" t="n">
        <v>23.91</v>
      </c>
      <c r="T10" t="n">
        <v>8015.89</v>
      </c>
      <c r="U10" t="n">
        <v>0.57</v>
      </c>
      <c r="V10" t="n">
        <v>0.84</v>
      </c>
      <c r="W10" t="n">
        <v>1.12</v>
      </c>
      <c r="X10" t="n">
        <v>0.51</v>
      </c>
      <c r="Y10" t="n">
        <v>1</v>
      </c>
      <c r="Z10" t="n">
        <v>10</v>
      </c>
      <c r="AA10" t="n">
        <v>241.2745289625067</v>
      </c>
      <c r="AB10" t="n">
        <v>330.1224548073296</v>
      </c>
      <c r="AC10" t="n">
        <v>298.6160310503915</v>
      </c>
      <c r="AD10" t="n">
        <v>241274.5289625067</v>
      </c>
      <c r="AE10" t="n">
        <v>330122.4548073296</v>
      </c>
      <c r="AF10" t="n">
        <v>1.954730570163437e-06</v>
      </c>
      <c r="AG10" t="n">
        <v>16</v>
      </c>
      <c r="AH10" t="n">
        <v>298616.0310503915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8.5837</v>
      </c>
      <c r="E11" t="n">
        <v>11.65</v>
      </c>
      <c r="F11" t="n">
        <v>7.98</v>
      </c>
      <c r="G11" t="n">
        <v>19.16</v>
      </c>
      <c r="H11" t="n">
        <v>0.27</v>
      </c>
      <c r="I11" t="n">
        <v>25</v>
      </c>
      <c r="J11" t="n">
        <v>217.04</v>
      </c>
      <c r="K11" t="n">
        <v>56.13</v>
      </c>
      <c r="L11" t="n">
        <v>3.25</v>
      </c>
      <c r="M11" t="n">
        <v>23</v>
      </c>
      <c r="N11" t="n">
        <v>47.66</v>
      </c>
      <c r="O11" t="n">
        <v>27002.55</v>
      </c>
      <c r="P11" t="n">
        <v>107.4</v>
      </c>
      <c r="Q11" t="n">
        <v>968.36</v>
      </c>
      <c r="R11" t="n">
        <v>40.8</v>
      </c>
      <c r="S11" t="n">
        <v>23.91</v>
      </c>
      <c r="T11" t="n">
        <v>7600.96</v>
      </c>
      <c r="U11" t="n">
        <v>0.59</v>
      </c>
      <c r="V11" t="n">
        <v>0.85</v>
      </c>
      <c r="W11" t="n">
        <v>1.12</v>
      </c>
      <c r="X11" t="n">
        <v>0.49</v>
      </c>
      <c r="Y11" t="n">
        <v>1</v>
      </c>
      <c r="Z11" t="n">
        <v>10</v>
      </c>
      <c r="AA11" t="n">
        <v>239.4924708314745</v>
      </c>
      <c r="AB11" t="n">
        <v>327.6841642535965</v>
      </c>
      <c r="AC11" t="n">
        <v>296.4104475249435</v>
      </c>
      <c r="AD11" t="n">
        <v>239492.4708314745</v>
      </c>
      <c r="AE11" t="n">
        <v>327684.1642535964</v>
      </c>
      <c r="AF11" t="n">
        <v>1.973607414499847e-06</v>
      </c>
      <c r="AG11" t="n">
        <v>16</v>
      </c>
      <c r="AH11" t="n">
        <v>296410.4475249436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8.683299999999999</v>
      </c>
      <c r="E12" t="n">
        <v>11.52</v>
      </c>
      <c r="F12" t="n">
        <v>7.93</v>
      </c>
      <c r="G12" t="n">
        <v>20.69</v>
      </c>
      <c r="H12" t="n">
        <v>0.29</v>
      </c>
      <c r="I12" t="n">
        <v>23</v>
      </c>
      <c r="J12" t="n">
        <v>217.45</v>
      </c>
      <c r="K12" t="n">
        <v>56.13</v>
      </c>
      <c r="L12" t="n">
        <v>3.5</v>
      </c>
      <c r="M12" t="n">
        <v>21</v>
      </c>
      <c r="N12" t="n">
        <v>47.82</v>
      </c>
      <c r="O12" t="n">
        <v>27053.07</v>
      </c>
      <c r="P12" t="n">
        <v>105.5</v>
      </c>
      <c r="Q12" t="n">
        <v>968.4299999999999</v>
      </c>
      <c r="R12" t="n">
        <v>39.2</v>
      </c>
      <c r="S12" t="n">
        <v>23.91</v>
      </c>
      <c r="T12" t="n">
        <v>6811.46</v>
      </c>
      <c r="U12" t="n">
        <v>0.61</v>
      </c>
      <c r="V12" t="n">
        <v>0.85</v>
      </c>
      <c r="W12" t="n">
        <v>1.12</v>
      </c>
      <c r="X12" t="n">
        <v>0.44</v>
      </c>
      <c r="Y12" t="n">
        <v>1</v>
      </c>
      <c r="Z12" t="n">
        <v>10</v>
      </c>
      <c r="AA12" t="n">
        <v>228.1938726327771</v>
      </c>
      <c r="AB12" t="n">
        <v>312.2249237391732</v>
      </c>
      <c r="AC12" t="n">
        <v>282.4266152280317</v>
      </c>
      <c r="AD12" t="n">
        <v>228193.8726327771</v>
      </c>
      <c r="AE12" t="n">
        <v>312224.9237391732</v>
      </c>
      <c r="AF12" t="n">
        <v>1.996507946727695e-06</v>
      </c>
      <c r="AG12" t="n">
        <v>15</v>
      </c>
      <c r="AH12" t="n">
        <v>282426.6152280317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8.769399999999999</v>
      </c>
      <c r="E13" t="n">
        <v>11.4</v>
      </c>
      <c r="F13" t="n">
        <v>7.9</v>
      </c>
      <c r="G13" t="n">
        <v>22.58</v>
      </c>
      <c r="H13" t="n">
        <v>0.31</v>
      </c>
      <c r="I13" t="n">
        <v>21</v>
      </c>
      <c r="J13" t="n">
        <v>217.86</v>
      </c>
      <c r="K13" t="n">
        <v>56.13</v>
      </c>
      <c r="L13" t="n">
        <v>3.75</v>
      </c>
      <c r="M13" t="n">
        <v>19</v>
      </c>
      <c r="N13" t="n">
        <v>47.98</v>
      </c>
      <c r="O13" t="n">
        <v>27103.65</v>
      </c>
      <c r="P13" t="n">
        <v>104.1</v>
      </c>
      <c r="Q13" t="n">
        <v>968.35</v>
      </c>
      <c r="R13" t="n">
        <v>38.32</v>
      </c>
      <c r="S13" t="n">
        <v>23.91</v>
      </c>
      <c r="T13" t="n">
        <v>6379.71</v>
      </c>
      <c r="U13" t="n">
        <v>0.62</v>
      </c>
      <c r="V13" t="n">
        <v>0.86</v>
      </c>
      <c r="W13" t="n">
        <v>1.12</v>
      </c>
      <c r="X13" t="n">
        <v>0.41</v>
      </c>
      <c r="Y13" t="n">
        <v>1</v>
      </c>
      <c r="Z13" t="n">
        <v>10</v>
      </c>
      <c r="AA13" t="n">
        <v>226.2912339950181</v>
      </c>
      <c r="AB13" t="n">
        <v>309.6216496165</v>
      </c>
      <c r="AC13" t="n">
        <v>280.0717939339074</v>
      </c>
      <c r="AD13" t="n">
        <v>226291.2339950181</v>
      </c>
      <c r="AE13" t="n">
        <v>309621.6496165</v>
      </c>
      <c r="AF13" t="n">
        <v>2.016304491153577e-06</v>
      </c>
      <c r="AG13" t="n">
        <v>15</v>
      </c>
      <c r="AH13" t="n">
        <v>280071.7939339074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8.832800000000001</v>
      </c>
      <c r="E14" t="n">
        <v>11.32</v>
      </c>
      <c r="F14" t="n">
        <v>7.86</v>
      </c>
      <c r="G14" t="n">
        <v>23.59</v>
      </c>
      <c r="H14" t="n">
        <v>0.33</v>
      </c>
      <c r="I14" t="n">
        <v>20</v>
      </c>
      <c r="J14" t="n">
        <v>218.27</v>
      </c>
      <c r="K14" t="n">
        <v>56.13</v>
      </c>
      <c r="L14" t="n">
        <v>4</v>
      </c>
      <c r="M14" t="n">
        <v>18</v>
      </c>
      <c r="N14" t="n">
        <v>48.15</v>
      </c>
      <c r="O14" t="n">
        <v>27154.29</v>
      </c>
      <c r="P14" t="n">
        <v>102.79</v>
      </c>
      <c r="Q14" t="n">
        <v>968.35</v>
      </c>
      <c r="R14" t="n">
        <v>37.01</v>
      </c>
      <c r="S14" t="n">
        <v>23.91</v>
      </c>
      <c r="T14" t="n">
        <v>5730.92</v>
      </c>
      <c r="U14" t="n">
        <v>0.65</v>
      </c>
      <c r="V14" t="n">
        <v>0.86</v>
      </c>
      <c r="W14" t="n">
        <v>1.11</v>
      </c>
      <c r="X14" t="n">
        <v>0.37</v>
      </c>
      <c r="Y14" t="n">
        <v>1</v>
      </c>
      <c r="Z14" t="n">
        <v>10</v>
      </c>
      <c r="AA14" t="n">
        <v>224.6790079205399</v>
      </c>
      <c r="AB14" t="n">
        <v>307.4157307750056</v>
      </c>
      <c r="AC14" t="n">
        <v>278.076404890618</v>
      </c>
      <c r="AD14" t="n">
        <v>224679.0079205399</v>
      </c>
      <c r="AE14" t="n">
        <v>307415.7307750056</v>
      </c>
      <c r="AF14" t="n">
        <v>2.030881737571706e-06</v>
      </c>
      <c r="AG14" t="n">
        <v>15</v>
      </c>
      <c r="AH14" t="n">
        <v>278076.404890618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8.9213</v>
      </c>
      <c r="E15" t="n">
        <v>11.21</v>
      </c>
      <c r="F15" t="n">
        <v>7.84</v>
      </c>
      <c r="G15" t="n">
        <v>26.12</v>
      </c>
      <c r="H15" t="n">
        <v>0.35</v>
      </c>
      <c r="I15" t="n">
        <v>18</v>
      </c>
      <c r="J15" t="n">
        <v>218.68</v>
      </c>
      <c r="K15" t="n">
        <v>56.13</v>
      </c>
      <c r="L15" t="n">
        <v>4.25</v>
      </c>
      <c r="M15" t="n">
        <v>16</v>
      </c>
      <c r="N15" t="n">
        <v>48.31</v>
      </c>
      <c r="O15" t="n">
        <v>27204.98</v>
      </c>
      <c r="P15" t="n">
        <v>100.89</v>
      </c>
      <c r="Q15" t="n">
        <v>968.45</v>
      </c>
      <c r="R15" t="n">
        <v>36.44</v>
      </c>
      <c r="S15" t="n">
        <v>23.91</v>
      </c>
      <c r="T15" t="n">
        <v>5457.56</v>
      </c>
      <c r="U15" t="n">
        <v>0.66</v>
      </c>
      <c r="V15" t="n">
        <v>0.86</v>
      </c>
      <c r="W15" t="n">
        <v>1.11</v>
      </c>
      <c r="X15" t="n">
        <v>0.34</v>
      </c>
      <c r="Y15" t="n">
        <v>1</v>
      </c>
      <c r="Z15" t="n">
        <v>10</v>
      </c>
      <c r="AA15" t="n">
        <v>222.5480271937924</v>
      </c>
      <c r="AB15" t="n">
        <v>304.5000289324365</v>
      </c>
      <c r="AC15" t="n">
        <v>275.4389735396895</v>
      </c>
      <c r="AD15" t="n">
        <v>222548.0271937924</v>
      </c>
      <c r="AE15" t="n">
        <v>304500.0289324365</v>
      </c>
      <c r="AF15" t="n">
        <v>2.05123010205127e-06</v>
      </c>
      <c r="AG15" t="n">
        <v>15</v>
      </c>
      <c r="AH15" t="n">
        <v>275438.9735396895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8.964399999999999</v>
      </c>
      <c r="E16" t="n">
        <v>11.16</v>
      </c>
      <c r="F16" t="n">
        <v>7.82</v>
      </c>
      <c r="G16" t="n">
        <v>27.62</v>
      </c>
      <c r="H16" t="n">
        <v>0.36</v>
      </c>
      <c r="I16" t="n">
        <v>17</v>
      </c>
      <c r="J16" t="n">
        <v>219.09</v>
      </c>
      <c r="K16" t="n">
        <v>56.13</v>
      </c>
      <c r="L16" t="n">
        <v>4.5</v>
      </c>
      <c r="M16" t="n">
        <v>15</v>
      </c>
      <c r="N16" t="n">
        <v>48.47</v>
      </c>
      <c r="O16" t="n">
        <v>27255.72</v>
      </c>
      <c r="P16" t="n">
        <v>99.51000000000001</v>
      </c>
      <c r="Q16" t="n">
        <v>968.3200000000001</v>
      </c>
      <c r="R16" t="n">
        <v>35.97</v>
      </c>
      <c r="S16" t="n">
        <v>23.91</v>
      </c>
      <c r="T16" t="n">
        <v>5227.01</v>
      </c>
      <c r="U16" t="n">
        <v>0.66</v>
      </c>
      <c r="V16" t="n">
        <v>0.86</v>
      </c>
      <c r="W16" t="n">
        <v>1.11</v>
      </c>
      <c r="X16" t="n">
        <v>0.33</v>
      </c>
      <c r="Y16" t="n">
        <v>1</v>
      </c>
      <c r="Z16" t="n">
        <v>10</v>
      </c>
      <c r="AA16" t="n">
        <v>221.2138953642214</v>
      </c>
      <c r="AB16" t="n">
        <v>302.674610905476</v>
      </c>
      <c r="AC16" t="n">
        <v>273.7877708472313</v>
      </c>
      <c r="AD16" t="n">
        <v>221213.8953642214</v>
      </c>
      <c r="AE16" t="n">
        <v>302674.610905476</v>
      </c>
      <c r="AF16" t="n">
        <v>2.061139870515329e-06</v>
      </c>
      <c r="AG16" t="n">
        <v>15</v>
      </c>
      <c r="AH16" t="n">
        <v>273787.7708472313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9.027100000000001</v>
      </c>
      <c r="E17" t="n">
        <v>11.08</v>
      </c>
      <c r="F17" t="n">
        <v>7.79</v>
      </c>
      <c r="G17" t="n">
        <v>29.21</v>
      </c>
      <c r="H17" t="n">
        <v>0.38</v>
      </c>
      <c r="I17" t="n">
        <v>16</v>
      </c>
      <c r="J17" t="n">
        <v>219.51</v>
      </c>
      <c r="K17" t="n">
        <v>56.13</v>
      </c>
      <c r="L17" t="n">
        <v>4.75</v>
      </c>
      <c r="M17" t="n">
        <v>14</v>
      </c>
      <c r="N17" t="n">
        <v>48.63</v>
      </c>
      <c r="O17" t="n">
        <v>27306.53</v>
      </c>
      <c r="P17" t="n">
        <v>98.28</v>
      </c>
      <c r="Q17" t="n">
        <v>968.3200000000001</v>
      </c>
      <c r="R17" t="n">
        <v>34.86</v>
      </c>
      <c r="S17" t="n">
        <v>23.91</v>
      </c>
      <c r="T17" t="n">
        <v>4677.8</v>
      </c>
      <c r="U17" t="n">
        <v>0.6899999999999999</v>
      </c>
      <c r="V17" t="n">
        <v>0.87</v>
      </c>
      <c r="W17" t="n">
        <v>1.11</v>
      </c>
      <c r="X17" t="n">
        <v>0.29</v>
      </c>
      <c r="Y17" t="n">
        <v>1</v>
      </c>
      <c r="Z17" t="n">
        <v>10</v>
      </c>
      <c r="AA17" t="n">
        <v>219.7614446867661</v>
      </c>
      <c r="AB17" t="n">
        <v>300.6873038109811</v>
      </c>
      <c r="AC17" t="n">
        <v>271.9901295526313</v>
      </c>
      <c r="AD17" t="n">
        <v>219761.4446867661</v>
      </c>
      <c r="AE17" t="n">
        <v>300687.3038109811</v>
      </c>
      <c r="AF17" t="n">
        <v>2.0755561694178e-06</v>
      </c>
      <c r="AG17" t="n">
        <v>15</v>
      </c>
      <c r="AH17" t="n">
        <v>271990.1295526313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9.074</v>
      </c>
      <c r="E18" t="n">
        <v>11.02</v>
      </c>
      <c r="F18" t="n">
        <v>7.77</v>
      </c>
      <c r="G18" t="n">
        <v>31.1</v>
      </c>
      <c r="H18" t="n">
        <v>0.4</v>
      </c>
      <c r="I18" t="n">
        <v>15</v>
      </c>
      <c r="J18" t="n">
        <v>219.92</v>
      </c>
      <c r="K18" t="n">
        <v>56.13</v>
      </c>
      <c r="L18" t="n">
        <v>5</v>
      </c>
      <c r="M18" t="n">
        <v>13</v>
      </c>
      <c r="N18" t="n">
        <v>48.79</v>
      </c>
      <c r="O18" t="n">
        <v>27357.39</v>
      </c>
      <c r="P18" t="n">
        <v>96.59</v>
      </c>
      <c r="Q18" t="n">
        <v>968.3200000000001</v>
      </c>
      <c r="R18" t="n">
        <v>34.47</v>
      </c>
      <c r="S18" t="n">
        <v>23.91</v>
      </c>
      <c r="T18" t="n">
        <v>4484.96</v>
      </c>
      <c r="U18" t="n">
        <v>0.6899999999999999</v>
      </c>
      <c r="V18" t="n">
        <v>0.87</v>
      </c>
      <c r="W18" t="n">
        <v>1.1</v>
      </c>
      <c r="X18" t="n">
        <v>0.28</v>
      </c>
      <c r="Y18" t="n">
        <v>1</v>
      </c>
      <c r="Z18" t="n">
        <v>10</v>
      </c>
      <c r="AA18" t="n">
        <v>218.2347119243024</v>
      </c>
      <c r="AB18" t="n">
        <v>298.5983606906835</v>
      </c>
      <c r="AC18" t="n">
        <v>270.1005522318841</v>
      </c>
      <c r="AD18" t="n">
        <v>218234.7119243024</v>
      </c>
      <c r="AE18" t="n">
        <v>298598.3606906835</v>
      </c>
      <c r="AF18" t="n">
        <v>2.086339652966857e-06</v>
      </c>
      <c r="AG18" t="n">
        <v>15</v>
      </c>
      <c r="AH18" t="n">
        <v>270100.5522318842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9.1357</v>
      </c>
      <c r="E19" t="n">
        <v>10.95</v>
      </c>
      <c r="F19" t="n">
        <v>7.74</v>
      </c>
      <c r="G19" t="n">
        <v>33.18</v>
      </c>
      <c r="H19" t="n">
        <v>0.42</v>
      </c>
      <c r="I19" t="n">
        <v>14</v>
      </c>
      <c r="J19" t="n">
        <v>220.33</v>
      </c>
      <c r="K19" t="n">
        <v>56.13</v>
      </c>
      <c r="L19" t="n">
        <v>5.25</v>
      </c>
      <c r="M19" t="n">
        <v>12</v>
      </c>
      <c r="N19" t="n">
        <v>48.95</v>
      </c>
      <c r="O19" t="n">
        <v>27408.3</v>
      </c>
      <c r="P19" t="n">
        <v>94.70999999999999</v>
      </c>
      <c r="Q19" t="n">
        <v>968.36</v>
      </c>
      <c r="R19" t="n">
        <v>33.38</v>
      </c>
      <c r="S19" t="n">
        <v>23.91</v>
      </c>
      <c r="T19" t="n">
        <v>3948.41</v>
      </c>
      <c r="U19" t="n">
        <v>0.72</v>
      </c>
      <c r="V19" t="n">
        <v>0.87</v>
      </c>
      <c r="W19" t="n">
        <v>1.1</v>
      </c>
      <c r="X19" t="n">
        <v>0.25</v>
      </c>
      <c r="Y19" t="n">
        <v>1</v>
      </c>
      <c r="Z19" t="n">
        <v>10</v>
      </c>
      <c r="AA19" t="n">
        <v>216.4420330792411</v>
      </c>
      <c r="AB19" t="n">
        <v>296.1455384074629</v>
      </c>
      <c r="AC19" t="n">
        <v>267.8818238648157</v>
      </c>
      <c r="AD19" t="n">
        <v>216442.0330792411</v>
      </c>
      <c r="AE19" t="n">
        <v>296145.5384074629</v>
      </c>
      <c r="AF19" t="n">
        <v>2.10052602684696e-06</v>
      </c>
      <c r="AG19" t="n">
        <v>15</v>
      </c>
      <c r="AH19" t="n">
        <v>267881.8238648157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9.1287</v>
      </c>
      <c r="E20" t="n">
        <v>10.95</v>
      </c>
      <c r="F20" t="n">
        <v>7.75</v>
      </c>
      <c r="G20" t="n">
        <v>33.22</v>
      </c>
      <c r="H20" t="n">
        <v>0.44</v>
      </c>
      <c r="I20" t="n">
        <v>14</v>
      </c>
      <c r="J20" t="n">
        <v>220.74</v>
      </c>
      <c r="K20" t="n">
        <v>56.13</v>
      </c>
      <c r="L20" t="n">
        <v>5.5</v>
      </c>
      <c r="M20" t="n">
        <v>12</v>
      </c>
      <c r="N20" t="n">
        <v>49.12</v>
      </c>
      <c r="O20" t="n">
        <v>27459.27</v>
      </c>
      <c r="P20" t="n">
        <v>94.29000000000001</v>
      </c>
      <c r="Q20" t="n">
        <v>968.4400000000001</v>
      </c>
      <c r="R20" t="n">
        <v>33.59</v>
      </c>
      <c r="S20" t="n">
        <v>23.91</v>
      </c>
      <c r="T20" t="n">
        <v>4049.83</v>
      </c>
      <c r="U20" t="n">
        <v>0.71</v>
      </c>
      <c r="V20" t="n">
        <v>0.87</v>
      </c>
      <c r="W20" t="n">
        <v>1.1</v>
      </c>
      <c r="X20" t="n">
        <v>0.25</v>
      </c>
      <c r="Y20" t="n">
        <v>1</v>
      </c>
      <c r="Z20" t="n">
        <v>10</v>
      </c>
      <c r="AA20" t="n">
        <v>216.2891098851129</v>
      </c>
      <c r="AB20" t="n">
        <v>295.9363021467617</v>
      </c>
      <c r="AC20" t="n">
        <v>267.6925568191707</v>
      </c>
      <c r="AD20" t="n">
        <v>216289.1098851129</v>
      </c>
      <c r="AE20" t="n">
        <v>295936.3021467617</v>
      </c>
      <c r="AF20" t="n">
        <v>2.098916551690385e-06</v>
      </c>
      <c r="AG20" t="n">
        <v>15</v>
      </c>
      <c r="AH20" t="n">
        <v>267692.5568191707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9.1755</v>
      </c>
      <c r="E21" t="n">
        <v>10.9</v>
      </c>
      <c r="F21" t="n">
        <v>7.74</v>
      </c>
      <c r="G21" t="n">
        <v>35.71</v>
      </c>
      <c r="H21" t="n">
        <v>0.46</v>
      </c>
      <c r="I21" t="n">
        <v>13</v>
      </c>
      <c r="J21" t="n">
        <v>221.16</v>
      </c>
      <c r="K21" t="n">
        <v>56.13</v>
      </c>
      <c r="L21" t="n">
        <v>5.75</v>
      </c>
      <c r="M21" t="n">
        <v>11</v>
      </c>
      <c r="N21" t="n">
        <v>49.28</v>
      </c>
      <c r="O21" t="n">
        <v>27510.3</v>
      </c>
      <c r="P21" t="n">
        <v>93.16</v>
      </c>
      <c r="Q21" t="n">
        <v>968.3200000000001</v>
      </c>
      <c r="R21" t="n">
        <v>33.31</v>
      </c>
      <c r="S21" t="n">
        <v>23.91</v>
      </c>
      <c r="T21" t="n">
        <v>3916.68</v>
      </c>
      <c r="U21" t="n">
        <v>0.72</v>
      </c>
      <c r="V21" t="n">
        <v>0.87</v>
      </c>
      <c r="W21" t="n">
        <v>1.1</v>
      </c>
      <c r="X21" t="n">
        <v>0.24</v>
      </c>
      <c r="Y21" t="n">
        <v>1</v>
      </c>
      <c r="Z21" t="n">
        <v>10</v>
      </c>
      <c r="AA21" t="n">
        <v>215.1638935414422</v>
      </c>
      <c r="AB21" t="n">
        <v>294.3967315043105</v>
      </c>
      <c r="AC21" t="n">
        <v>266.2999206380337</v>
      </c>
      <c r="AD21" t="n">
        <v>215163.8935414422</v>
      </c>
      <c r="AE21" t="n">
        <v>294396.7315043105</v>
      </c>
      <c r="AF21" t="n">
        <v>2.109677042737205e-06</v>
      </c>
      <c r="AG21" t="n">
        <v>15</v>
      </c>
      <c r="AH21" t="n">
        <v>266299.9206380337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9.232699999999999</v>
      </c>
      <c r="E22" t="n">
        <v>10.83</v>
      </c>
      <c r="F22" t="n">
        <v>7.71</v>
      </c>
      <c r="G22" t="n">
        <v>38.56</v>
      </c>
      <c r="H22" t="n">
        <v>0.48</v>
      </c>
      <c r="I22" t="n">
        <v>12</v>
      </c>
      <c r="J22" t="n">
        <v>221.57</v>
      </c>
      <c r="K22" t="n">
        <v>56.13</v>
      </c>
      <c r="L22" t="n">
        <v>6</v>
      </c>
      <c r="M22" t="n">
        <v>10</v>
      </c>
      <c r="N22" t="n">
        <v>49.45</v>
      </c>
      <c r="O22" t="n">
        <v>27561.39</v>
      </c>
      <c r="P22" t="n">
        <v>90.90000000000001</v>
      </c>
      <c r="Q22" t="n">
        <v>968.34</v>
      </c>
      <c r="R22" t="n">
        <v>32.35</v>
      </c>
      <c r="S22" t="n">
        <v>23.91</v>
      </c>
      <c r="T22" t="n">
        <v>3442.92</v>
      </c>
      <c r="U22" t="n">
        <v>0.74</v>
      </c>
      <c r="V22" t="n">
        <v>0.88</v>
      </c>
      <c r="W22" t="n">
        <v>1.1</v>
      </c>
      <c r="X22" t="n">
        <v>0.22</v>
      </c>
      <c r="Y22" t="n">
        <v>1</v>
      </c>
      <c r="Z22" t="n">
        <v>10</v>
      </c>
      <c r="AA22" t="n">
        <v>213.2262879512406</v>
      </c>
      <c r="AB22" t="n">
        <v>291.7456140546723</v>
      </c>
      <c r="AC22" t="n">
        <v>263.9018221169214</v>
      </c>
      <c r="AD22" t="n">
        <v>213226.2879512405</v>
      </c>
      <c r="AE22" t="n">
        <v>291745.6140546723</v>
      </c>
      <c r="AF22" t="n">
        <v>2.122828754016652e-06</v>
      </c>
      <c r="AG22" t="n">
        <v>15</v>
      </c>
      <c r="AH22" t="n">
        <v>263901.8221169214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9.229100000000001</v>
      </c>
      <c r="E23" t="n">
        <v>10.84</v>
      </c>
      <c r="F23" t="n">
        <v>7.72</v>
      </c>
      <c r="G23" t="n">
        <v>38.58</v>
      </c>
      <c r="H23" t="n">
        <v>0.5</v>
      </c>
      <c r="I23" t="n">
        <v>12</v>
      </c>
      <c r="J23" t="n">
        <v>221.99</v>
      </c>
      <c r="K23" t="n">
        <v>56.13</v>
      </c>
      <c r="L23" t="n">
        <v>6.25</v>
      </c>
      <c r="M23" t="n">
        <v>10</v>
      </c>
      <c r="N23" t="n">
        <v>49.61</v>
      </c>
      <c r="O23" t="n">
        <v>27612.53</v>
      </c>
      <c r="P23" t="n">
        <v>89.73999999999999</v>
      </c>
      <c r="Q23" t="n">
        <v>968.3200000000001</v>
      </c>
      <c r="R23" t="n">
        <v>32.46</v>
      </c>
      <c r="S23" t="n">
        <v>23.91</v>
      </c>
      <c r="T23" t="n">
        <v>3498</v>
      </c>
      <c r="U23" t="n">
        <v>0.74</v>
      </c>
      <c r="V23" t="n">
        <v>0.88</v>
      </c>
      <c r="W23" t="n">
        <v>1.1</v>
      </c>
      <c r="X23" t="n">
        <v>0.22</v>
      </c>
      <c r="Y23" t="n">
        <v>1</v>
      </c>
      <c r="Z23" t="n">
        <v>10</v>
      </c>
      <c r="AA23" t="n">
        <v>212.606954788248</v>
      </c>
      <c r="AB23" t="n">
        <v>290.8982150980156</v>
      </c>
      <c r="AC23" t="n">
        <v>263.1352977273557</v>
      </c>
      <c r="AD23" t="n">
        <v>212606.954788248</v>
      </c>
      <c r="AE23" t="n">
        <v>290898.2150980156</v>
      </c>
      <c r="AF23" t="n">
        <v>2.122001023936128e-06</v>
      </c>
      <c r="AG23" t="n">
        <v>15</v>
      </c>
      <c r="AH23" t="n">
        <v>263135.2977273557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9.2879</v>
      </c>
      <c r="E24" t="n">
        <v>10.77</v>
      </c>
      <c r="F24" t="n">
        <v>7.69</v>
      </c>
      <c r="G24" t="n">
        <v>41.94</v>
      </c>
      <c r="H24" t="n">
        <v>0.52</v>
      </c>
      <c r="I24" t="n">
        <v>11</v>
      </c>
      <c r="J24" t="n">
        <v>222.4</v>
      </c>
      <c r="K24" t="n">
        <v>56.13</v>
      </c>
      <c r="L24" t="n">
        <v>6.5</v>
      </c>
      <c r="M24" t="n">
        <v>7</v>
      </c>
      <c r="N24" t="n">
        <v>49.78</v>
      </c>
      <c r="O24" t="n">
        <v>27663.85</v>
      </c>
      <c r="P24" t="n">
        <v>87.72</v>
      </c>
      <c r="Q24" t="n">
        <v>968.37</v>
      </c>
      <c r="R24" t="n">
        <v>31.69</v>
      </c>
      <c r="S24" t="n">
        <v>23.91</v>
      </c>
      <c r="T24" t="n">
        <v>3117.25</v>
      </c>
      <c r="U24" t="n">
        <v>0.75</v>
      </c>
      <c r="V24" t="n">
        <v>0.88</v>
      </c>
      <c r="W24" t="n">
        <v>1.1</v>
      </c>
      <c r="X24" t="n">
        <v>0.19</v>
      </c>
      <c r="Y24" t="n">
        <v>1</v>
      </c>
      <c r="Z24" t="n">
        <v>10</v>
      </c>
      <c r="AA24" t="n">
        <v>210.8236419605435</v>
      </c>
      <c r="AB24" t="n">
        <v>288.458207812942</v>
      </c>
      <c r="AC24" t="n">
        <v>260.9281613129972</v>
      </c>
      <c r="AD24" t="n">
        <v>210823.6419605435</v>
      </c>
      <c r="AE24" t="n">
        <v>288458.207812942</v>
      </c>
      <c r="AF24" t="n">
        <v>2.135520615251364e-06</v>
      </c>
      <c r="AG24" t="n">
        <v>15</v>
      </c>
      <c r="AH24" t="n">
        <v>260928.1613129972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9.276</v>
      </c>
      <c r="E25" t="n">
        <v>10.78</v>
      </c>
      <c r="F25" t="n">
        <v>7.7</v>
      </c>
      <c r="G25" t="n">
        <v>42.02</v>
      </c>
      <c r="H25" t="n">
        <v>0.54</v>
      </c>
      <c r="I25" t="n">
        <v>11</v>
      </c>
      <c r="J25" t="n">
        <v>222.82</v>
      </c>
      <c r="K25" t="n">
        <v>56.13</v>
      </c>
      <c r="L25" t="n">
        <v>6.75</v>
      </c>
      <c r="M25" t="n">
        <v>5</v>
      </c>
      <c r="N25" t="n">
        <v>49.94</v>
      </c>
      <c r="O25" t="n">
        <v>27715.11</v>
      </c>
      <c r="P25" t="n">
        <v>87.61</v>
      </c>
      <c r="Q25" t="n">
        <v>968.66</v>
      </c>
      <c r="R25" t="n">
        <v>31.99</v>
      </c>
      <c r="S25" t="n">
        <v>23.91</v>
      </c>
      <c r="T25" t="n">
        <v>3267.84</v>
      </c>
      <c r="U25" t="n">
        <v>0.75</v>
      </c>
      <c r="V25" t="n">
        <v>0.88</v>
      </c>
      <c r="W25" t="n">
        <v>1.1</v>
      </c>
      <c r="X25" t="n">
        <v>0.21</v>
      </c>
      <c r="Y25" t="n">
        <v>1</v>
      </c>
      <c r="Z25" t="n">
        <v>10</v>
      </c>
      <c r="AA25" t="n">
        <v>210.8915074747706</v>
      </c>
      <c r="AB25" t="n">
        <v>288.5510644035228</v>
      </c>
      <c r="AC25" t="n">
        <v>261.0121558008979</v>
      </c>
      <c r="AD25" t="n">
        <v>210891.5074747706</v>
      </c>
      <c r="AE25" t="n">
        <v>288551.0644035228</v>
      </c>
      <c r="AF25" t="n">
        <v>2.132784507485185e-06</v>
      </c>
      <c r="AG25" t="n">
        <v>15</v>
      </c>
      <c r="AH25" t="n">
        <v>261012.1558008979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9.276400000000001</v>
      </c>
      <c r="E26" t="n">
        <v>10.78</v>
      </c>
      <c r="F26" t="n">
        <v>7.7</v>
      </c>
      <c r="G26" t="n">
        <v>42.02</v>
      </c>
      <c r="H26" t="n">
        <v>0.5600000000000001</v>
      </c>
      <c r="I26" t="n">
        <v>11</v>
      </c>
      <c r="J26" t="n">
        <v>223.23</v>
      </c>
      <c r="K26" t="n">
        <v>56.13</v>
      </c>
      <c r="L26" t="n">
        <v>7</v>
      </c>
      <c r="M26" t="n">
        <v>2</v>
      </c>
      <c r="N26" t="n">
        <v>50.11</v>
      </c>
      <c r="O26" t="n">
        <v>27766.43</v>
      </c>
      <c r="P26" t="n">
        <v>86.48</v>
      </c>
      <c r="Q26" t="n">
        <v>968.59</v>
      </c>
      <c r="R26" t="n">
        <v>31.92</v>
      </c>
      <c r="S26" t="n">
        <v>23.91</v>
      </c>
      <c r="T26" t="n">
        <v>3230.14</v>
      </c>
      <c r="U26" t="n">
        <v>0.75</v>
      </c>
      <c r="V26" t="n">
        <v>0.88</v>
      </c>
      <c r="W26" t="n">
        <v>1.1</v>
      </c>
      <c r="X26" t="n">
        <v>0.21</v>
      </c>
      <c r="Y26" t="n">
        <v>1</v>
      </c>
      <c r="Z26" t="n">
        <v>10</v>
      </c>
      <c r="AA26" t="n">
        <v>210.2252701672082</v>
      </c>
      <c r="AB26" t="n">
        <v>287.6394891270007</v>
      </c>
      <c r="AC26" t="n">
        <v>260.187579989363</v>
      </c>
      <c r="AD26" t="n">
        <v>210225.2701672082</v>
      </c>
      <c r="AE26" t="n">
        <v>287639.4891270007</v>
      </c>
      <c r="AF26" t="n">
        <v>2.132876477494132e-06</v>
      </c>
      <c r="AG26" t="n">
        <v>15</v>
      </c>
      <c r="AH26" t="n">
        <v>260187.579989363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9.331</v>
      </c>
      <c r="E27" t="n">
        <v>10.72</v>
      </c>
      <c r="F27" t="n">
        <v>7.68</v>
      </c>
      <c r="G27" t="n">
        <v>46.09</v>
      </c>
      <c r="H27" t="n">
        <v>0.58</v>
      </c>
      <c r="I27" t="n">
        <v>10</v>
      </c>
      <c r="J27" t="n">
        <v>223.65</v>
      </c>
      <c r="K27" t="n">
        <v>56.13</v>
      </c>
      <c r="L27" t="n">
        <v>7.25</v>
      </c>
      <c r="M27" t="n">
        <v>1</v>
      </c>
      <c r="N27" t="n">
        <v>50.27</v>
      </c>
      <c r="O27" t="n">
        <v>27817.81</v>
      </c>
      <c r="P27" t="n">
        <v>86.40000000000001</v>
      </c>
      <c r="Q27" t="n">
        <v>968.5599999999999</v>
      </c>
      <c r="R27" t="n">
        <v>31.22</v>
      </c>
      <c r="S27" t="n">
        <v>23.91</v>
      </c>
      <c r="T27" t="n">
        <v>2883.83</v>
      </c>
      <c r="U27" t="n">
        <v>0.77</v>
      </c>
      <c r="V27" t="n">
        <v>0.88</v>
      </c>
      <c r="W27" t="n">
        <v>1.1</v>
      </c>
      <c r="X27" t="n">
        <v>0.18</v>
      </c>
      <c r="Y27" t="n">
        <v>1</v>
      </c>
      <c r="Z27" t="n">
        <v>10</v>
      </c>
      <c r="AA27" t="n">
        <v>200.847498702694</v>
      </c>
      <c r="AB27" t="n">
        <v>274.8084084911806</v>
      </c>
      <c r="AC27" t="n">
        <v>248.5810796808866</v>
      </c>
      <c r="AD27" t="n">
        <v>200847.498702694</v>
      </c>
      <c r="AE27" t="n">
        <v>274808.4084911806</v>
      </c>
      <c r="AF27" t="n">
        <v>2.145430383715422e-06</v>
      </c>
      <c r="AG27" t="n">
        <v>14</v>
      </c>
      <c r="AH27" t="n">
        <v>248581.0796808866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9.3269</v>
      </c>
      <c r="E28" t="n">
        <v>10.72</v>
      </c>
      <c r="F28" t="n">
        <v>7.69</v>
      </c>
      <c r="G28" t="n">
        <v>46.12</v>
      </c>
      <c r="H28" t="n">
        <v>0.59</v>
      </c>
      <c r="I28" t="n">
        <v>10</v>
      </c>
      <c r="J28" t="n">
        <v>224.07</v>
      </c>
      <c r="K28" t="n">
        <v>56.13</v>
      </c>
      <c r="L28" t="n">
        <v>7.5</v>
      </c>
      <c r="M28" t="n">
        <v>1</v>
      </c>
      <c r="N28" t="n">
        <v>50.44</v>
      </c>
      <c r="O28" t="n">
        <v>27869.24</v>
      </c>
      <c r="P28" t="n">
        <v>86.73</v>
      </c>
      <c r="Q28" t="n">
        <v>968.5599999999999</v>
      </c>
      <c r="R28" t="n">
        <v>31.3</v>
      </c>
      <c r="S28" t="n">
        <v>23.91</v>
      </c>
      <c r="T28" t="n">
        <v>2926.02</v>
      </c>
      <c r="U28" t="n">
        <v>0.76</v>
      </c>
      <c r="V28" t="n">
        <v>0.88</v>
      </c>
      <c r="W28" t="n">
        <v>1.11</v>
      </c>
      <c r="X28" t="n">
        <v>0.19</v>
      </c>
      <c r="Y28" t="n">
        <v>1</v>
      </c>
      <c r="Z28" t="n">
        <v>10</v>
      </c>
      <c r="AA28" t="n">
        <v>201.1067254831125</v>
      </c>
      <c r="AB28" t="n">
        <v>275.1630940084274</v>
      </c>
      <c r="AC28" t="n">
        <v>248.9019145101717</v>
      </c>
      <c r="AD28" t="n">
        <v>201106.7254831125</v>
      </c>
      <c r="AE28" t="n">
        <v>275163.0940084274</v>
      </c>
      <c r="AF28" t="n">
        <v>2.144487691123714e-06</v>
      </c>
      <c r="AG28" t="n">
        <v>14</v>
      </c>
      <c r="AH28" t="n">
        <v>248901.9145101717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9.3255</v>
      </c>
      <c r="E29" t="n">
        <v>10.72</v>
      </c>
      <c r="F29" t="n">
        <v>7.69</v>
      </c>
      <c r="G29" t="n">
        <v>46.13</v>
      </c>
      <c r="H29" t="n">
        <v>0.61</v>
      </c>
      <c r="I29" t="n">
        <v>10</v>
      </c>
      <c r="J29" t="n">
        <v>224.49</v>
      </c>
      <c r="K29" t="n">
        <v>56.13</v>
      </c>
      <c r="L29" t="n">
        <v>7.75</v>
      </c>
      <c r="M29" t="n">
        <v>0</v>
      </c>
      <c r="N29" t="n">
        <v>50.61</v>
      </c>
      <c r="O29" t="n">
        <v>27920.73</v>
      </c>
      <c r="P29" t="n">
        <v>86.95999999999999</v>
      </c>
      <c r="Q29" t="n">
        <v>968.59</v>
      </c>
      <c r="R29" t="n">
        <v>31.36</v>
      </c>
      <c r="S29" t="n">
        <v>23.91</v>
      </c>
      <c r="T29" t="n">
        <v>2953.91</v>
      </c>
      <c r="U29" t="n">
        <v>0.76</v>
      </c>
      <c r="V29" t="n">
        <v>0.88</v>
      </c>
      <c r="W29" t="n">
        <v>1.11</v>
      </c>
      <c r="X29" t="n">
        <v>0.19</v>
      </c>
      <c r="Y29" t="n">
        <v>1</v>
      </c>
      <c r="Z29" t="n">
        <v>10</v>
      </c>
      <c r="AA29" t="n">
        <v>201.2523844184293</v>
      </c>
      <c r="AB29" t="n">
        <v>275.3623909897464</v>
      </c>
      <c r="AC29" t="n">
        <v>249.0821908673088</v>
      </c>
      <c r="AD29" t="n">
        <v>201252.3844184293</v>
      </c>
      <c r="AE29" t="n">
        <v>275362.3909897464</v>
      </c>
      <c r="AF29" t="n">
        <v>2.144165796092399e-06</v>
      </c>
      <c r="AG29" t="n">
        <v>14</v>
      </c>
      <c r="AH29" t="n">
        <v>249082.1908673088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4.8325</v>
      </c>
      <c r="E2" t="n">
        <v>20.69</v>
      </c>
      <c r="F2" t="n">
        <v>10.25</v>
      </c>
      <c r="G2" t="n">
        <v>4.59</v>
      </c>
      <c r="H2" t="n">
        <v>0.06</v>
      </c>
      <c r="I2" t="n">
        <v>134</v>
      </c>
      <c r="J2" t="n">
        <v>296.65</v>
      </c>
      <c r="K2" t="n">
        <v>61.82</v>
      </c>
      <c r="L2" t="n">
        <v>1</v>
      </c>
      <c r="M2" t="n">
        <v>132</v>
      </c>
      <c r="N2" t="n">
        <v>83.83</v>
      </c>
      <c r="O2" t="n">
        <v>36821.52</v>
      </c>
      <c r="P2" t="n">
        <v>184.9</v>
      </c>
      <c r="Q2" t="n">
        <v>968.79</v>
      </c>
      <c r="R2" t="n">
        <v>111.85</v>
      </c>
      <c r="S2" t="n">
        <v>23.91</v>
      </c>
      <c r="T2" t="n">
        <v>42580.2</v>
      </c>
      <c r="U2" t="n">
        <v>0.21</v>
      </c>
      <c r="V2" t="n">
        <v>0.66</v>
      </c>
      <c r="W2" t="n">
        <v>1.3</v>
      </c>
      <c r="X2" t="n">
        <v>2.75</v>
      </c>
      <c r="Y2" t="n">
        <v>1</v>
      </c>
      <c r="Z2" t="n">
        <v>10</v>
      </c>
      <c r="AA2" t="n">
        <v>531.7634453924641</v>
      </c>
      <c r="AB2" t="n">
        <v>727.582205733475</v>
      </c>
      <c r="AC2" t="n">
        <v>658.1427811863107</v>
      </c>
      <c r="AD2" t="n">
        <v>531763.4453924641</v>
      </c>
      <c r="AE2" t="n">
        <v>727582.205733475</v>
      </c>
      <c r="AF2" t="n">
        <v>1.055353931588746e-06</v>
      </c>
      <c r="AG2" t="n">
        <v>27</v>
      </c>
      <c r="AH2" t="n">
        <v>658142.7811863107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5.5547</v>
      </c>
      <c r="E3" t="n">
        <v>18</v>
      </c>
      <c r="F3" t="n">
        <v>9.51</v>
      </c>
      <c r="G3" t="n">
        <v>5.76</v>
      </c>
      <c r="H3" t="n">
        <v>0.07000000000000001</v>
      </c>
      <c r="I3" t="n">
        <v>99</v>
      </c>
      <c r="J3" t="n">
        <v>297.17</v>
      </c>
      <c r="K3" t="n">
        <v>61.82</v>
      </c>
      <c r="L3" t="n">
        <v>1.25</v>
      </c>
      <c r="M3" t="n">
        <v>97</v>
      </c>
      <c r="N3" t="n">
        <v>84.09999999999999</v>
      </c>
      <c r="O3" t="n">
        <v>36885.7</v>
      </c>
      <c r="P3" t="n">
        <v>170.76</v>
      </c>
      <c r="Q3" t="n">
        <v>968.5599999999999</v>
      </c>
      <c r="R3" t="n">
        <v>88.36</v>
      </c>
      <c r="S3" t="n">
        <v>23.91</v>
      </c>
      <c r="T3" t="n">
        <v>31010.26</v>
      </c>
      <c r="U3" t="n">
        <v>0.27</v>
      </c>
      <c r="V3" t="n">
        <v>0.71</v>
      </c>
      <c r="W3" t="n">
        <v>1.24</v>
      </c>
      <c r="X3" t="n">
        <v>2.01</v>
      </c>
      <c r="Y3" t="n">
        <v>1</v>
      </c>
      <c r="Z3" t="n">
        <v>10</v>
      </c>
      <c r="AA3" t="n">
        <v>448.9521124612619</v>
      </c>
      <c r="AB3" t="n">
        <v>614.2760866388379</v>
      </c>
      <c r="AC3" t="n">
        <v>555.6504390719289</v>
      </c>
      <c r="AD3" t="n">
        <v>448952.1124612619</v>
      </c>
      <c r="AE3" t="n">
        <v>614276.0866388379</v>
      </c>
      <c r="AF3" t="n">
        <v>1.213072836791724e-06</v>
      </c>
      <c r="AG3" t="n">
        <v>24</v>
      </c>
      <c r="AH3" t="n">
        <v>555650.4390719288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6.0733</v>
      </c>
      <c r="E4" t="n">
        <v>16.47</v>
      </c>
      <c r="F4" t="n">
        <v>9.08</v>
      </c>
      <c r="G4" t="n">
        <v>6.9</v>
      </c>
      <c r="H4" t="n">
        <v>0.09</v>
      </c>
      <c r="I4" t="n">
        <v>79</v>
      </c>
      <c r="J4" t="n">
        <v>297.7</v>
      </c>
      <c r="K4" t="n">
        <v>61.82</v>
      </c>
      <c r="L4" t="n">
        <v>1.5</v>
      </c>
      <c r="M4" t="n">
        <v>77</v>
      </c>
      <c r="N4" t="n">
        <v>84.37</v>
      </c>
      <c r="O4" t="n">
        <v>36949.99</v>
      </c>
      <c r="P4" t="n">
        <v>162.36</v>
      </c>
      <c r="Q4" t="n">
        <v>968.62</v>
      </c>
      <c r="R4" t="n">
        <v>74.84</v>
      </c>
      <c r="S4" t="n">
        <v>23.91</v>
      </c>
      <c r="T4" t="n">
        <v>24350.58</v>
      </c>
      <c r="U4" t="n">
        <v>0.32</v>
      </c>
      <c r="V4" t="n">
        <v>0.75</v>
      </c>
      <c r="W4" t="n">
        <v>1.21</v>
      </c>
      <c r="X4" t="n">
        <v>1.58</v>
      </c>
      <c r="Y4" t="n">
        <v>1</v>
      </c>
      <c r="Z4" t="n">
        <v>10</v>
      </c>
      <c r="AA4" t="n">
        <v>401.174753518205</v>
      </c>
      <c r="AB4" t="n">
        <v>548.9049963446311</v>
      </c>
      <c r="AC4" t="n">
        <v>496.5182738864996</v>
      </c>
      <c r="AD4" t="n">
        <v>401174.753518205</v>
      </c>
      <c r="AE4" t="n">
        <v>548904.9963446311</v>
      </c>
      <c r="AF4" t="n">
        <v>1.32632820128669e-06</v>
      </c>
      <c r="AG4" t="n">
        <v>22</v>
      </c>
      <c r="AH4" t="n">
        <v>496518.2738864996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6.4591</v>
      </c>
      <c r="E5" t="n">
        <v>15.48</v>
      </c>
      <c r="F5" t="n">
        <v>8.82</v>
      </c>
      <c r="G5" t="n">
        <v>8.02</v>
      </c>
      <c r="H5" t="n">
        <v>0.1</v>
      </c>
      <c r="I5" t="n">
        <v>66</v>
      </c>
      <c r="J5" t="n">
        <v>298.22</v>
      </c>
      <c r="K5" t="n">
        <v>61.82</v>
      </c>
      <c r="L5" t="n">
        <v>1.75</v>
      </c>
      <c r="M5" t="n">
        <v>64</v>
      </c>
      <c r="N5" t="n">
        <v>84.65000000000001</v>
      </c>
      <c r="O5" t="n">
        <v>37014.39</v>
      </c>
      <c r="P5" t="n">
        <v>157.06</v>
      </c>
      <c r="Q5" t="n">
        <v>968.7</v>
      </c>
      <c r="R5" t="n">
        <v>66.68000000000001</v>
      </c>
      <c r="S5" t="n">
        <v>23.91</v>
      </c>
      <c r="T5" t="n">
        <v>20335.24</v>
      </c>
      <c r="U5" t="n">
        <v>0.36</v>
      </c>
      <c r="V5" t="n">
        <v>0.77</v>
      </c>
      <c r="W5" t="n">
        <v>1.19</v>
      </c>
      <c r="X5" t="n">
        <v>1.32</v>
      </c>
      <c r="Y5" t="n">
        <v>1</v>
      </c>
      <c r="Z5" t="n">
        <v>10</v>
      </c>
      <c r="AA5" t="n">
        <v>374.2961057499734</v>
      </c>
      <c r="AB5" t="n">
        <v>512.1284446658869</v>
      </c>
      <c r="AC5" t="n">
        <v>463.2516246837603</v>
      </c>
      <c r="AD5" t="n">
        <v>374296.1057499734</v>
      </c>
      <c r="AE5" t="n">
        <v>512128.4446658869</v>
      </c>
      <c r="AF5" t="n">
        <v>1.410581806420046e-06</v>
      </c>
      <c r="AG5" t="n">
        <v>21</v>
      </c>
      <c r="AH5" t="n">
        <v>463251.6246837603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6.8027</v>
      </c>
      <c r="E6" t="n">
        <v>14.7</v>
      </c>
      <c r="F6" t="n">
        <v>8.59</v>
      </c>
      <c r="G6" t="n">
        <v>9.210000000000001</v>
      </c>
      <c r="H6" t="n">
        <v>0.12</v>
      </c>
      <c r="I6" t="n">
        <v>56</v>
      </c>
      <c r="J6" t="n">
        <v>298.74</v>
      </c>
      <c r="K6" t="n">
        <v>61.82</v>
      </c>
      <c r="L6" t="n">
        <v>2</v>
      </c>
      <c r="M6" t="n">
        <v>54</v>
      </c>
      <c r="N6" t="n">
        <v>84.92</v>
      </c>
      <c r="O6" t="n">
        <v>37078.91</v>
      </c>
      <c r="P6" t="n">
        <v>152.44</v>
      </c>
      <c r="Q6" t="n">
        <v>968.63</v>
      </c>
      <c r="R6" t="n">
        <v>59.7</v>
      </c>
      <c r="S6" t="n">
        <v>23.91</v>
      </c>
      <c r="T6" t="n">
        <v>16896.97</v>
      </c>
      <c r="U6" t="n">
        <v>0.4</v>
      </c>
      <c r="V6" t="n">
        <v>0.79</v>
      </c>
      <c r="W6" t="n">
        <v>1.17</v>
      </c>
      <c r="X6" t="n">
        <v>1.09</v>
      </c>
      <c r="Y6" t="n">
        <v>1</v>
      </c>
      <c r="Z6" t="n">
        <v>10</v>
      </c>
      <c r="AA6" t="n">
        <v>351.1350052568437</v>
      </c>
      <c r="AB6" t="n">
        <v>480.4384051755478</v>
      </c>
      <c r="AC6" t="n">
        <v>434.5860380851294</v>
      </c>
      <c r="AD6" t="n">
        <v>351135.0052568438</v>
      </c>
      <c r="AE6" t="n">
        <v>480438.4051755478</v>
      </c>
      <c r="AF6" t="n">
        <v>1.48561949103337e-06</v>
      </c>
      <c r="AG6" t="n">
        <v>20</v>
      </c>
      <c r="AH6" t="n">
        <v>434586.0380851293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7.0479</v>
      </c>
      <c r="E7" t="n">
        <v>14.19</v>
      </c>
      <c r="F7" t="n">
        <v>8.470000000000001</v>
      </c>
      <c r="G7" t="n">
        <v>10.37</v>
      </c>
      <c r="H7" t="n">
        <v>0.13</v>
      </c>
      <c r="I7" t="n">
        <v>49</v>
      </c>
      <c r="J7" t="n">
        <v>299.26</v>
      </c>
      <c r="K7" t="n">
        <v>61.82</v>
      </c>
      <c r="L7" t="n">
        <v>2.25</v>
      </c>
      <c r="M7" t="n">
        <v>47</v>
      </c>
      <c r="N7" t="n">
        <v>85.19</v>
      </c>
      <c r="O7" t="n">
        <v>37143.54</v>
      </c>
      <c r="P7" t="n">
        <v>149.66</v>
      </c>
      <c r="Q7" t="n">
        <v>968.51</v>
      </c>
      <c r="R7" t="n">
        <v>56.05</v>
      </c>
      <c r="S7" t="n">
        <v>23.91</v>
      </c>
      <c r="T7" t="n">
        <v>15103.72</v>
      </c>
      <c r="U7" t="n">
        <v>0.43</v>
      </c>
      <c r="V7" t="n">
        <v>0.8</v>
      </c>
      <c r="W7" t="n">
        <v>1.16</v>
      </c>
      <c r="X7" t="n">
        <v>0.97</v>
      </c>
      <c r="Y7" t="n">
        <v>1</v>
      </c>
      <c r="Z7" t="n">
        <v>10</v>
      </c>
      <c r="AA7" t="n">
        <v>333.4362715819337</v>
      </c>
      <c r="AB7" t="n">
        <v>456.2222169485132</v>
      </c>
      <c r="AC7" t="n">
        <v>412.6810088748493</v>
      </c>
      <c r="AD7" t="n">
        <v>333436.2715819337</v>
      </c>
      <c r="AE7" t="n">
        <v>456222.2169485132</v>
      </c>
      <c r="AF7" t="n">
        <v>1.539167920216104e-06</v>
      </c>
      <c r="AG7" t="n">
        <v>19</v>
      </c>
      <c r="AH7" t="n">
        <v>412681.0088748493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7.2892</v>
      </c>
      <c r="E8" t="n">
        <v>13.72</v>
      </c>
      <c r="F8" t="n">
        <v>8.33</v>
      </c>
      <c r="G8" t="n">
        <v>11.63</v>
      </c>
      <c r="H8" t="n">
        <v>0.15</v>
      </c>
      <c r="I8" t="n">
        <v>43</v>
      </c>
      <c r="J8" t="n">
        <v>299.79</v>
      </c>
      <c r="K8" t="n">
        <v>61.82</v>
      </c>
      <c r="L8" t="n">
        <v>2.5</v>
      </c>
      <c r="M8" t="n">
        <v>41</v>
      </c>
      <c r="N8" t="n">
        <v>85.47</v>
      </c>
      <c r="O8" t="n">
        <v>37208.42</v>
      </c>
      <c r="P8" t="n">
        <v>146.45</v>
      </c>
      <c r="Q8" t="n">
        <v>968.4400000000001</v>
      </c>
      <c r="R8" t="n">
        <v>51.61</v>
      </c>
      <c r="S8" t="n">
        <v>23.91</v>
      </c>
      <c r="T8" t="n">
        <v>12915.23</v>
      </c>
      <c r="U8" t="n">
        <v>0.46</v>
      </c>
      <c r="V8" t="n">
        <v>0.8100000000000001</v>
      </c>
      <c r="W8" t="n">
        <v>1.15</v>
      </c>
      <c r="X8" t="n">
        <v>0.84</v>
      </c>
      <c r="Y8" t="n">
        <v>1</v>
      </c>
      <c r="Z8" t="n">
        <v>10</v>
      </c>
      <c r="AA8" t="n">
        <v>315.9740146457218</v>
      </c>
      <c r="AB8" t="n">
        <v>432.3295866279827</v>
      </c>
      <c r="AC8" t="n">
        <v>391.0686576585931</v>
      </c>
      <c r="AD8" t="n">
        <v>315974.0146457218</v>
      </c>
      <c r="AE8" t="n">
        <v>432329.5866279827</v>
      </c>
      <c r="AF8" t="n">
        <v>1.591864641104332e-06</v>
      </c>
      <c r="AG8" t="n">
        <v>18</v>
      </c>
      <c r="AH8" t="n">
        <v>391068.657658593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7.4545</v>
      </c>
      <c r="E9" t="n">
        <v>13.41</v>
      </c>
      <c r="F9" t="n">
        <v>8.25</v>
      </c>
      <c r="G9" t="n">
        <v>12.69</v>
      </c>
      <c r="H9" t="n">
        <v>0.16</v>
      </c>
      <c r="I9" t="n">
        <v>39</v>
      </c>
      <c r="J9" t="n">
        <v>300.32</v>
      </c>
      <c r="K9" t="n">
        <v>61.82</v>
      </c>
      <c r="L9" t="n">
        <v>2.75</v>
      </c>
      <c r="M9" t="n">
        <v>37</v>
      </c>
      <c r="N9" t="n">
        <v>85.73999999999999</v>
      </c>
      <c r="O9" t="n">
        <v>37273.29</v>
      </c>
      <c r="P9" t="n">
        <v>144.4</v>
      </c>
      <c r="Q9" t="n">
        <v>968.3200000000001</v>
      </c>
      <c r="R9" t="n">
        <v>49.08</v>
      </c>
      <c r="S9" t="n">
        <v>23.91</v>
      </c>
      <c r="T9" t="n">
        <v>11668.78</v>
      </c>
      <c r="U9" t="n">
        <v>0.49</v>
      </c>
      <c r="V9" t="n">
        <v>0.82</v>
      </c>
      <c r="W9" t="n">
        <v>1.15</v>
      </c>
      <c r="X9" t="n">
        <v>0.75</v>
      </c>
      <c r="Y9" t="n">
        <v>1</v>
      </c>
      <c r="Z9" t="n">
        <v>10</v>
      </c>
      <c r="AA9" t="n">
        <v>310.7834848755539</v>
      </c>
      <c r="AB9" t="n">
        <v>425.2276748064269</v>
      </c>
      <c r="AC9" t="n">
        <v>384.6445423336905</v>
      </c>
      <c r="AD9" t="n">
        <v>310783.4848755539</v>
      </c>
      <c r="AE9" t="n">
        <v>425227.6748064269</v>
      </c>
      <c r="AF9" t="n">
        <v>1.62796396958682e-06</v>
      </c>
      <c r="AG9" t="n">
        <v>18</v>
      </c>
      <c r="AH9" t="n">
        <v>384644.5423336906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7.5718</v>
      </c>
      <c r="E10" t="n">
        <v>13.21</v>
      </c>
      <c r="F10" t="n">
        <v>8.210000000000001</v>
      </c>
      <c r="G10" t="n">
        <v>13.68</v>
      </c>
      <c r="H10" t="n">
        <v>0.18</v>
      </c>
      <c r="I10" t="n">
        <v>36</v>
      </c>
      <c r="J10" t="n">
        <v>300.84</v>
      </c>
      <c r="K10" t="n">
        <v>61.82</v>
      </c>
      <c r="L10" t="n">
        <v>3</v>
      </c>
      <c r="M10" t="n">
        <v>34</v>
      </c>
      <c r="N10" t="n">
        <v>86.02</v>
      </c>
      <c r="O10" t="n">
        <v>37338.27</v>
      </c>
      <c r="P10" t="n">
        <v>143.19</v>
      </c>
      <c r="Q10" t="n">
        <v>968.3200000000001</v>
      </c>
      <c r="R10" t="n">
        <v>47.72</v>
      </c>
      <c r="S10" t="n">
        <v>23.91</v>
      </c>
      <c r="T10" t="n">
        <v>11006.67</v>
      </c>
      <c r="U10" t="n">
        <v>0.5</v>
      </c>
      <c r="V10" t="n">
        <v>0.82</v>
      </c>
      <c r="W10" t="n">
        <v>1.14</v>
      </c>
      <c r="X10" t="n">
        <v>0.71</v>
      </c>
      <c r="Y10" t="n">
        <v>1</v>
      </c>
      <c r="Z10" t="n">
        <v>10</v>
      </c>
      <c r="AA10" t="n">
        <v>307.4914833604066</v>
      </c>
      <c r="AB10" t="n">
        <v>420.7234131005455</v>
      </c>
      <c r="AC10" t="n">
        <v>380.5701610432475</v>
      </c>
      <c r="AD10" t="n">
        <v>307491.4833604066</v>
      </c>
      <c r="AE10" t="n">
        <v>420723.4131005455</v>
      </c>
      <c r="AF10" t="n">
        <v>1.653580734444628e-06</v>
      </c>
      <c r="AG10" t="n">
        <v>18</v>
      </c>
      <c r="AH10" t="n">
        <v>380570.1610432475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7.7516</v>
      </c>
      <c r="E11" t="n">
        <v>12.9</v>
      </c>
      <c r="F11" t="n">
        <v>8.130000000000001</v>
      </c>
      <c r="G11" t="n">
        <v>15.24</v>
      </c>
      <c r="H11" t="n">
        <v>0.19</v>
      </c>
      <c r="I11" t="n">
        <v>32</v>
      </c>
      <c r="J11" t="n">
        <v>301.37</v>
      </c>
      <c r="K11" t="n">
        <v>61.82</v>
      </c>
      <c r="L11" t="n">
        <v>3.25</v>
      </c>
      <c r="M11" t="n">
        <v>30</v>
      </c>
      <c r="N11" t="n">
        <v>86.3</v>
      </c>
      <c r="O11" t="n">
        <v>37403.38</v>
      </c>
      <c r="P11" t="n">
        <v>140.82</v>
      </c>
      <c r="Q11" t="n">
        <v>968.52</v>
      </c>
      <c r="R11" t="n">
        <v>45.22</v>
      </c>
      <c r="S11" t="n">
        <v>23.91</v>
      </c>
      <c r="T11" t="n">
        <v>9774.969999999999</v>
      </c>
      <c r="U11" t="n">
        <v>0.53</v>
      </c>
      <c r="V11" t="n">
        <v>0.83</v>
      </c>
      <c r="W11" t="n">
        <v>1.13</v>
      </c>
      <c r="X11" t="n">
        <v>0.63</v>
      </c>
      <c r="Y11" t="n">
        <v>1</v>
      </c>
      <c r="Z11" t="n">
        <v>10</v>
      </c>
      <c r="AA11" t="n">
        <v>293.0279436228352</v>
      </c>
      <c r="AB11" t="n">
        <v>400.933759945261</v>
      </c>
      <c r="AC11" t="n">
        <v>362.6692046101507</v>
      </c>
      <c r="AD11" t="n">
        <v>293027.9436228352</v>
      </c>
      <c r="AE11" t="n">
        <v>400933.759945261</v>
      </c>
      <c r="AF11" t="n">
        <v>1.692846670688737e-06</v>
      </c>
      <c r="AG11" t="n">
        <v>17</v>
      </c>
      <c r="AH11" t="n">
        <v>362669.2046101507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7.8604</v>
      </c>
      <c r="E12" t="n">
        <v>12.72</v>
      </c>
      <c r="F12" t="n">
        <v>8.06</v>
      </c>
      <c r="G12" t="n">
        <v>16.12</v>
      </c>
      <c r="H12" t="n">
        <v>0.21</v>
      </c>
      <c r="I12" t="n">
        <v>30</v>
      </c>
      <c r="J12" t="n">
        <v>301.9</v>
      </c>
      <c r="K12" t="n">
        <v>61.82</v>
      </c>
      <c r="L12" t="n">
        <v>3.5</v>
      </c>
      <c r="M12" t="n">
        <v>28</v>
      </c>
      <c r="N12" t="n">
        <v>86.58</v>
      </c>
      <c r="O12" t="n">
        <v>37468.6</v>
      </c>
      <c r="P12" t="n">
        <v>139.23</v>
      </c>
      <c r="Q12" t="n">
        <v>968.61</v>
      </c>
      <c r="R12" t="n">
        <v>43.19</v>
      </c>
      <c r="S12" t="n">
        <v>23.91</v>
      </c>
      <c r="T12" t="n">
        <v>8773.219999999999</v>
      </c>
      <c r="U12" t="n">
        <v>0.55</v>
      </c>
      <c r="V12" t="n">
        <v>0.84</v>
      </c>
      <c r="W12" t="n">
        <v>1.12</v>
      </c>
      <c r="X12" t="n">
        <v>0.5600000000000001</v>
      </c>
      <c r="Y12" t="n">
        <v>1</v>
      </c>
      <c r="Z12" t="n">
        <v>10</v>
      </c>
      <c r="AA12" t="n">
        <v>289.7344356775583</v>
      </c>
      <c r="AB12" t="n">
        <v>396.4274370752174</v>
      </c>
      <c r="AC12" t="n">
        <v>358.5929588701601</v>
      </c>
      <c r="AD12" t="n">
        <v>289734.4356775583</v>
      </c>
      <c r="AE12" t="n">
        <v>396427.4370752174</v>
      </c>
      <c r="AF12" t="n">
        <v>1.716607148238009e-06</v>
      </c>
      <c r="AG12" t="n">
        <v>17</v>
      </c>
      <c r="AH12" t="n">
        <v>358592.9588701602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7.9477</v>
      </c>
      <c r="E13" t="n">
        <v>12.58</v>
      </c>
      <c r="F13" t="n">
        <v>8.029999999999999</v>
      </c>
      <c r="G13" t="n">
        <v>17.21</v>
      </c>
      <c r="H13" t="n">
        <v>0.22</v>
      </c>
      <c r="I13" t="n">
        <v>28</v>
      </c>
      <c r="J13" t="n">
        <v>302.43</v>
      </c>
      <c r="K13" t="n">
        <v>61.82</v>
      </c>
      <c r="L13" t="n">
        <v>3.75</v>
      </c>
      <c r="M13" t="n">
        <v>26</v>
      </c>
      <c r="N13" t="n">
        <v>86.86</v>
      </c>
      <c r="O13" t="n">
        <v>37533.94</v>
      </c>
      <c r="P13" t="n">
        <v>137.95</v>
      </c>
      <c r="Q13" t="n">
        <v>968.41</v>
      </c>
      <c r="R13" t="n">
        <v>42.4</v>
      </c>
      <c r="S13" t="n">
        <v>23.91</v>
      </c>
      <c r="T13" t="n">
        <v>8386.32</v>
      </c>
      <c r="U13" t="n">
        <v>0.5600000000000001</v>
      </c>
      <c r="V13" t="n">
        <v>0.84</v>
      </c>
      <c r="W13" t="n">
        <v>1.12</v>
      </c>
      <c r="X13" t="n">
        <v>0.53</v>
      </c>
      <c r="Y13" t="n">
        <v>1</v>
      </c>
      <c r="Z13" t="n">
        <v>10</v>
      </c>
      <c r="AA13" t="n">
        <v>287.2699581758583</v>
      </c>
      <c r="AB13" t="n">
        <v>393.0554302323173</v>
      </c>
      <c r="AC13" t="n">
        <v>355.5427716277052</v>
      </c>
      <c r="AD13" t="n">
        <v>287269.9581758582</v>
      </c>
      <c r="AE13" t="n">
        <v>393055.4302323174</v>
      </c>
      <c r="AF13" t="n">
        <v>1.735672310830394e-06</v>
      </c>
      <c r="AG13" t="n">
        <v>17</v>
      </c>
      <c r="AH13" t="n">
        <v>355542.7716277053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8.044700000000001</v>
      </c>
      <c r="E14" t="n">
        <v>12.43</v>
      </c>
      <c r="F14" t="n">
        <v>7.99</v>
      </c>
      <c r="G14" t="n">
        <v>18.44</v>
      </c>
      <c r="H14" t="n">
        <v>0.24</v>
      </c>
      <c r="I14" t="n">
        <v>26</v>
      </c>
      <c r="J14" t="n">
        <v>302.96</v>
      </c>
      <c r="K14" t="n">
        <v>61.82</v>
      </c>
      <c r="L14" t="n">
        <v>4</v>
      </c>
      <c r="M14" t="n">
        <v>24</v>
      </c>
      <c r="N14" t="n">
        <v>87.14</v>
      </c>
      <c r="O14" t="n">
        <v>37599.4</v>
      </c>
      <c r="P14" t="n">
        <v>136.77</v>
      </c>
      <c r="Q14" t="n">
        <v>968.47</v>
      </c>
      <c r="R14" t="n">
        <v>41.07</v>
      </c>
      <c r="S14" t="n">
        <v>23.91</v>
      </c>
      <c r="T14" t="n">
        <v>7731.94</v>
      </c>
      <c r="U14" t="n">
        <v>0.58</v>
      </c>
      <c r="V14" t="n">
        <v>0.85</v>
      </c>
      <c r="W14" t="n">
        <v>1.12</v>
      </c>
      <c r="X14" t="n">
        <v>0.49</v>
      </c>
      <c r="Y14" t="n">
        <v>1</v>
      </c>
      <c r="Z14" t="n">
        <v>10</v>
      </c>
      <c r="AA14" t="n">
        <v>284.7290734470726</v>
      </c>
      <c r="AB14" t="n">
        <v>389.5788796504698</v>
      </c>
      <c r="AC14" t="n">
        <v>352.39801815402</v>
      </c>
      <c r="AD14" t="n">
        <v>284729.0734470725</v>
      </c>
      <c r="AE14" t="n">
        <v>389578.8796504699</v>
      </c>
      <c r="AF14" t="n">
        <v>1.756855824821932e-06</v>
      </c>
      <c r="AG14" t="n">
        <v>17</v>
      </c>
      <c r="AH14" t="n">
        <v>352398.01815402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8.1538</v>
      </c>
      <c r="E15" t="n">
        <v>12.26</v>
      </c>
      <c r="F15" t="n">
        <v>7.93</v>
      </c>
      <c r="G15" t="n">
        <v>19.83</v>
      </c>
      <c r="H15" t="n">
        <v>0.25</v>
      </c>
      <c r="I15" t="n">
        <v>24</v>
      </c>
      <c r="J15" t="n">
        <v>303.49</v>
      </c>
      <c r="K15" t="n">
        <v>61.82</v>
      </c>
      <c r="L15" t="n">
        <v>4.25</v>
      </c>
      <c r="M15" t="n">
        <v>22</v>
      </c>
      <c r="N15" t="n">
        <v>87.42</v>
      </c>
      <c r="O15" t="n">
        <v>37664.98</v>
      </c>
      <c r="P15" t="n">
        <v>135.11</v>
      </c>
      <c r="Q15" t="n">
        <v>968.34</v>
      </c>
      <c r="R15" t="n">
        <v>39.33</v>
      </c>
      <c r="S15" t="n">
        <v>23.91</v>
      </c>
      <c r="T15" t="n">
        <v>6871.1</v>
      </c>
      <c r="U15" t="n">
        <v>0.61</v>
      </c>
      <c r="V15" t="n">
        <v>0.85</v>
      </c>
      <c r="W15" t="n">
        <v>1.12</v>
      </c>
      <c r="X15" t="n">
        <v>0.44</v>
      </c>
      <c r="Y15" t="n">
        <v>1</v>
      </c>
      <c r="Z15" t="n">
        <v>10</v>
      </c>
      <c r="AA15" t="n">
        <v>272.4922678199236</v>
      </c>
      <c r="AB15" t="n">
        <v>372.8359423416411</v>
      </c>
      <c r="AC15" t="n">
        <v>337.2530032830857</v>
      </c>
      <c r="AD15" t="n">
        <v>272492.2678199236</v>
      </c>
      <c r="AE15" t="n">
        <v>372835.9423416411</v>
      </c>
      <c r="AF15" t="n">
        <v>1.780681818393857e-06</v>
      </c>
      <c r="AG15" t="n">
        <v>16</v>
      </c>
      <c r="AH15" t="n">
        <v>337253.0032830857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8.197699999999999</v>
      </c>
      <c r="E16" t="n">
        <v>12.2</v>
      </c>
      <c r="F16" t="n">
        <v>7.92</v>
      </c>
      <c r="G16" t="n">
        <v>20.67</v>
      </c>
      <c r="H16" t="n">
        <v>0.26</v>
      </c>
      <c r="I16" t="n">
        <v>23</v>
      </c>
      <c r="J16" t="n">
        <v>304.03</v>
      </c>
      <c r="K16" t="n">
        <v>61.82</v>
      </c>
      <c r="L16" t="n">
        <v>4.5</v>
      </c>
      <c r="M16" t="n">
        <v>21</v>
      </c>
      <c r="N16" t="n">
        <v>87.7</v>
      </c>
      <c r="O16" t="n">
        <v>37730.68</v>
      </c>
      <c r="P16" t="n">
        <v>134.35</v>
      </c>
      <c r="Q16" t="n">
        <v>968.37</v>
      </c>
      <c r="R16" t="n">
        <v>38.93</v>
      </c>
      <c r="S16" t="n">
        <v>23.91</v>
      </c>
      <c r="T16" t="n">
        <v>6675.49</v>
      </c>
      <c r="U16" t="n">
        <v>0.61</v>
      </c>
      <c r="V16" t="n">
        <v>0.85</v>
      </c>
      <c r="W16" t="n">
        <v>1.12</v>
      </c>
      <c r="X16" t="n">
        <v>0.43</v>
      </c>
      <c r="Y16" t="n">
        <v>1</v>
      </c>
      <c r="Z16" t="n">
        <v>10</v>
      </c>
      <c r="AA16" t="n">
        <v>271.2786304185851</v>
      </c>
      <c r="AB16" t="n">
        <v>371.1753901072266</v>
      </c>
      <c r="AC16" t="n">
        <v>335.7509318233239</v>
      </c>
      <c r="AD16" t="n">
        <v>271278.6304185851</v>
      </c>
      <c r="AE16" t="n">
        <v>371175.3901072266</v>
      </c>
      <c r="AF16" t="n">
        <v>1.790268996375595e-06</v>
      </c>
      <c r="AG16" t="n">
        <v>16</v>
      </c>
      <c r="AH16" t="n">
        <v>335750.9318233239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8.232100000000001</v>
      </c>
      <c r="E17" t="n">
        <v>12.15</v>
      </c>
      <c r="F17" t="n">
        <v>7.93</v>
      </c>
      <c r="G17" t="n">
        <v>21.62</v>
      </c>
      <c r="H17" t="n">
        <v>0.28</v>
      </c>
      <c r="I17" t="n">
        <v>22</v>
      </c>
      <c r="J17" t="n">
        <v>304.56</v>
      </c>
      <c r="K17" t="n">
        <v>61.82</v>
      </c>
      <c r="L17" t="n">
        <v>4.75</v>
      </c>
      <c r="M17" t="n">
        <v>20</v>
      </c>
      <c r="N17" t="n">
        <v>87.98999999999999</v>
      </c>
      <c r="O17" t="n">
        <v>37796.51</v>
      </c>
      <c r="P17" t="n">
        <v>133.84</v>
      </c>
      <c r="Q17" t="n">
        <v>968.46</v>
      </c>
      <c r="R17" t="n">
        <v>39.03</v>
      </c>
      <c r="S17" t="n">
        <v>23.91</v>
      </c>
      <c r="T17" t="n">
        <v>6731.12</v>
      </c>
      <c r="U17" t="n">
        <v>0.61</v>
      </c>
      <c r="V17" t="n">
        <v>0.85</v>
      </c>
      <c r="W17" t="n">
        <v>1.12</v>
      </c>
      <c r="X17" t="n">
        <v>0.43</v>
      </c>
      <c r="Y17" t="n">
        <v>1</v>
      </c>
      <c r="Z17" t="n">
        <v>10</v>
      </c>
      <c r="AA17" t="n">
        <v>270.469465722021</v>
      </c>
      <c r="AB17" t="n">
        <v>370.0682552715604</v>
      </c>
      <c r="AC17" t="n">
        <v>334.7494603825002</v>
      </c>
      <c r="AD17" t="n">
        <v>270469.4657220209</v>
      </c>
      <c r="AE17" t="n">
        <v>370068.2552715604</v>
      </c>
      <c r="AF17" t="n">
        <v>1.797781500306615e-06</v>
      </c>
      <c r="AG17" t="n">
        <v>16</v>
      </c>
      <c r="AH17" t="n">
        <v>334749.4603825002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8.351100000000001</v>
      </c>
      <c r="E18" t="n">
        <v>11.97</v>
      </c>
      <c r="F18" t="n">
        <v>7.87</v>
      </c>
      <c r="G18" t="n">
        <v>23.6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132.28</v>
      </c>
      <c r="Q18" t="n">
        <v>968.4</v>
      </c>
      <c r="R18" t="n">
        <v>37.17</v>
      </c>
      <c r="S18" t="n">
        <v>23.91</v>
      </c>
      <c r="T18" t="n">
        <v>5811.59</v>
      </c>
      <c r="U18" t="n">
        <v>0.64</v>
      </c>
      <c r="V18" t="n">
        <v>0.86</v>
      </c>
      <c r="W18" t="n">
        <v>1.11</v>
      </c>
      <c r="X18" t="n">
        <v>0.37</v>
      </c>
      <c r="Y18" t="n">
        <v>1</v>
      </c>
      <c r="Z18" t="n">
        <v>10</v>
      </c>
      <c r="AA18" t="n">
        <v>267.4562009885283</v>
      </c>
      <c r="AB18" t="n">
        <v>365.9453735273378</v>
      </c>
      <c r="AC18" t="n">
        <v>331.0200606854455</v>
      </c>
      <c r="AD18" t="n">
        <v>267456.2009885283</v>
      </c>
      <c r="AE18" t="n">
        <v>365945.3735273378</v>
      </c>
      <c r="AF18" t="n">
        <v>1.823769522626131e-06</v>
      </c>
      <c r="AG18" t="n">
        <v>16</v>
      </c>
      <c r="AH18" t="n">
        <v>331020.0606854454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8.3992</v>
      </c>
      <c r="E19" t="n">
        <v>11.91</v>
      </c>
      <c r="F19" t="n">
        <v>7.85</v>
      </c>
      <c r="G19" t="n">
        <v>24.8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131.58</v>
      </c>
      <c r="Q19" t="n">
        <v>968.37</v>
      </c>
      <c r="R19" t="n">
        <v>36.76</v>
      </c>
      <c r="S19" t="n">
        <v>23.91</v>
      </c>
      <c r="T19" t="n">
        <v>5612.29</v>
      </c>
      <c r="U19" t="n">
        <v>0.65</v>
      </c>
      <c r="V19" t="n">
        <v>0.86</v>
      </c>
      <c r="W19" t="n">
        <v>1.11</v>
      </c>
      <c r="X19" t="n">
        <v>0.36</v>
      </c>
      <c r="Y19" t="n">
        <v>1</v>
      </c>
      <c r="Z19" t="n">
        <v>10</v>
      </c>
      <c r="AA19" t="n">
        <v>266.2352873050235</v>
      </c>
      <c r="AB19" t="n">
        <v>364.2748655626563</v>
      </c>
      <c r="AC19" t="n">
        <v>329.5089836563404</v>
      </c>
      <c r="AD19" t="n">
        <v>266235.2873050235</v>
      </c>
      <c r="AE19" t="n">
        <v>364274.8655626563</v>
      </c>
      <c r="AF19" t="n">
        <v>1.834273924925028e-06</v>
      </c>
      <c r="AG19" t="n">
        <v>16</v>
      </c>
      <c r="AH19" t="n">
        <v>329508.9836563404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8.4495</v>
      </c>
      <c r="E20" t="n">
        <v>11.84</v>
      </c>
      <c r="F20" t="n">
        <v>7.84</v>
      </c>
      <c r="G20" t="n">
        <v>26.13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130.31</v>
      </c>
      <c r="Q20" t="n">
        <v>968.39</v>
      </c>
      <c r="R20" t="n">
        <v>36.36</v>
      </c>
      <c r="S20" t="n">
        <v>23.91</v>
      </c>
      <c r="T20" t="n">
        <v>5417.17</v>
      </c>
      <c r="U20" t="n">
        <v>0.66</v>
      </c>
      <c r="V20" t="n">
        <v>0.86</v>
      </c>
      <c r="W20" t="n">
        <v>1.11</v>
      </c>
      <c r="X20" t="n">
        <v>0.34</v>
      </c>
      <c r="Y20" t="n">
        <v>1</v>
      </c>
      <c r="Z20" t="n">
        <v>10</v>
      </c>
      <c r="AA20" t="n">
        <v>264.6723692160744</v>
      </c>
      <c r="AB20" t="n">
        <v>362.1364120822764</v>
      </c>
      <c r="AC20" t="n">
        <v>327.5746211747897</v>
      </c>
      <c r="AD20" t="n">
        <v>264672.3692160744</v>
      </c>
      <c r="AE20" t="n">
        <v>362136.4120822764</v>
      </c>
      <c r="AF20" t="n">
        <v>1.845258778056722e-06</v>
      </c>
      <c r="AG20" t="n">
        <v>16</v>
      </c>
      <c r="AH20" t="n">
        <v>327574.6211747897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8.51</v>
      </c>
      <c r="E21" t="n">
        <v>11.75</v>
      </c>
      <c r="F21" t="n">
        <v>7.81</v>
      </c>
      <c r="G21" t="n">
        <v>27.56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128.34</v>
      </c>
      <c r="Q21" t="n">
        <v>968.3200000000001</v>
      </c>
      <c r="R21" t="n">
        <v>35.28</v>
      </c>
      <c r="S21" t="n">
        <v>23.91</v>
      </c>
      <c r="T21" t="n">
        <v>4882.5</v>
      </c>
      <c r="U21" t="n">
        <v>0.68</v>
      </c>
      <c r="V21" t="n">
        <v>0.87</v>
      </c>
      <c r="W21" t="n">
        <v>1.11</v>
      </c>
      <c r="X21" t="n">
        <v>0.31</v>
      </c>
      <c r="Y21" t="n">
        <v>1</v>
      </c>
      <c r="Z21" t="n">
        <v>10</v>
      </c>
      <c r="AA21" t="n">
        <v>262.4597226342114</v>
      </c>
      <c r="AB21" t="n">
        <v>359.1089714138936</v>
      </c>
      <c r="AC21" t="n">
        <v>324.8361151947577</v>
      </c>
      <c r="AD21" t="n">
        <v>262459.7226342114</v>
      </c>
      <c r="AE21" t="n">
        <v>359108.9714138936</v>
      </c>
      <c r="AF21" t="n">
        <v>1.85847117595866e-06</v>
      </c>
      <c r="AG21" t="n">
        <v>16</v>
      </c>
      <c r="AH21" t="n">
        <v>324836.1151947577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8.4998</v>
      </c>
      <c r="E22" t="n">
        <v>11.76</v>
      </c>
      <c r="F22" t="n">
        <v>7.82</v>
      </c>
      <c r="G22" t="n">
        <v>27.61</v>
      </c>
      <c r="H22" t="n">
        <v>0.35</v>
      </c>
      <c r="I22" t="n">
        <v>17</v>
      </c>
      <c r="J22" t="n">
        <v>307.24</v>
      </c>
      <c r="K22" t="n">
        <v>61.82</v>
      </c>
      <c r="L22" t="n">
        <v>6</v>
      </c>
      <c r="M22" t="n">
        <v>15</v>
      </c>
      <c r="N22" t="n">
        <v>89.42</v>
      </c>
      <c r="O22" t="n">
        <v>38127.48</v>
      </c>
      <c r="P22" t="n">
        <v>128.73</v>
      </c>
      <c r="Q22" t="n">
        <v>968.36</v>
      </c>
      <c r="R22" t="n">
        <v>35.73</v>
      </c>
      <c r="S22" t="n">
        <v>23.91</v>
      </c>
      <c r="T22" t="n">
        <v>5107.71</v>
      </c>
      <c r="U22" t="n">
        <v>0.67</v>
      </c>
      <c r="V22" t="n">
        <v>0.86</v>
      </c>
      <c r="W22" t="n">
        <v>1.11</v>
      </c>
      <c r="X22" t="n">
        <v>0.33</v>
      </c>
      <c r="Y22" t="n">
        <v>1</v>
      </c>
      <c r="Z22" t="n">
        <v>10</v>
      </c>
      <c r="AA22" t="n">
        <v>262.888068582686</v>
      </c>
      <c r="AB22" t="n">
        <v>359.6950532378861</v>
      </c>
      <c r="AC22" t="n">
        <v>325.3662621920393</v>
      </c>
      <c r="AD22" t="n">
        <v>262888.068582686</v>
      </c>
      <c r="AE22" t="n">
        <v>359695.0532378861</v>
      </c>
      <c r="AF22" t="n">
        <v>1.856243631188416e-06</v>
      </c>
      <c r="AG22" t="n">
        <v>16</v>
      </c>
      <c r="AH22" t="n">
        <v>325366.2621920393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8.5549</v>
      </c>
      <c r="E23" t="n">
        <v>11.69</v>
      </c>
      <c r="F23" t="n">
        <v>7.8</v>
      </c>
      <c r="G23" t="n">
        <v>29.26</v>
      </c>
      <c r="H23" t="n">
        <v>0.36</v>
      </c>
      <c r="I23" t="n">
        <v>16</v>
      </c>
      <c r="J23" t="n">
        <v>307.78</v>
      </c>
      <c r="K23" t="n">
        <v>61.82</v>
      </c>
      <c r="L23" t="n">
        <v>6.25</v>
      </c>
      <c r="M23" t="n">
        <v>14</v>
      </c>
      <c r="N23" t="n">
        <v>89.70999999999999</v>
      </c>
      <c r="O23" t="n">
        <v>38194.05</v>
      </c>
      <c r="P23" t="n">
        <v>127.92</v>
      </c>
      <c r="Q23" t="n">
        <v>968.4400000000001</v>
      </c>
      <c r="R23" t="n">
        <v>35.15</v>
      </c>
      <c r="S23" t="n">
        <v>23.91</v>
      </c>
      <c r="T23" t="n">
        <v>4819.92</v>
      </c>
      <c r="U23" t="n">
        <v>0.68</v>
      </c>
      <c r="V23" t="n">
        <v>0.87</v>
      </c>
      <c r="W23" t="n">
        <v>1.11</v>
      </c>
      <c r="X23" t="n">
        <v>0.31</v>
      </c>
      <c r="Y23" t="n">
        <v>1</v>
      </c>
      <c r="Z23" t="n">
        <v>10</v>
      </c>
      <c r="AA23" t="n">
        <v>261.5511545114873</v>
      </c>
      <c r="AB23" t="n">
        <v>357.8658284251857</v>
      </c>
      <c r="AC23" t="n">
        <v>323.7116160281299</v>
      </c>
      <c r="AD23" t="n">
        <v>261551.1545114872</v>
      </c>
      <c r="AE23" t="n">
        <v>357865.8284251857</v>
      </c>
      <c r="AF23" t="n">
        <v>1.868276740682579e-06</v>
      </c>
      <c r="AG23" t="n">
        <v>16</v>
      </c>
      <c r="AH23" t="n">
        <v>323711.6160281299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8.6151</v>
      </c>
      <c r="E24" t="n">
        <v>11.61</v>
      </c>
      <c r="F24" t="n">
        <v>7.78</v>
      </c>
      <c r="G24" t="n">
        <v>31.11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13</v>
      </c>
      <c r="N24" t="n">
        <v>90</v>
      </c>
      <c r="O24" t="n">
        <v>38260.74</v>
      </c>
      <c r="P24" t="n">
        <v>126.08</v>
      </c>
      <c r="Q24" t="n">
        <v>968.36</v>
      </c>
      <c r="R24" t="n">
        <v>34.54</v>
      </c>
      <c r="S24" t="n">
        <v>23.91</v>
      </c>
      <c r="T24" t="n">
        <v>4523.36</v>
      </c>
      <c r="U24" t="n">
        <v>0.6899999999999999</v>
      </c>
      <c r="V24" t="n">
        <v>0.87</v>
      </c>
      <c r="W24" t="n">
        <v>1.1</v>
      </c>
      <c r="X24" t="n">
        <v>0.28</v>
      </c>
      <c r="Y24" t="n">
        <v>1</v>
      </c>
      <c r="Z24" t="n">
        <v>10</v>
      </c>
      <c r="AA24" t="n">
        <v>259.5143393268493</v>
      </c>
      <c r="AB24" t="n">
        <v>355.07896803162</v>
      </c>
      <c r="AC24" t="n">
        <v>321.1907296791429</v>
      </c>
      <c r="AD24" t="n">
        <v>259514.3393268493</v>
      </c>
      <c r="AE24" t="n">
        <v>355078.96803162</v>
      </c>
      <c r="AF24" t="n">
        <v>1.881423622561863e-06</v>
      </c>
      <c r="AG24" t="n">
        <v>16</v>
      </c>
      <c r="AH24" t="n">
        <v>321190.7296791429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8.6166</v>
      </c>
      <c r="E25" t="n">
        <v>11.61</v>
      </c>
      <c r="F25" t="n">
        <v>7.78</v>
      </c>
      <c r="G25" t="n">
        <v>31.1</v>
      </c>
      <c r="H25" t="n">
        <v>0.39</v>
      </c>
      <c r="I25" t="n">
        <v>15</v>
      </c>
      <c r="J25" t="n">
        <v>308.86</v>
      </c>
      <c r="K25" t="n">
        <v>61.82</v>
      </c>
      <c r="L25" t="n">
        <v>6.75</v>
      </c>
      <c r="M25" t="n">
        <v>13</v>
      </c>
      <c r="N25" t="n">
        <v>90.29000000000001</v>
      </c>
      <c r="O25" t="n">
        <v>38327.57</v>
      </c>
      <c r="P25" t="n">
        <v>126.15</v>
      </c>
      <c r="Q25" t="n">
        <v>968.3200000000001</v>
      </c>
      <c r="R25" t="n">
        <v>34.29</v>
      </c>
      <c r="S25" t="n">
        <v>23.91</v>
      </c>
      <c r="T25" t="n">
        <v>4397.46</v>
      </c>
      <c r="U25" t="n">
        <v>0.7</v>
      </c>
      <c r="V25" t="n">
        <v>0.87</v>
      </c>
      <c r="W25" t="n">
        <v>1.11</v>
      </c>
      <c r="X25" t="n">
        <v>0.28</v>
      </c>
      <c r="Y25" t="n">
        <v>1</v>
      </c>
      <c r="Z25" t="n">
        <v>10</v>
      </c>
      <c r="AA25" t="n">
        <v>259.5391521350112</v>
      </c>
      <c r="AB25" t="n">
        <v>355.112918010411</v>
      </c>
      <c r="AC25" t="n">
        <v>321.2214395196072</v>
      </c>
      <c r="AD25" t="n">
        <v>259539.1521350112</v>
      </c>
      <c r="AE25" t="n">
        <v>355112.918010411</v>
      </c>
      <c r="AF25" t="n">
        <v>1.881751202675135e-06</v>
      </c>
      <c r="AG25" t="n">
        <v>16</v>
      </c>
      <c r="AH25" t="n">
        <v>321221.4395196072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8.682600000000001</v>
      </c>
      <c r="E26" t="n">
        <v>11.52</v>
      </c>
      <c r="F26" t="n">
        <v>7.74</v>
      </c>
      <c r="G26" t="n">
        <v>33.18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12</v>
      </c>
      <c r="N26" t="n">
        <v>90.59</v>
      </c>
      <c r="O26" t="n">
        <v>38394.52</v>
      </c>
      <c r="P26" t="n">
        <v>124.42</v>
      </c>
      <c r="Q26" t="n">
        <v>968.38</v>
      </c>
      <c r="R26" t="n">
        <v>33.26</v>
      </c>
      <c r="S26" t="n">
        <v>23.91</v>
      </c>
      <c r="T26" t="n">
        <v>3888.13</v>
      </c>
      <c r="U26" t="n">
        <v>0.72</v>
      </c>
      <c r="V26" t="n">
        <v>0.87</v>
      </c>
      <c r="W26" t="n">
        <v>1.1</v>
      </c>
      <c r="X26" t="n">
        <v>0.25</v>
      </c>
      <c r="Y26" t="n">
        <v>1</v>
      </c>
      <c r="Z26" t="n">
        <v>10</v>
      </c>
      <c r="AA26" t="n">
        <v>248.2812557550226</v>
      </c>
      <c r="AB26" t="n">
        <v>339.7093675198147</v>
      </c>
      <c r="AC26" t="n">
        <v>307.2879822689166</v>
      </c>
      <c r="AD26" t="n">
        <v>248281.2557550226</v>
      </c>
      <c r="AE26" t="n">
        <v>339709.3675198148</v>
      </c>
      <c r="AF26" t="n">
        <v>1.896164727659068e-06</v>
      </c>
      <c r="AG26" t="n">
        <v>15</v>
      </c>
      <c r="AH26" t="n">
        <v>307287.9822689166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8.6797</v>
      </c>
      <c r="E27" t="n">
        <v>11.52</v>
      </c>
      <c r="F27" t="n">
        <v>7.75</v>
      </c>
      <c r="G27" t="n">
        <v>33.2</v>
      </c>
      <c r="H27" t="n">
        <v>0.42</v>
      </c>
      <c r="I27" t="n">
        <v>14</v>
      </c>
      <c r="J27" t="n">
        <v>309.95</v>
      </c>
      <c r="K27" t="n">
        <v>61.82</v>
      </c>
      <c r="L27" t="n">
        <v>7.25</v>
      </c>
      <c r="M27" t="n">
        <v>12</v>
      </c>
      <c r="N27" t="n">
        <v>90.88</v>
      </c>
      <c r="O27" t="n">
        <v>38461.6</v>
      </c>
      <c r="P27" t="n">
        <v>124.13</v>
      </c>
      <c r="Q27" t="n">
        <v>968.37</v>
      </c>
      <c r="R27" t="n">
        <v>33.4</v>
      </c>
      <c r="S27" t="n">
        <v>23.91</v>
      </c>
      <c r="T27" t="n">
        <v>3954.54</v>
      </c>
      <c r="U27" t="n">
        <v>0.72</v>
      </c>
      <c r="V27" t="n">
        <v>0.87</v>
      </c>
      <c r="W27" t="n">
        <v>1.1</v>
      </c>
      <c r="X27" t="n">
        <v>0.25</v>
      </c>
      <c r="Y27" t="n">
        <v>1</v>
      </c>
      <c r="Z27" t="n">
        <v>10</v>
      </c>
      <c r="AA27" t="n">
        <v>248.1765159674571</v>
      </c>
      <c r="AB27" t="n">
        <v>339.5660579216744</v>
      </c>
      <c r="AC27" t="n">
        <v>307.1583499376866</v>
      </c>
      <c r="AD27" t="n">
        <v>248176.5159674571</v>
      </c>
      <c r="AE27" t="n">
        <v>339566.0579216745</v>
      </c>
      <c r="AF27" t="n">
        <v>1.895531406106743e-06</v>
      </c>
      <c r="AG27" t="n">
        <v>15</v>
      </c>
      <c r="AH27" t="n">
        <v>307158.3499376866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8.729200000000001</v>
      </c>
      <c r="E28" t="n">
        <v>11.46</v>
      </c>
      <c r="F28" t="n">
        <v>7.74</v>
      </c>
      <c r="G28" t="n">
        <v>35.71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11</v>
      </c>
      <c r="N28" t="n">
        <v>91.18000000000001</v>
      </c>
      <c r="O28" t="n">
        <v>38528.81</v>
      </c>
      <c r="P28" t="n">
        <v>123.42</v>
      </c>
      <c r="Q28" t="n">
        <v>968.33</v>
      </c>
      <c r="R28" t="n">
        <v>33.15</v>
      </c>
      <c r="S28" t="n">
        <v>23.91</v>
      </c>
      <c r="T28" t="n">
        <v>3833.69</v>
      </c>
      <c r="U28" t="n">
        <v>0.72</v>
      </c>
      <c r="V28" t="n">
        <v>0.87</v>
      </c>
      <c r="W28" t="n">
        <v>1.1</v>
      </c>
      <c r="X28" t="n">
        <v>0.24</v>
      </c>
      <c r="Y28" t="n">
        <v>1</v>
      </c>
      <c r="Z28" t="n">
        <v>10</v>
      </c>
      <c r="AA28" t="n">
        <v>247.0740566754993</v>
      </c>
      <c r="AB28" t="n">
        <v>338.0576244813473</v>
      </c>
      <c r="AC28" t="n">
        <v>305.793879267804</v>
      </c>
      <c r="AD28" t="n">
        <v>247074.0566754994</v>
      </c>
      <c r="AE28" t="n">
        <v>338057.6244813473</v>
      </c>
      <c r="AF28" t="n">
        <v>1.906341549844694e-06</v>
      </c>
      <c r="AG28" t="n">
        <v>15</v>
      </c>
      <c r="AH28" t="n">
        <v>305793.879267804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8.7258</v>
      </c>
      <c r="E29" t="n">
        <v>11.46</v>
      </c>
      <c r="F29" t="n">
        <v>7.74</v>
      </c>
      <c r="G29" t="n">
        <v>35.73</v>
      </c>
      <c r="H29" t="n">
        <v>0.44</v>
      </c>
      <c r="I29" t="n">
        <v>13</v>
      </c>
      <c r="J29" t="n">
        <v>311.04</v>
      </c>
      <c r="K29" t="n">
        <v>61.82</v>
      </c>
      <c r="L29" t="n">
        <v>7.75</v>
      </c>
      <c r="M29" t="n">
        <v>11</v>
      </c>
      <c r="N29" t="n">
        <v>91.47</v>
      </c>
      <c r="O29" t="n">
        <v>38596.15</v>
      </c>
      <c r="P29" t="n">
        <v>122.9</v>
      </c>
      <c r="Q29" t="n">
        <v>968.4299999999999</v>
      </c>
      <c r="R29" t="n">
        <v>33.14</v>
      </c>
      <c r="S29" t="n">
        <v>23.91</v>
      </c>
      <c r="T29" t="n">
        <v>3828.96</v>
      </c>
      <c r="U29" t="n">
        <v>0.72</v>
      </c>
      <c r="V29" t="n">
        <v>0.87</v>
      </c>
      <c r="W29" t="n">
        <v>1.1</v>
      </c>
      <c r="X29" t="n">
        <v>0.24</v>
      </c>
      <c r="Y29" t="n">
        <v>1</v>
      </c>
      <c r="Z29" t="n">
        <v>10</v>
      </c>
      <c r="AA29" t="n">
        <v>246.7918914477419</v>
      </c>
      <c r="AB29" t="n">
        <v>337.6715535684784</v>
      </c>
      <c r="AC29" t="n">
        <v>305.4446544210054</v>
      </c>
      <c r="AD29" t="n">
        <v>246791.8914477419</v>
      </c>
      <c r="AE29" t="n">
        <v>337671.5535684784</v>
      </c>
      <c r="AF29" t="n">
        <v>1.905599034921279e-06</v>
      </c>
      <c r="AG29" t="n">
        <v>15</v>
      </c>
      <c r="AH29" t="n">
        <v>305444.6544210054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8.7925</v>
      </c>
      <c r="E30" t="n">
        <v>11.37</v>
      </c>
      <c r="F30" t="n">
        <v>7.71</v>
      </c>
      <c r="G30" t="n">
        <v>38.55</v>
      </c>
      <c r="H30" t="n">
        <v>0.46</v>
      </c>
      <c r="I30" t="n">
        <v>12</v>
      </c>
      <c r="J30" t="n">
        <v>311.59</v>
      </c>
      <c r="K30" t="n">
        <v>61.82</v>
      </c>
      <c r="L30" t="n">
        <v>8</v>
      </c>
      <c r="M30" t="n">
        <v>10</v>
      </c>
      <c r="N30" t="n">
        <v>91.77</v>
      </c>
      <c r="O30" t="n">
        <v>38663.62</v>
      </c>
      <c r="P30" t="n">
        <v>121.14</v>
      </c>
      <c r="Q30" t="n">
        <v>968.34</v>
      </c>
      <c r="R30" t="n">
        <v>32.35</v>
      </c>
      <c r="S30" t="n">
        <v>23.91</v>
      </c>
      <c r="T30" t="n">
        <v>3440.22</v>
      </c>
      <c r="U30" t="n">
        <v>0.74</v>
      </c>
      <c r="V30" t="n">
        <v>0.88</v>
      </c>
      <c r="W30" t="n">
        <v>1.1</v>
      </c>
      <c r="X30" t="n">
        <v>0.21</v>
      </c>
      <c r="Y30" t="n">
        <v>1</v>
      </c>
      <c r="Z30" t="n">
        <v>10</v>
      </c>
      <c r="AA30" t="n">
        <v>244.7642262181938</v>
      </c>
      <c r="AB30" t="n">
        <v>334.8972125471354</v>
      </c>
      <c r="AC30" t="n">
        <v>302.9350926129264</v>
      </c>
      <c r="AD30" t="n">
        <v>244764.2262181938</v>
      </c>
      <c r="AE30" t="n">
        <v>334897.2125471354</v>
      </c>
      <c r="AF30" t="n">
        <v>1.920165430624738e-06</v>
      </c>
      <c r="AG30" t="n">
        <v>15</v>
      </c>
      <c r="AH30" t="n">
        <v>302935.0926129264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8.789899999999999</v>
      </c>
      <c r="E31" t="n">
        <v>11.38</v>
      </c>
      <c r="F31" t="n">
        <v>7.71</v>
      </c>
      <c r="G31" t="n">
        <v>38.56</v>
      </c>
      <c r="H31" t="n">
        <v>0.47</v>
      </c>
      <c r="I31" t="n">
        <v>12</v>
      </c>
      <c r="J31" t="n">
        <v>312.14</v>
      </c>
      <c r="K31" t="n">
        <v>61.82</v>
      </c>
      <c r="L31" t="n">
        <v>8.25</v>
      </c>
      <c r="M31" t="n">
        <v>10</v>
      </c>
      <c r="N31" t="n">
        <v>92.06999999999999</v>
      </c>
      <c r="O31" t="n">
        <v>38731.35</v>
      </c>
      <c r="P31" t="n">
        <v>120.4</v>
      </c>
      <c r="Q31" t="n">
        <v>968.39</v>
      </c>
      <c r="R31" t="n">
        <v>32.46</v>
      </c>
      <c r="S31" t="n">
        <v>23.91</v>
      </c>
      <c r="T31" t="n">
        <v>3494.07</v>
      </c>
      <c r="U31" t="n">
        <v>0.74</v>
      </c>
      <c r="V31" t="n">
        <v>0.88</v>
      </c>
      <c r="W31" t="n">
        <v>1.1</v>
      </c>
      <c r="X31" t="n">
        <v>0.22</v>
      </c>
      <c r="Y31" t="n">
        <v>1</v>
      </c>
      <c r="Z31" t="n">
        <v>10</v>
      </c>
      <c r="AA31" t="n">
        <v>244.3373872670535</v>
      </c>
      <c r="AB31" t="n">
        <v>334.3131926633802</v>
      </c>
      <c r="AC31" t="n">
        <v>302.4068107671995</v>
      </c>
      <c r="AD31" t="n">
        <v>244337.3872670535</v>
      </c>
      <c r="AE31" t="n">
        <v>334313.1926633802</v>
      </c>
      <c r="AF31" t="n">
        <v>1.919597625095068e-06</v>
      </c>
      <c r="AG31" t="n">
        <v>15</v>
      </c>
      <c r="AH31" t="n">
        <v>302406.8107671995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8.788600000000001</v>
      </c>
      <c r="E32" t="n">
        <v>11.38</v>
      </c>
      <c r="F32" t="n">
        <v>7.71</v>
      </c>
      <c r="G32" t="n">
        <v>38.57</v>
      </c>
      <c r="H32" t="n">
        <v>0.48</v>
      </c>
      <c r="I32" t="n">
        <v>12</v>
      </c>
      <c r="J32" t="n">
        <v>312.69</v>
      </c>
      <c r="K32" t="n">
        <v>61.82</v>
      </c>
      <c r="L32" t="n">
        <v>8.5</v>
      </c>
      <c r="M32" t="n">
        <v>10</v>
      </c>
      <c r="N32" t="n">
        <v>92.37</v>
      </c>
      <c r="O32" t="n">
        <v>38799.09</v>
      </c>
      <c r="P32" t="n">
        <v>119.53</v>
      </c>
      <c r="Q32" t="n">
        <v>968.3200000000001</v>
      </c>
      <c r="R32" t="n">
        <v>32.51</v>
      </c>
      <c r="S32" t="n">
        <v>23.91</v>
      </c>
      <c r="T32" t="n">
        <v>3520.15</v>
      </c>
      <c r="U32" t="n">
        <v>0.74</v>
      </c>
      <c r="V32" t="n">
        <v>0.88</v>
      </c>
      <c r="W32" t="n">
        <v>1.1</v>
      </c>
      <c r="X32" t="n">
        <v>0.22</v>
      </c>
      <c r="Y32" t="n">
        <v>1</v>
      </c>
      <c r="Z32" t="n">
        <v>10</v>
      </c>
      <c r="AA32" t="n">
        <v>243.8142698168988</v>
      </c>
      <c r="AB32" t="n">
        <v>333.5974402897658</v>
      </c>
      <c r="AC32" t="n">
        <v>301.7593687955579</v>
      </c>
      <c r="AD32" t="n">
        <v>243814.2698168988</v>
      </c>
      <c r="AE32" t="n">
        <v>333597.4402897658</v>
      </c>
      <c r="AF32" t="n">
        <v>1.919313722330233e-06</v>
      </c>
      <c r="AG32" t="n">
        <v>15</v>
      </c>
      <c r="AH32" t="n">
        <v>301759.3687955579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8.8474</v>
      </c>
      <c r="E33" t="n">
        <v>11.3</v>
      </c>
      <c r="F33" t="n">
        <v>7.69</v>
      </c>
      <c r="G33" t="n">
        <v>41.97</v>
      </c>
      <c r="H33" t="n">
        <v>0.5</v>
      </c>
      <c r="I33" t="n">
        <v>11</v>
      </c>
      <c r="J33" t="n">
        <v>313.24</v>
      </c>
      <c r="K33" t="n">
        <v>61.82</v>
      </c>
      <c r="L33" t="n">
        <v>8.75</v>
      </c>
      <c r="M33" t="n">
        <v>9</v>
      </c>
      <c r="N33" t="n">
        <v>92.67</v>
      </c>
      <c r="O33" t="n">
        <v>38866.96</v>
      </c>
      <c r="P33" t="n">
        <v>118.6</v>
      </c>
      <c r="Q33" t="n">
        <v>968.3200000000001</v>
      </c>
      <c r="R33" t="n">
        <v>31.8</v>
      </c>
      <c r="S33" t="n">
        <v>23.91</v>
      </c>
      <c r="T33" t="n">
        <v>3171.06</v>
      </c>
      <c r="U33" t="n">
        <v>0.75</v>
      </c>
      <c r="V33" t="n">
        <v>0.88</v>
      </c>
      <c r="W33" t="n">
        <v>1.1</v>
      </c>
      <c r="X33" t="n">
        <v>0.2</v>
      </c>
      <c r="Y33" t="n">
        <v>1</v>
      </c>
      <c r="Z33" t="n">
        <v>10</v>
      </c>
      <c r="AA33" t="n">
        <v>242.4655942993975</v>
      </c>
      <c r="AB33" t="n">
        <v>331.7521229473568</v>
      </c>
      <c r="AC33" t="n">
        <v>300.0901659503887</v>
      </c>
      <c r="AD33" t="n">
        <v>242465.5942993975</v>
      </c>
      <c r="AE33" t="n">
        <v>331752.1229473568</v>
      </c>
      <c r="AF33" t="n">
        <v>1.932154862770465e-06</v>
      </c>
      <c r="AG33" t="n">
        <v>15</v>
      </c>
      <c r="AH33" t="n">
        <v>300090.1659503886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8.843500000000001</v>
      </c>
      <c r="E34" t="n">
        <v>11.31</v>
      </c>
      <c r="F34" t="n">
        <v>7.7</v>
      </c>
      <c r="G34" t="n">
        <v>42</v>
      </c>
      <c r="H34" t="n">
        <v>0.51</v>
      </c>
      <c r="I34" t="n">
        <v>11</v>
      </c>
      <c r="J34" t="n">
        <v>313.79</v>
      </c>
      <c r="K34" t="n">
        <v>61.82</v>
      </c>
      <c r="L34" t="n">
        <v>9</v>
      </c>
      <c r="M34" t="n">
        <v>9</v>
      </c>
      <c r="N34" t="n">
        <v>92.97</v>
      </c>
      <c r="O34" t="n">
        <v>38934.97</v>
      </c>
      <c r="P34" t="n">
        <v>118.39</v>
      </c>
      <c r="Q34" t="n">
        <v>968.3200000000001</v>
      </c>
      <c r="R34" t="n">
        <v>32.12</v>
      </c>
      <c r="S34" t="n">
        <v>23.91</v>
      </c>
      <c r="T34" t="n">
        <v>3331.71</v>
      </c>
      <c r="U34" t="n">
        <v>0.74</v>
      </c>
      <c r="V34" t="n">
        <v>0.88</v>
      </c>
      <c r="W34" t="n">
        <v>1.1</v>
      </c>
      <c r="X34" t="n">
        <v>0.2</v>
      </c>
      <c r="Y34" t="n">
        <v>1</v>
      </c>
      <c r="Z34" t="n">
        <v>10</v>
      </c>
      <c r="AA34" t="n">
        <v>242.4218243277862</v>
      </c>
      <c r="AB34" t="n">
        <v>331.6922349412033</v>
      </c>
      <c r="AC34" t="n">
        <v>300.0359935714891</v>
      </c>
      <c r="AD34" t="n">
        <v>242421.8243277862</v>
      </c>
      <c r="AE34" t="n">
        <v>331692.2349412033</v>
      </c>
      <c r="AF34" t="n">
        <v>1.93130315447596e-06</v>
      </c>
      <c r="AG34" t="n">
        <v>15</v>
      </c>
      <c r="AH34" t="n">
        <v>300035.9935714891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8.845000000000001</v>
      </c>
      <c r="E35" t="n">
        <v>11.31</v>
      </c>
      <c r="F35" t="n">
        <v>7.7</v>
      </c>
      <c r="G35" t="n">
        <v>41.99</v>
      </c>
      <c r="H35" t="n">
        <v>0.52</v>
      </c>
      <c r="I35" t="n">
        <v>11</v>
      </c>
      <c r="J35" t="n">
        <v>314.34</v>
      </c>
      <c r="K35" t="n">
        <v>61.82</v>
      </c>
      <c r="L35" t="n">
        <v>9.25</v>
      </c>
      <c r="M35" t="n">
        <v>9</v>
      </c>
      <c r="N35" t="n">
        <v>93.27</v>
      </c>
      <c r="O35" t="n">
        <v>39003.11</v>
      </c>
      <c r="P35" t="n">
        <v>117.6</v>
      </c>
      <c r="Q35" t="n">
        <v>968.35</v>
      </c>
      <c r="R35" t="n">
        <v>31.92</v>
      </c>
      <c r="S35" t="n">
        <v>23.91</v>
      </c>
      <c r="T35" t="n">
        <v>3233.07</v>
      </c>
      <c r="U35" t="n">
        <v>0.75</v>
      </c>
      <c r="V35" t="n">
        <v>0.88</v>
      </c>
      <c r="W35" t="n">
        <v>1.1</v>
      </c>
      <c r="X35" t="n">
        <v>0.2</v>
      </c>
      <c r="Y35" t="n">
        <v>1</v>
      </c>
      <c r="Z35" t="n">
        <v>10</v>
      </c>
      <c r="AA35" t="n">
        <v>241.9182189012721</v>
      </c>
      <c r="AB35" t="n">
        <v>331.0031797791437</v>
      </c>
      <c r="AC35" t="n">
        <v>299.4127008670013</v>
      </c>
      <c r="AD35" t="n">
        <v>241918.2189012721</v>
      </c>
      <c r="AE35" t="n">
        <v>331003.1797791438</v>
      </c>
      <c r="AF35" t="n">
        <v>1.931630734589231e-06</v>
      </c>
      <c r="AG35" t="n">
        <v>15</v>
      </c>
      <c r="AH35" t="n">
        <v>299412.7008670013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8.915100000000001</v>
      </c>
      <c r="E36" t="n">
        <v>11.22</v>
      </c>
      <c r="F36" t="n">
        <v>7.66</v>
      </c>
      <c r="G36" t="n">
        <v>45.98</v>
      </c>
      <c r="H36" t="n">
        <v>0.54</v>
      </c>
      <c r="I36" t="n">
        <v>10</v>
      </c>
      <c r="J36" t="n">
        <v>314.9</v>
      </c>
      <c r="K36" t="n">
        <v>61.82</v>
      </c>
      <c r="L36" t="n">
        <v>9.5</v>
      </c>
      <c r="M36" t="n">
        <v>8</v>
      </c>
      <c r="N36" t="n">
        <v>93.56999999999999</v>
      </c>
      <c r="O36" t="n">
        <v>39071.38</v>
      </c>
      <c r="P36" t="n">
        <v>115.72</v>
      </c>
      <c r="Q36" t="n">
        <v>968.42</v>
      </c>
      <c r="R36" t="n">
        <v>30.91</v>
      </c>
      <c r="S36" t="n">
        <v>23.91</v>
      </c>
      <c r="T36" t="n">
        <v>2733.34</v>
      </c>
      <c r="U36" t="n">
        <v>0.77</v>
      </c>
      <c r="V36" t="n">
        <v>0.88</v>
      </c>
      <c r="W36" t="n">
        <v>1.09</v>
      </c>
      <c r="X36" t="n">
        <v>0.17</v>
      </c>
      <c r="Y36" t="n">
        <v>1</v>
      </c>
      <c r="Z36" t="n">
        <v>10</v>
      </c>
      <c r="AA36" t="n">
        <v>239.8028967380631</v>
      </c>
      <c r="AB36" t="n">
        <v>328.1089026740151</v>
      </c>
      <c r="AC36" t="n">
        <v>296.7946495066417</v>
      </c>
      <c r="AD36" t="n">
        <v>239802.8967380631</v>
      </c>
      <c r="AE36" t="n">
        <v>328108.9026740151</v>
      </c>
      <c r="AF36" t="n">
        <v>1.946939645216105e-06</v>
      </c>
      <c r="AG36" t="n">
        <v>15</v>
      </c>
      <c r="AH36" t="n">
        <v>296794.6495066417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8.911099999999999</v>
      </c>
      <c r="E37" t="n">
        <v>11.22</v>
      </c>
      <c r="F37" t="n">
        <v>7.67</v>
      </c>
      <c r="G37" t="n">
        <v>46.02</v>
      </c>
      <c r="H37" t="n">
        <v>0.55</v>
      </c>
      <c r="I37" t="n">
        <v>10</v>
      </c>
      <c r="J37" t="n">
        <v>315.45</v>
      </c>
      <c r="K37" t="n">
        <v>61.82</v>
      </c>
      <c r="L37" t="n">
        <v>9.75</v>
      </c>
      <c r="M37" t="n">
        <v>8</v>
      </c>
      <c r="N37" t="n">
        <v>93.88</v>
      </c>
      <c r="O37" t="n">
        <v>39139.8</v>
      </c>
      <c r="P37" t="n">
        <v>115.34</v>
      </c>
      <c r="Q37" t="n">
        <v>968.3200000000001</v>
      </c>
      <c r="R37" t="n">
        <v>31.14</v>
      </c>
      <c r="S37" t="n">
        <v>23.91</v>
      </c>
      <c r="T37" t="n">
        <v>2843.5</v>
      </c>
      <c r="U37" t="n">
        <v>0.77</v>
      </c>
      <c r="V37" t="n">
        <v>0.88</v>
      </c>
      <c r="W37" t="n">
        <v>1.09</v>
      </c>
      <c r="X37" t="n">
        <v>0.17</v>
      </c>
      <c r="Y37" t="n">
        <v>1</v>
      </c>
      <c r="Z37" t="n">
        <v>10</v>
      </c>
      <c r="AA37" t="n">
        <v>239.655607447373</v>
      </c>
      <c r="AB37" t="n">
        <v>327.9073749685481</v>
      </c>
      <c r="AC37" t="n">
        <v>296.6123553225385</v>
      </c>
      <c r="AD37" t="n">
        <v>239655.607447373</v>
      </c>
      <c r="AE37" t="n">
        <v>327907.3749685481</v>
      </c>
      <c r="AF37" t="n">
        <v>1.946066098247382e-06</v>
      </c>
      <c r="AG37" t="n">
        <v>15</v>
      </c>
      <c r="AH37" t="n">
        <v>296612.3553225385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8.914</v>
      </c>
      <c r="E38" t="n">
        <v>11.22</v>
      </c>
      <c r="F38" t="n">
        <v>7.67</v>
      </c>
      <c r="G38" t="n">
        <v>45.99</v>
      </c>
      <c r="H38" t="n">
        <v>0.5600000000000001</v>
      </c>
      <c r="I38" t="n">
        <v>10</v>
      </c>
      <c r="J38" t="n">
        <v>316.01</v>
      </c>
      <c r="K38" t="n">
        <v>61.82</v>
      </c>
      <c r="L38" t="n">
        <v>10</v>
      </c>
      <c r="M38" t="n">
        <v>8</v>
      </c>
      <c r="N38" t="n">
        <v>94.18000000000001</v>
      </c>
      <c r="O38" t="n">
        <v>39208.35</v>
      </c>
      <c r="P38" t="n">
        <v>113.4</v>
      </c>
      <c r="Q38" t="n">
        <v>968.41</v>
      </c>
      <c r="R38" t="n">
        <v>30.79</v>
      </c>
      <c r="S38" t="n">
        <v>23.91</v>
      </c>
      <c r="T38" t="n">
        <v>2671.47</v>
      </c>
      <c r="U38" t="n">
        <v>0.78</v>
      </c>
      <c r="V38" t="n">
        <v>0.88</v>
      </c>
      <c r="W38" t="n">
        <v>1.1</v>
      </c>
      <c r="X38" t="n">
        <v>0.17</v>
      </c>
      <c r="Y38" t="n">
        <v>1</v>
      </c>
      <c r="Z38" t="n">
        <v>10</v>
      </c>
      <c r="AA38" t="n">
        <v>238.4384755722466</v>
      </c>
      <c r="AB38" t="n">
        <v>326.2420414409323</v>
      </c>
      <c r="AC38" t="n">
        <v>295.1059588894876</v>
      </c>
      <c r="AD38" t="n">
        <v>238438.4755722466</v>
      </c>
      <c r="AE38" t="n">
        <v>326242.0414409323</v>
      </c>
      <c r="AF38" t="n">
        <v>1.946699419799706e-06</v>
      </c>
      <c r="AG38" t="n">
        <v>15</v>
      </c>
      <c r="AH38" t="n">
        <v>295105.9588894875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8.965</v>
      </c>
      <c r="E39" t="n">
        <v>11.15</v>
      </c>
      <c r="F39" t="n">
        <v>7.66</v>
      </c>
      <c r="G39" t="n">
        <v>51.05</v>
      </c>
      <c r="H39" t="n">
        <v>0.58</v>
      </c>
      <c r="I39" t="n">
        <v>9</v>
      </c>
      <c r="J39" t="n">
        <v>316.56</v>
      </c>
      <c r="K39" t="n">
        <v>61.82</v>
      </c>
      <c r="L39" t="n">
        <v>10.25</v>
      </c>
      <c r="M39" t="n">
        <v>7</v>
      </c>
      <c r="N39" t="n">
        <v>94.48999999999999</v>
      </c>
      <c r="O39" t="n">
        <v>39277.04</v>
      </c>
      <c r="P39" t="n">
        <v>112.85</v>
      </c>
      <c r="Q39" t="n">
        <v>968.3200000000001</v>
      </c>
      <c r="R39" t="n">
        <v>30.79</v>
      </c>
      <c r="S39" t="n">
        <v>23.91</v>
      </c>
      <c r="T39" t="n">
        <v>2678.18</v>
      </c>
      <c r="U39" t="n">
        <v>0.78</v>
      </c>
      <c r="V39" t="n">
        <v>0.88</v>
      </c>
      <c r="W39" t="n">
        <v>1.09</v>
      </c>
      <c r="X39" t="n">
        <v>0.16</v>
      </c>
      <c r="Y39" t="n">
        <v>1</v>
      </c>
      <c r="Z39" t="n">
        <v>10</v>
      </c>
      <c r="AA39" t="n">
        <v>237.4992553840071</v>
      </c>
      <c r="AB39" t="n">
        <v>324.9569589439132</v>
      </c>
      <c r="AC39" t="n">
        <v>293.9435228623591</v>
      </c>
      <c r="AD39" t="n">
        <v>237499.2553840071</v>
      </c>
      <c r="AE39" t="n">
        <v>324956.9589439132</v>
      </c>
      <c r="AF39" t="n">
        <v>1.957837143650927e-06</v>
      </c>
      <c r="AG39" t="n">
        <v>15</v>
      </c>
      <c r="AH39" t="n">
        <v>293943.5228623591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8.968400000000001</v>
      </c>
      <c r="E40" t="n">
        <v>11.15</v>
      </c>
      <c r="F40" t="n">
        <v>7.65</v>
      </c>
      <c r="G40" t="n">
        <v>51.02</v>
      </c>
      <c r="H40" t="n">
        <v>0.59</v>
      </c>
      <c r="I40" t="n">
        <v>9</v>
      </c>
      <c r="J40" t="n">
        <v>317.12</v>
      </c>
      <c r="K40" t="n">
        <v>61.82</v>
      </c>
      <c r="L40" t="n">
        <v>10.5</v>
      </c>
      <c r="M40" t="n">
        <v>7</v>
      </c>
      <c r="N40" t="n">
        <v>94.8</v>
      </c>
      <c r="O40" t="n">
        <v>39345.87</v>
      </c>
      <c r="P40" t="n">
        <v>112.45</v>
      </c>
      <c r="Q40" t="n">
        <v>968.33</v>
      </c>
      <c r="R40" t="n">
        <v>30.54</v>
      </c>
      <c r="S40" t="n">
        <v>23.91</v>
      </c>
      <c r="T40" t="n">
        <v>2552.06</v>
      </c>
      <c r="U40" t="n">
        <v>0.78</v>
      </c>
      <c r="V40" t="n">
        <v>0.88</v>
      </c>
      <c r="W40" t="n">
        <v>1.09</v>
      </c>
      <c r="X40" t="n">
        <v>0.16</v>
      </c>
      <c r="Y40" t="n">
        <v>1</v>
      </c>
      <c r="Z40" t="n">
        <v>10</v>
      </c>
      <c r="AA40" t="n">
        <v>237.1799275252963</v>
      </c>
      <c r="AB40" t="n">
        <v>324.5200404798746</v>
      </c>
      <c r="AC40" t="n">
        <v>293.5483032833091</v>
      </c>
      <c r="AD40" t="n">
        <v>237179.9275252963</v>
      </c>
      <c r="AE40" t="n">
        <v>324520.0404798746</v>
      </c>
      <c r="AF40" t="n">
        <v>1.958579658574342e-06</v>
      </c>
      <c r="AG40" t="n">
        <v>15</v>
      </c>
      <c r="AH40" t="n">
        <v>293548.3032833091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8.9673</v>
      </c>
      <c r="E41" t="n">
        <v>11.15</v>
      </c>
      <c r="F41" t="n">
        <v>7.65</v>
      </c>
      <c r="G41" t="n">
        <v>51.03</v>
      </c>
      <c r="H41" t="n">
        <v>0.6</v>
      </c>
      <c r="I41" t="n">
        <v>9</v>
      </c>
      <c r="J41" t="n">
        <v>317.68</v>
      </c>
      <c r="K41" t="n">
        <v>61.82</v>
      </c>
      <c r="L41" t="n">
        <v>10.75</v>
      </c>
      <c r="M41" t="n">
        <v>7</v>
      </c>
      <c r="N41" t="n">
        <v>95.11</v>
      </c>
      <c r="O41" t="n">
        <v>39414.84</v>
      </c>
      <c r="P41" t="n">
        <v>111.61</v>
      </c>
      <c r="Q41" t="n">
        <v>968.34</v>
      </c>
      <c r="R41" t="n">
        <v>30.65</v>
      </c>
      <c r="S41" t="n">
        <v>23.91</v>
      </c>
      <c r="T41" t="n">
        <v>2605.22</v>
      </c>
      <c r="U41" t="n">
        <v>0.78</v>
      </c>
      <c r="V41" t="n">
        <v>0.88</v>
      </c>
      <c r="W41" t="n">
        <v>1.09</v>
      </c>
      <c r="X41" t="n">
        <v>0.16</v>
      </c>
      <c r="Y41" t="n">
        <v>1</v>
      </c>
      <c r="Z41" t="n">
        <v>10</v>
      </c>
      <c r="AA41" t="n">
        <v>236.6822117564093</v>
      </c>
      <c r="AB41" t="n">
        <v>323.8390438072137</v>
      </c>
      <c r="AC41" t="n">
        <v>292.932299977302</v>
      </c>
      <c r="AD41" t="n">
        <v>236682.2117564093</v>
      </c>
      <c r="AE41" t="n">
        <v>323839.0438072137</v>
      </c>
      <c r="AF41" t="n">
        <v>1.958339433157943e-06</v>
      </c>
      <c r="AG41" t="n">
        <v>15</v>
      </c>
      <c r="AH41" t="n">
        <v>292932.299977302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8.963900000000001</v>
      </c>
      <c r="E42" t="n">
        <v>11.16</v>
      </c>
      <c r="F42" t="n">
        <v>7.66</v>
      </c>
      <c r="G42" t="n">
        <v>51.06</v>
      </c>
      <c r="H42" t="n">
        <v>0.62</v>
      </c>
      <c r="I42" t="n">
        <v>9</v>
      </c>
      <c r="J42" t="n">
        <v>318.24</v>
      </c>
      <c r="K42" t="n">
        <v>61.82</v>
      </c>
      <c r="L42" t="n">
        <v>11</v>
      </c>
      <c r="M42" t="n">
        <v>7</v>
      </c>
      <c r="N42" t="n">
        <v>95.42</v>
      </c>
      <c r="O42" t="n">
        <v>39483.95</v>
      </c>
      <c r="P42" t="n">
        <v>110.57</v>
      </c>
      <c r="Q42" t="n">
        <v>968.3200000000001</v>
      </c>
      <c r="R42" t="n">
        <v>30.68</v>
      </c>
      <c r="S42" t="n">
        <v>23.91</v>
      </c>
      <c r="T42" t="n">
        <v>2619.35</v>
      </c>
      <c r="U42" t="n">
        <v>0.78</v>
      </c>
      <c r="V42" t="n">
        <v>0.88</v>
      </c>
      <c r="W42" t="n">
        <v>1.1</v>
      </c>
      <c r="X42" t="n">
        <v>0.16</v>
      </c>
      <c r="Y42" t="n">
        <v>1</v>
      </c>
      <c r="Z42" t="n">
        <v>10</v>
      </c>
      <c r="AA42" t="n">
        <v>236.127170053948</v>
      </c>
      <c r="AB42" t="n">
        <v>323.0796112631948</v>
      </c>
      <c r="AC42" t="n">
        <v>292.2453466094137</v>
      </c>
      <c r="AD42" t="n">
        <v>236127.170053948</v>
      </c>
      <c r="AE42" t="n">
        <v>323079.6112631948</v>
      </c>
      <c r="AF42" t="n">
        <v>1.957596918234529e-06</v>
      </c>
      <c r="AG42" t="n">
        <v>15</v>
      </c>
      <c r="AH42" t="n">
        <v>292245.3466094137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9.026400000000001</v>
      </c>
      <c r="E43" t="n">
        <v>11.08</v>
      </c>
      <c r="F43" t="n">
        <v>7.64</v>
      </c>
      <c r="G43" t="n">
        <v>57.28</v>
      </c>
      <c r="H43" t="n">
        <v>0.63</v>
      </c>
      <c r="I43" t="n">
        <v>8</v>
      </c>
      <c r="J43" t="n">
        <v>318.8</v>
      </c>
      <c r="K43" t="n">
        <v>61.82</v>
      </c>
      <c r="L43" t="n">
        <v>11.25</v>
      </c>
      <c r="M43" t="n">
        <v>3</v>
      </c>
      <c r="N43" t="n">
        <v>95.73</v>
      </c>
      <c r="O43" t="n">
        <v>39553.2</v>
      </c>
      <c r="P43" t="n">
        <v>108.74</v>
      </c>
      <c r="Q43" t="n">
        <v>968.36</v>
      </c>
      <c r="R43" t="n">
        <v>29.97</v>
      </c>
      <c r="S43" t="n">
        <v>23.91</v>
      </c>
      <c r="T43" t="n">
        <v>2270.31</v>
      </c>
      <c r="U43" t="n">
        <v>0.8</v>
      </c>
      <c r="V43" t="n">
        <v>0.89</v>
      </c>
      <c r="W43" t="n">
        <v>1.1</v>
      </c>
      <c r="X43" t="n">
        <v>0.14</v>
      </c>
      <c r="Y43" t="n">
        <v>1</v>
      </c>
      <c r="Z43" t="n">
        <v>10</v>
      </c>
      <c r="AA43" t="n">
        <v>234.2728676894037</v>
      </c>
      <c r="AB43" t="n">
        <v>320.5424729619798</v>
      </c>
      <c r="AC43" t="n">
        <v>289.9503492267699</v>
      </c>
      <c r="AD43" t="n">
        <v>234272.8676894036</v>
      </c>
      <c r="AE43" t="n">
        <v>320542.4729619798</v>
      </c>
      <c r="AF43" t="n">
        <v>1.971246089620829e-06</v>
      </c>
      <c r="AG43" t="n">
        <v>15</v>
      </c>
      <c r="AH43" t="n">
        <v>289950.3492267699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9.0244</v>
      </c>
      <c r="E44" t="n">
        <v>11.08</v>
      </c>
      <c r="F44" t="n">
        <v>7.64</v>
      </c>
      <c r="G44" t="n">
        <v>57.3</v>
      </c>
      <c r="H44" t="n">
        <v>0.64</v>
      </c>
      <c r="I44" t="n">
        <v>8</v>
      </c>
      <c r="J44" t="n">
        <v>319.36</v>
      </c>
      <c r="K44" t="n">
        <v>61.82</v>
      </c>
      <c r="L44" t="n">
        <v>11.5</v>
      </c>
      <c r="M44" t="n">
        <v>3</v>
      </c>
      <c r="N44" t="n">
        <v>96.04000000000001</v>
      </c>
      <c r="O44" t="n">
        <v>39622.59</v>
      </c>
      <c r="P44" t="n">
        <v>109.13</v>
      </c>
      <c r="Q44" t="n">
        <v>968.39</v>
      </c>
      <c r="R44" t="n">
        <v>30.03</v>
      </c>
      <c r="S44" t="n">
        <v>23.91</v>
      </c>
      <c r="T44" t="n">
        <v>2300.91</v>
      </c>
      <c r="U44" t="n">
        <v>0.8</v>
      </c>
      <c r="V44" t="n">
        <v>0.89</v>
      </c>
      <c r="W44" t="n">
        <v>1.1</v>
      </c>
      <c r="X44" t="n">
        <v>0.14</v>
      </c>
      <c r="Y44" t="n">
        <v>1</v>
      </c>
      <c r="Z44" t="n">
        <v>10</v>
      </c>
      <c r="AA44" t="n">
        <v>234.5291790490504</v>
      </c>
      <c r="AB44" t="n">
        <v>320.8931694719074</v>
      </c>
      <c r="AC44" t="n">
        <v>290.2675757539958</v>
      </c>
      <c r="AD44" t="n">
        <v>234529.1790490504</v>
      </c>
      <c r="AE44" t="n">
        <v>320893.1694719074</v>
      </c>
      <c r="AF44" t="n">
        <v>1.970809316136467e-06</v>
      </c>
      <c r="AG44" t="n">
        <v>15</v>
      </c>
      <c r="AH44" t="n">
        <v>290267.5757539958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9.024100000000001</v>
      </c>
      <c r="E45" t="n">
        <v>11.08</v>
      </c>
      <c r="F45" t="n">
        <v>7.64</v>
      </c>
      <c r="G45" t="n">
        <v>57.3</v>
      </c>
      <c r="H45" t="n">
        <v>0.65</v>
      </c>
      <c r="I45" t="n">
        <v>8</v>
      </c>
      <c r="J45" t="n">
        <v>319.93</v>
      </c>
      <c r="K45" t="n">
        <v>61.82</v>
      </c>
      <c r="L45" t="n">
        <v>11.75</v>
      </c>
      <c r="M45" t="n">
        <v>3</v>
      </c>
      <c r="N45" t="n">
        <v>96.36</v>
      </c>
      <c r="O45" t="n">
        <v>39692.13</v>
      </c>
      <c r="P45" t="n">
        <v>109.64</v>
      </c>
      <c r="Q45" t="n">
        <v>968.36</v>
      </c>
      <c r="R45" t="n">
        <v>30</v>
      </c>
      <c r="S45" t="n">
        <v>23.91</v>
      </c>
      <c r="T45" t="n">
        <v>2286.85</v>
      </c>
      <c r="U45" t="n">
        <v>0.8</v>
      </c>
      <c r="V45" t="n">
        <v>0.89</v>
      </c>
      <c r="W45" t="n">
        <v>1.1</v>
      </c>
      <c r="X45" t="n">
        <v>0.14</v>
      </c>
      <c r="Y45" t="n">
        <v>1</v>
      </c>
      <c r="Z45" t="n">
        <v>10</v>
      </c>
      <c r="AA45" t="n">
        <v>234.8399113793093</v>
      </c>
      <c r="AB45" t="n">
        <v>321.3183271547103</v>
      </c>
      <c r="AC45" t="n">
        <v>290.6521569842646</v>
      </c>
      <c r="AD45" t="n">
        <v>234839.9113793093</v>
      </c>
      <c r="AE45" t="n">
        <v>321318.3271547103</v>
      </c>
      <c r="AF45" t="n">
        <v>1.970743800113813e-06</v>
      </c>
      <c r="AG45" t="n">
        <v>15</v>
      </c>
      <c r="AH45" t="n">
        <v>290652.1569842647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9.022600000000001</v>
      </c>
      <c r="E46" t="n">
        <v>11.08</v>
      </c>
      <c r="F46" t="n">
        <v>7.64</v>
      </c>
      <c r="G46" t="n">
        <v>57.31</v>
      </c>
      <c r="H46" t="n">
        <v>0.67</v>
      </c>
      <c r="I46" t="n">
        <v>8</v>
      </c>
      <c r="J46" t="n">
        <v>320.49</v>
      </c>
      <c r="K46" t="n">
        <v>61.82</v>
      </c>
      <c r="L46" t="n">
        <v>12</v>
      </c>
      <c r="M46" t="n">
        <v>1</v>
      </c>
      <c r="N46" t="n">
        <v>96.67</v>
      </c>
      <c r="O46" t="n">
        <v>39761.81</v>
      </c>
      <c r="P46" t="n">
        <v>109.44</v>
      </c>
      <c r="Q46" t="n">
        <v>968.36</v>
      </c>
      <c r="R46" t="n">
        <v>29.99</v>
      </c>
      <c r="S46" t="n">
        <v>23.91</v>
      </c>
      <c r="T46" t="n">
        <v>2279.89</v>
      </c>
      <c r="U46" t="n">
        <v>0.8</v>
      </c>
      <c r="V46" t="n">
        <v>0.88</v>
      </c>
      <c r="W46" t="n">
        <v>1.1</v>
      </c>
      <c r="X46" t="n">
        <v>0.15</v>
      </c>
      <c r="Y46" t="n">
        <v>1</v>
      </c>
      <c r="Z46" t="n">
        <v>10</v>
      </c>
      <c r="AA46" t="n">
        <v>234.7352273798861</v>
      </c>
      <c r="AB46" t="n">
        <v>321.1750938883675</v>
      </c>
      <c r="AC46" t="n">
        <v>290.5225936998324</v>
      </c>
      <c r="AD46" t="n">
        <v>234735.2273798861</v>
      </c>
      <c r="AE46" t="n">
        <v>321175.0938883675</v>
      </c>
      <c r="AF46" t="n">
        <v>1.970416220000542e-06</v>
      </c>
      <c r="AG46" t="n">
        <v>15</v>
      </c>
      <c r="AH46" t="n">
        <v>290522.5936998324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9.0219</v>
      </c>
      <c r="E47" t="n">
        <v>11.08</v>
      </c>
      <c r="F47" t="n">
        <v>7.64</v>
      </c>
      <c r="G47" t="n">
        <v>57.32</v>
      </c>
      <c r="H47" t="n">
        <v>0.68</v>
      </c>
      <c r="I47" t="n">
        <v>8</v>
      </c>
      <c r="J47" t="n">
        <v>321.06</v>
      </c>
      <c r="K47" t="n">
        <v>61.82</v>
      </c>
      <c r="L47" t="n">
        <v>12.25</v>
      </c>
      <c r="M47" t="n">
        <v>1</v>
      </c>
      <c r="N47" t="n">
        <v>96.98999999999999</v>
      </c>
      <c r="O47" t="n">
        <v>39831.64</v>
      </c>
      <c r="P47" t="n">
        <v>109.34</v>
      </c>
      <c r="Q47" t="n">
        <v>968.36</v>
      </c>
      <c r="R47" t="n">
        <v>30.06</v>
      </c>
      <c r="S47" t="n">
        <v>23.91</v>
      </c>
      <c r="T47" t="n">
        <v>2315.26</v>
      </c>
      <c r="U47" t="n">
        <v>0.8</v>
      </c>
      <c r="V47" t="n">
        <v>0.88</v>
      </c>
      <c r="W47" t="n">
        <v>1.1</v>
      </c>
      <c r="X47" t="n">
        <v>0.15</v>
      </c>
      <c r="Y47" t="n">
        <v>1</v>
      </c>
      <c r="Z47" t="n">
        <v>10</v>
      </c>
      <c r="AA47" t="n">
        <v>234.6823416388112</v>
      </c>
      <c r="AB47" t="n">
        <v>321.1027332842746</v>
      </c>
      <c r="AC47" t="n">
        <v>290.4571390902354</v>
      </c>
      <c r="AD47" t="n">
        <v>234682.3416388112</v>
      </c>
      <c r="AE47" t="n">
        <v>321102.7332842746</v>
      </c>
      <c r="AF47" t="n">
        <v>1.970263349281015e-06</v>
      </c>
      <c r="AG47" t="n">
        <v>15</v>
      </c>
      <c r="AH47" t="n">
        <v>290457.1390902354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9.020300000000001</v>
      </c>
      <c r="E48" t="n">
        <v>11.09</v>
      </c>
      <c r="F48" t="n">
        <v>7.64</v>
      </c>
      <c r="G48" t="n">
        <v>57.33</v>
      </c>
      <c r="H48" t="n">
        <v>0.6899999999999999</v>
      </c>
      <c r="I48" t="n">
        <v>8</v>
      </c>
      <c r="J48" t="n">
        <v>321.63</v>
      </c>
      <c r="K48" t="n">
        <v>61.82</v>
      </c>
      <c r="L48" t="n">
        <v>12.5</v>
      </c>
      <c r="M48" t="n">
        <v>1</v>
      </c>
      <c r="N48" t="n">
        <v>97.31</v>
      </c>
      <c r="O48" t="n">
        <v>39901.61</v>
      </c>
      <c r="P48" t="n">
        <v>109.51</v>
      </c>
      <c r="Q48" t="n">
        <v>968.36</v>
      </c>
      <c r="R48" t="n">
        <v>30.1</v>
      </c>
      <c r="S48" t="n">
        <v>23.91</v>
      </c>
      <c r="T48" t="n">
        <v>2335.24</v>
      </c>
      <c r="U48" t="n">
        <v>0.79</v>
      </c>
      <c r="V48" t="n">
        <v>0.88</v>
      </c>
      <c r="W48" t="n">
        <v>1.1</v>
      </c>
      <c r="X48" t="n">
        <v>0.15</v>
      </c>
      <c r="Y48" t="n">
        <v>1</v>
      </c>
      <c r="Z48" t="n">
        <v>10</v>
      </c>
      <c r="AA48" t="n">
        <v>234.8018877768563</v>
      </c>
      <c r="AB48" t="n">
        <v>321.2663015843513</v>
      </c>
      <c r="AC48" t="n">
        <v>290.6050966613223</v>
      </c>
      <c r="AD48" t="n">
        <v>234801.8877768563</v>
      </c>
      <c r="AE48" t="n">
        <v>321266.3015843512</v>
      </c>
      <c r="AF48" t="n">
        <v>1.969913930493526e-06</v>
      </c>
      <c r="AG48" t="n">
        <v>15</v>
      </c>
      <c r="AH48" t="n">
        <v>290605.0966613223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9.018000000000001</v>
      </c>
      <c r="E49" t="n">
        <v>11.09</v>
      </c>
      <c r="F49" t="n">
        <v>7.65</v>
      </c>
      <c r="G49" t="n">
        <v>57.35</v>
      </c>
      <c r="H49" t="n">
        <v>0.71</v>
      </c>
      <c r="I49" t="n">
        <v>8</v>
      </c>
      <c r="J49" t="n">
        <v>322.2</v>
      </c>
      <c r="K49" t="n">
        <v>61.82</v>
      </c>
      <c r="L49" t="n">
        <v>12.75</v>
      </c>
      <c r="M49" t="n">
        <v>1</v>
      </c>
      <c r="N49" t="n">
        <v>97.62</v>
      </c>
      <c r="O49" t="n">
        <v>39971.73</v>
      </c>
      <c r="P49" t="n">
        <v>109.52</v>
      </c>
      <c r="Q49" t="n">
        <v>968.36</v>
      </c>
      <c r="R49" t="n">
        <v>30.11</v>
      </c>
      <c r="S49" t="n">
        <v>23.91</v>
      </c>
      <c r="T49" t="n">
        <v>2340.12</v>
      </c>
      <c r="U49" t="n">
        <v>0.79</v>
      </c>
      <c r="V49" t="n">
        <v>0.88</v>
      </c>
      <c r="W49" t="n">
        <v>1.1</v>
      </c>
      <c r="X49" t="n">
        <v>0.15</v>
      </c>
      <c r="Y49" t="n">
        <v>1</v>
      </c>
      <c r="Z49" t="n">
        <v>10</v>
      </c>
      <c r="AA49" t="n">
        <v>234.8714001231528</v>
      </c>
      <c r="AB49" t="n">
        <v>321.3614114432223</v>
      </c>
      <c r="AC49" t="n">
        <v>290.6911293687502</v>
      </c>
      <c r="AD49" t="n">
        <v>234871.4001231528</v>
      </c>
      <c r="AE49" t="n">
        <v>321361.4114432223</v>
      </c>
      <c r="AF49" t="n">
        <v>1.96941164098651e-06</v>
      </c>
      <c r="AG49" t="n">
        <v>15</v>
      </c>
      <c r="AH49" t="n">
        <v>290691.1293687503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9.019600000000001</v>
      </c>
      <c r="E50" t="n">
        <v>11.09</v>
      </c>
      <c r="F50" t="n">
        <v>7.65</v>
      </c>
      <c r="G50" t="n">
        <v>57.34</v>
      </c>
      <c r="H50" t="n">
        <v>0.72</v>
      </c>
      <c r="I50" t="n">
        <v>8</v>
      </c>
      <c r="J50" t="n">
        <v>322.77</v>
      </c>
      <c r="K50" t="n">
        <v>61.82</v>
      </c>
      <c r="L50" t="n">
        <v>13</v>
      </c>
      <c r="M50" t="n">
        <v>0</v>
      </c>
      <c r="N50" t="n">
        <v>97.94</v>
      </c>
      <c r="O50" t="n">
        <v>40042</v>
      </c>
      <c r="P50" t="n">
        <v>109.65</v>
      </c>
      <c r="Q50" t="n">
        <v>968.38</v>
      </c>
      <c r="R50" t="n">
        <v>30.06</v>
      </c>
      <c r="S50" t="n">
        <v>23.91</v>
      </c>
      <c r="T50" t="n">
        <v>2318.1</v>
      </c>
      <c r="U50" t="n">
        <v>0.8</v>
      </c>
      <c r="V50" t="n">
        <v>0.88</v>
      </c>
      <c r="W50" t="n">
        <v>1.1</v>
      </c>
      <c r="X50" t="n">
        <v>0.15</v>
      </c>
      <c r="Y50" t="n">
        <v>1</v>
      </c>
      <c r="Z50" t="n">
        <v>10</v>
      </c>
      <c r="AA50" t="n">
        <v>234.9328156013896</v>
      </c>
      <c r="AB50" t="n">
        <v>321.4454428100055</v>
      </c>
      <c r="AC50" t="n">
        <v>290.7671408998265</v>
      </c>
      <c r="AD50" t="n">
        <v>234932.8156013896</v>
      </c>
      <c r="AE50" t="n">
        <v>321445.4428100056</v>
      </c>
      <c r="AF50" t="n">
        <v>1.969761059774e-06</v>
      </c>
      <c r="AG50" t="n">
        <v>15</v>
      </c>
      <c r="AH50" t="n">
        <v>290767.1408998265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8.140000000000001</v>
      </c>
      <c r="E2" t="n">
        <v>12.28</v>
      </c>
      <c r="F2" t="n">
        <v>9.550000000000001</v>
      </c>
      <c r="G2" t="n">
        <v>5.85</v>
      </c>
      <c r="H2" t="n">
        <v>0.64</v>
      </c>
      <c r="I2" t="n">
        <v>98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27.96</v>
      </c>
      <c r="Q2" t="n">
        <v>968.9299999999999</v>
      </c>
      <c r="R2" t="n">
        <v>85.59</v>
      </c>
      <c r="S2" t="n">
        <v>23.91</v>
      </c>
      <c r="T2" t="n">
        <v>29631.35</v>
      </c>
      <c r="U2" t="n">
        <v>0.28</v>
      </c>
      <c r="V2" t="n">
        <v>0.71</v>
      </c>
      <c r="W2" t="n">
        <v>1.36</v>
      </c>
      <c r="X2" t="n">
        <v>2.05</v>
      </c>
      <c r="Y2" t="n">
        <v>1</v>
      </c>
      <c r="Z2" t="n">
        <v>10</v>
      </c>
      <c r="AA2" t="n">
        <v>149.2175619943086</v>
      </c>
      <c r="AB2" t="n">
        <v>204.1660513347512</v>
      </c>
      <c r="AC2" t="n">
        <v>184.6807299442734</v>
      </c>
      <c r="AD2" t="n">
        <v>149217.5619943086</v>
      </c>
      <c r="AE2" t="n">
        <v>204166.0513347512</v>
      </c>
      <c r="AF2" t="n">
        <v>2.481373011681954e-06</v>
      </c>
      <c r="AG2" t="n">
        <v>16</v>
      </c>
      <c r="AH2" t="n">
        <v>184680.7299442734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8.660299999999999</v>
      </c>
      <c r="E2" t="n">
        <v>11.55</v>
      </c>
      <c r="F2" t="n">
        <v>8.51</v>
      </c>
      <c r="G2" t="n">
        <v>10.01</v>
      </c>
      <c r="H2" t="n">
        <v>0.18</v>
      </c>
      <c r="I2" t="n">
        <v>51</v>
      </c>
      <c r="J2" t="n">
        <v>98.70999999999999</v>
      </c>
      <c r="K2" t="n">
        <v>39.72</v>
      </c>
      <c r="L2" t="n">
        <v>1</v>
      </c>
      <c r="M2" t="n">
        <v>49</v>
      </c>
      <c r="N2" t="n">
        <v>12.99</v>
      </c>
      <c r="O2" t="n">
        <v>12407.75</v>
      </c>
      <c r="P2" t="n">
        <v>69.09</v>
      </c>
      <c r="Q2" t="n">
        <v>968.48</v>
      </c>
      <c r="R2" t="n">
        <v>57.3</v>
      </c>
      <c r="S2" t="n">
        <v>23.91</v>
      </c>
      <c r="T2" t="n">
        <v>15721.55</v>
      </c>
      <c r="U2" t="n">
        <v>0.42</v>
      </c>
      <c r="V2" t="n">
        <v>0.79</v>
      </c>
      <c r="W2" t="n">
        <v>1.16</v>
      </c>
      <c r="X2" t="n">
        <v>1.01</v>
      </c>
      <c r="Y2" t="n">
        <v>1</v>
      </c>
      <c r="Z2" t="n">
        <v>10</v>
      </c>
      <c r="AA2" t="n">
        <v>194.5986851785535</v>
      </c>
      <c r="AB2" t="n">
        <v>266.2585061492596</v>
      </c>
      <c r="AC2" t="n">
        <v>240.8471680186125</v>
      </c>
      <c r="AD2" t="n">
        <v>194598.6851785535</v>
      </c>
      <c r="AE2" t="n">
        <v>266258.5061492596</v>
      </c>
      <c r="AF2" t="n">
        <v>2.262759645896838e-06</v>
      </c>
      <c r="AG2" t="n">
        <v>16</v>
      </c>
      <c r="AH2" t="n">
        <v>240847.1680186125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9.0854</v>
      </c>
      <c r="E3" t="n">
        <v>11.01</v>
      </c>
      <c r="F3" t="n">
        <v>8.24</v>
      </c>
      <c r="G3" t="n">
        <v>13.01</v>
      </c>
      <c r="H3" t="n">
        <v>0.22</v>
      </c>
      <c r="I3" t="n">
        <v>38</v>
      </c>
      <c r="J3" t="n">
        <v>99.02</v>
      </c>
      <c r="K3" t="n">
        <v>39.72</v>
      </c>
      <c r="L3" t="n">
        <v>1.25</v>
      </c>
      <c r="M3" t="n">
        <v>36</v>
      </c>
      <c r="N3" t="n">
        <v>13.05</v>
      </c>
      <c r="O3" t="n">
        <v>12446.14</v>
      </c>
      <c r="P3" t="n">
        <v>64.25</v>
      </c>
      <c r="Q3" t="n">
        <v>968.38</v>
      </c>
      <c r="R3" t="n">
        <v>48.67</v>
      </c>
      <c r="S3" t="n">
        <v>23.91</v>
      </c>
      <c r="T3" t="n">
        <v>11470.57</v>
      </c>
      <c r="U3" t="n">
        <v>0.49</v>
      </c>
      <c r="V3" t="n">
        <v>0.82</v>
      </c>
      <c r="W3" t="n">
        <v>1.14</v>
      </c>
      <c r="X3" t="n">
        <v>0.74</v>
      </c>
      <c r="Y3" t="n">
        <v>1</v>
      </c>
      <c r="Z3" t="n">
        <v>10</v>
      </c>
      <c r="AA3" t="n">
        <v>180.0014511246158</v>
      </c>
      <c r="AB3" t="n">
        <v>246.2859265321557</v>
      </c>
      <c r="AC3" t="n">
        <v>222.7807433684671</v>
      </c>
      <c r="AD3" t="n">
        <v>180001.4511246158</v>
      </c>
      <c r="AE3" t="n">
        <v>246285.9265321557</v>
      </c>
      <c r="AF3" t="n">
        <v>2.373829600225296e-06</v>
      </c>
      <c r="AG3" t="n">
        <v>15</v>
      </c>
      <c r="AH3" t="n">
        <v>222780.7433684671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9.3657</v>
      </c>
      <c r="E4" t="n">
        <v>10.68</v>
      </c>
      <c r="F4" t="n">
        <v>8.07</v>
      </c>
      <c r="G4" t="n">
        <v>16.14</v>
      </c>
      <c r="H4" t="n">
        <v>0.27</v>
      </c>
      <c r="I4" t="n">
        <v>30</v>
      </c>
      <c r="J4" t="n">
        <v>99.33</v>
      </c>
      <c r="K4" t="n">
        <v>39.72</v>
      </c>
      <c r="L4" t="n">
        <v>1.5</v>
      </c>
      <c r="M4" t="n">
        <v>27</v>
      </c>
      <c r="N4" t="n">
        <v>13.11</v>
      </c>
      <c r="O4" t="n">
        <v>12484.55</v>
      </c>
      <c r="P4" t="n">
        <v>60.23</v>
      </c>
      <c r="Q4" t="n">
        <v>968.4</v>
      </c>
      <c r="R4" t="n">
        <v>43.64</v>
      </c>
      <c r="S4" t="n">
        <v>23.91</v>
      </c>
      <c r="T4" t="n">
        <v>8997.07</v>
      </c>
      <c r="U4" t="n">
        <v>0.55</v>
      </c>
      <c r="V4" t="n">
        <v>0.84</v>
      </c>
      <c r="W4" t="n">
        <v>1.13</v>
      </c>
      <c r="X4" t="n">
        <v>0.58</v>
      </c>
      <c r="Y4" t="n">
        <v>1</v>
      </c>
      <c r="Z4" t="n">
        <v>10</v>
      </c>
      <c r="AA4" t="n">
        <v>167.505318973174</v>
      </c>
      <c r="AB4" t="n">
        <v>229.1881672321192</v>
      </c>
      <c r="AC4" t="n">
        <v>207.3147702191648</v>
      </c>
      <c r="AD4" t="n">
        <v>167505.318973174</v>
      </c>
      <c r="AE4" t="n">
        <v>229188.1672321192</v>
      </c>
      <c r="AF4" t="n">
        <v>2.447066269710751e-06</v>
      </c>
      <c r="AG4" t="n">
        <v>14</v>
      </c>
      <c r="AH4" t="n">
        <v>207314.7702191648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9.524800000000001</v>
      </c>
      <c r="E5" t="n">
        <v>10.5</v>
      </c>
      <c r="F5" t="n">
        <v>8</v>
      </c>
      <c r="G5" t="n">
        <v>19.19</v>
      </c>
      <c r="H5" t="n">
        <v>0.31</v>
      </c>
      <c r="I5" t="n">
        <v>25</v>
      </c>
      <c r="J5" t="n">
        <v>99.64</v>
      </c>
      <c r="K5" t="n">
        <v>39.72</v>
      </c>
      <c r="L5" t="n">
        <v>1.75</v>
      </c>
      <c r="M5" t="n">
        <v>17</v>
      </c>
      <c r="N5" t="n">
        <v>13.18</v>
      </c>
      <c r="O5" t="n">
        <v>12522.99</v>
      </c>
      <c r="P5" t="n">
        <v>56.9</v>
      </c>
      <c r="Q5" t="n">
        <v>968.74</v>
      </c>
      <c r="R5" t="n">
        <v>40.78</v>
      </c>
      <c r="S5" t="n">
        <v>23.91</v>
      </c>
      <c r="T5" t="n">
        <v>7590.91</v>
      </c>
      <c r="U5" t="n">
        <v>0.59</v>
      </c>
      <c r="V5" t="n">
        <v>0.85</v>
      </c>
      <c r="W5" t="n">
        <v>1.14</v>
      </c>
      <c r="X5" t="n">
        <v>0.5</v>
      </c>
      <c r="Y5" t="n">
        <v>1</v>
      </c>
      <c r="Z5" t="n">
        <v>10</v>
      </c>
      <c r="AA5" t="n">
        <v>164.5473489903065</v>
      </c>
      <c r="AB5" t="n">
        <v>225.1409422051363</v>
      </c>
      <c r="AC5" t="n">
        <v>203.6538066684398</v>
      </c>
      <c r="AD5" t="n">
        <v>164547.3489903065</v>
      </c>
      <c r="AE5" t="n">
        <v>225140.9422051363</v>
      </c>
      <c r="AF5" t="n">
        <v>2.488635852711593e-06</v>
      </c>
      <c r="AG5" t="n">
        <v>14</v>
      </c>
      <c r="AH5" t="n">
        <v>203653.8066684398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9.565799999999999</v>
      </c>
      <c r="E6" t="n">
        <v>10.45</v>
      </c>
      <c r="F6" t="n">
        <v>7.97</v>
      </c>
      <c r="G6" t="n">
        <v>19.93</v>
      </c>
      <c r="H6" t="n">
        <v>0.35</v>
      </c>
      <c r="I6" t="n">
        <v>24</v>
      </c>
      <c r="J6" t="n">
        <v>99.95</v>
      </c>
      <c r="K6" t="n">
        <v>39.72</v>
      </c>
      <c r="L6" t="n">
        <v>2</v>
      </c>
      <c r="M6" t="n">
        <v>3</v>
      </c>
      <c r="N6" t="n">
        <v>13.24</v>
      </c>
      <c r="O6" t="n">
        <v>12561.45</v>
      </c>
      <c r="P6" t="n">
        <v>56.12</v>
      </c>
      <c r="Q6" t="n">
        <v>968.49</v>
      </c>
      <c r="R6" t="n">
        <v>39.62</v>
      </c>
      <c r="S6" t="n">
        <v>23.91</v>
      </c>
      <c r="T6" t="n">
        <v>7014.35</v>
      </c>
      <c r="U6" t="n">
        <v>0.6</v>
      </c>
      <c r="V6" t="n">
        <v>0.85</v>
      </c>
      <c r="W6" t="n">
        <v>1.15</v>
      </c>
      <c r="X6" t="n">
        <v>0.48</v>
      </c>
      <c r="Y6" t="n">
        <v>1</v>
      </c>
      <c r="Z6" t="n">
        <v>10</v>
      </c>
      <c r="AA6" t="n">
        <v>163.8184037349014</v>
      </c>
      <c r="AB6" t="n">
        <v>224.1435671478964</v>
      </c>
      <c r="AC6" t="n">
        <v>202.751619686838</v>
      </c>
      <c r="AD6" t="n">
        <v>163818.4037349014</v>
      </c>
      <c r="AE6" t="n">
        <v>224143.5671478964</v>
      </c>
      <c r="AF6" t="n">
        <v>2.499348315961337e-06</v>
      </c>
      <c r="AG6" t="n">
        <v>14</v>
      </c>
      <c r="AH6" t="n">
        <v>202751.6196868379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9.5816</v>
      </c>
      <c r="E7" t="n">
        <v>10.44</v>
      </c>
      <c r="F7" t="n">
        <v>7.98</v>
      </c>
      <c r="G7" t="n">
        <v>20.81</v>
      </c>
      <c r="H7" t="n">
        <v>0.39</v>
      </c>
      <c r="I7" t="n">
        <v>23</v>
      </c>
      <c r="J7" t="n">
        <v>100.27</v>
      </c>
      <c r="K7" t="n">
        <v>39.72</v>
      </c>
      <c r="L7" t="n">
        <v>2.25</v>
      </c>
      <c r="M7" t="n">
        <v>1</v>
      </c>
      <c r="N7" t="n">
        <v>13.3</v>
      </c>
      <c r="O7" t="n">
        <v>12599.94</v>
      </c>
      <c r="P7" t="n">
        <v>56.07</v>
      </c>
      <c r="Q7" t="n">
        <v>968.47</v>
      </c>
      <c r="R7" t="n">
        <v>39.75</v>
      </c>
      <c r="S7" t="n">
        <v>23.91</v>
      </c>
      <c r="T7" t="n">
        <v>7084.24</v>
      </c>
      <c r="U7" t="n">
        <v>0.6</v>
      </c>
      <c r="V7" t="n">
        <v>0.85</v>
      </c>
      <c r="W7" t="n">
        <v>1.14</v>
      </c>
      <c r="X7" t="n">
        <v>0.48</v>
      </c>
      <c r="Y7" t="n">
        <v>1</v>
      </c>
      <c r="Z7" t="n">
        <v>10</v>
      </c>
      <c r="AA7" t="n">
        <v>163.7302081155333</v>
      </c>
      <c r="AB7" t="n">
        <v>224.0228940105609</v>
      </c>
      <c r="AC7" t="n">
        <v>202.6424634243639</v>
      </c>
      <c r="AD7" t="n">
        <v>163730.2081155333</v>
      </c>
      <c r="AE7" t="n">
        <v>224022.8940105609</v>
      </c>
      <c r="AF7" t="n">
        <v>2.503476533506362e-06</v>
      </c>
      <c r="AG7" t="n">
        <v>14</v>
      </c>
      <c r="AH7" t="n">
        <v>202642.4634243639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9.577500000000001</v>
      </c>
      <c r="E8" t="n">
        <v>10.44</v>
      </c>
      <c r="F8" t="n">
        <v>7.98</v>
      </c>
      <c r="G8" t="n">
        <v>20.82</v>
      </c>
      <c r="H8" t="n">
        <v>0.44</v>
      </c>
      <c r="I8" t="n">
        <v>23</v>
      </c>
      <c r="J8" t="n">
        <v>100.58</v>
      </c>
      <c r="K8" t="n">
        <v>39.72</v>
      </c>
      <c r="L8" t="n">
        <v>2.5</v>
      </c>
      <c r="M8" t="n">
        <v>0</v>
      </c>
      <c r="N8" t="n">
        <v>13.36</v>
      </c>
      <c r="O8" t="n">
        <v>12638.45</v>
      </c>
      <c r="P8" t="n">
        <v>56.25</v>
      </c>
      <c r="Q8" t="n">
        <v>968.54</v>
      </c>
      <c r="R8" t="n">
        <v>39.79</v>
      </c>
      <c r="S8" t="n">
        <v>23.91</v>
      </c>
      <c r="T8" t="n">
        <v>7103.76</v>
      </c>
      <c r="U8" t="n">
        <v>0.6</v>
      </c>
      <c r="V8" t="n">
        <v>0.85</v>
      </c>
      <c r="W8" t="n">
        <v>1.15</v>
      </c>
      <c r="X8" t="n">
        <v>0.48</v>
      </c>
      <c r="Y8" t="n">
        <v>1</v>
      </c>
      <c r="Z8" t="n">
        <v>10</v>
      </c>
      <c r="AA8" t="n">
        <v>163.8538375758839</v>
      </c>
      <c r="AB8" t="n">
        <v>224.1920492923595</v>
      </c>
      <c r="AC8" t="n">
        <v>202.7954747634786</v>
      </c>
      <c r="AD8" t="n">
        <v>163853.837575884</v>
      </c>
      <c r="AE8" t="n">
        <v>224192.0492923595</v>
      </c>
      <c r="AF8" t="n">
        <v>2.502405287181388e-06</v>
      </c>
      <c r="AG8" t="n">
        <v>14</v>
      </c>
      <c r="AH8" t="n">
        <v>202795.4747634786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6.2647</v>
      </c>
      <c r="E2" t="n">
        <v>15.96</v>
      </c>
      <c r="F2" t="n">
        <v>9.460000000000001</v>
      </c>
      <c r="G2" t="n">
        <v>5.85</v>
      </c>
      <c r="H2" t="n">
        <v>0.09</v>
      </c>
      <c r="I2" t="n">
        <v>97</v>
      </c>
      <c r="J2" t="n">
        <v>204</v>
      </c>
      <c r="K2" t="n">
        <v>55.27</v>
      </c>
      <c r="L2" t="n">
        <v>1</v>
      </c>
      <c r="M2" t="n">
        <v>95</v>
      </c>
      <c r="N2" t="n">
        <v>42.72</v>
      </c>
      <c r="O2" t="n">
        <v>25393.6</v>
      </c>
      <c r="P2" t="n">
        <v>133.32</v>
      </c>
      <c r="Q2" t="n">
        <v>968.58</v>
      </c>
      <c r="R2" t="n">
        <v>87.05</v>
      </c>
      <c r="S2" t="n">
        <v>23.91</v>
      </c>
      <c r="T2" t="n">
        <v>30368.08</v>
      </c>
      <c r="U2" t="n">
        <v>0.27</v>
      </c>
      <c r="V2" t="n">
        <v>0.71</v>
      </c>
      <c r="W2" t="n">
        <v>1.24</v>
      </c>
      <c r="X2" t="n">
        <v>1.97</v>
      </c>
      <c r="Y2" t="n">
        <v>1</v>
      </c>
      <c r="Z2" t="n">
        <v>10</v>
      </c>
      <c r="AA2" t="n">
        <v>347.4314390181462</v>
      </c>
      <c r="AB2" t="n">
        <v>475.3710224579509</v>
      </c>
      <c r="AC2" t="n">
        <v>430.0022792619837</v>
      </c>
      <c r="AD2" t="n">
        <v>347431.4390181463</v>
      </c>
      <c r="AE2" t="n">
        <v>475371.0224579509</v>
      </c>
      <c r="AF2" t="n">
        <v>1.451105700825438e-06</v>
      </c>
      <c r="AG2" t="n">
        <v>21</v>
      </c>
      <c r="AH2" t="n">
        <v>430002.2792619837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6.9109</v>
      </c>
      <c r="E3" t="n">
        <v>14.47</v>
      </c>
      <c r="F3" t="n">
        <v>8.94</v>
      </c>
      <c r="G3" t="n">
        <v>7.35</v>
      </c>
      <c r="H3" t="n">
        <v>0.11</v>
      </c>
      <c r="I3" t="n">
        <v>73</v>
      </c>
      <c r="J3" t="n">
        <v>204.39</v>
      </c>
      <c r="K3" t="n">
        <v>55.27</v>
      </c>
      <c r="L3" t="n">
        <v>1.25</v>
      </c>
      <c r="M3" t="n">
        <v>71</v>
      </c>
      <c r="N3" t="n">
        <v>42.87</v>
      </c>
      <c r="O3" t="n">
        <v>25442.42</v>
      </c>
      <c r="P3" t="n">
        <v>124.9</v>
      </c>
      <c r="Q3" t="n">
        <v>968.6</v>
      </c>
      <c r="R3" t="n">
        <v>70.89</v>
      </c>
      <c r="S3" t="n">
        <v>23.91</v>
      </c>
      <c r="T3" t="n">
        <v>22405.23</v>
      </c>
      <c r="U3" t="n">
        <v>0.34</v>
      </c>
      <c r="V3" t="n">
        <v>0.76</v>
      </c>
      <c r="W3" t="n">
        <v>1.19</v>
      </c>
      <c r="X3" t="n">
        <v>1.45</v>
      </c>
      <c r="Y3" t="n">
        <v>1</v>
      </c>
      <c r="Z3" t="n">
        <v>10</v>
      </c>
      <c r="AA3" t="n">
        <v>305.8390537855526</v>
      </c>
      <c r="AB3" t="n">
        <v>418.4624860561825</v>
      </c>
      <c r="AC3" t="n">
        <v>378.5250137027675</v>
      </c>
      <c r="AD3" t="n">
        <v>305839.0537855526</v>
      </c>
      <c r="AE3" t="n">
        <v>418462.4860561825</v>
      </c>
      <c r="AF3" t="n">
        <v>1.60078637250539e-06</v>
      </c>
      <c r="AG3" t="n">
        <v>19</v>
      </c>
      <c r="AH3" t="n">
        <v>378525.0137027676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7.3317</v>
      </c>
      <c r="E4" t="n">
        <v>13.64</v>
      </c>
      <c r="F4" t="n">
        <v>8.68</v>
      </c>
      <c r="G4" t="n">
        <v>8.83</v>
      </c>
      <c r="H4" t="n">
        <v>0.13</v>
      </c>
      <c r="I4" t="n">
        <v>59</v>
      </c>
      <c r="J4" t="n">
        <v>204.79</v>
      </c>
      <c r="K4" t="n">
        <v>55.27</v>
      </c>
      <c r="L4" t="n">
        <v>1.5</v>
      </c>
      <c r="M4" t="n">
        <v>57</v>
      </c>
      <c r="N4" t="n">
        <v>43.02</v>
      </c>
      <c r="O4" t="n">
        <v>25491.3</v>
      </c>
      <c r="P4" t="n">
        <v>120.24</v>
      </c>
      <c r="Q4" t="n">
        <v>968.37</v>
      </c>
      <c r="R4" t="n">
        <v>62.58</v>
      </c>
      <c r="S4" t="n">
        <v>23.91</v>
      </c>
      <c r="T4" t="n">
        <v>18322.92</v>
      </c>
      <c r="U4" t="n">
        <v>0.38</v>
      </c>
      <c r="V4" t="n">
        <v>0.78</v>
      </c>
      <c r="W4" t="n">
        <v>1.18</v>
      </c>
      <c r="X4" t="n">
        <v>1.19</v>
      </c>
      <c r="Y4" t="n">
        <v>1</v>
      </c>
      <c r="Z4" t="n">
        <v>10</v>
      </c>
      <c r="AA4" t="n">
        <v>284.6233037435801</v>
      </c>
      <c r="AB4" t="n">
        <v>389.4341608759216</v>
      </c>
      <c r="AC4" t="n">
        <v>352.2671111362004</v>
      </c>
      <c r="AD4" t="n">
        <v>284623.3037435801</v>
      </c>
      <c r="AE4" t="n">
        <v>389434.1608759216</v>
      </c>
      <c r="AF4" t="n">
        <v>1.698257165824678e-06</v>
      </c>
      <c r="AG4" t="n">
        <v>18</v>
      </c>
      <c r="AH4" t="n">
        <v>352267.1111362004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7.6753</v>
      </c>
      <c r="E5" t="n">
        <v>13.03</v>
      </c>
      <c r="F5" t="n">
        <v>8.48</v>
      </c>
      <c r="G5" t="n">
        <v>10.38</v>
      </c>
      <c r="H5" t="n">
        <v>0.15</v>
      </c>
      <c r="I5" t="n">
        <v>49</v>
      </c>
      <c r="J5" t="n">
        <v>205.18</v>
      </c>
      <c r="K5" t="n">
        <v>55.27</v>
      </c>
      <c r="L5" t="n">
        <v>1.75</v>
      </c>
      <c r="M5" t="n">
        <v>47</v>
      </c>
      <c r="N5" t="n">
        <v>43.16</v>
      </c>
      <c r="O5" t="n">
        <v>25540.22</v>
      </c>
      <c r="P5" t="n">
        <v>116.4</v>
      </c>
      <c r="Q5" t="n">
        <v>968.53</v>
      </c>
      <c r="R5" t="n">
        <v>56.04</v>
      </c>
      <c r="S5" t="n">
        <v>23.91</v>
      </c>
      <c r="T5" t="n">
        <v>15099.67</v>
      </c>
      <c r="U5" t="n">
        <v>0.43</v>
      </c>
      <c r="V5" t="n">
        <v>0.8</v>
      </c>
      <c r="W5" t="n">
        <v>1.17</v>
      </c>
      <c r="X5" t="n">
        <v>0.98</v>
      </c>
      <c r="Y5" t="n">
        <v>1</v>
      </c>
      <c r="Z5" t="n">
        <v>10</v>
      </c>
      <c r="AA5" t="n">
        <v>266.7274592622782</v>
      </c>
      <c r="AB5" t="n">
        <v>364.9482769476664</v>
      </c>
      <c r="AC5" t="n">
        <v>330.118125603904</v>
      </c>
      <c r="AD5" t="n">
        <v>266727.4592622782</v>
      </c>
      <c r="AE5" t="n">
        <v>364948.2769476664</v>
      </c>
      <c r="AF5" t="n">
        <v>1.777845959989382e-06</v>
      </c>
      <c r="AG5" t="n">
        <v>17</v>
      </c>
      <c r="AH5" t="n">
        <v>330118.125603904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7.9323</v>
      </c>
      <c r="E6" t="n">
        <v>12.61</v>
      </c>
      <c r="F6" t="n">
        <v>8.34</v>
      </c>
      <c r="G6" t="n">
        <v>11.91</v>
      </c>
      <c r="H6" t="n">
        <v>0.17</v>
      </c>
      <c r="I6" t="n">
        <v>42</v>
      </c>
      <c r="J6" t="n">
        <v>205.58</v>
      </c>
      <c r="K6" t="n">
        <v>55.27</v>
      </c>
      <c r="L6" t="n">
        <v>2</v>
      </c>
      <c r="M6" t="n">
        <v>40</v>
      </c>
      <c r="N6" t="n">
        <v>43.31</v>
      </c>
      <c r="O6" t="n">
        <v>25589.2</v>
      </c>
      <c r="P6" t="n">
        <v>113.38</v>
      </c>
      <c r="Q6" t="n">
        <v>968.4</v>
      </c>
      <c r="R6" t="n">
        <v>51.8</v>
      </c>
      <c r="S6" t="n">
        <v>23.91</v>
      </c>
      <c r="T6" t="n">
        <v>13016.02</v>
      </c>
      <c r="U6" t="n">
        <v>0.46</v>
      </c>
      <c r="V6" t="n">
        <v>0.8100000000000001</v>
      </c>
      <c r="W6" t="n">
        <v>1.15</v>
      </c>
      <c r="X6" t="n">
        <v>0.84</v>
      </c>
      <c r="Y6" t="n">
        <v>1</v>
      </c>
      <c r="Z6" t="n">
        <v>10</v>
      </c>
      <c r="AA6" t="n">
        <v>260.3528173999614</v>
      </c>
      <c r="AB6" t="n">
        <v>356.2262107222938</v>
      </c>
      <c r="AC6" t="n">
        <v>322.2284811375842</v>
      </c>
      <c r="AD6" t="n">
        <v>260352.8173999614</v>
      </c>
      <c r="AE6" t="n">
        <v>356226.2107222938</v>
      </c>
      <c r="AF6" t="n">
        <v>1.837375413133529e-06</v>
      </c>
      <c r="AG6" t="n">
        <v>17</v>
      </c>
      <c r="AH6" t="n">
        <v>322228.4811375842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8.138500000000001</v>
      </c>
      <c r="E7" t="n">
        <v>12.29</v>
      </c>
      <c r="F7" t="n">
        <v>8.220000000000001</v>
      </c>
      <c r="G7" t="n">
        <v>13.33</v>
      </c>
      <c r="H7" t="n">
        <v>0.19</v>
      </c>
      <c r="I7" t="n">
        <v>37</v>
      </c>
      <c r="J7" t="n">
        <v>205.98</v>
      </c>
      <c r="K7" t="n">
        <v>55.27</v>
      </c>
      <c r="L7" t="n">
        <v>2.25</v>
      </c>
      <c r="M7" t="n">
        <v>35</v>
      </c>
      <c r="N7" t="n">
        <v>43.46</v>
      </c>
      <c r="O7" t="n">
        <v>25638.22</v>
      </c>
      <c r="P7" t="n">
        <v>110.81</v>
      </c>
      <c r="Q7" t="n">
        <v>968.54</v>
      </c>
      <c r="R7" t="n">
        <v>48.09</v>
      </c>
      <c r="S7" t="n">
        <v>23.91</v>
      </c>
      <c r="T7" t="n">
        <v>11184</v>
      </c>
      <c r="U7" t="n">
        <v>0.5</v>
      </c>
      <c r="V7" t="n">
        <v>0.82</v>
      </c>
      <c r="W7" t="n">
        <v>1.14</v>
      </c>
      <c r="X7" t="n">
        <v>0.72</v>
      </c>
      <c r="Y7" t="n">
        <v>1</v>
      </c>
      <c r="Z7" t="n">
        <v>10</v>
      </c>
      <c r="AA7" t="n">
        <v>255.4023220936375</v>
      </c>
      <c r="AB7" t="n">
        <v>349.4527246435774</v>
      </c>
      <c r="AC7" t="n">
        <v>316.1014470636781</v>
      </c>
      <c r="AD7" t="n">
        <v>255402.3220936375</v>
      </c>
      <c r="AE7" t="n">
        <v>349452.7246435774</v>
      </c>
      <c r="AF7" t="n">
        <v>1.885137954916888e-06</v>
      </c>
      <c r="AG7" t="n">
        <v>17</v>
      </c>
      <c r="AH7" t="n">
        <v>316101.4470636781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8.3399</v>
      </c>
      <c r="E8" t="n">
        <v>11.99</v>
      </c>
      <c r="F8" t="n">
        <v>8.130000000000001</v>
      </c>
      <c r="G8" t="n">
        <v>15.24</v>
      </c>
      <c r="H8" t="n">
        <v>0.22</v>
      </c>
      <c r="I8" t="n">
        <v>32</v>
      </c>
      <c r="J8" t="n">
        <v>206.38</v>
      </c>
      <c r="K8" t="n">
        <v>55.27</v>
      </c>
      <c r="L8" t="n">
        <v>2.5</v>
      </c>
      <c r="M8" t="n">
        <v>30</v>
      </c>
      <c r="N8" t="n">
        <v>43.6</v>
      </c>
      <c r="O8" t="n">
        <v>25687.3</v>
      </c>
      <c r="P8" t="n">
        <v>108.14</v>
      </c>
      <c r="Q8" t="n">
        <v>968.52</v>
      </c>
      <c r="R8" t="n">
        <v>45.34</v>
      </c>
      <c r="S8" t="n">
        <v>23.91</v>
      </c>
      <c r="T8" t="n">
        <v>9835.16</v>
      </c>
      <c r="U8" t="n">
        <v>0.53</v>
      </c>
      <c r="V8" t="n">
        <v>0.83</v>
      </c>
      <c r="W8" t="n">
        <v>1.13</v>
      </c>
      <c r="X8" t="n">
        <v>0.63</v>
      </c>
      <c r="Y8" t="n">
        <v>1</v>
      </c>
      <c r="Z8" t="n">
        <v>10</v>
      </c>
      <c r="AA8" t="n">
        <v>242.0301241311471</v>
      </c>
      <c r="AB8" t="n">
        <v>331.1562934515691</v>
      </c>
      <c r="AC8" t="n">
        <v>299.5512015854267</v>
      </c>
      <c r="AD8" t="n">
        <v>242030.1241311471</v>
      </c>
      <c r="AE8" t="n">
        <v>331156.293451569</v>
      </c>
      <c r="AF8" t="n">
        <v>1.931788662555919e-06</v>
      </c>
      <c r="AG8" t="n">
        <v>16</v>
      </c>
      <c r="AH8" t="n">
        <v>299551.2015854268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8.4686</v>
      </c>
      <c r="E9" t="n">
        <v>11.81</v>
      </c>
      <c r="F9" t="n">
        <v>8.07</v>
      </c>
      <c r="G9" t="n">
        <v>16.69</v>
      </c>
      <c r="H9" t="n">
        <v>0.24</v>
      </c>
      <c r="I9" t="n">
        <v>29</v>
      </c>
      <c r="J9" t="n">
        <v>206.78</v>
      </c>
      <c r="K9" t="n">
        <v>55.27</v>
      </c>
      <c r="L9" t="n">
        <v>2.75</v>
      </c>
      <c r="M9" t="n">
        <v>27</v>
      </c>
      <c r="N9" t="n">
        <v>43.75</v>
      </c>
      <c r="O9" t="n">
        <v>25736.42</v>
      </c>
      <c r="P9" t="n">
        <v>106.56</v>
      </c>
      <c r="Q9" t="n">
        <v>968.42</v>
      </c>
      <c r="R9" t="n">
        <v>43.55</v>
      </c>
      <c r="S9" t="n">
        <v>23.91</v>
      </c>
      <c r="T9" t="n">
        <v>8953.700000000001</v>
      </c>
      <c r="U9" t="n">
        <v>0.55</v>
      </c>
      <c r="V9" t="n">
        <v>0.84</v>
      </c>
      <c r="W9" t="n">
        <v>1.13</v>
      </c>
      <c r="X9" t="n">
        <v>0.57</v>
      </c>
      <c r="Y9" t="n">
        <v>1</v>
      </c>
      <c r="Z9" t="n">
        <v>10</v>
      </c>
      <c r="AA9" t="n">
        <v>239.2749889848297</v>
      </c>
      <c r="AB9" t="n">
        <v>327.3865959963952</v>
      </c>
      <c r="AC9" t="n">
        <v>296.1412787645699</v>
      </c>
      <c r="AD9" t="n">
        <v>239274.9889848297</v>
      </c>
      <c r="AE9" t="n">
        <v>327386.5959963952</v>
      </c>
      <c r="AF9" t="n">
        <v>1.961599715550673e-06</v>
      </c>
      <c r="AG9" t="n">
        <v>16</v>
      </c>
      <c r="AH9" t="n">
        <v>296141.2787645699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8.606299999999999</v>
      </c>
      <c r="E10" t="n">
        <v>11.62</v>
      </c>
      <c r="F10" t="n">
        <v>8</v>
      </c>
      <c r="G10" t="n">
        <v>18.46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104.42</v>
      </c>
      <c r="Q10" t="n">
        <v>968.3200000000001</v>
      </c>
      <c r="R10" t="n">
        <v>41.28</v>
      </c>
      <c r="S10" t="n">
        <v>23.91</v>
      </c>
      <c r="T10" t="n">
        <v>7833.7</v>
      </c>
      <c r="U10" t="n">
        <v>0.58</v>
      </c>
      <c r="V10" t="n">
        <v>0.85</v>
      </c>
      <c r="W10" t="n">
        <v>1.13</v>
      </c>
      <c r="X10" t="n">
        <v>0.5</v>
      </c>
      <c r="Y10" t="n">
        <v>1</v>
      </c>
      <c r="Z10" t="n">
        <v>10</v>
      </c>
      <c r="AA10" t="n">
        <v>236.1136437084113</v>
      </c>
      <c r="AB10" t="n">
        <v>323.0611039204913</v>
      </c>
      <c r="AC10" t="n">
        <v>292.2286055815226</v>
      </c>
      <c r="AD10" t="n">
        <v>236113.6437084113</v>
      </c>
      <c r="AE10" t="n">
        <v>323061.1039204913</v>
      </c>
      <c r="AF10" t="n">
        <v>1.993495457566039e-06</v>
      </c>
      <c r="AG10" t="n">
        <v>16</v>
      </c>
      <c r="AH10" t="n">
        <v>292228.6055815226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8.709300000000001</v>
      </c>
      <c r="E11" t="n">
        <v>11.48</v>
      </c>
      <c r="F11" t="n">
        <v>7.94</v>
      </c>
      <c r="G11" t="n">
        <v>19.86</v>
      </c>
      <c r="H11" t="n">
        <v>0.28</v>
      </c>
      <c r="I11" t="n">
        <v>24</v>
      </c>
      <c r="J11" t="n">
        <v>207.57</v>
      </c>
      <c r="K11" t="n">
        <v>55.27</v>
      </c>
      <c r="L11" t="n">
        <v>3.25</v>
      </c>
      <c r="M11" t="n">
        <v>22</v>
      </c>
      <c r="N11" t="n">
        <v>44.05</v>
      </c>
      <c r="O11" t="n">
        <v>25834.83</v>
      </c>
      <c r="P11" t="n">
        <v>102.78</v>
      </c>
      <c r="Q11" t="n">
        <v>968.4</v>
      </c>
      <c r="R11" t="n">
        <v>39.49</v>
      </c>
      <c r="S11" t="n">
        <v>23.91</v>
      </c>
      <c r="T11" t="n">
        <v>6952.94</v>
      </c>
      <c r="U11" t="n">
        <v>0.61</v>
      </c>
      <c r="V11" t="n">
        <v>0.85</v>
      </c>
      <c r="W11" t="n">
        <v>1.12</v>
      </c>
      <c r="X11" t="n">
        <v>0.45</v>
      </c>
      <c r="Y11" t="n">
        <v>1</v>
      </c>
      <c r="Z11" t="n">
        <v>10</v>
      </c>
      <c r="AA11" t="n">
        <v>224.994635609624</v>
      </c>
      <c r="AB11" t="n">
        <v>307.8475865037211</v>
      </c>
      <c r="AC11" t="n">
        <v>278.4670449146984</v>
      </c>
      <c r="AD11" t="n">
        <v>224994.635609624</v>
      </c>
      <c r="AE11" t="n">
        <v>307847.5865037211</v>
      </c>
      <c r="AF11" t="n">
        <v>2.017353565246378e-06</v>
      </c>
      <c r="AG11" t="n">
        <v>15</v>
      </c>
      <c r="AH11" t="n">
        <v>278467.0449146983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8.8048</v>
      </c>
      <c r="E12" t="n">
        <v>11.36</v>
      </c>
      <c r="F12" t="n">
        <v>7.9</v>
      </c>
      <c r="G12" t="n">
        <v>21.55</v>
      </c>
      <c r="H12" t="n">
        <v>0.3</v>
      </c>
      <c r="I12" t="n">
        <v>22</v>
      </c>
      <c r="J12" t="n">
        <v>207.97</v>
      </c>
      <c r="K12" t="n">
        <v>55.27</v>
      </c>
      <c r="L12" t="n">
        <v>3.5</v>
      </c>
      <c r="M12" t="n">
        <v>20</v>
      </c>
      <c r="N12" t="n">
        <v>44.2</v>
      </c>
      <c r="O12" t="n">
        <v>25884.1</v>
      </c>
      <c r="P12" t="n">
        <v>101</v>
      </c>
      <c r="Q12" t="n">
        <v>968.42</v>
      </c>
      <c r="R12" t="n">
        <v>38.39</v>
      </c>
      <c r="S12" t="n">
        <v>23.91</v>
      </c>
      <c r="T12" t="n">
        <v>6412.68</v>
      </c>
      <c r="U12" t="n">
        <v>0.62</v>
      </c>
      <c r="V12" t="n">
        <v>0.86</v>
      </c>
      <c r="W12" t="n">
        <v>1.11</v>
      </c>
      <c r="X12" t="n">
        <v>0.4</v>
      </c>
      <c r="Y12" t="n">
        <v>1</v>
      </c>
      <c r="Z12" t="n">
        <v>10</v>
      </c>
      <c r="AA12" t="n">
        <v>222.7580834132224</v>
      </c>
      <c r="AB12" t="n">
        <v>304.7874371188868</v>
      </c>
      <c r="AC12" t="n">
        <v>275.6989518922051</v>
      </c>
      <c r="AD12" t="n">
        <v>222758.0834132224</v>
      </c>
      <c r="AE12" t="n">
        <v>304787.4371188869</v>
      </c>
      <c r="AF12" t="n">
        <v>2.039474432076207e-06</v>
      </c>
      <c r="AG12" t="n">
        <v>15</v>
      </c>
      <c r="AH12" t="n">
        <v>275698.951892205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8.898099999999999</v>
      </c>
      <c r="E13" t="n">
        <v>11.24</v>
      </c>
      <c r="F13" t="n">
        <v>7.86</v>
      </c>
      <c r="G13" t="n">
        <v>23.59</v>
      </c>
      <c r="H13" t="n">
        <v>0.32</v>
      </c>
      <c r="I13" t="n">
        <v>20</v>
      </c>
      <c r="J13" t="n">
        <v>208.37</v>
      </c>
      <c r="K13" t="n">
        <v>55.27</v>
      </c>
      <c r="L13" t="n">
        <v>3.75</v>
      </c>
      <c r="M13" t="n">
        <v>18</v>
      </c>
      <c r="N13" t="n">
        <v>44.35</v>
      </c>
      <c r="O13" t="n">
        <v>25933.43</v>
      </c>
      <c r="P13" t="n">
        <v>99.58</v>
      </c>
      <c r="Q13" t="n">
        <v>968.39</v>
      </c>
      <c r="R13" t="n">
        <v>37.12</v>
      </c>
      <c r="S13" t="n">
        <v>23.91</v>
      </c>
      <c r="T13" t="n">
        <v>5783.95</v>
      </c>
      <c r="U13" t="n">
        <v>0.64</v>
      </c>
      <c r="V13" t="n">
        <v>0.86</v>
      </c>
      <c r="W13" t="n">
        <v>1.11</v>
      </c>
      <c r="X13" t="n">
        <v>0.37</v>
      </c>
      <c r="Y13" t="n">
        <v>1</v>
      </c>
      <c r="Z13" t="n">
        <v>10</v>
      </c>
      <c r="AA13" t="n">
        <v>220.8113526529248</v>
      </c>
      <c r="AB13" t="n">
        <v>302.1238342089491</v>
      </c>
      <c r="AC13" t="n">
        <v>273.2895595056008</v>
      </c>
      <c r="AD13" t="n">
        <v>220811.3526529248</v>
      </c>
      <c r="AE13" t="n">
        <v>302123.8342089491</v>
      </c>
      <c r="AF13" t="n">
        <v>2.061085708256553e-06</v>
      </c>
      <c r="AG13" t="n">
        <v>15</v>
      </c>
      <c r="AH13" t="n">
        <v>273289.5595056008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8.946099999999999</v>
      </c>
      <c r="E14" t="n">
        <v>11.18</v>
      </c>
      <c r="F14" t="n">
        <v>7.84</v>
      </c>
      <c r="G14" t="n">
        <v>24.77</v>
      </c>
      <c r="H14" t="n">
        <v>0.34</v>
      </c>
      <c r="I14" t="n">
        <v>19</v>
      </c>
      <c r="J14" t="n">
        <v>208.77</v>
      </c>
      <c r="K14" t="n">
        <v>55.27</v>
      </c>
      <c r="L14" t="n">
        <v>4</v>
      </c>
      <c r="M14" t="n">
        <v>17</v>
      </c>
      <c r="N14" t="n">
        <v>44.5</v>
      </c>
      <c r="O14" t="n">
        <v>25982.82</v>
      </c>
      <c r="P14" t="n">
        <v>97.56</v>
      </c>
      <c r="Q14" t="n">
        <v>968.35</v>
      </c>
      <c r="R14" t="n">
        <v>36.39</v>
      </c>
      <c r="S14" t="n">
        <v>23.91</v>
      </c>
      <c r="T14" t="n">
        <v>5423.49</v>
      </c>
      <c r="U14" t="n">
        <v>0.66</v>
      </c>
      <c r="V14" t="n">
        <v>0.86</v>
      </c>
      <c r="W14" t="n">
        <v>1.11</v>
      </c>
      <c r="X14" t="n">
        <v>0.35</v>
      </c>
      <c r="Y14" t="n">
        <v>1</v>
      </c>
      <c r="Z14" t="n">
        <v>10</v>
      </c>
      <c r="AA14" t="n">
        <v>219.0432285961669</v>
      </c>
      <c r="AB14" t="n">
        <v>299.7046088703661</v>
      </c>
      <c r="AC14" t="n">
        <v>271.1012216379272</v>
      </c>
      <c r="AD14" t="n">
        <v>219043.2285961669</v>
      </c>
      <c r="AE14" t="n">
        <v>299704.6088703661</v>
      </c>
      <c r="AF14" t="n">
        <v>2.072204049699817e-06</v>
      </c>
      <c r="AG14" t="n">
        <v>15</v>
      </c>
      <c r="AH14" t="n">
        <v>271101.2216379272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9.0489</v>
      </c>
      <c r="E15" t="n">
        <v>11.05</v>
      </c>
      <c r="F15" t="n">
        <v>7.8</v>
      </c>
      <c r="G15" t="n">
        <v>27.52</v>
      </c>
      <c r="H15" t="n">
        <v>0.36</v>
      </c>
      <c r="I15" t="n">
        <v>17</v>
      </c>
      <c r="J15" t="n">
        <v>209.17</v>
      </c>
      <c r="K15" t="n">
        <v>55.27</v>
      </c>
      <c r="L15" t="n">
        <v>4.25</v>
      </c>
      <c r="M15" t="n">
        <v>15</v>
      </c>
      <c r="N15" t="n">
        <v>44.65</v>
      </c>
      <c r="O15" t="n">
        <v>26032.25</v>
      </c>
      <c r="P15" t="n">
        <v>95.08</v>
      </c>
      <c r="Q15" t="n">
        <v>968.36</v>
      </c>
      <c r="R15" t="n">
        <v>34.93</v>
      </c>
      <c r="S15" t="n">
        <v>23.91</v>
      </c>
      <c r="T15" t="n">
        <v>4704.68</v>
      </c>
      <c r="U15" t="n">
        <v>0.68</v>
      </c>
      <c r="V15" t="n">
        <v>0.87</v>
      </c>
      <c r="W15" t="n">
        <v>1.11</v>
      </c>
      <c r="X15" t="n">
        <v>0.3</v>
      </c>
      <c r="Y15" t="n">
        <v>1</v>
      </c>
      <c r="Z15" t="n">
        <v>10</v>
      </c>
      <c r="AA15" t="n">
        <v>216.4394194143389</v>
      </c>
      <c r="AB15" t="n">
        <v>296.141962275837</v>
      </c>
      <c r="AC15" t="n">
        <v>267.878589034173</v>
      </c>
      <c r="AD15" t="n">
        <v>216439.4194143389</v>
      </c>
      <c r="AE15" t="n">
        <v>296141.962275837</v>
      </c>
      <c r="AF15" t="n">
        <v>2.096015830957476e-06</v>
      </c>
      <c r="AG15" t="n">
        <v>15</v>
      </c>
      <c r="AH15" t="n">
        <v>267878.589034173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9.026899999999999</v>
      </c>
      <c r="E16" t="n">
        <v>11.08</v>
      </c>
      <c r="F16" t="n">
        <v>7.82</v>
      </c>
      <c r="G16" t="n">
        <v>27.61</v>
      </c>
      <c r="H16" t="n">
        <v>0.38</v>
      </c>
      <c r="I16" t="n">
        <v>17</v>
      </c>
      <c r="J16" t="n">
        <v>209.58</v>
      </c>
      <c r="K16" t="n">
        <v>55.27</v>
      </c>
      <c r="L16" t="n">
        <v>4.5</v>
      </c>
      <c r="M16" t="n">
        <v>15</v>
      </c>
      <c r="N16" t="n">
        <v>44.8</v>
      </c>
      <c r="O16" t="n">
        <v>26081.73</v>
      </c>
      <c r="P16" t="n">
        <v>95.37</v>
      </c>
      <c r="Q16" t="n">
        <v>968.36</v>
      </c>
      <c r="R16" t="n">
        <v>35.84</v>
      </c>
      <c r="S16" t="n">
        <v>23.91</v>
      </c>
      <c r="T16" t="n">
        <v>5159.14</v>
      </c>
      <c r="U16" t="n">
        <v>0.67</v>
      </c>
      <c r="V16" t="n">
        <v>0.86</v>
      </c>
      <c r="W16" t="n">
        <v>1.11</v>
      </c>
      <c r="X16" t="n">
        <v>0.33</v>
      </c>
      <c r="Y16" t="n">
        <v>1</v>
      </c>
      <c r="Z16" t="n">
        <v>10</v>
      </c>
      <c r="AA16" t="n">
        <v>216.8851581493206</v>
      </c>
      <c r="AB16" t="n">
        <v>296.7518416776437</v>
      </c>
      <c r="AC16" t="n">
        <v>268.4302624018426</v>
      </c>
      <c r="AD16" t="n">
        <v>216885.1581493206</v>
      </c>
      <c r="AE16" t="n">
        <v>296751.8416776437</v>
      </c>
      <c r="AF16" t="n">
        <v>2.090919924462646e-06</v>
      </c>
      <c r="AG16" t="n">
        <v>15</v>
      </c>
      <c r="AH16" t="n">
        <v>268430.2624018426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9.130800000000001</v>
      </c>
      <c r="E17" t="n">
        <v>10.95</v>
      </c>
      <c r="F17" t="n">
        <v>7.78</v>
      </c>
      <c r="G17" t="n">
        <v>31.12</v>
      </c>
      <c r="H17" t="n">
        <v>0.4</v>
      </c>
      <c r="I17" t="n">
        <v>15</v>
      </c>
      <c r="J17" t="n">
        <v>209.98</v>
      </c>
      <c r="K17" t="n">
        <v>55.27</v>
      </c>
      <c r="L17" t="n">
        <v>4.75</v>
      </c>
      <c r="M17" t="n">
        <v>13</v>
      </c>
      <c r="N17" t="n">
        <v>44.95</v>
      </c>
      <c r="O17" t="n">
        <v>26131.27</v>
      </c>
      <c r="P17" t="n">
        <v>92.7</v>
      </c>
      <c r="Q17" t="n">
        <v>968.4</v>
      </c>
      <c r="R17" t="n">
        <v>34.45</v>
      </c>
      <c r="S17" t="n">
        <v>23.91</v>
      </c>
      <c r="T17" t="n">
        <v>4476.41</v>
      </c>
      <c r="U17" t="n">
        <v>0.6899999999999999</v>
      </c>
      <c r="V17" t="n">
        <v>0.87</v>
      </c>
      <c r="W17" t="n">
        <v>1.1</v>
      </c>
      <c r="X17" t="n">
        <v>0.28</v>
      </c>
      <c r="Y17" t="n">
        <v>1</v>
      </c>
      <c r="Z17" t="n">
        <v>10</v>
      </c>
      <c r="AA17" t="n">
        <v>214.2056538162562</v>
      </c>
      <c r="AB17" t="n">
        <v>293.0856256377587</v>
      </c>
      <c r="AC17" t="n">
        <v>265.1139448752364</v>
      </c>
      <c r="AD17" t="n">
        <v>214205.6538162562</v>
      </c>
      <c r="AE17" t="n">
        <v>293085.6256377586</v>
      </c>
      <c r="AF17" t="n">
        <v>2.114986501045047e-06</v>
      </c>
      <c r="AG17" t="n">
        <v>15</v>
      </c>
      <c r="AH17" t="n">
        <v>265113.9448752364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9.1373</v>
      </c>
      <c r="E18" t="n">
        <v>10.94</v>
      </c>
      <c r="F18" t="n">
        <v>7.77</v>
      </c>
      <c r="G18" t="n">
        <v>31.08</v>
      </c>
      <c r="H18" t="n">
        <v>0.42</v>
      </c>
      <c r="I18" t="n">
        <v>15</v>
      </c>
      <c r="J18" t="n">
        <v>210.38</v>
      </c>
      <c r="K18" t="n">
        <v>55.27</v>
      </c>
      <c r="L18" t="n">
        <v>5</v>
      </c>
      <c r="M18" t="n">
        <v>13</v>
      </c>
      <c r="N18" t="n">
        <v>45.11</v>
      </c>
      <c r="O18" t="n">
        <v>26180.86</v>
      </c>
      <c r="P18" t="n">
        <v>91.97</v>
      </c>
      <c r="Q18" t="n">
        <v>968.36</v>
      </c>
      <c r="R18" t="n">
        <v>34.21</v>
      </c>
      <c r="S18" t="n">
        <v>23.91</v>
      </c>
      <c r="T18" t="n">
        <v>4354.45</v>
      </c>
      <c r="U18" t="n">
        <v>0.7</v>
      </c>
      <c r="V18" t="n">
        <v>0.87</v>
      </c>
      <c r="W18" t="n">
        <v>1.1</v>
      </c>
      <c r="X18" t="n">
        <v>0.27</v>
      </c>
      <c r="Y18" t="n">
        <v>1</v>
      </c>
      <c r="Z18" t="n">
        <v>10</v>
      </c>
      <c r="AA18" t="n">
        <v>213.6797528604064</v>
      </c>
      <c r="AB18" t="n">
        <v>292.3660647488526</v>
      </c>
      <c r="AC18" t="n">
        <v>264.4630578676573</v>
      </c>
      <c r="AD18" t="n">
        <v>213679.7528604064</v>
      </c>
      <c r="AE18" t="n">
        <v>292366.0647488526</v>
      </c>
      <c r="AF18" t="n">
        <v>2.116492109782155e-06</v>
      </c>
      <c r="AG18" t="n">
        <v>15</v>
      </c>
      <c r="AH18" t="n">
        <v>264463.0578676573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9.1919</v>
      </c>
      <c r="E19" t="n">
        <v>10.88</v>
      </c>
      <c r="F19" t="n">
        <v>7.75</v>
      </c>
      <c r="G19" t="n">
        <v>33.2</v>
      </c>
      <c r="H19" t="n">
        <v>0.44</v>
      </c>
      <c r="I19" t="n">
        <v>14</v>
      </c>
      <c r="J19" t="n">
        <v>210.78</v>
      </c>
      <c r="K19" t="n">
        <v>55.27</v>
      </c>
      <c r="L19" t="n">
        <v>5.25</v>
      </c>
      <c r="M19" t="n">
        <v>12</v>
      </c>
      <c r="N19" t="n">
        <v>45.26</v>
      </c>
      <c r="O19" t="n">
        <v>26230.5</v>
      </c>
      <c r="P19" t="n">
        <v>90.84</v>
      </c>
      <c r="Q19" t="n">
        <v>968.36</v>
      </c>
      <c r="R19" t="n">
        <v>33.36</v>
      </c>
      <c r="S19" t="n">
        <v>23.91</v>
      </c>
      <c r="T19" t="n">
        <v>3935.28</v>
      </c>
      <c r="U19" t="n">
        <v>0.72</v>
      </c>
      <c r="V19" t="n">
        <v>0.87</v>
      </c>
      <c r="W19" t="n">
        <v>1.1</v>
      </c>
      <c r="X19" t="n">
        <v>0.25</v>
      </c>
      <c r="Y19" t="n">
        <v>1</v>
      </c>
      <c r="Z19" t="n">
        <v>10</v>
      </c>
      <c r="AA19" t="n">
        <v>212.4651269752998</v>
      </c>
      <c r="AB19" t="n">
        <v>290.7041600273384</v>
      </c>
      <c r="AC19" t="n">
        <v>262.9597630002659</v>
      </c>
      <c r="AD19" t="n">
        <v>212465.1269752998</v>
      </c>
      <c r="AE19" t="n">
        <v>290704.1600273384</v>
      </c>
      <c r="AF19" t="n">
        <v>2.129139223173869e-06</v>
      </c>
      <c r="AG19" t="n">
        <v>15</v>
      </c>
      <c r="AH19" t="n">
        <v>262959.7630002659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9.2324</v>
      </c>
      <c r="E20" t="n">
        <v>10.83</v>
      </c>
      <c r="F20" t="n">
        <v>7.74</v>
      </c>
      <c r="G20" t="n">
        <v>35.72</v>
      </c>
      <c r="H20" t="n">
        <v>0.46</v>
      </c>
      <c r="I20" t="n">
        <v>13</v>
      </c>
      <c r="J20" t="n">
        <v>211.18</v>
      </c>
      <c r="K20" t="n">
        <v>55.27</v>
      </c>
      <c r="L20" t="n">
        <v>5.5</v>
      </c>
      <c r="M20" t="n">
        <v>11</v>
      </c>
      <c r="N20" t="n">
        <v>45.41</v>
      </c>
      <c r="O20" t="n">
        <v>26280.2</v>
      </c>
      <c r="P20" t="n">
        <v>89.66</v>
      </c>
      <c r="Q20" t="n">
        <v>968.38</v>
      </c>
      <c r="R20" t="n">
        <v>33.31</v>
      </c>
      <c r="S20" t="n">
        <v>23.91</v>
      </c>
      <c r="T20" t="n">
        <v>3917.79</v>
      </c>
      <c r="U20" t="n">
        <v>0.72</v>
      </c>
      <c r="V20" t="n">
        <v>0.87</v>
      </c>
      <c r="W20" t="n">
        <v>1.1</v>
      </c>
      <c r="X20" t="n">
        <v>0.24</v>
      </c>
      <c r="Y20" t="n">
        <v>1</v>
      </c>
      <c r="Z20" t="n">
        <v>10</v>
      </c>
      <c r="AA20" t="n">
        <v>211.3879312369699</v>
      </c>
      <c r="AB20" t="n">
        <v>289.2302932956342</v>
      </c>
      <c r="AC20" t="n">
        <v>261.6265600408502</v>
      </c>
      <c r="AD20" t="n">
        <v>211387.9312369699</v>
      </c>
      <c r="AE20" t="n">
        <v>289230.2932956342</v>
      </c>
      <c r="AF20" t="n">
        <v>2.138520323766624e-06</v>
      </c>
      <c r="AG20" t="n">
        <v>15</v>
      </c>
      <c r="AH20" t="n">
        <v>261626.5600408503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9.292</v>
      </c>
      <c r="E21" t="n">
        <v>10.76</v>
      </c>
      <c r="F21" t="n">
        <v>7.71</v>
      </c>
      <c r="G21" t="n">
        <v>38.55</v>
      </c>
      <c r="H21" t="n">
        <v>0.48</v>
      </c>
      <c r="I21" t="n">
        <v>12</v>
      </c>
      <c r="J21" t="n">
        <v>211.59</v>
      </c>
      <c r="K21" t="n">
        <v>55.27</v>
      </c>
      <c r="L21" t="n">
        <v>5.75</v>
      </c>
      <c r="M21" t="n">
        <v>10</v>
      </c>
      <c r="N21" t="n">
        <v>45.57</v>
      </c>
      <c r="O21" t="n">
        <v>26329.94</v>
      </c>
      <c r="P21" t="n">
        <v>87.18000000000001</v>
      </c>
      <c r="Q21" t="n">
        <v>968.39</v>
      </c>
      <c r="R21" t="n">
        <v>32.38</v>
      </c>
      <c r="S21" t="n">
        <v>23.91</v>
      </c>
      <c r="T21" t="n">
        <v>3457.08</v>
      </c>
      <c r="U21" t="n">
        <v>0.74</v>
      </c>
      <c r="V21" t="n">
        <v>0.88</v>
      </c>
      <c r="W21" t="n">
        <v>1.1</v>
      </c>
      <c r="X21" t="n">
        <v>0.21</v>
      </c>
      <c r="Y21" t="n">
        <v>1</v>
      </c>
      <c r="Z21" t="n">
        <v>10</v>
      </c>
      <c r="AA21" t="n">
        <v>209.334229087597</v>
      </c>
      <c r="AB21" t="n">
        <v>286.4203274119192</v>
      </c>
      <c r="AC21" t="n">
        <v>259.0847733572642</v>
      </c>
      <c r="AD21" t="n">
        <v>209334.229087597</v>
      </c>
      <c r="AE21" t="n">
        <v>286420.3274119192</v>
      </c>
      <c r="AF21" t="n">
        <v>2.152325597725345e-06</v>
      </c>
      <c r="AG21" t="n">
        <v>15</v>
      </c>
      <c r="AH21" t="n">
        <v>259084.7733572642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9.2889</v>
      </c>
      <c r="E22" t="n">
        <v>10.77</v>
      </c>
      <c r="F22" t="n">
        <v>7.71</v>
      </c>
      <c r="G22" t="n">
        <v>38.57</v>
      </c>
      <c r="H22" t="n">
        <v>0.5</v>
      </c>
      <c r="I22" t="n">
        <v>12</v>
      </c>
      <c r="J22" t="n">
        <v>211.99</v>
      </c>
      <c r="K22" t="n">
        <v>55.27</v>
      </c>
      <c r="L22" t="n">
        <v>6</v>
      </c>
      <c r="M22" t="n">
        <v>8</v>
      </c>
      <c r="N22" t="n">
        <v>45.72</v>
      </c>
      <c r="O22" t="n">
        <v>26379.74</v>
      </c>
      <c r="P22" t="n">
        <v>86.02</v>
      </c>
      <c r="Q22" t="n">
        <v>968.3200000000001</v>
      </c>
      <c r="R22" t="n">
        <v>32.38</v>
      </c>
      <c r="S22" t="n">
        <v>23.91</v>
      </c>
      <c r="T22" t="n">
        <v>3458.22</v>
      </c>
      <c r="U22" t="n">
        <v>0.74</v>
      </c>
      <c r="V22" t="n">
        <v>0.88</v>
      </c>
      <c r="W22" t="n">
        <v>1.1</v>
      </c>
      <c r="X22" t="n">
        <v>0.22</v>
      </c>
      <c r="Y22" t="n">
        <v>1</v>
      </c>
      <c r="Z22" t="n">
        <v>10</v>
      </c>
      <c r="AA22" t="n">
        <v>208.6801151546543</v>
      </c>
      <c r="AB22" t="n">
        <v>285.5253398713974</v>
      </c>
      <c r="AC22" t="n">
        <v>258.2752021714865</v>
      </c>
      <c r="AD22" t="n">
        <v>208680.1151546543</v>
      </c>
      <c r="AE22" t="n">
        <v>285525.3398713974</v>
      </c>
      <c r="AF22" t="n">
        <v>2.1516075381738e-06</v>
      </c>
      <c r="AG22" t="n">
        <v>15</v>
      </c>
      <c r="AH22" t="n">
        <v>258275.2021714865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9.336600000000001</v>
      </c>
      <c r="E23" t="n">
        <v>10.71</v>
      </c>
      <c r="F23" t="n">
        <v>7.7</v>
      </c>
      <c r="G23" t="n">
        <v>42</v>
      </c>
      <c r="H23" t="n">
        <v>0.52</v>
      </c>
      <c r="I23" t="n">
        <v>11</v>
      </c>
      <c r="J23" t="n">
        <v>212.4</v>
      </c>
      <c r="K23" t="n">
        <v>55.27</v>
      </c>
      <c r="L23" t="n">
        <v>6.25</v>
      </c>
      <c r="M23" t="n">
        <v>4</v>
      </c>
      <c r="N23" t="n">
        <v>45.87</v>
      </c>
      <c r="O23" t="n">
        <v>26429.59</v>
      </c>
      <c r="P23" t="n">
        <v>84.40000000000001</v>
      </c>
      <c r="Q23" t="n">
        <v>968.39</v>
      </c>
      <c r="R23" t="n">
        <v>31.84</v>
      </c>
      <c r="S23" t="n">
        <v>23.91</v>
      </c>
      <c r="T23" t="n">
        <v>3188.52</v>
      </c>
      <c r="U23" t="n">
        <v>0.75</v>
      </c>
      <c r="V23" t="n">
        <v>0.88</v>
      </c>
      <c r="W23" t="n">
        <v>1.1</v>
      </c>
      <c r="X23" t="n">
        <v>0.2</v>
      </c>
      <c r="Y23" t="n">
        <v>1</v>
      </c>
      <c r="Z23" t="n">
        <v>10</v>
      </c>
      <c r="AA23" t="n">
        <v>198.5481380353994</v>
      </c>
      <c r="AB23" t="n">
        <v>271.6623217855563</v>
      </c>
      <c r="AC23" t="n">
        <v>245.7352510748857</v>
      </c>
      <c r="AD23" t="n">
        <v>198548.1380353994</v>
      </c>
      <c r="AE23" t="n">
        <v>271662.3217855563</v>
      </c>
      <c r="AF23" t="n">
        <v>2.162656389983045e-06</v>
      </c>
      <c r="AG23" t="n">
        <v>14</v>
      </c>
      <c r="AH23" t="n">
        <v>245735.2510748857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9.3325</v>
      </c>
      <c r="E24" t="n">
        <v>10.72</v>
      </c>
      <c r="F24" t="n">
        <v>7.7</v>
      </c>
      <c r="G24" t="n">
        <v>42.02</v>
      </c>
      <c r="H24" t="n">
        <v>0.54</v>
      </c>
      <c r="I24" t="n">
        <v>11</v>
      </c>
      <c r="J24" t="n">
        <v>212.8</v>
      </c>
      <c r="K24" t="n">
        <v>55.27</v>
      </c>
      <c r="L24" t="n">
        <v>6.5</v>
      </c>
      <c r="M24" t="n">
        <v>2</v>
      </c>
      <c r="N24" t="n">
        <v>46.03</v>
      </c>
      <c r="O24" t="n">
        <v>26479.5</v>
      </c>
      <c r="P24" t="n">
        <v>84.31999999999999</v>
      </c>
      <c r="Q24" t="n">
        <v>968.36</v>
      </c>
      <c r="R24" t="n">
        <v>31.99</v>
      </c>
      <c r="S24" t="n">
        <v>23.91</v>
      </c>
      <c r="T24" t="n">
        <v>3265.85</v>
      </c>
      <c r="U24" t="n">
        <v>0.75</v>
      </c>
      <c r="V24" t="n">
        <v>0.88</v>
      </c>
      <c r="W24" t="n">
        <v>1.1</v>
      </c>
      <c r="X24" t="n">
        <v>0.21</v>
      </c>
      <c r="Y24" t="n">
        <v>1</v>
      </c>
      <c r="Z24" t="n">
        <v>10</v>
      </c>
      <c r="AA24" t="n">
        <v>198.5341428476076</v>
      </c>
      <c r="AB24" t="n">
        <v>271.6431729521955</v>
      </c>
      <c r="AC24" t="n">
        <v>245.7179297793053</v>
      </c>
      <c r="AD24" t="n">
        <v>198534.1428476076</v>
      </c>
      <c r="AE24" t="n">
        <v>271643.1729521955</v>
      </c>
      <c r="AF24" t="n">
        <v>2.161706698318099e-06</v>
      </c>
      <c r="AG24" t="n">
        <v>14</v>
      </c>
      <c r="AH24" t="n">
        <v>245717.9297793053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9.332000000000001</v>
      </c>
      <c r="E25" t="n">
        <v>10.72</v>
      </c>
      <c r="F25" t="n">
        <v>7.71</v>
      </c>
      <c r="G25" t="n">
        <v>42.03</v>
      </c>
      <c r="H25" t="n">
        <v>0.5600000000000001</v>
      </c>
      <c r="I25" t="n">
        <v>11</v>
      </c>
      <c r="J25" t="n">
        <v>213.21</v>
      </c>
      <c r="K25" t="n">
        <v>55.27</v>
      </c>
      <c r="L25" t="n">
        <v>6.75</v>
      </c>
      <c r="M25" t="n">
        <v>2</v>
      </c>
      <c r="N25" t="n">
        <v>46.18</v>
      </c>
      <c r="O25" t="n">
        <v>26529.46</v>
      </c>
      <c r="P25" t="n">
        <v>84.29000000000001</v>
      </c>
      <c r="Q25" t="n">
        <v>968.37</v>
      </c>
      <c r="R25" t="n">
        <v>31.99</v>
      </c>
      <c r="S25" t="n">
        <v>23.91</v>
      </c>
      <c r="T25" t="n">
        <v>3266.19</v>
      </c>
      <c r="U25" t="n">
        <v>0.75</v>
      </c>
      <c r="V25" t="n">
        <v>0.88</v>
      </c>
      <c r="W25" t="n">
        <v>1.1</v>
      </c>
      <c r="X25" t="n">
        <v>0.21</v>
      </c>
      <c r="Y25" t="n">
        <v>1</v>
      </c>
      <c r="Z25" t="n">
        <v>10</v>
      </c>
      <c r="AA25" t="n">
        <v>198.5532887284973</v>
      </c>
      <c r="AB25" t="n">
        <v>271.6693691910855</v>
      </c>
      <c r="AC25" t="n">
        <v>245.7416258859222</v>
      </c>
      <c r="AD25" t="n">
        <v>198553.2887284973</v>
      </c>
      <c r="AE25" t="n">
        <v>271669.3691910855</v>
      </c>
      <c r="AF25" t="n">
        <v>2.161590882261399e-06</v>
      </c>
      <c r="AG25" t="n">
        <v>14</v>
      </c>
      <c r="AH25" t="n">
        <v>245741.6258859222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9.330500000000001</v>
      </c>
      <c r="E26" t="n">
        <v>10.72</v>
      </c>
      <c r="F26" t="n">
        <v>7.71</v>
      </c>
      <c r="G26" t="n">
        <v>42.04</v>
      </c>
      <c r="H26" t="n">
        <v>0.58</v>
      </c>
      <c r="I26" t="n">
        <v>11</v>
      </c>
      <c r="J26" t="n">
        <v>213.61</v>
      </c>
      <c r="K26" t="n">
        <v>55.27</v>
      </c>
      <c r="L26" t="n">
        <v>7</v>
      </c>
      <c r="M26" t="n">
        <v>1</v>
      </c>
      <c r="N26" t="n">
        <v>46.34</v>
      </c>
      <c r="O26" t="n">
        <v>26579.47</v>
      </c>
      <c r="P26" t="n">
        <v>84.27</v>
      </c>
      <c r="Q26" t="n">
        <v>968.36</v>
      </c>
      <c r="R26" t="n">
        <v>32.06</v>
      </c>
      <c r="S26" t="n">
        <v>23.91</v>
      </c>
      <c r="T26" t="n">
        <v>3299.8</v>
      </c>
      <c r="U26" t="n">
        <v>0.75</v>
      </c>
      <c r="V26" t="n">
        <v>0.88</v>
      </c>
      <c r="W26" t="n">
        <v>1.1</v>
      </c>
      <c r="X26" t="n">
        <v>0.21</v>
      </c>
      <c r="Y26" t="n">
        <v>1</v>
      </c>
      <c r="Z26" t="n">
        <v>10</v>
      </c>
      <c r="AA26" t="n">
        <v>198.5535739448859</v>
      </c>
      <c r="AB26" t="n">
        <v>271.6697594367312</v>
      </c>
      <c r="AC26" t="n">
        <v>245.7419788870712</v>
      </c>
      <c r="AD26" t="n">
        <v>198553.5739448859</v>
      </c>
      <c r="AE26" t="n">
        <v>271669.7594367312</v>
      </c>
      <c r="AF26" t="n">
        <v>2.161243434091297e-06</v>
      </c>
      <c r="AG26" t="n">
        <v>14</v>
      </c>
      <c r="AH26" t="n">
        <v>245741.9788870712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9.329800000000001</v>
      </c>
      <c r="E27" t="n">
        <v>10.72</v>
      </c>
      <c r="F27" t="n">
        <v>7.71</v>
      </c>
      <c r="G27" t="n">
        <v>42.04</v>
      </c>
      <c r="H27" t="n">
        <v>0.6</v>
      </c>
      <c r="I27" t="n">
        <v>11</v>
      </c>
      <c r="J27" t="n">
        <v>214.02</v>
      </c>
      <c r="K27" t="n">
        <v>55.27</v>
      </c>
      <c r="L27" t="n">
        <v>7.25</v>
      </c>
      <c r="M27" t="n">
        <v>0</v>
      </c>
      <c r="N27" t="n">
        <v>46.49</v>
      </c>
      <c r="O27" t="n">
        <v>26629.54</v>
      </c>
      <c r="P27" t="n">
        <v>84.31</v>
      </c>
      <c r="Q27" t="n">
        <v>968.36</v>
      </c>
      <c r="R27" t="n">
        <v>32.01</v>
      </c>
      <c r="S27" t="n">
        <v>23.91</v>
      </c>
      <c r="T27" t="n">
        <v>3274.03</v>
      </c>
      <c r="U27" t="n">
        <v>0.75</v>
      </c>
      <c r="V27" t="n">
        <v>0.88</v>
      </c>
      <c r="W27" t="n">
        <v>1.11</v>
      </c>
      <c r="X27" t="n">
        <v>0.21</v>
      </c>
      <c r="Y27" t="n">
        <v>1</v>
      </c>
      <c r="Z27" t="n">
        <v>10</v>
      </c>
      <c r="AA27" t="n">
        <v>198.5824826089867</v>
      </c>
      <c r="AB27" t="n">
        <v>271.7093135463141</v>
      </c>
      <c r="AC27" t="n">
        <v>245.7777580079502</v>
      </c>
      <c r="AD27" t="n">
        <v>198582.4826089867</v>
      </c>
      <c r="AE27" t="n">
        <v>271709.3135463141</v>
      </c>
      <c r="AF27" t="n">
        <v>2.161081291611916e-06</v>
      </c>
      <c r="AG27" t="n">
        <v>14</v>
      </c>
      <c r="AH27" t="n">
        <v>245777.7580079502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8.0009</v>
      </c>
      <c r="E2" t="n">
        <v>12.5</v>
      </c>
      <c r="F2" t="n">
        <v>8.76</v>
      </c>
      <c r="G2" t="n">
        <v>8.34</v>
      </c>
      <c r="H2" t="n">
        <v>0.14</v>
      </c>
      <c r="I2" t="n">
        <v>63</v>
      </c>
      <c r="J2" t="n">
        <v>124.63</v>
      </c>
      <c r="K2" t="n">
        <v>45</v>
      </c>
      <c r="L2" t="n">
        <v>1</v>
      </c>
      <c r="M2" t="n">
        <v>61</v>
      </c>
      <c r="N2" t="n">
        <v>18.64</v>
      </c>
      <c r="O2" t="n">
        <v>15605.44</v>
      </c>
      <c r="P2" t="n">
        <v>86.28</v>
      </c>
      <c r="Q2" t="n">
        <v>968.49</v>
      </c>
      <c r="R2" t="n">
        <v>65.04000000000001</v>
      </c>
      <c r="S2" t="n">
        <v>23.91</v>
      </c>
      <c r="T2" t="n">
        <v>19530.95</v>
      </c>
      <c r="U2" t="n">
        <v>0.37</v>
      </c>
      <c r="V2" t="n">
        <v>0.77</v>
      </c>
      <c r="W2" t="n">
        <v>1.18</v>
      </c>
      <c r="X2" t="n">
        <v>1.26</v>
      </c>
      <c r="Y2" t="n">
        <v>1</v>
      </c>
      <c r="Z2" t="n">
        <v>10</v>
      </c>
      <c r="AA2" t="n">
        <v>227.0465927917645</v>
      </c>
      <c r="AB2" t="n">
        <v>310.6551648462863</v>
      </c>
      <c r="AC2" t="n">
        <v>281.0066719207109</v>
      </c>
      <c r="AD2" t="n">
        <v>227046.5927917645</v>
      </c>
      <c r="AE2" t="n">
        <v>310655.1648462862</v>
      </c>
      <c r="AF2" t="n">
        <v>2.01267634272214e-06</v>
      </c>
      <c r="AG2" t="n">
        <v>17</v>
      </c>
      <c r="AH2" t="n">
        <v>281006.6719207109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8.466200000000001</v>
      </c>
      <c r="E3" t="n">
        <v>11.81</v>
      </c>
      <c r="F3" t="n">
        <v>8.449999999999999</v>
      </c>
      <c r="G3" t="n">
        <v>10.57</v>
      </c>
      <c r="H3" t="n">
        <v>0.18</v>
      </c>
      <c r="I3" t="n">
        <v>48</v>
      </c>
      <c r="J3" t="n">
        <v>124.96</v>
      </c>
      <c r="K3" t="n">
        <v>45</v>
      </c>
      <c r="L3" t="n">
        <v>1.25</v>
      </c>
      <c r="M3" t="n">
        <v>46</v>
      </c>
      <c r="N3" t="n">
        <v>18.71</v>
      </c>
      <c r="O3" t="n">
        <v>15645.96</v>
      </c>
      <c r="P3" t="n">
        <v>81.56999999999999</v>
      </c>
      <c r="Q3" t="n">
        <v>968.5</v>
      </c>
      <c r="R3" t="n">
        <v>55.13</v>
      </c>
      <c r="S3" t="n">
        <v>23.91</v>
      </c>
      <c r="T3" t="n">
        <v>14651.61</v>
      </c>
      <c r="U3" t="n">
        <v>0.43</v>
      </c>
      <c r="V3" t="n">
        <v>0.8</v>
      </c>
      <c r="W3" t="n">
        <v>1.17</v>
      </c>
      <c r="X3" t="n">
        <v>0.96</v>
      </c>
      <c r="Y3" t="n">
        <v>1</v>
      </c>
      <c r="Z3" t="n">
        <v>10</v>
      </c>
      <c r="AA3" t="n">
        <v>210.1885674608444</v>
      </c>
      <c r="AB3" t="n">
        <v>287.5892708649447</v>
      </c>
      <c r="AC3" t="n">
        <v>260.1421544877556</v>
      </c>
      <c r="AD3" t="n">
        <v>210188.5674608444</v>
      </c>
      <c r="AE3" t="n">
        <v>287589.2708649447</v>
      </c>
      <c r="AF3" t="n">
        <v>2.129725462479744e-06</v>
      </c>
      <c r="AG3" t="n">
        <v>16</v>
      </c>
      <c r="AH3" t="n">
        <v>260142.1544877557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8.827400000000001</v>
      </c>
      <c r="E4" t="n">
        <v>11.33</v>
      </c>
      <c r="F4" t="n">
        <v>8.220000000000001</v>
      </c>
      <c r="G4" t="n">
        <v>12.99</v>
      </c>
      <c r="H4" t="n">
        <v>0.21</v>
      </c>
      <c r="I4" t="n">
        <v>38</v>
      </c>
      <c r="J4" t="n">
        <v>125.29</v>
      </c>
      <c r="K4" t="n">
        <v>45</v>
      </c>
      <c r="L4" t="n">
        <v>1.5</v>
      </c>
      <c r="M4" t="n">
        <v>36</v>
      </c>
      <c r="N4" t="n">
        <v>18.79</v>
      </c>
      <c r="O4" t="n">
        <v>15686.51</v>
      </c>
      <c r="P4" t="n">
        <v>77.43000000000001</v>
      </c>
      <c r="Q4" t="n">
        <v>968.47</v>
      </c>
      <c r="R4" t="n">
        <v>48.3</v>
      </c>
      <c r="S4" t="n">
        <v>23.91</v>
      </c>
      <c r="T4" t="n">
        <v>11283.88</v>
      </c>
      <c r="U4" t="n">
        <v>0.5</v>
      </c>
      <c r="V4" t="n">
        <v>0.82</v>
      </c>
      <c r="W4" t="n">
        <v>1.14</v>
      </c>
      <c r="X4" t="n">
        <v>0.73</v>
      </c>
      <c r="Y4" t="n">
        <v>1</v>
      </c>
      <c r="Z4" t="n">
        <v>10</v>
      </c>
      <c r="AA4" t="n">
        <v>195.612721344913</v>
      </c>
      <c r="AB4" t="n">
        <v>267.6459551681902</v>
      </c>
      <c r="AC4" t="n">
        <v>242.1022008504737</v>
      </c>
      <c r="AD4" t="n">
        <v>195612.721344913</v>
      </c>
      <c r="AE4" t="n">
        <v>267645.9551681902</v>
      </c>
      <c r="AF4" t="n">
        <v>2.220587577365724e-06</v>
      </c>
      <c r="AG4" t="n">
        <v>15</v>
      </c>
      <c r="AH4" t="n">
        <v>242102.2008504737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9.026899999999999</v>
      </c>
      <c r="E5" t="n">
        <v>11.08</v>
      </c>
      <c r="F5" t="n">
        <v>8.130000000000001</v>
      </c>
      <c r="G5" t="n">
        <v>15.24</v>
      </c>
      <c r="H5" t="n">
        <v>0.25</v>
      </c>
      <c r="I5" t="n">
        <v>32</v>
      </c>
      <c r="J5" t="n">
        <v>125.62</v>
      </c>
      <c r="K5" t="n">
        <v>45</v>
      </c>
      <c r="L5" t="n">
        <v>1.75</v>
      </c>
      <c r="M5" t="n">
        <v>30</v>
      </c>
      <c r="N5" t="n">
        <v>18.87</v>
      </c>
      <c r="O5" t="n">
        <v>15727.09</v>
      </c>
      <c r="P5" t="n">
        <v>74.53</v>
      </c>
      <c r="Q5" t="n">
        <v>968.39</v>
      </c>
      <c r="R5" t="n">
        <v>45.42</v>
      </c>
      <c r="S5" t="n">
        <v>23.91</v>
      </c>
      <c r="T5" t="n">
        <v>9876.4</v>
      </c>
      <c r="U5" t="n">
        <v>0.53</v>
      </c>
      <c r="V5" t="n">
        <v>0.83</v>
      </c>
      <c r="W5" t="n">
        <v>1.13</v>
      </c>
      <c r="X5" t="n">
        <v>0.63</v>
      </c>
      <c r="Y5" t="n">
        <v>1</v>
      </c>
      <c r="Z5" t="n">
        <v>10</v>
      </c>
      <c r="AA5" t="n">
        <v>192.0665292658798</v>
      </c>
      <c r="AB5" t="n">
        <v>262.7938987187063</v>
      </c>
      <c r="AC5" t="n">
        <v>237.7132178586231</v>
      </c>
      <c r="AD5" t="n">
        <v>192066.5292658798</v>
      </c>
      <c r="AE5" t="n">
        <v>262793.8987187063</v>
      </c>
      <c r="AF5" t="n">
        <v>2.270773047796934e-06</v>
      </c>
      <c r="AG5" t="n">
        <v>15</v>
      </c>
      <c r="AH5" t="n">
        <v>237713.2178586231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9.2334</v>
      </c>
      <c r="E6" t="n">
        <v>10.83</v>
      </c>
      <c r="F6" t="n">
        <v>8.01</v>
      </c>
      <c r="G6" t="n">
        <v>17.8</v>
      </c>
      <c r="H6" t="n">
        <v>0.28</v>
      </c>
      <c r="I6" t="n">
        <v>27</v>
      </c>
      <c r="J6" t="n">
        <v>125.95</v>
      </c>
      <c r="K6" t="n">
        <v>45</v>
      </c>
      <c r="L6" t="n">
        <v>2</v>
      </c>
      <c r="M6" t="n">
        <v>25</v>
      </c>
      <c r="N6" t="n">
        <v>18.95</v>
      </c>
      <c r="O6" t="n">
        <v>15767.7</v>
      </c>
      <c r="P6" t="n">
        <v>71.27</v>
      </c>
      <c r="Q6" t="n">
        <v>968.37</v>
      </c>
      <c r="R6" t="n">
        <v>41.36</v>
      </c>
      <c r="S6" t="n">
        <v>23.91</v>
      </c>
      <c r="T6" t="n">
        <v>7868.53</v>
      </c>
      <c r="U6" t="n">
        <v>0.58</v>
      </c>
      <c r="V6" t="n">
        <v>0.84</v>
      </c>
      <c r="W6" t="n">
        <v>1.13</v>
      </c>
      <c r="X6" t="n">
        <v>0.51</v>
      </c>
      <c r="Y6" t="n">
        <v>1</v>
      </c>
      <c r="Z6" t="n">
        <v>10</v>
      </c>
      <c r="AA6" t="n">
        <v>188.334409360898</v>
      </c>
      <c r="AB6" t="n">
        <v>257.6874476152029</v>
      </c>
      <c r="AC6" t="n">
        <v>233.0941192814873</v>
      </c>
      <c r="AD6" t="n">
        <v>188334.409360898</v>
      </c>
      <c r="AE6" t="n">
        <v>257687.4476152029</v>
      </c>
      <c r="AF6" t="n">
        <v>2.322719411927484e-06</v>
      </c>
      <c r="AG6" t="n">
        <v>15</v>
      </c>
      <c r="AH6" t="n">
        <v>233094.1192814873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9.387700000000001</v>
      </c>
      <c r="E7" t="n">
        <v>10.65</v>
      </c>
      <c r="F7" t="n">
        <v>7.93</v>
      </c>
      <c r="G7" t="n">
        <v>20.69</v>
      </c>
      <c r="H7" t="n">
        <v>0.31</v>
      </c>
      <c r="I7" t="n">
        <v>23</v>
      </c>
      <c r="J7" t="n">
        <v>126.28</v>
      </c>
      <c r="K7" t="n">
        <v>45</v>
      </c>
      <c r="L7" t="n">
        <v>2.25</v>
      </c>
      <c r="M7" t="n">
        <v>21</v>
      </c>
      <c r="N7" t="n">
        <v>19.03</v>
      </c>
      <c r="O7" t="n">
        <v>15808.34</v>
      </c>
      <c r="P7" t="n">
        <v>68.33</v>
      </c>
      <c r="Q7" t="n">
        <v>968.39</v>
      </c>
      <c r="R7" t="n">
        <v>39.1</v>
      </c>
      <c r="S7" t="n">
        <v>23.91</v>
      </c>
      <c r="T7" t="n">
        <v>6759.24</v>
      </c>
      <c r="U7" t="n">
        <v>0.61</v>
      </c>
      <c r="V7" t="n">
        <v>0.85</v>
      </c>
      <c r="W7" t="n">
        <v>1.12</v>
      </c>
      <c r="X7" t="n">
        <v>0.44</v>
      </c>
      <c r="Y7" t="n">
        <v>1</v>
      </c>
      <c r="Z7" t="n">
        <v>10</v>
      </c>
      <c r="AA7" t="n">
        <v>177.1343377252532</v>
      </c>
      <c r="AB7" t="n">
        <v>242.3630154910336</v>
      </c>
      <c r="AC7" t="n">
        <v>219.2322294512682</v>
      </c>
      <c r="AD7" t="n">
        <v>177134.3377252532</v>
      </c>
      <c r="AE7" t="n">
        <v>242363.0154910336</v>
      </c>
      <c r="AF7" t="n">
        <v>2.361534540185808e-06</v>
      </c>
      <c r="AG7" t="n">
        <v>14</v>
      </c>
      <c r="AH7" t="n">
        <v>219232.2294512682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9.498900000000001</v>
      </c>
      <c r="E8" t="n">
        <v>10.53</v>
      </c>
      <c r="F8" t="n">
        <v>7.88</v>
      </c>
      <c r="G8" t="n">
        <v>23.65</v>
      </c>
      <c r="H8" t="n">
        <v>0.35</v>
      </c>
      <c r="I8" t="n">
        <v>20</v>
      </c>
      <c r="J8" t="n">
        <v>126.61</v>
      </c>
      <c r="K8" t="n">
        <v>45</v>
      </c>
      <c r="L8" t="n">
        <v>2.5</v>
      </c>
      <c r="M8" t="n">
        <v>17</v>
      </c>
      <c r="N8" t="n">
        <v>19.11</v>
      </c>
      <c r="O8" t="n">
        <v>15849</v>
      </c>
      <c r="P8" t="n">
        <v>66.04000000000001</v>
      </c>
      <c r="Q8" t="n">
        <v>968.3200000000001</v>
      </c>
      <c r="R8" t="n">
        <v>37.56</v>
      </c>
      <c r="S8" t="n">
        <v>23.91</v>
      </c>
      <c r="T8" t="n">
        <v>6007.98</v>
      </c>
      <c r="U8" t="n">
        <v>0.64</v>
      </c>
      <c r="V8" t="n">
        <v>0.86</v>
      </c>
      <c r="W8" t="n">
        <v>1.12</v>
      </c>
      <c r="X8" t="n">
        <v>0.39</v>
      </c>
      <c r="Y8" t="n">
        <v>1</v>
      </c>
      <c r="Z8" t="n">
        <v>10</v>
      </c>
      <c r="AA8" t="n">
        <v>174.9901942021348</v>
      </c>
      <c r="AB8" t="n">
        <v>239.4293037297683</v>
      </c>
      <c r="AC8" t="n">
        <v>216.5785070230069</v>
      </c>
      <c r="AD8" t="n">
        <v>174990.1942021348</v>
      </c>
      <c r="AE8" t="n">
        <v>239429.3037297683</v>
      </c>
      <c r="AF8" t="n">
        <v>2.389507594381049e-06</v>
      </c>
      <c r="AG8" t="n">
        <v>14</v>
      </c>
      <c r="AH8" t="n">
        <v>216578.5070230069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9.5806</v>
      </c>
      <c r="E9" t="n">
        <v>10.44</v>
      </c>
      <c r="F9" t="n">
        <v>7.85</v>
      </c>
      <c r="G9" t="n">
        <v>26.15</v>
      </c>
      <c r="H9" t="n">
        <v>0.38</v>
      </c>
      <c r="I9" t="n">
        <v>18</v>
      </c>
      <c r="J9" t="n">
        <v>126.94</v>
      </c>
      <c r="K9" t="n">
        <v>45</v>
      </c>
      <c r="L9" t="n">
        <v>2.75</v>
      </c>
      <c r="M9" t="n">
        <v>8</v>
      </c>
      <c r="N9" t="n">
        <v>19.19</v>
      </c>
      <c r="O9" t="n">
        <v>15889.69</v>
      </c>
      <c r="P9" t="n">
        <v>63.82</v>
      </c>
      <c r="Q9" t="n">
        <v>968.34</v>
      </c>
      <c r="R9" t="n">
        <v>36.13</v>
      </c>
      <c r="S9" t="n">
        <v>23.91</v>
      </c>
      <c r="T9" t="n">
        <v>5301.76</v>
      </c>
      <c r="U9" t="n">
        <v>0.66</v>
      </c>
      <c r="V9" t="n">
        <v>0.86</v>
      </c>
      <c r="W9" t="n">
        <v>1.12</v>
      </c>
      <c r="X9" t="n">
        <v>0.35</v>
      </c>
      <c r="Y9" t="n">
        <v>1</v>
      </c>
      <c r="Z9" t="n">
        <v>10</v>
      </c>
      <c r="AA9" t="n">
        <v>173.1583661674963</v>
      </c>
      <c r="AB9" t="n">
        <v>236.9229157982278</v>
      </c>
      <c r="AC9" t="n">
        <v>214.3113252379142</v>
      </c>
      <c r="AD9" t="n">
        <v>173158.3661674963</v>
      </c>
      <c r="AE9" t="n">
        <v>236922.9157982279</v>
      </c>
      <c r="AF9" t="n">
        <v>2.410059739414782e-06</v>
      </c>
      <c r="AG9" t="n">
        <v>14</v>
      </c>
      <c r="AH9" t="n">
        <v>214311.3252379142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9.5686</v>
      </c>
      <c r="E10" t="n">
        <v>10.45</v>
      </c>
      <c r="F10" t="n">
        <v>7.86</v>
      </c>
      <c r="G10" t="n">
        <v>26.2</v>
      </c>
      <c r="H10" t="n">
        <v>0.42</v>
      </c>
      <c r="I10" t="n">
        <v>18</v>
      </c>
      <c r="J10" t="n">
        <v>127.27</v>
      </c>
      <c r="K10" t="n">
        <v>45</v>
      </c>
      <c r="L10" t="n">
        <v>3</v>
      </c>
      <c r="M10" t="n">
        <v>2</v>
      </c>
      <c r="N10" t="n">
        <v>19.27</v>
      </c>
      <c r="O10" t="n">
        <v>15930.42</v>
      </c>
      <c r="P10" t="n">
        <v>64.40000000000001</v>
      </c>
      <c r="Q10" t="n">
        <v>968.42</v>
      </c>
      <c r="R10" t="n">
        <v>36.35</v>
      </c>
      <c r="S10" t="n">
        <v>23.91</v>
      </c>
      <c r="T10" t="n">
        <v>5412.25</v>
      </c>
      <c r="U10" t="n">
        <v>0.66</v>
      </c>
      <c r="V10" t="n">
        <v>0.86</v>
      </c>
      <c r="W10" t="n">
        <v>1.13</v>
      </c>
      <c r="X10" t="n">
        <v>0.36</v>
      </c>
      <c r="Y10" t="n">
        <v>1</v>
      </c>
      <c r="Z10" t="n">
        <v>10</v>
      </c>
      <c r="AA10" t="n">
        <v>173.5840965812649</v>
      </c>
      <c r="AB10" t="n">
        <v>237.5054189322461</v>
      </c>
      <c r="AC10" t="n">
        <v>214.8382350903702</v>
      </c>
      <c r="AD10" t="n">
        <v>173584.0965812649</v>
      </c>
      <c r="AE10" t="n">
        <v>237505.4189322461</v>
      </c>
      <c r="AF10" t="n">
        <v>2.407041064501627e-06</v>
      </c>
      <c r="AG10" t="n">
        <v>14</v>
      </c>
      <c r="AH10" t="n">
        <v>214838.2350903702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9.5686</v>
      </c>
      <c r="E11" t="n">
        <v>10.45</v>
      </c>
      <c r="F11" t="n">
        <v>7.86</v>
      </c>
      <c r="G11" t="n">
        <v>26.2</v>
      </c>
      <c r="H11" t="n">
        <v>0.45</v>
      </c>
      <c r="I11" t="n">
        <v>18</v>
      </c>
      <c r="J11" t="n">
        <v>127.6</v>
      </c>
      <c r="K11" t="n">
        <v>45</v>
      </c>
      <c r="L11" t="n">
        <v>3.25</v>
      </c>
      <c r="M11" t="n">
        <v>1</v>
      </c>
      <c r="N11" t="n">
        <v>19.35</v>
      </c>
      <c r="O11" t="n">
        <v>15971.17</v>
      </c>
      <c r="P11" t="n">
        <v>64.06</v>
      </c>
      <c r="Q11" t="n">
        <v>968.35</v>
      </c>
      <c r="R11" t="n">
        <v>36.35</v>
      </c>
      <c r="S11" t="n">
        <v>23.91</v>
      </c>
      <c r="T11" t="n">
        <v>5409.19</v>
      </c>
      <c r="U11" t="n">
        <v>0.66</v>
      </c>
      <c r="V11" t="n">
        <v>0.86</v>
      </c>
      <c r="W11" t="n">
        <v>1.13</v>
      </c>
      <c r="X11" t="n">
        <v>0.36</v>
      </c>
      <c r="Y11" t="n">
        <v>1</v>
      </c>
      <c r="Z11" t="n">
        <v>10</v>
      </c>
      <c r="AA11" t="n">
        <v>173.3907280725211</v>
      </c>
      <c r="AB11" t="n">
        <v>237.2408436077664</v>
      </c>
      <c r="AC11" t="n">
        <v>214.598910463525</v>
      </c>
      <c r="AD11" t="n">
        <v>173390.7280725211</v>
      </c>
      <c r="AE11" t="n">
        <v>237240.8436077664</v>
      </c>
      <c r="AF11" t="n">
        <v>2.407041064501627e-06</v>
      </c>
      <c r="AG11" t="n">
        <v>14</v>
      </c>
      <c r="AH11" t="n">
        <v>214598.910463525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9.568099999999999</v>
      </c>
      <c r="E12" t="n">
        <v>10.45</v>
      </c>
      <c r="F12" t="n">
        <v>7.86</v>
      </c>
      <c r="G12" t="n">
        <v>26.2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0</v>
      </c>
      <c r="N12" t="n">
        <v>19.43</v>
      </c>
      <c r="O12" t="n">
        <v>16011.95</v>
      </c>
      <c r="P12" t="n">
        <v>64.09999999999999</v>
      </c>
      <c r="Q12" t="n">
        <v>968.4400000000001</v>
      </c>
      <c r="R12" t="n">
        <v>36.14</v>
      </c>
      <c r="S12" t="n">
        <v>23.91</v>
      </c>
      <c r="T12" t="n">
        <v>5305.25</v>
      </c>
      <c r="U12" t="n">
        <v>0.66</v>
      </c>
      <c r="V12" t="n">
        <v>0.86</v>
      </c>
      <c r="W12" t="n">
        <v>1.13</v>
      </c>
      <c r="X12" t="n">
        <v>0.36</v>
      </c>
      <c r="Y12" t="n">
        <v>1</v>
      </c>
      <c r="Z12" t="n">
        <v>10</v>
      </c>
      <c r="AA12" t="n">
        <v>173.4164262692738</v>
      </c>
      <c r="AB12" t="n">
        <v>237.276005014288</v>
      </c>
      <c r="AC12" t="n">
        <v>214.6307161147575</v>
      </c>
      <c r="AD12" t="n">
        <v>173416.4262692739</v>
      </c>
      <c r="AE12" t="n">
        <v>237276.0050142879</v>
      </c>
      <c r="AF12" t="n">
        <v>2.406915286380246e-06</v>
      </c>
      <c r="AG12" t="n">
        <v>14</v>
      </c>
      <c r="AH12" t="n">
        <v>214630.7161147575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5.2781</v>
      </c>
      <c r="E2" t="n">
        <v>18.95</v>
      </c>
      <c r="F2" t="n">
        <v>9.98</v>
      </c>
      <c r="G2" t="n">
        <v>4.95</v>
      </c>
      <c r="H2" t="n">
        <v>0.07000000000000001</v>
      </c>
      <c r="I2" t="n">
        <v>121</v>
      </c>
      <c r="J2" t="n">
        <v>263.32</v>
      </c>
      <c r="K2" t="n">
        <v>59.89</v>
      </c>
      <c r="L2" t="n">
        <v>1</v>
      </c>
      <c r="M2" t="n">
        <v>119</v>
      </c>
      <c r="N2" t="n">
        <v>67.43000000000001</v>
      </c>
      <c r="O2" t="n">
        <v>32710.1</v>
      </c>
      <c r="P2" t="n">
        <v>166.53</v>
      </c>
      <c r="Q2" t="n">
        <v>968.74</v>
      </c>
      <c r="R2" t="n">
        <v>102.57</v>
      </c>
      <c r="S2" t="n">
        <v>23.91</v>
      </c>
      <c r="T2" t="n">
        <v>38005.51</v>
      </c>
      <c r="U2" t="n">
        <v>0.23</v>
      </c>
      <c r="V2" t="n">
        <v>0.68</v>
      </c>
      <c r="W2" t="n">
        <v>1.29</v>
      </c>
      <c r="X2" t="n">
        <v>2.48</v>
      </c>
      <c r="Y2" t="n">
        <v>1</v>
      </c>
      <c r="Z2" t="n">
        <v>10</v>
      </c>
      <c r="AA2" t="n">
        <v>462.9714405493685</v>
      </c>
      <c r="AB2" t="n">
        <v>633.4579498180897</v>
      </c>
      <c r="AC2" t="n">
        <v>573.0016121512668</v>
      </c>
      <c r="AD2" t="n">
        <v>462971.4405493685</v>
      </c>
      <c r="AE2" t="n">
        <v>633457.9498180897</v>
      </c>
      <c r="AF2" t="n">
        <v>1.173503621296182e-06</v>
      </c>
      <c r="AG2" t="n">
        <v>25</v>
      </c>
      <c r="AH2" t="n">
        <v>573001.6121512669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5.9892</v>
      </c>
      <c r="E3" t="n">
        <v>16.7</v>
      </c>
      <c r="F3" t="n">
        <v>9.289999999999999</v>
      </c>
      <c r="G3" t="n">
        <v>6.2</v>
      </c>
      <c r="H3" t="n">
        <v>0.08</v>
      </c>
      <c r="I3" t="n">
        <v>90</v>
      </c>
      <c r="J3" t="n">
        <v>263.79</v>
      </c>
      <c r="K3" t="n">
        <v>59.89</v>
      </c>
      <c r="L3" t="n">
        <v>1.25</v>
      </c>
      <c r="M3" t="n">
        <v>88</v>
      </c>
      <c r="N3" t="n">
        <v>67.65000000000001</v>
      </c>
      <c r="O3" t="n">
        <v>32767.75</v>
      </c>
      <c r="P3" t="n">
        <v>154.31</v>
      </c>
      <c r="Q3" t="n">
        <v>968.71</v>
      </c>
      <c r="R3" t="n">
        <v>81.53</v>
      </c>
      <c r="S3" t="n">
        <v>23.91</v>
      </c>
      <c r="T3" t="n">
        <v>27640.17</v>
      </c>
      <c r="U3" t="n">
        <v>0.29</v>
      </c>
      <c r="V3" t="n">
        <v>0.73</v>
      </c>
      <c r="W3" t="n">
        <v>1.23</v>
      </c>
      <c r="X3" t="n">
        <v>1.79</v>
      </c>
      <c r="Y3" t="n">
        <v>1</v>
      </c>
      <c r="Z3" t="n">
        <v>10</v>
      </c>
      <c r="AA3" t="n">
        <v>392.900067277574</v>
      </c>
      <c r="AB3" t="n">
        <v>537.583205576807</v>
      </c>
      <c r="AC3" t="n">
        <v>486.2770189393235</v>
      </c>
      <c r="AD3" t="n">
        <v>392900.067277574</v>
      </c>
      <c r="AE3" t="n">
        <v>537583.205576807</v>
      </c>
      <c r="AF3" t="n">
        <v>1.331605670348628e-06</v>
      </c>
      <c r="AG3" t="n">
        <v>22</v>
      </c>
      <c r="AH3" t="n">
        <v>486277.0189393235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6.478</v>
      </c>
      <c r="E4" t="n">
        <v>15.44</v>
      </c>
      <c r="F4" t="n">
        <v>8.94</v>
      </c>
      <c r="G4" t="n">
        <v>7.45</v>
      </c>
      <c r="H4" t="n">
        <v>0.1</v>
      </c>
      <c r="I4" t="n">
        <v>72</v>
      </c>
      <c r="J4" t="n">
        <v>264.25</v>
      </c>
      <c r="K4" t="n">
        <v>59.89</v>
      </c>
      <c r="L4" t="n">
        <v>1.5</v>
      </c>
      <c r="M4" t="n">
        <v>70</v>
      </c>
      <c r="N4" t="n">
        <v>67.87</v>
      </c>
      <c r="O4" t="n">
        <v>32825.49</v>
      </c>
      <c r="P4" t="n">
        <v>147.74</v>
      </c>
      <c r="Q4" t="n">
        <v>968.62</v>
      </c>
      <c r="R4" t="n">
        <v>70.56999999999999</v>
      </c>
      <c r="S4" t="n">
        <v>23.91</v>
      </c>
      <c r="T4" t="n">
        <v>22248.56</v>
      </c>
      <c r="U4" t="n">
        <v>0.34</v>
      </c>
      <c r="V4" t="n">
        <v>0.76</v>
      </c>
      <c r="W4" t="n">
        <v>1.2</v>
      </c>
      <c r="X4" t="n">
        <v>1.45</v>
      </c>
      <c r="Y4" t="n">
        <v>1</v>
      </c>
      <c r="Z4" t="n">
        <v>10</v>
      </c>
      <c r="AA4" t="n">
        <v>361.9898701392177</v>
      </c>
      <c r="AB4" t="n">
        <v>495.2905101904524</v>
      </c>
      <c r="AC4" t="n">
        <v>448.020679042472</v>
      </c>
      <c r="AD4" t="n">
        <v>361989.8701392176</v>
      </c>
      <c r="AE4" t="n">
        <v>495290.5101904524</v>
      </c>
      <c r="AF4" t="n">
        <v>1.440282764395648e-06</v>
      </c>
      <c r="AG4" t="n">
        <v>21</v>
      </c>
      <c r="AH4" t="n">
        <v>448020.679042472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6.8639</v>
      </c>
      <c r="E5" t="n">
        <v>14.57</v>
      </c>
      <c r="F5" t="n">
        <v>8.68</v>
      </c>
      <c r="G5" t="n">
        <v>8.68</v>
      </c>
      <c r="H5" t="n">
        <v>0.12</v>
      </c>
      <c r="I5" t="n">
        <v>60</v>
      </c>
      <c r="J5" t="n">
        <v>264.72</v>
      </c>
      <c r="K5" t="n">
        <v>59.89</v>
      </c>
      <c r="L5" t="n">
        <v>1.75</v>
      </c>
      <c r="M5" t="n">
        <v>58</v>
      </c>
      <c r="N5" t="n">
        <v>68.09</v>
      </c>
      <c r="O5" t="n">
        <v>32883.31</v>
      </c>
      <c r="P5" t="n">
        <v>142.64</v>
      </c>
      <c r="Q5" t="n">
        <v>968.4</v>
      </c>
      <c r="R5" t="n">
        <v>62.77</v>
      </c>
      <c r="S5" t="n">
        <v>23.91</v>
      </c>
      <c r="T5" t="n">
        <v>18411.72</v>
      </c>
      <c r="U5" t="n">
        <v>0.38</v>
      </c>
      <c r="V5" t="n">
        <v>0.78</v>
      </c>
      <c r="W5" t="n">
        <v>1.17</v>
      </c>
      <c r="X5" t="n">
        <v>1.19</v>
      </c>
      <c r="Y5" t="n">
        <v>1</v>
      </c>
      <c r="Z5" t="n">
        <v>10</v>
      </c>
      <c r="AA5" t="n">
        <v>328.9913147527199</v>
      </c>
      <c r="AB5" t="n">
        <v>450.1404309171274</v>
      </c>
      <c r="AC5" t="n">
        <v>407.1796599664588</v>
      </c>
      <c r="AD5" t="n">
        <v>328991.3147527198</v>
      </c>
      <c r="AE5" t="n">
        <v>450140.4309171274</v>
      </c>
      <c r="AF5" t="n">
        <v>1.526081640403718e-06</v>
      </c>
      <c r="AG5" t="n">
        <v>19</v>
      </c>
      <c r="AH5" t="n">
        <v>407179.6599664588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7.1699</v>
      </c>
      <c r="E6" t="n">
        <v>13.95</v>
      </c>
      <c r="F6" t="n">
        <v>8.52</v>
      </c>
      <c r="G6" t="n">
        <v>10.02</v>
      </c>
      <c r="H6" t="n">
        <v>0.13</v>
      </c>
      <c r="I6" t="n">
        <v>51</v>
      </c>
      <c r="J6" t="n">
        <v>265.19</v>
      </c>
      <c r="K6" t="n">
        <v>59.89</v>
      </c>
      <c r="L6" t="n">
        <v>2</v>
      </c>
      <c r="M6" t="n">
        <v>49</v>
      </c>
      <c r="N6" t="n">
        <v>68.31</v>
      </c>
      <c r="O6" t="n">
        <v>32941.21</v>
      </c>
      <c r="P6" t="n">
        <v>139.15</v>
      </c>
      <c r="Q6" t="n">
        <v>968.52</v>
      </c>
      <c r="R6" t="n">
        <v>57.03</v>
      </c>
      <c r="S6" t="n">
        <v>23.91</v>
      </c>
      <c r="T6" t="n">
        <v>15586.29</v>
      </c>
      <c r="U6" t="n">
        <v>0.42</v>
      </c>
      <c r="V6" t="n">
        <v>0.79</v>
      </c>
      <c r="W6" t="n">
        <v>1.17</v>
      </c>
      <c r="X6" t="n">
        <v>1.02</v>
      </c>
      <c r="Y6" t="n">
        <v>1</v>
      </c>
      <c r="Z6" t="n">
        <v>10</v>
      </c>
      <c r="AA6" t="n">
        <v>318.9428578926246</v>
      </c>
      <c r="AB6" t="n">
        <v>436.3916889345155</v>
      </c>
      <c r="AC6" t="n">
        <v>394.7430786221867</v>
      </c>
      <c r="AD6" t="n">
        <v>318942.8578926246</v>
      </c>
      <c r="AE6" t="n">
        <v>436391.6889345155</v>
      </c>
      <c r="AF6" t="n">
        <v>1.594115991423334e-06</v>
      </c>
      <c r="AG6" t="n">
        <v>19</v>
      </c>
      <c r="AH6" t="n">
        <v>394743.0786221867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7.4089</v>
      </c>
      <c r="E7" t="n">
        <v>13.5</v>
      </c>
      <c r="F7" t="n">
        <v>8.369999999999999</v>
      </c>
      <c r="G7" t="n">
        <v>11.16</v>
      </c>
      <c r="H7" t="n">
        <v>0.15</v>
      </c>
      <c r="I7" t="n">
        <v>45</v>
      </c>
      <c r="J7" t="n">
        <v>265.66</v>
      </c>
      <c r="K7" t="n">
        <v>59.89</v>
      </c>
      <c r="L7" t="n">
        <v>2.25</v>
      </c>
      <c r="M7" t="n">
        <v>43</v>
      </c>
      <c r="N7" t="n">
        <v>68.53</v>
      </c>
      <c r="O7" t="n">
        <v>32999.19</v>
      </c>
      <c r="P7" t="n">
        <v>135.87</v>
      </c>
      <c r="Q7" t="n">
        <v>968.4</v>
      </c>
      <c r="R7" t="n">
        <v>52.89</v>
      </c>
      <c r="S7" t="n">
        <v>23.91</v>
      </c>
      <c r="T7" t="n">
        <v>13545.73</v>
      </c>
      <c r="U7" t="n">
        <v>0.45</v>
      </c>
      <c r="V7" t="n">
        <v>0.8100000000000001</v>
      </c>
      <c r="W7" t="n">
        <v>1.15</v>
      </c>
      <c r="X7" t="n">
        <v>0.87</v>
      </c>
      <c r="Y7" t="n">
        <v>1</v>
      </c>
      <c r="Z7" t="n">
        <v>10</v>
      </c>
      <c r="AA7" t="n">
        <v>302.1095194043751</v>
      </c>
      <c r="AB7" t="n">
        <v>413.3595725804108</v>
      </c>
      <c r="AC7" t="n">
        <v>373.9091151271394</v>
      </c>
      <c r="AD7" t="n">
        <v>302109.5194043751</v>
      </c>
      <c r="AE7" t="n">
        <v>413359.5725804107</v>
      </c>
      <c r="AF7" t="n">
        <v>1.647253932252379e-06</v>
      </c>
      <c r="AG7" t="n">
        <v>18</v>
      </c>
      <c r="AH7" t="n">
        <v>373909.1151271394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7.6034</v>
      </c>
      <c r="E8" t="n">
        <v>13.15</v>
      </c>
      <c r="F8" t="n">
        <v>8.279999999999999</v>
      </c>
      <c r="G8" t="n">
        <v>12.41</v>
      </c>
      <c r="H8" t="n">
        <v>0.17</v>
      </c>
      <c r="I8" t="n">
        <v>40</v>
      </c>
      <c r="J8" t="n">
        <v>266.13</v>
      </c>
      <c r="K8" t="n">
        <v>59.89</v>
      </c>
      <c r="L8" t="n">
        <v>2.5</v>
      </c>
      <c r="M8" t="n">
        <v>38</v>
      </c>
      <c r="N8" t="n">
        <v>68.75</v>
      </c>
      <c r="O8" t="n">
        <v>33057.26</v>
      </c>
      <c r="P8" t="n">
        <v>133.76</v>
      </c>
      <c r="Q8" t="n">
        <v>968.48</v>
      </c>
      <c r="R8" t="n">
        <v>49.82</v>
      </c>
      <c r="S8" t="n">
        <v>23.91</v>
      </c>
      <c r="T8" t="n">
        <v>12036.45</v>
      </c>
      <c r="U8" t="n">
        <v>0.48</v>
      </c>
      <c r="V8" t="n">
        <v>0.82</v>
      </c>
      <c r="W8" t="n">
        <v>1.15</v>
      </c>
      <c r="X8" t="n">
        <v>0.78</v>
      </c>
      <c r="Y8" t="n">
        <v>1</v>
      </c>
      <c r="Z8" t="n">
        <v>10</v>
      </c>
      <c r="AA8" t="n">
        <v>296.6724524684078</v>
      </c>
      <c r="AB8" t="n">
        <v>405.920337732156</v>
      </c>
      <c r="AC8" t="n">
        <v>367.1798704117705</v>
      </c>
      <c r="AD8" t="n">
        <v>296672.4524684077</v>
      </c>
      <c r="AE8" t="n">
        <v>405920.337732156</v>
      </c>
      <c r="AF8" t="n">
        <v>1.690497988701122e-06</v>
      </c>
      <c r="AG8" t="n">
        <v>18</v>
      </c>
      <c r="AH8" t="n">
        <v>367179.8704117705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7.767</v>
      </c>
      <c r="E9" t="n">
        <v>12.88</v>
      </c>
      <c r="F9" t="n">
        <v>8.199999999999999</v>
      </c>
      <c r="G9" t="n">
        <v>13.67</v>
      </c>
      <c r="H9" t="n">
        <v>0.18</v>
      </c>
      <c r="I9" t="n">
        <v>36</v>
      </c>
      <c r="J9" t="n">
        <v>266.6</v>
      </c>
      <c r="K9" t="n">
        <v>59.89</v>
      </c>
      <c r="L9" t="n">
        <v>2.75</v>
      </c>
      <c r="M9" t="n">
        <v>34</v>
      </c>
      <c r="N9" t="n">
        <v>68.97</v>
      </c>
      <c r="O9" t="n">
        <v>33115.41</v>
      </c>
      <c r="P9" t="n">
        <v>131.91</v>
      </c>
      <c r="Q9" t="n">
        <v>968.45</v>
      </c>
      <c r="R9" t="n">
        <v>47.64</v>
      </c>
      <c r="S9" t="n">
        <v>23.91</v>
      </c>
      <c r="T9" t="n">
        <v>10964.18</v>
      </c>
      <c r="U9" t="n">
        <v>0.5</v>
      </c>
      <c r="V9" t="n">
        <v>0.82</v>
      </c>
      <c r="W9" t="n">
        <v>1.14</v>
      </c>
      <c r="X9" t="n">
        <v>0.7</v>
      </c>
      <c r="Y9" t="n">
        <v>1</v>
      </c>
      <c r="Z9" t="n">
        <v>10</v>
      </c>
      <c r="AA9" t="n">
        <v>283.1972915222598</v>
      </c>
      <c r="AB9" t="n">
        <v>387.4830280434919</v>
      </c>
      <c r="AC9" t="n">
        <v>350.5021916828657</v>
      </c>
      <c r="AD9" t="n">
        <v>283197.2915222598</v>
      </c>
      <c r="AE9" t="n">
        <v>387483.0280434919</v>
      </c>
      <c r="AF9" t="n">
        <v>1.726871909703766e-06</v>
      </c>
      <c r="AG9" t="n">
        <v>17</v>
      </c>
      <c r="AH9" t="n">
        <v>350502.1916828657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7.9414</v>
      </c>
      <c r="E10" t="n">
        <v>12.59</v>
      </c>
      <c r="F10" t="n">
        <v>8.119999999999999</v>
      </c>
      <c r="G10" t="n">
        <v>15.23</v>
      </c>
      <c r="H10" t="n">
        <v>0.2</v>
      </c>
      <c r="I10" t="n">
        <v>32</v>
      </c>
      <c r="J10" t="n">
        <v>267.08</v>
      </c>
      <c r="K10" t="n">
        <v>59.89</v>
      </c>
      <c r="L10" t="n">
        <v>3</v>
      </c>
      <c r="M10" t="n">
        <v>30</v>
      </c>
      <c r="N10" t="n">
        <v>69.19</v>
      </c>
      <c r="O10" t="n">
        <v>33173.65</v>
      </c>
      <c r="P10" t="n">
        <v>129.62</v>
      </c>
      <c r="Q10" t="n">
        <v>968.6900000000001</v>
      </c>
      <c r="R10" t="n">
        <v>45.2</v>
      </c>
      <c r="S10" t="n">
        <v>23.91</v>
      </c>
      <c r="T10" t="n">
        <v>9764.07</v>
      </c>
      <c r="U10" t="n">
        <v>0.53</v>
      </c>
      <c r="V10" t="n">
        <v>0.83</v>
      </c>
      <c r="W10" t="n">
        <v>1.13</v>
      </c>
      <c r="X10" t="n">
        <v>0.62</v>
      </c>
      <c r="Y10" t="n">
        <v>1</v>
      </c>
      <c r="Z10" t="n">
        <v>10</v>
      </c>
      <c r="AA10" t="n">
        <v>278.4765701135786</v>
      </c>
      <c r="AB10" t="n">
        <v>381.0239287486042</v>
      </c>
      <c r="AC10" t="n">
        <v>344.6595397592794</v>
      </c>
      <c r="AD10" t="n">
        <v>278476.5701135786</v>
      </c>
      <c r="AE10" t="n">
        <v>381023.9287486043</v>
      </c>
      <c r="AF10" t="n">
        <v>1.765647043095338e-06</v>
      </c>
      <c r="AG10" t="n">
        <v>17</v>
      </c>
      <c r="AH10" t="n">
        <v>344659.5397592794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8.0375</v>
      </c>
      <c r="E11" t="n">
        <v>12.44</v>
      </c>
      <c r="F11" t="n">
        <v>8.07</v>
      </c>
      <c r="G11" t="n">
        <v>16.14</v>
      </c>
      <c r="H11" t="n">
        <v>0.22</v>
      </c>
      <c r="I11" t="n">
        <v>30</v>
      </c>
      <c r="J11" t="n">
        <v>267.55</v>
      </c>
      <c r="K11" t="n">
        <v>59.89</v>
      </c>
      <c r="L11" t="n">
        <v>3.25</v>
      </c>
      <c r="M11" t="n">
        <v>28</v>
      </c>
      <c r="N11" t="n">
        <v>69.41</v>
      </c>
      <c r="O11" t="n">
        <v>33231.97</v>
      </c>
      <c r="P11" t="n">
        <v>128.17</v>
      </c>
      <c r="Q11" t="n">
        <v>968.4400000000001</v>
      </c>
      <c r="R11" t="n">
        <v>43.64</v>
      </c>
      <c r="S11" t="n">
        <v>23.91</v>
      </c>
      <c r="T11" t="n">
        <v>8994.48</v>
      </c>
      <c r="U11" t="n">
        <v>0.55</v>
      </c>
      <c r="V11" t="n">
        <v>0.84</v>
      </c>
      <c r="W11" t="n">
        <v>1.13</v>
      </c>
      <c r="X11" t="n">
        <v>0.57</v>
      </c>
      <c r="Y11" t="n">
        <v>1</v>
      </c>
      <c r="Z11" t="n">
        <v>10</v>
      </c>
      <c r="AA11" t="n">
        <v>275.8106323557176</v>
      </c>
      <c r="AB11" t="n">
        <v>377.3762750954257</v>
      </c>
      <c r="AC11" t="n">
        <v>341.3600130512462</v>
      </c>
      <c r="AD11" t="n">
        <v>275810.6323557177</v>
      </c>
      <c r="AE11" t="n">
        <v>377376.2750954257</v>
      </c>
      <c r="AF11" t="n">
        <v>1.787013386667184e-06</v>
      </c>
      <c r="AG11" t="n">
        <v>17</v>
      </c>
      <c r="AH11" t="n">
        <v>341360.0130512462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8.176600000000001</v>
      </c>
      <c r="E12" t="n">
        <v>12.23</v>
      </c>
      <c r="F12" t="n">
        <v>8.01</v>
      </c>
      <c r="G12" t="n">
        <v>17.8</v>
      </c>
      <c r="H12" t="n">
        <v>0.23</v>
      </c>
      <c r="I12" t="n">
        <v>27</v>
      </c>
      <c r="J12" t="n">
        <v>268.02</v>
      </c>
      <c r="K12" t="n">
        <v>59.89</v>
      </c>
      <c r="L12" t="n">
        <v>3.5</v>
      </c>
      <c r="M12" t="n">
        <v>25</v>
      </c>
      <c r="N12" t="n">
        <v>69.64</v>
      </c>
      <c r="O12" t="n">
        <v>33290.38</v>
      </c>
      <c r="P12" t="n">
        <v>126.36</v>
      </c>
      <c r="Q12" t="n">
        <v>968.62</v>
      </c>
      <c r="R12" t="n">
        <v>41.73</v>
      </c>
      <c r="S12" t="n">
        <v>23.91</v>
      </c>
      <c r="T12" t="n">
        <v>8057.92</v>
      </c>
      <c r="U12" t="n">
        <v>0.57</v>
      </c>
      <c r="V12" t="n">
        <v>0.84</v>
      </c>
      <c r="W12" t="n">
        <v>1.12</v>
      </c>
      <c r="X12" t="n">
        <v>0.51</v>
      </c>
      <c r="Y12" t="n">
        <v>1</v>
      </c>
      <c r="Z12" t="n">
        <v>10</v>
      </c>
      <c r="AA12" t="n">
        <v>263.2647047080003</v>
      </c>
      <c r="AB12" t="n">
        <v>360.2103834005542</v>
      </c>
      <c r="AC12" t="n">
        <v>325.8324099672528</v>
      </c>
      <c r="AD12" t="n">
        <v>263264.7047080003</v>
      </c>
      <c r="AE12" t="n">
        <v>360210.3834005542</v>
      </c>
      <c r="AF12" t="n">
        <v>1.81794011289865e-06</v>
      </c>
      <c r="AG12" t="n">
        <v>16</v>
      </c>
      <c r="AH12" t="n">
        <v>325832.4099672528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8.2681</v>
      </c>
      <c r="E13" t="n">
        <v>12.09</v>
      </c>
      <c r="F13" t="n">
        <v>7.98</v>
      </c>
      <c r="G13" t="n">
        <v>19.15</v>
      </c>
      <c r="H13" t="n">
        <v>0.25</v>
      </c>
      <c r="I13" t="n">
        <v>25</v>
      </c>
      <c r="J13" t="n">
        <v>268.5</v>
      </c>
      <c r="K13" t="n">
        <v>59.89</v>
      </c>
      <c r="L13" t="n">
        <v>3.75</v>
      </c>
      <c r="M13" t="n">
        <v>23</v>
      </c>
      <c r="N13" t="n">
        <v>69.86</v>
      </c>
      <c r="O13" t="n">
        <v>33348.87</v>
      </c>
      <c r="P13" t="n">
        <v>125.14</v>
      </c>
      <c r="Q13" t="n">
        <v>968.36</v>
      </c>
      <c r="R13" t="n">
        <v>40.88</v>
      </c>
      <c r="S13" t="n">
        <v>23.91</v>
      </c>
      <c r="T13" t="n">
        <v>7641.46</v>
      </c>
      <c r="U13" t="n">
        <v>0.58</v>
      </c>
      <c r="V13" t="n">
        <v>0.85</v>
      </c>
      <c r="W13" t="n">
        <v>1.12</v>
      </c>
      <c r="X13" t="n">
        <v>0.48</v>
      </c>
      <c r="Y13" t="n">
        <v>1</v>
      </c>
      <c r="Z13" t="n">
        <v>10</v>
      </c>
      <c r="AA13" t="n">
        <v>261.0429827682538</v>
      </c>
      <c r="AB13" t="n">
        <v>357.1705254271386</v>
      </c>
      <c r="AC13" t="n">
        <v>323.0826717723525</v>
      </c>
      <c r="AD13" t="n">
        <v>261042.9827682537</v>
      </c>
      <c r="AE13" t="n">
        <v>357170.5254271386</v>
      </c>
      <c r="AF13" t="n">
        <v>1.838283717860398e-06</v>
      </c>
      <c r="AG13" t="n">
        <v>16</v>
      </c>
      <c r="AH13" t="n">
        <v>323082.6717723525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7.96</v>
      </c>
      <c r="G14" t="n">
        <v>19.91</v>
      </c>
      <c r="H14" t="n">
        <v>0.26</v>
      </c>
      <c r="I14" t="n">
        <v>24</v>
      </c>
      <c r="J14" t="n">
        <v>268.97</v>
      </c>
      <c r="K14" t="n">
        <v>59.89</v>
      </c>
      <c r="L14" t="n">
        <v>4</v>
      </c>
      <c r="M14" t="n">
        <v>22</v>
      </c>
      <c r="N14" t="n">
        <v>70.09</v>
      </c>
      <c r="O14" t="n">
        <v>33407.45</v>
      </c>
      <c r="P14" t="n">
        <v>123.98</v>
      </c>
      <c r="Q14" t="n">
        <v>968.45</v>
      </c>
      <c r="R14" t="n">
        <v>40.07</v>
      </c>
      <c r="S14" t="n">
        <v>23.91</v>
      </c>
      <c r="T14" t="n">
        <v>7238.75</v>
      </c>
      <c r="U14" t="n">
        <v>0.6</v>
      </c>
      <c r="V14" t="n">
        <v>0.85</v>
      </c>
      <c r="W14" t="n">
        <v>1.12</v>
      </c>
      <c r="X14" t="n">
        <v>0.47</v>
      </c>
      <c r="Y14" t="n">
        <v>1</v>
      </c>
      <c r="Z14" t="n">
        <v>10</v>
      </c>
      <c r="AA14" t="n">
        <v>259.5749410759526</v>
      </c>
      <c r="AB14" t="n">
        <v>355.1618860183036</v>
      </c>
      <c r="AC14" t="n">
        <v>321.2657340895537</v>
      </c>
      <c r="AD14" t="n">
        <v>259574.9410759526</v>
      </c>
      <c r="AE14" t="n">
        <v>355161.8860183036</v>
      </c>
      <c r="AF14" t="n">
        <v>1.848377703273112e-06</v>
      </c>
      <c r="AG14" t="n">
        <v>16</v>
      </c>
      <c r="AH14" t="n">
        <v>321265.7340895537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8.420299999999999</v>
      </c>
      <c r="E15" t="n">
        <v>11.88</v>
      </c>
      <c r="F15" t="n">
        <v>7.91</v>
      </c>
      <c r="G15" t="n">
        <v>21.57</v>
      </c>
      <c r="H15" t="n">
        <v>0.28</v>
      </c>
      <c r="I15" t="n">
        <v>22</v>
      </c>
      <c r="J15" t="n">
        <v>269.45</v>
      </c>
      <c r="K15" t="n">
        <v>59.89</v>
      </c>
      <c r="L15" t="n">
        <v>4.25</v>
      </c>
      <c r="M15" t="n">
        <v>20</v>
      </c>
      <c r="N15" t="n">
        <v>70.31</v>
      </c>
      <c r="O15" t="n">
        <v>33466.11</v>
      </c>
      <c r="P15" t="n">
        <v>122.58</v>
      </c>
      <c r="Q15" t="n">
        <v>968.39</v>
      </c>
      <c r="R15" t="n">
        <v>38.53</v>
      </c>
      <c r="S15" t="n">
        <v>23.91</v>
      </c>
      <c r="T15" t="n">
        <v>6482.47</v>
      </c>
      <c r="U15" t="n">
        <v>0.62</v>
      </c>
      <c r="V15" t="n">
        <v>0.85</v>
      </c>
      <c r="W15" t="n">
        <v>1.11</v>
      </c>
      <c r="X15" t="n">
        <v>0.41</v>
      </c>
      <c r="Y15" t="n">
        <v>1</v>
      </c>
      <c r="Z15" t="n">
        <v>10</v>
      </c>
      <c r="AA15" t="n">
        <v>257.0308832712116</v>
      </c>
      <c r="AB15" t="n">
        <v>351.6809938937817</v>
      </c>
      <c r="AC15" t="n">
        <v>318.1170534240392</v>
      </c>
      <c r="AD15" t="n">
        <v>257030.8832712116</v>
      </c>
      <c r="AE15" t="n">
        <v>351680.9938937817</v>
      </c>
      <c r="AF15" t="n">
        <v>1.87212302578584e-06</v>
      </c>
      <c r="AG15" t="n">
        <v>16</v>
      </c>
      <c r="AH15" t="n">
        <v>318117.0534240392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8.4664</v>
      </c>
      <c r="E16" t="n">
        <v>11.81</v>
      </c>
      <c r="F16" t="n">
        <v>7.9</v>
      </c>
      <c r="G16" t="n">
        <v>22.56</v>
      </c>
      <c r="H16" t="n">
        <v>0.3</v>
      </c>
      <c r="I16" t="n">
        <v>21</v>
      </c>
      <c r="J16" t="n">
        <v>269.92</v>
      </c>
      <c r="K16" t="n">
        <v>59.89</v>
      </c>
      <c r="L16" t="n">
        <v>4.5</v>
      </c>
      <c r="M16" t="n">
        <v>19</v>
      </c>
      <c r="N16" t="n">
        <v>70.54000000000001</v>
      </c>
      <c r="O16" t="n">
        <v>33524.86</v>
      </c>
      <c r="P16" t="n">
        <v>121.45</v>
      </c>
      <c r="Q16" t="n">
        <v>968.3200000000001</v>
      </c>
      <c r="R16" t="n">
        <v>38.06</v>
      </c>
      <c r="S16" t="n">
        <v>23.91</v>
      </c>
      <c r="T16" t="n">
        <v>6253.13</v>
      </c>
      <c r="U16" t="n">
        <v>0.63</v>
      </c>
      <c r="V16" t="n">
        <v>0.86</v>
      </c>
      <c r="W16" t="n">
        <v>1.12</v>
      </c>
      <c r="X16" t="n">
        <v>0.4</v>
      </c>
      <c r="Y16" t="n">
        <v>1</v>
      </c>
      <c r="Z16" t="n">
        <v>10</v>
      </c>
      <c r="AA16" t="n">
        <v>255.6608198577871</v>
      </c>
      <c r="AB16" t="n">
        <v>349.8064126886031</v>
      </c>
      <c r="AC16" t="n">
        <v>316.421379618091</v>
      </c>
      <c r="AD16" t="n">
        <v>255660.819857787</v>
      </c>
      <c r="AE16" t="n">
        <v>349806.4126886031</v>
      </c>
      <c r="AF16" t="n">
        <v>1.882372645334874e-06</v>
      </c>
      <c r="AG16" t="n">
        <v>16</v>
      </c>
      <c r="AH16" t="n">
        <v>316421.3796180909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8.5223</v>
      </c>
      <c r="E17" t="n">
        <v>11.73</v>
      </c>
      <c r="F17" t="n">
        <v>7.87</v>
      </c>
      <c r="G17" t="n">
        <v>23.61</v>
      </c>
      <c r="H17" t="n">
        <v>0.31</v>
      </c>
      <c r="I17" t="n">
        <v>20</v>
      </c>
      <c r="J17" t="n">
        <v>270.4</v>
      </c>
      <c r="K17" t="n">
        <v>59.89</v>
      </c>
      <c r="L17" t="n">
        <v>4.75</v>
      </c>
      <c r="M17" t="n">
        <v>18</v>
      </c>
      <c r="N17" t="n">
        <v>70.76000000000001</v>
      </c>
      <c r="O17" t="n">
        <v>33583.7</v>
      </c>
      <c r="P17" t="n">
        <v>120.66</v>
      </c>
      <c r="Q17" t="n">
        <v>968.4299999999999</v>
      </c>
      <c r="R17" t="n">
        <v>37.39</v>
      </c>
      <c r="S17" t="n">
        <v>23.91</v>
      </c>
      <c r="T17" t="n">
        <v>5919.86</v>
      </c>
      <c r="U17" t="n">
        <v>0.64</v>
      </c>
      <c r="V17" t="n">
        <v>0.86</v>
      </c>
      <c r="W17" t="n">
        <v>1.11</v>
      </c>
      <c r="X17" t="n">
        <v>0.37</v>
      </c>
      <c r="Y17" t="n">
        <v>1</v>
      </c>
      <c r="Z17" t="n">
        <v>10</v>
      </c>
      <c r="AA17" t="n">
        <v>254.3191500829557</v>
      </c>
      <c r="AB17" t="n">
        <v>347.9706809123866</v>
      </c>
      <c r="AC17" t="n">
        <v>314.7608475061303</v>
      </c>
      <c r="AD17" t="n">
        <v>254319.1500829557</v>
      </c>
      <c r="AE17" t="n">
        <v>347970.6809123866</v>
      </c>
      <c r="AF17" t="n">
        <v>1.894801142792378e-06</v>
      </c>
      <c r="AG17" t="n">
        <v>16</v>
      </c>
      <c r="AH17" t="n">
        <v>314760.8475061303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8.569800000000001</v>
      </c>
      <c r="E18" t="n">
        <v>11.67</v>
      </c>
      <c r="F18" t="n">
        <v>7.86</v>
      </c>
      <c r="G18" t="n">
        <v>24.81</v>
      </c>
      <c r="H18" t="n">
        <v>0.33</v>
      </c>
      <c r="I18" t="n">
        <v>19</v>
      </c>
      <c r="J18" t="n">
        <v>270.88</v>
      </c>
      <c r="K18" t="n">
        <v>59.89</v>
      </c>
      <c r="L18" t="n">
        <v>5</v>
      </c>
      <c r="M18" t="n">
        <v>17</v>
      </c>
      <c r="N18" t="n">
        <v>70.98999999999999</v>
      </c>
      <c r="O18" t="n">
        <v>33642.62</v>
      </c>
      <c r="P18" t="n">
        <v>119.27</v>
      </c>
      <c r="Q18" t="n">
        <v>968.38</v>
      </c>
      <c r="R18" t="n">
        <v>36.75</v>
      </c>
      <c r="S18" t="n">
        <v>23.91</v>
      </c>
      <c r="T18" t="n">
        <v>5605.1</v>
      </c>
      <c r="U18" t="n">
        <v>0.65</v>
      </c>
      <c r="V18" t="n">
        <v>0.86</v>
      </c>
      <c r="W18" t="n">
        <v>1.11</v>
      </c>
      <c r="X18" t="n">
        <v>0.36</v>
      </c>
      <c r="Y18" t="n">
        <v>1</v>
      </c>
      <c r="Z18" t="n">
        <v>10</v>
      </c>
      <c r="AA18" t="n">
        <v>252.7974253800953</v>
      </c>
      <c r="AB18" t="n">
        <v>345.8885900401784</v>
      </c>
      <c r="AC18" t="n">
        <v>312.8774684645321</v>
      </c>
      <c r="AD18" t="n">
        <v>252797.4253800953</v>
      </c>
      <c r="AE18" t="n">
        <v>345888.5900401784</v>
      </c>
      <c r="AF18" t="n">
        <v>1.905362030614051e-06</v>
      </c>
      <c r="AG18" t="n">
        <v>16</v>
      </c>
      <c r="AH18" t="n">
        <v>312877.4684645321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8.674899999999999</v>
      </c>
      <c r="E19" t="n">
        <v>11.53</v>
      </c>
      <c r="F19" t="n">
        <v>7.82</v>
      </c>
      <c r="G19" t="n">
        <v>27.58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15</v>
      </c>
      <c r="N19" t="n">
        <v>71.22</v>
      </c>
      <c r="O19" t="n">
        <v>33701.64</v>
      </c>
      <c r="P19" t="n">
        <v>117.12</v>
      </c>
      <c r="Q19" t="n">
        <v>968.34</v>
      </c>
      <c r="R19" t="n">
        <v>35.45</v>
      </c>
      <c r="S19" t="n">
        <v>23.91</v>
      </c>
      <c r="T19" t="n">
        <v>4966.32</v>
      </c>
      <c r="U19" t="n">
        <v>0.67</v>
      </c>
      <c r="V19" t="n">
        <v>0.87</v>
      </c>
      <c r="W19" t="n">
        <v>1.11</v>
      </c>
      <c r="X19" t="n">
        <v>0.32</v>
      </c>
      <c r="Y19" t="n">
        <v>1</v>
      </c>
      <c r="Z19" t="n">
        <v>10</v>
      </c>
      <c r="AA19" t="n">
        <v>250.0007673210625</v>
      </c>
      <c r="AB19" t="n">
        <v>342.0620791039658</v>
      </c>
      <c r="AC19" t="n">
        <v>309.4161543615285</v>
      </c>
      <c r="AD19" t="n">
        <v>250000.7673210625</v>
      </c>
      <c r="AE19" t="n">
        <v>342062.0791039658</v>
      </c>
      <c r="AF19" t="n">
        <v>1.928729384510004e-06</v>
      </c>
      <c r="AG19" t="n">
        <v>16</v>
      </c>
      <c r="AH19" t="n">
        <v>309416.1543615285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8.672000000000001</v>
      </c>
      <c r="E20" t="n">
        <v>11.53</v>
      </c>
      <c r="F20" t="n">
        <v>7.82</v>
      </c>
      <c r="G20" t="n">
        <v>27.6</v>
      </c>
      <c r="H20" t="n">
        <v>0.36</v>
      </c>
      <c r="I20" t="n">
        <v>17</v>
      </c>
      <c r="J20" t="n">
        <v>271.84</v>
      </c>
      <c r="K20" t="n">
        <v>59.89</v>
      </c>
      <c r="L20" t="n">
        <v>5.5</v>
      </c>
      <c r="M20" t="n">
        <v>15</v>
      </c>
      <c r="N20" t="n">
        <v>71.45</v>
      </c>
      <c r="O20" t="n">
        <v>33760.74</v>
      </c>
      <c r="P20" t="n">
        <v>117.3</v>
      </c>
      <c r="Q20" t="n">
        <v>968.38</v>
      </c>
      <c r="R20" t="n">
        <v>35.67</v>
      </c>
      <c r="S20" t="n">
        <v>23.91</v>
      </c>
      <c r="T20" t="n">
        <v>5076.04</v>
      </c>
      <c r="U20" t="n">
        <v>0.67</v>
      </c>
      <c r="V20" t="n">
        <v>0.86</v>
      </c>
      <c r="W20" t="n">
        <v>1.11</v>
      </c>
      <c r="X20" t="n">
        <v>0.32</v>
      </c>
      <c r="Y20" t="n">
        <v>1</v>
      </c>
      <c r="Z20" t="n">
        <v>10</v>
      </c>
      <c r="AA20" t="n">
        <v>250.1484604758183</v>
      </c>
      <c r="AB20" t="n">
        <v>342.2641593940646</v>
      </c>
      <c r="AC20" t="n">
        <v>309.5989483923619</v>
      </c>
      <c r="AD20" t="n">
        <v>250148.4604758183</v>
      </c>
      <c r="AE20" t="n">
        <v>342264.1593940646</v>
      </c>
      <c r="AF20" t="n">
        <v>1.928084614516681e-06</v>
      </c>
      <c r="AG20" t="n">
        <v>16</v>
      </c>
      <c r="AH20" t="n">
        <v>309598.9483923619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8.7203</v>
      </c>
      <c r="E21" t="n">
        <v>11.47</v>
      </c>
      <c r="F21" t="n">
        <v>7.81</v>
      </c>
      <c r="G21" t="n">
        <v>29.27</v>
      </c>
      <c r="H21" t="n">
        <v>0.38</v>
      </c>
      <c r="I21" t="n">
        <v>16</v>
      </c>
      <c r="J21" t="n">
        <v>272.32</v>
      </c>
      <c r="K21" t="n">
        <v>59.89</v>
      </c>
      <c r="L21" t="n">
        <v>5.75</v>
      </c>
      <c r="M21" t="n">
        <v>14</v>
      </c>
      <c r="N21" t="n">
        <v>71.68000000000001</v>
      </c>
      <c r="O21" t="n">
        <v>33820.05</v>
      </c>
      <c r="P21" t="n">
        <v>116.33</v>
      </c>
      <c r="Q21" t="n">
        <v>968.53</v>
      </c>
      <c r="R21" t="n">
        <v>35.38</v>
      </c>
      <c r="S21" t="n">
        <v>23.91</v>
      </c>
      <c r="T21" t="n">
        <v>4935.33</v>
      </c>
      <c r="U21" t="n">
        <v>0.68</v>
      </c>
      <c r="V21" t="n">
        <v>0.87</v>
      </c>
      <c r="W21" t="n">
        <v>1.1</v>
      </c>
      <c r="X21" t="n">
        <v>0.31</v>
      </c>
      <c r="Y21" t="n">
        <v>1</v>
      </c>
      <c r="Z21" t="n">
        <v>10</v>
      </c>
      <c r="AA21" t="n">
        <v>239.886912942516</v>
      </c>
      <c r="AB21" t="n">
        <v>328.2238573514808</v>
      </c>
      <c r="AC21" t="n">
        <v>296.8986330710301</v>
      </c>
      <c r="AD21" t="n">
        <v>239886.912942516</v>
      </c>
      <c r="AE21" t="n">
        <v>328223.8573514808</v>
      </c>
      <c r="AF21" t="n">
        <v>1.938823369922718e-06</v>
      </c>
      <c r="AG21" t="n">
        <v>15</v>
      </c>
      <c r="AH21" t="n">
        <v>296898.6330710301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8.781599999999999</v>
      </c>
      <c r="E22" t="n">
        <v>11.39</v>
      </c>
      <c r="F22" t="n">
        <v>7.78</v>
      </c>
      <c r="G22" t="n">
        <v>31.1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13</v>
      </c>
      <c r="N22" t="n">
        <v>71.91</v>
      </c>
      <c r="O22" t="n">
        <v>33879.33</v>
      </c>
      <c r="P22" t="n">
        <v>114.63</v>
      </c>
      <c r="Q22" t="n">
        <v>968.37</v>
      </c>
      <c r="R22" t="n">
        <v>34.36</v>
      </c>
      <c r="S22" t="n">
        <v>23.91</v>
      </c>
      <c r="T22" t="n">
        <v>4431.25</v>
      </c>
      <c r="U22" t="n">
        <v>0.7</v>
      </c>
      <c r="V22" t="n">
        <v>0.87</v>
      </c>
      <c r="W22" t="n">
        <v>1.1</v>
      </c>
      <c r="X22" t="n">
        <v>0.28</v>
      </c>
      <c r="Y22" t="n">
        <v>1</v>
      </c>
      <c r="Z22" t="n">
        <v>10</v>
      </c>
      <c r="AA22" t="n">
        <v>238.0005723746953</v>
      </c>
      <c r="AB22" t="n">
        <v>325.6428829671172</v>
      </c>
      <c r="AC22" t="n">
        <v>294.5639832594891</v>
      </c>
      <c r="AD22" t="n">
        <v>238000.5723746952</v>
      </c>
      <c r="AE22" t="n">
        <v>325642.8829671172</v>
      </c>
      <c r="AF22" t="n">
        <v>1.952452473574686e-06</v>
      </c>
      <c r="AG22" t="n">
        <v>15</v>
      </c>
      <c r="AH22" t="n">
        <v>294563.9832594891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8.841100000000001</v>
      </c>
      <c r="E23" t="n">
        <v>11.31</v>
      </c>
      <c r="F23" t="n">
        <v>7.75</v>
      </c>
      <c r="G23" t="n">
        <v>33.21</v>
      </c>
      <c r="H23" t="n">
        <v>0.41</v>
      </c>
      <c r="I23" t="n">
        <v>14</v>
      </c>
      <c r="J23" t="n">
        <v>273.28</v>
      </c>
      <c r="K23" t="n">
        <v>59.89</v>
      </c>
      <c r="L23" t="n">
        <v>6.25</v>
      </c>
      <c r="M23" t="n">
        <v>12</v>
      </c>
      <c r="N23" t="n">
        <v>72.14</v>
      </c>
      <c r="O23" t="n">
        <v>33938.7</v>
      </c>
      <c r="P23" t="n">
        <v>113.25</v>
      </c>
      <c r="Q23" t="n">
        <v>968.4</v>
      </c>
      <c r="R23" t="n">
        <v>33.53</v>
      </c>
      <c r="S23" t="n">
        <v>23.91</v>
      </c>
      <c r="T23" t="n">
        <v>4021.27</v>
      </c>
      <c r="U23" t="n">
        <v>0.71</v>
      </c>
      <c r="V23" t="n">
        <v>0.87</v>
      </c>
      <c r="W23" t="n">
        <v>1.1</v>
      </c>
      <c r="X23" t="n">
        <v>0.25</v>
      </c>
      <c r="Y23" t="n">
        <v>1</v>
      </c>
      <c r="Z23" t="n">
        <v>10</v>
      </c>
      <c r="AA23" t="n">
        <v>236.3575215431591</v>
      </c>
      <c r="AB23" t="n">
        <v>323.3947883331238</v>
      </c>
      <c r="AC23" t="n">
        <v>292.5304436221426</v>
      </c>
      <c r="AD23" t="n">
        <v>236357.5215431591</v>
      </c>
      <c r="AE23" t="n">
        <v>323394.7883331238</v>
      </c>
      <c r="AF23" t="n">
        <v>1.965681375161834e-06</v>
      </c>
      <c r="AG23" t="n">
        <v>15</v>
      </c>
      <c r="AH23" t="n">
        <v>292530.4436221426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8.8443</v>
      </c>
      <c r="E24" t="n">
        <v>11.31</v>
      </c>
      <c r="F24" t="n">
        <v>7.75</v>
      </c>
      <c r="G24" t="n">
        <v>33.2</v>
      </c>
      <c r="H24" t="n">
        <v>0.42</v>
      </c>
      <c r="I24" t="n">
        <v>14</v>
      </c>
      <c r="J24" t="n">
        <v>273.76</v>
      </c>
      <c r="K24" t="n">
        <v>59.89</v>
      </c>
      <c r="L24" t="n">
        <v>6.5</v>
      </c>
      <c r="M24" t="n">
        <v>12</v>
      </c>
      <c r="N24" t="n">
        <v>72.37</v>
      </c>
      <c r="O24" t="n">
        <v>33998.16</v>
      </c>
      <c r="P24" t="n">
        <v>112.85</v>
      </c>
      <c r="Q24" t="n">
        <v>968.33</v>
      </c>
      <c r="R24" t="n">
        <v>33.42</v>
      </c>
      <c r="S24" t="n">
        <v>23.91</v>
      </c>
      <c r="T24" t="n">
        <v>3963.72</v>
      </c>
      <c r="U24" t="n">
        <v>0.72</v>
      </c>
      <c r="V24" t="n">
        <v>0.87</v>
      </c>
      <c r="W24" t="n">
        <v>1.1</v>
      </c>
      <c r="X24" t="n">
        <v>0.25</v>
      </c>
      <c r="Y24" t="n">
        <v>1</v>
      </c>
      <c r="Z24" t="n">
        <v>10</v>
      </c>
      <c r="AA24" t="n">
        <v>236.0754796723213</v>
      </c>
      <c r="AB24" t="n">
        <v>323.0088862026345</v>
      </c>
      <c r="AC24" t="n">
        <v>292.18137144937</v>
      </c>
      <c r="AD24" t="n">
        <v>236075.4796723213</v>
      </c>
      <c r="AE24" t="n">
        <v>323008.8862026345</v>
      </c>
      <c r="AF24" t="n">
        <v>1.966392845499294e-06</v>
      </c>
      <c r="AG24" t="n">
        <v>15</v>
      </c>
      <c r="AH24" t="n">
        <v>292181.3714493701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8.888</v>
      </c>
      <c r="E25" t="n">
        <v>11.25</v>
      </c>
      <c r="F25" t="n">
        <v>7.74</v>
      </c>
      <c r="G25" t="n">
        <v>35.73</v>
      </c>
      <c r="H25" t="n">
        <v>0.44</v>
      </c>
      <c r="I25" t="n">
        <v>13</v>
      </c>
      <c r="J25" t="n">
        <v>274.24</v>
      </c>
      <c r="K25" t="n">
        <v>59.89</v>
      </c>
      <c r="L25" t="n">
        <v>6.75</v>
      </c>
      <c r="M25" t="n">
        <v>11</v>
      </c>
      <c r="N25" t="n">
        <v>72.61</v>
      </c>
      <c r="O25" t="n">
        <v>34057.71</v>
      </c>
      <c r="P25" t="n">
        <v>112.07</v>
      </c>
      <c r="Q25" t="n">
        <v>968.37</v>
      </c>
      <c r="R25" t="n">
        <v>33.25</v>
      </c>
      <c r="S25" t="n">
        <v>23.91</v>
      </c>
      <c r="T25" t="n">
        <v>3886.25</v>
      </c>
      <c r="U25" t="n">
        <v>0.72</v>
      </c>
      <c r="V25" t="n">
        <v>0.87</v>
      </c>
      <c r="W25" t="n">
        <v>1.1</v>
      </c>
      <c r="X25" t="n">
        <v>0.24</v>
      </c>
      <c r="Y25" t="n">
        <v>1</v>
      </c>
      <c r="Z25" t="n">
        <v>10</v>
      </c>
      <c r="AA25" t="n">
        <v>235.0732295095995</v>
      </c>
      <c r="AB25" t="n">
        <v>321.6375633138425</v>
      </c>
      <c r="AC25" t="n">
        <v>290.9409256924202</v>
      </c>
      <c r="AD25" t="n">
        <v>235073.2295095994</v>
      </c>
      <c r="AE25" t="n">
        <v>321637.5633138425</v>
      </c>
      <c r="AF25" t="n">
        <v>1.976108862295233e-06</v>
      </c>
      <c r="AG25" t="n">
        <v>15</v>
      </c>
      <c r="AH25" t="n">
        <v>290940.9256924202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7.74</v>
      </c>
      <c r="G26" t="n">
        <v>35.71</v>
      </c>
      <c r="H26" t="n">
        <v>0.45</v>
      </c>
      <c r="I26" t="n">
        <v>13</v>
      </c>
      <c r="J26" t="n">
        <v>274.73</v>
      </c>
      <c r="K26" t="n">
        <v>59.89</v>
      </c>
      <c r="L26" t="n">
        <v>7</v>
      </c>
      <c r="M26" t="n">
        <v>11</v>
      </c>
      <c r="N26" t="n">
        <v>72.84</v>
      </c>
      <c r="O26" t="n">
        <v>34117.35</v>
      </c>
      <c r="P26" t="n">
        <v>111.29</v>
      </c>
      <c r="Q26" t="n">
        <v>968.36</v>
      </c>
      <c r="R26" t="n">
        <v>33.17</v>
      </c>
      <c r="S26" t="n">
        <v>23.91</v>
      </c>
      <c r="T26" t="n">
        <v>3847.31</v>
      </c>
      <c r="U26" t="n">
        <v>0.72</v>
      </c>
      <c r="V26" t="n">
        <v>0.87</v>
      </c>
      <c r="W26" t="n">
        <v>1.1</v>
      </c>
      <c r="X26" t="n">
        <v>0.24</v>
      </c>
      <c r="Y26" t="n">
        <v>1</v>
      </c>
      <c r="Z26" t="n">
        <v>10</v>
      </c>
      <c r="AA26" t="n">
        <v>234.5572654311084</v>
      </c>
      <c r="AB26" t="n">
        <v>320.9315984989229</v>
      </c>
      <c r="AC26" t="n">
        <v>290.3023371686085</v>
      </c>
      <c r="AD26" t="n">
        <v>234557.2654311084</v>
      </c>
      <c r="AE26" t="n">
        <v>320931.5984989229</v>
      </c>
      <c r="AF26" t="n">
        <v>1.97688703297683e-06</v>
      </c>
      <c r="AG26" t="n">
        <v>15</v>
      </c>
      <c r="AH26" t="n">
        <v>290302.3371686084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8.9521</v>
      </c>
      <c r="E27" t="n">
        <v>11.17</v>
      </c>
      <c r="F27" t="n">
        <v>7.71</v>
      </c>
      <c r="G27" t="n">
        <v>38.55</v>
      </c>
      <c r="H27" t="n">
        <v>0.47</v>
      </c>
      <c r="I27" t="n">
        <v>12</v>
      </c>
      <c r="J27" t="n">
        <v>275.21</v>
      </c>
      <c r="K27" t="n">
        <v>59.89</v>
      </c>
      <c r="L27" t="n">
        <v>7.25</v>
      </c>
      <c r="M27" t="n">
        <v>10</v>
      </c>
      <c r="N27" t="n">
        <v>73.08</v>
      </c>
      <c r="O27" t="n">
        <v>34177.09</v>
      </c>
      <c r="P27" t="n">
        <v>109.52</v>
      </c>
      <c r="Q27" t="n">
        <v>968.3200000000001</v>
      </c>
      <c r="R27" t="n">
        <v>32.41</v>
      </c>
      <c r="S27" t="n">
        <v>23.91</v>
      </c>
      <c r="T27" t="n">
        <v>3469.16</v>
      </c>
      <c r="U27" t="n">
        <v>0.74</v>
      </c>
      <c r="V27" t="n">
        <v>0.88</v>
      </c>
      <c r="W27" t="n">
        <v>1.1</v>
      </c>
      <c r="X27" t="n">
        <v>0.21</v>
      </c>
      <c r="Y27" t="n">
        <v>1</v>
      </c>
      <c r="Z27" t="n">
        <v>10</v>
      </c>
      <c r="AA27" t="n">
        <v>232.7084159066245</v>
      </c>
      <c r="AB27" t="n">
        <v>318.4019210140409</v>
      </c>
      <c r="AC27" t="n">
        <v>288.014088552458</v>
      </c>
      <c r="AD27" t="n">
        <v>232708.4159066245</v>
      </c>
      <c r="AE27" t="n">
        <v>318401.9210140408</v>
      </c>
      <c r="AF27" t="n">
        <v>1.990360502492479e-06</v>
      </c>
      <c r="AG27" t="n">
        <v>15</v>
      </c>
      <c r="AH27" t="n">
        <v>288014.088552458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8.952999999999999</v>
      </c>
      <c r="E28" t="n">
        <v>11.17</v>
      </c>
      <c r="F28" t="n">
        <v>7.71</v>
      </c>
      <c r="G28" t="n">
        <v>38.55</v>
      </c>
      <c r="H28" t="n">
        <v>0.48</v>
      </c>
      <c r="I28" t="n">
        <v>12</v>
      </c>
      <c r="J28" t="n">
        <v>275.7</v>
      </c>
      <c r="K28" t="n">
        <v>59.89</v>
      </c>
      <c r="L28" t="n">
        <v>7.5</v>
      </c>
      <c r="M28" t="n">
        <v>10</v>
      </c>
      <c r="N28" t="n">
        <v>73.31</v>
      </c>
      <c r="O28" t="n">
        <v>34236.91</v>
      </c>
      <c r="P28" t="n">
        <v>108.39</v>
      </c>
      <c r="Q28" t="n">
        <v>968.38</v>
      </c>
      <c r="R28" t="n">
        <v>32.39</v>
      </c>
      <c r="S28" t="n">
        <v>23.91</v>
      </c>
      <c r="T28" t="n">
        <v>3461.15</v>
      </c>
      <c r="U28" t="n">
        <v>0.74</v>
      </c>
      <c r="V28" t="n">
        <v>0.88</v>
      </c>
      <c r="W28" t="n">
        <v>1.1</v>
      </c>
      <c r="X28" t="n">
        <v>0.21</v>
      </c>
      <c r="Y28" t="n">
        <v>1</v>
      </c>
      <c r="Z28" t="n">
        <v>10</v>
      </c>
      <c r="AA28" t="n">
        <v>232.0119480921975</v>
      </c>
      <c r="AB28" t="n">
        <v>317.4489830243507</v>
      </c>
      <c r="AC28" t="n">
        <v>287.1520976270469</v>
      </c>
      <c r="AD28" t="n">
        <v>232011.9480921974</v>
      </c>
      <c r="AE28" t="n">
        <v>317448.9830243507</v>
      </c>
      <c r="AF28" t="n">
        <v>1.990560603524889e-06</v>
      </c>
      <c r="AG28" t="n">
        <v>15</v>
      </c>
      <c r="AH28" t="n">
        <v>287152.0976270469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9.011699999999999</v>
      </c>
      <c r="E29" t="n">
        <v>11.1</v>
      </c>
      <c r="F29" t="n">
        <v>7.69</v>
      </c>
      <c r="G29" t="n">
        <v>41.93</v>
      </c>
      <c r="H29" t="n">
        <v>0.5</v>
      </c>
      <c r="I29" t="n">
        <v>11</v>
      </c>
      <c r="J29" t="n">
        <v>276.18</v>
      </c>
      <c r="K29" t="n">
        <v>59.89</v>
      </c>
      <c r="L29" t="n">
        <v>7.75</v>
      </c>
      <c r="M29" t="n">
        <v>9</v>
      </c>
      <c r="N29" t="n">
        <v>73.55</v>
      </c>
      <c r="O29" t="n">
        <v>34296.82</v>
      </c>
      <c r="P29" t="n">
        <v>106.85</v>
      </c>
      <c r="Q29" t="n">
        <v>968.38</v>
      </c>
      <c r="R29" t="n">
        <v>31.65</v>
      </c>
      <c r="S29" t="n">
        <v>23.91</v>
      </c>
      <c r="T29" t="n">
        <v>3096.2</v>
      </c>
      <c r="U29" t="n">
        <v>0.76</v>
      </c>
      <c r="V29" t="n">
        <v>0.88</v>
      </c>
      <c r="W29" t="n">
        <v>1.1</v>
      </c>
      <c r="X29" t="n">
        <v>0.19</v>
      </c>
      <c r="Y29" t="n">
        <v>1</v>
      </c>
      <c r="Z29" t="n">
        <v>10</v>
      </c>
      <c r="AA29" t="n">
        <v>230.3887763177215</v>
      </c>
      <c r="AB29" t="n">
        <v>315.228087793229</v>
      </c>
      <c r="AC29" t="n">
        <v>285.1431615197366</v>
      </c>
      <c r="AD29" t="n">
        <v>230388.7763177215</v>
      </c>
      <c r="AE29" t="n">
        <v>315228.087793229</v>
      </c>
      <c r="AF29" t="n">
        <v>2.003611637527671e-06</v>
      </c>
      <c r="AG29" t="n">
        <v>15</v>
      </c>
      <c r="AH29" t="n">
        <v>285143.1615197366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9.0083</v>
      </c>
      <c r="E30" t="n">
        <v>11.1</v>
      </c>
      <c r="F30" t="n">
        <v>7.69</v>
      </c>
      <c r="G30" t="n">
        <v>41.95</v>
      </c>
      <c r="H30" t="n">
        <v>0.51</v>
      </c>
      <c r="I30" t="n">
        <v>11</v>
      </c>
      <c r="J30" t="n">
        <v>276.67</v>
      </c>
      <c r="K30" t="n">
        <v>59.89</v>
      </c>
      <c r="L30" t="n">
        <v>8</v>
      </c>
      <c r="M30" t="n">
        <v>9</v>
      </c>
      <c r="N30" t="n">
        <v>73.78</v>
      </c>
      <c r="O30" t="n">
        <v>34356.83</v>
      </c>
      <c r="P30" t="n">
        <v>106.67</v>
      </c>
      <c r="Q30" t="n">
        <v>968.3200000000001</v>
      </c>
      <c r="R30" t="n">
        <v>31.85</v>
      </c>
      <c r="S30" t="n">
        <v>23.91</v>
      </c>
      <c r="T30" t="n">
        <v>3194.91</v>
      </c>
      <c r="U30" t="n">
        <v>0.75</v>
      </c>
      <c r="V30" t="n">
        <v>0.88</v>
      </c>
      <c r="W30" t="n">
        <v>1.1</v>
      </c>
      <c r="X30" t="n">
        <v>0.2</v>
      </c>
      <c r="Y30" t="n">
        <v>1</v>
      </c>
      <c r="Z30" t="n">
        <v>10</v>
      </c>
      <c r="AA30" t="n">
        <v>230.3152539199178</v>
      </c>
      <c r="AB30" t="n">
        <v>315.1274912049748</v>
      </c>
      <c r="AC30" t="n">
        <v>285.0521657286771</v>
      </c>
      <c r="AD30" t="n">
        <v>230315.2539199177</v>
      </c>
      <c r="AE30" t="n">
        <v>315127.4912049748</v>
      </c>
      <c r="AF30" t="n">
        <v>2.002855700294121e-06</v>
      </c>
      <c r="AG30" t="n">
        <v>15</v>
      </c>
      <c r="AH30" t="n">
        <v>285052.1657286771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9.0054</v>
      </c>
      <c r="E31" t="n">
        <v>11.1</v>
      </c>
      <c r="F31" t="n">
        <v>7.7</v>
      </c>
      <c r="G31" t="n">
        <v>41.97</v>
      </c>
      <c r="H31" t="n">
        <v>0.53</v>
      </c>
      <c r="I31" t="n">
        <v>11</v>
      </c>
      <c r="J31" t="n">
        <v>277.16</v>
      </c>
      <c r="K31" t="n">
        <v>59.89</v>
      </c>
      <c r="L31" t="n">
        <v>8.25</v>
      </c>
      <c r="M31" t="n">
        <v>9</v>
      </c>
      <c r="N31" t="n">
        <v>74.02</v>
      </c>
      <c r="O31" t="n">
        <v>34416.93</v>
      </c>
      <c r="P31" t="n">
        <v>106.05</v>
      </c>
      <c r="Q31" t="n">
        <v>968.33</v>
      </c>
      <c r="R31" t="n">
        <v>31.79</v>
      </c>
      <c r="S31" t="n">
        <v>23.91</v>
      </c>
      <c r="T31" t="n">
        <v>3165.76</v>
      </c>
      <c r="U31" t="n">
        <v>0.75</v>
      </c>
      <c r="V31" t="n">
        <v>0.88</v>
      </c>
      <c r="W31" t="n">
        <v>1.1</v>
      </c>
      <c r="X31" t="n">
        <v>0.2</v>
      </c>
      <c r="Y31" t="n">
        <v>1</v>
      </c>
      <c r="Z31" t="n">
        <v>10</v>
      </c>
      <c r="AA31" t="n">
        <v>230.0080656317759</v>
      </c>
      <c r="AB31" t="n">
        <v>314.7071826369485</v>
      </c>
      <c r="AC31" t="n">
        <v>284.6719708204764</v>
      </c>
      <c r="AD31" t="n">
        <v>230008.0656317759</v>
      </c>
      <c r="AE31" t="n">
        <v>314707.1826369485</v>
      </c>
      <c r="AF31" t="n">
        <v>2.002210930300797e-06</v>
      </c>
      <c r="AG31" t="n">
        <v>15</v>
      </c>
      <c r="AH31" t="n">
        <v>284671.9708204764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9.069800000000001</v>
      </c>
      <c r="E32" t="n">
        <v>11.03</v>
      </c>
      <c r="F32" t="n">
        <v>7.67</v>
      </c>
      <c r="G32" t="n">
        <v>46</v>
      </c>
      <c r="H32" t="n">
        <v>0.55</v>
      </c>
      <c r="I32" t="n">
        <v>10</v>
      </c>
      <c r="J32" t="n">
        <v>277.65</v>
      </c>
      <c r="K32" t="n">
        <v>59.89</v>
      </c>
      <c r="L32" t="n">
        <v>8.5</v>
      </c>
      <c r="M32" t="n">
        <v>8</v>
      </c>
      <c r="N32" t="n">
        <v>74.26000000000001</v>
      </c>
      <c r="O32" t="n">
        <v>34477.13</v>
      </c>
      <c r="P32" t="n">
        <v>103.82</v>
      </c>
      <c r="Q32" t="n">
        <v>968.3200000000001</v>
      </c>
      <c r="R32" t="n">
        <v>31.01</v>
      </c>
      <c r="S32" t="n">
        <v>23.91</v>
      </c>
      <c r="T32" t="n">
        <v>2778.64</v>
      </c>
      <c r="U32" t="n">
        <v>0.77</v>
      </c>
      <c r="V32" t="n">
        <v>0.88</v>
      </c>
      <c r="W32" t="n">
        <v>1.1</v>
      </c>
      <c r="X32" t="n">
        <v>0.17</v>
      </c>
      <c r="Y32" t="n">
        <v>1</v>
      </c>
      <c r="Z32" t="n">
        <v>10</v>
      </c>
      <c r="AA32" t="n">
        <v>227.898667218939</v>
      </c>
      <c r="AB32" t="n">
        <v>311.8210106684164</v>
      </c>
      <c r="AC32" t="n">
        <v>282.0612510538522</v>
      </c>
      <c r="AD32" t="n">
        <v>227898.667218939</v>
      </c>
      <c r="AE32" t="n">
        <v>311821.0106684164</v>
      </c>
      <c r="AF32" t="n">
        <v>2.016529270842181e-06</v>
      </c>
      <c r="AG32" t="n">
        <v>15</v>
      </c>
      <c r="AH32" t="n">
        <v>282061.2510538522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9.069599999999999</v>
      </c>
      <c r="E33" t="n">
        <v>11.03</v>
      </c>
      <c r="F33" t="n">
        <v>7.67</v>
      </c>
      <c r="G33" t="n">
        <v>46</v>
      </c>
      <c r="H33" t="n">
        <v>0.5600000000000001</v>
      </c>
      <c r="I33" t="n">
        <v>10</v>
      </c>
      <c r="J33" t="n">
        <v>278.13</v>
      </c>
      <c r="K33" t="n">
        <v>59.89</v>
      </c>
      <c r="L33" t="n">
        <v>8.75</v>
      </c>
      <c r="M33" t="n">
        <v>8</v>
      </c>
      <c r="N33" t="n">
        <v>74.5</v>
      </c>
      <c r="O33" t="n">
        <v>34537.41</v>
      </c>
      <c r="P33" t="n">
        <v>103</v>
      </c>
      <c r="Q33" t="n">
        <v>968.35</v>
      </c>
      <c r="R33" t="n">
        <v>30.95</v>
      </c>
      <c r="S33" t="n">
        <v>23.91</v>
      </c>
      <c r="T33" t="n">
        <v>2751.78</v>
      </c>
      <c r="U33" t="n">
        <v>0.77</v>
      </c>
      <c r="V33" t="n">
        <v>0.88</v>
      </c>
      <c r="W33" t="n">
        <v>1.1</v>
      </c>
      <c r="X33" t="n">
        <v>0.17</v>
      </c>
      <c r="Y33" t="n">
        <v>1</v>
      </c>
      <c r="Z33" t="n">
        <v>10</v>
      </c>
      <c r="AA33" t="n">
        <v>227.4086519120286</v>
      </c>
      <c r="AB33" t="n">
        <v>311.1505501075523</v>
      </c>
      <c r="AC33" t="n">
        <v>281.4547783079195</v>
      </c>
      <c r="AD33" t="n">
        <v>227408.6519120286</v>
      </c>
      <c r="AE33" t="n">
        <v>311150.5501075523</v>
      </c>
      <c r="AF33" t="n">
        <v>2.016484803946089e-06</v>
      </c>
      <c r="AG33" t="n">
        <v>15</v>
      </c>
      <c r="AH33" t="n">
        <v>281454.7783079195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9.1225</v>
      </c>
      <c r="E34" t="n">
        <v>10.96</v>
      </c>
      <c r="F34" t="n">
        <v>7.65</v>
      </c>
      <c r="G34" t="n">
        <v>51.03</v>
      </c>
      <c r="H34" t="n">
        <v>0.58</v>
      </c>
      <c r="I34" t="n">
        <v>9</v>
      </c>
      <c r="J34" t="n">
        <v>278.62</v>
      </c>
      <c r="K34" t="n">
        <v>59.89</v>
      </c>
      <c r="L34" t="n">
        <v>9</v>
      </c>
      <c r="M34" t="n">
        <v>6</v>
      </c>
      <c r="N34" t="n">
        <v>74.73999999999999</v>
      </c>
      <c r="O34" t="n">
        <v>34597.8</v>
      </c>
      <c r="P34" t="n">
        <v>100.18</v>
      </c>
      <c r="Q34" t="n">
        <v>968.42</v>
      </c>
      <c r="R34" t="n">
        <v>30.52</v>
      </c>
      <c r="S34" t="n">
        <v>23.91</v>
      </c>
      <c r="T34" t="n">
        <v>2542.18</v>
      </c>
      <c r="U34" t="n">
        <v>0.78</v>
      </c>
      <c r="V34" t="n">
        <v>0.88</v>
      </c>
      <c r="W34" t="n">
        <v>1.1</v>
      </c>
      <c r="X34" t="n">
        <v>0.16</v>
      </c>
      <c r="Y34" t="n">
        <v>1</v>
      </c>
      <c r="Z34" t="n">
        <v>10</v>
      </c>
      <c r="AA34" t="n">
        <v>225.1286694592413</v>
      </c>
      <c r="AB34" t="n">
        <v>308.0309775299236</v>
      </c>
      <c r="AC34" t="n">
        <v>278.632933358751</v>
      </c>
      <c r="AD34" t="n">
        <v>225128.6694592413</v>
      </c>
      <c r="AE34" t="n">
        <v>308030.9775299235</v>
      </c>
      <c r="AF34" t="n">
        <v>2.028246297962225e-06</v>
      </c>
      <c r="AG34" t="n">
        <v>15</v>
      </c>
      <c r="AH34" t="n">
        <v>278632.933358751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9.113</v>
      </c>
      <c r="E35" t="n">
        <v>10.97</v>
      </c>
      <c r="F35" t="n">
        <v>7.67</v>
      </c>
      <c r="G35" t="n">
        <v>51.1</v>
      </c>
      <c r="H35" t="n">
        <v>0.59</v>
      </c>
      <c r="I35" t="n">
        <v>9</v>
      </c>
      <c r="J35" t="n">
        <v>279.11</v>
      </c>
      <c r="K35" t="n">
        <v>59.89</v>
      </c>
      <c r="L35" t="n">
        <v>9.25</v>
      </c>
      <c r="M35" t="n">
        <v>4</v>
      </c>
      <c r="N35" t="n">
        <v>74.98</v>
      </c>
      <c r="O35" t="n">
        <v>34658.27</v>
      </c>
      <c r="P35" t="n">
        <v>100.73</v>
      </c>
      <c r="Q35" t="n">
        <v>968.33</v>
      </c>
      <c r="R35" t="n">
        <v>30.81</v>
      </c>
      <c r="S35" t="n">
        <v>23.91</v>
      </c>
      <c r="T35" t="n">
        <v>2683.73</v>
      </c>
      <c r="U35" t="n">
        <v>0.78</v>
      </c>
      <c r="V35" t="n">
        <v>0.88</v>
      </c>
      <c r="W35" t="n">
        <v>1.1</v>
      </c>
      <c r="X35" t="n">
        <v>0.17</v>
      </c>
      <c r="Y35" t="n">
        <v>1</v>
      </c>
      <c r="Z35" t="n">
        <v>10</v>
      </c>
      <c r="AA35" t="n">
        <v>225.6229180035426</v>
      </c>
      <c r="AB35" t="n">
        <v>308.707230192943</v>
      </c>
      <c r="AC35" t="n">
        <v>279.2446454167387</v>
      </c>
      <c r="AD35" t="n">
        <v>225622.9180035426</v>
      </c>
      <c r="AE35" t="n">
        <v>308707.230192943</v>
      </c>
      <c r="AF35" t="n">
        <v>2.026134120397891e-06</v>
      </c>
      <c r="AG35" t="n">
        <v>15</v>
      </c>
      <c r="AH35" t="n">
        <v>279244.6454167387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9.1174</v>
      </c>
      <c r="E36" t="n">
        <v>10.97</v>
      </c>
      <c r="F36" t="n">
        <v>7.66</v>
      </c>
      <c r="G36" t="n">
        <v>51.07</v>
      </c>
      <c r="H36" t="n">
        <v>0.6</v>
      </c>
      <c r="I36" t="n">
        <v>9</v>
      </c>
      <c r="J36" t="n">
        <v>279.61</v>
      </c>
      <c r="K36" t="n">
        <v>59.89</v>
      </c>
      <c r="L36" t="n">
        <v>9.5</v>
      </c>
      <c r="M36" t="n">
        <v>4</v>
      </c>
      <c r="N36" t="n">
        <v>75.22</v>
      </c>
      <c r="O36" t="n">
        <v>34718.84</v>
      </c>
      <c r="P36" t="n">
        <v>100.56</v>
      </c>
      <c r="Q36" t="n">
        <v>968.38</v>
      </c>
      <c r="R36" t="n">
        <v>30.73</v>
      </c>
      <c r="S36" t="n">
        <v>23.91</v>
      </c>
      <c r="T36" t="n">
        <v>2644.45</v>
      </c>
      <c r="U36" t="n">
        <v>0.78</v>
      </c>
      <c r="V36" t="n">
        <v>0.88</v>
      </c>
      <c r="W36" t="n">
        <v>1.1</v>
      </c>
      <c r="X36" t="n">
        <v>0.16</v>
      </c>
      <c r="Y36" t="n">
        <v>1</v>
      </c>
      <c r="Z36" t="n">
        <v>10</v>
      </c>
      <c r="AA36" t="n">
        <v>225.4417263875092</v>
      </c>
      <c r="AB36" t="n">
        <v>308.4593158302763</v>
      </c>
      <c r="AC36" t="n">
        <v>279.0203916528948</v>
      </c>
      <c r="AD36" t="n">
        <v>225441.7263875092</v>
      </c>
      <c r="AE36" t="n">
        <v>308459.3158302763</v>
      </c>
      <c r="AF36" t="n">
        <v>2.027112392111899e-06</v>
      </c>
      <c r="AG36" t="n">
        <v>15</v>
      </c>
      <c r="AH36" t="n">
        <v>279020.3916528948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9.1153</v>
      </c>
      <c r="E37" t="n">
        <v>10.97</v>
      </c>
      <c r="F37" t="n">
        <v>7.66</v>
      </c>
      <c r="G37" t="n">
        <v>51.08</v>
      </c>
      <c r="H37" t="n">
        <v>0.62</v>
      </c>
      <c r="I37" t="n">
        <v>9</v>
      </c>
      <c r="J37" t="n">
        <v>280.1</v>
      </c>
      <c r="K37" t="n">
        <v>59.89</v>
      </c>
      <c r="L37" t="n">
        <v>9.75</v>
      </c>
      <c r="M37" t="n">
        <v>3</v>
      </c>
      <c r="N37" t="n">
        <v>75.45999999999999</v>
      </c>
      <c r="O37" t="n">
        <v>34779.51</v>
      </c>
      <c r="P37" t="n">
        <v>99.98</v>
      </c>
      <c r="Q37" t="n">
        <v>968.3200000000001</v>
      </c>
      <c r="R37" t="n">
        <v>30.79</v>
      </c>
      <c r="S37" t="n">
        <v>23.91</v>
      </c>
      <c r="T37" t="n">
        <v>2677.33</v>
      </c>
      <c r="U37" t="n">
        <v>0.78</v>
      </c>
      <c r="V37" t="n">
        <v>0.88</v>
      </c>
      <c r="W37" t="n">
        <v>1.1</v>
      </c>
      <c r="X37" t="n">
        <v>0.17</v>
      </c>
      <c r="Y37" t="n">
        <v>1</v>
      </c>
      <c r="Z37" t="n">
        <v>10</v>
      </c>
      <c r="AA37" t="n">
        <v>225.1158147913591</v>
      </c>
      <c r="AB37" t="n">
        <v>308.0133892062191</v>
      </c>
      <c r="AC37" t="n">
        <v>278.6170236399755</v>
      </c>
      <c r="AD37" t="n">
        <v>225115.8147913591</v>
      </c>
      <c r="AE37" t="n">
        <v>308013.3892062191</v>
      </c>
      <c r="AF37" t="n">
        <v>2.02664548970294e-06</v>
      </c>
      <c r="AG37" t="n">
        <v>15</v>
      </c>
      <c r="AH37" t="n">
        <v>278617.0236399755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9.119</v>
      </c>
      <c r="E38" t="n">
        <v>10.97</v>
      </c>
      <c r="F38" t="n">
        <v>7.66</v>
      </c>
      <c r="G38" t="n">
        <v>51.05</v>
      </c>
      <c r="H38" t="n">
        <v>0.63</v>
      </c>
      <c r="I38" t="n">
        <v>9</v>
      </c>
      <c r="J38" t="n">
        <v>280.59</v>
      </c>
      <c r="K38" t="n">
        <v>59.89</v>
      </c>
      <c r="L38" t="n">
        <v>10</v>
      </c>
      <c r="M38" t="n">
        <v>2</v>
      </c>
      <c r="N38" t="n">
        <v>75.7</v>
      </c>
      <c r="O38" t="n">
        <v>34840.27</v>
      </c>
      <c r="P38" t="n">
        <v>99.7</v>
      </c>
      <c r="Q38" t="n">
        <v>968.37</v>
      </c>
      <c r="R38" t="n">
        <v>30.5</v>
      </c>
      <c r="S38" t="n">
        <v>23.91</v>
      </c>
      <c r="T38" t="n">
        <v>2530.33</v>
      </c>
      <c r="U38" t="n">
        <v>0.78</v>
      </c>
      <c r="V38" t="n">
        <v>0.88</v>
      </c>
      <c r="W38" t="n">
        <v>1.1</v>
      </c>
      <c r="X38" t="n">
        <v>0.16</v>
      </c>
      <c r="Y38" t="n">
        <v>1</v>
      </c>
      <c r="Z38" t="n">
        <v>10</v>
      </c>
      <c r="AA38" t="n">
        <v>224.9129996805162</v>
      </c>
      <c r="AB38" t="n">
        <v>307.7358886239929</v>
      </c>
      <c r="AC38" t="n">
        <v>278.3660073238424</v>
      </c>
      <c r="AD38" t="n">
        <v>224912.9996805162</v>
      </c>
      <c r="AE38" t="n">
        <v>307735.8886239929</v>
      </c>
      <c r="AF38" t="n">
        <v>2.027468127280628e-06</v>
      </c>
      <c r="AG38" t="n">
        <v>15</v>
      </c>
      <c r="AH38" t="n">
        <v>278366.0073238424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9.1128</v>
      </c>
      <c r="E39" t="n">
        <v>10.97</v>
      </c>
      <c r="F39" t="n">
        <v>7.67</v>
      </c>
      <c r="G39" t="n">
        <v>51.1</v>
      </c>
      <c r="H39" t="n">
        <v>0.65</v>
      </c>
      <c r="I39" t="n">
        <v>9</v>
      </c>
      <c r="J39" t="n">
        <v>281.08</v>
      </c>
      <c r="K39" t="n">
        <v>59.89</v>
      </c>
      <c r="L39" t="n">
        <v>10.25</v>
      </c>
      <c r="M39" t="n">
        <v>2</v>
      </c>
      <c r="N39" t="n">
        <v>75.95</v>
      </c>
      <c r="O39" t="n">
        <v>34901.13</v>
      </c>
      <c r="P39" t="n">
        <v>99.55</v>
      </c>
      <c r="Q39" t="n">
        <v>968.3200000000001</v>
      </c>
      <c r="R39" t="n">
        <v>30.76</v>
      </c>
      <c r="S39" t="n">
        <v>23.91</v>
      </c>
      <c r="T39" t="n">
        <v>2658.91</v>
      </c>
      <c r="U39" t="n">
        <v>0.78</v>
      </c>
      <c r="V39" t="n">
        <v>0.88</v>
      </c>
      <c r="W39" t="n">
        <v>1.1</v>
      </c>
      <c r="X39" t="n">
        <v>0.17</v>
      </c>
      <c r="Y39" t="n">
        <v>1</v>
      </c>
      <c r="Z39" t="n">
        <v>10</v>
      </c>
      <c r="AA39" t="n">
        <v>224.9201918313999</v>
      </c>
      <c r="AB39" t="n">
        <v>307.7457292421271</v>
      </c>
      <c r="AC39" t="n">
        <v>278.3749087671933</v>
      </c>
      <c r="AD39" t="n">
        <v>224920.1918313999</v>
      </c>
      <c r="AE39" t="n">
        <v>307745.7292421272</v>
      </c>
      <c r="AF39" t="n">
        <v>2.0260896535018e-06</v>
      </c>
      <c r="AG39" t="n">
        <v>15</v>
      </c>
      <c r="AH39" t="n">
        <v>278374.9087671933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9.1091</v>
      </c>
      <c r="E40" t="n">
        <v>10.98</v>
      </c>
      <c r="F40" t="n">
        <v>7.67</v>
      </c>
      <c r="G40" t="n">
        <v>51.13</v>
      </c>
      <c r="H40" t="n">
        <v>0.66</v>
      </c>
      <c r="I40" t="n">
        <v>9</v>
      </c>
      <c r="J40" t="n">
        <v>281.58</v>
      </c>
      <c r="K40" t="n">
        <v>59.89</v>
      </c>
      <c r="L40" t="n">
        <v>10.5</v>
      </c>
      <c r="M40" t="n">
        <v>0</v>
      </c>
      <c r="N40" t="n">
        <v>76.19</v>
      </c>
      <c r="O40" t="n">
        <v>34962.08</v>
      </c>
      <c r="P40" t="n">
        <v>99.77</v>
      </c>
      <c r="Q40" t="n">
        <v>968.41</v>
      </c>
      <c r="R40" t="n">
        <v>30.75</v>
      </c>
      <c r="S40" t="n">
        <v>23.91</v>
      </c>
      <c r="T40" t="n">
        <v>2654.72</v>
      </c>
      <c r="U40" t="n">
        <v>0.78</v>
      </c>
      <c r="V40" t="n">
        <v>0.88</v>
      </c>
      <c r="W40" t="n">
        <v>1.11</v>
      </c>
      <c r="X40" t="n">
        <v>0.17</v>
      </c>
      <c r="Y40" t="n">
        <v>1</v>
      </c>
      <c r="Z40" t="n">
        <v>10</v>
      </c>
      <c r="AA40" t="n">
        <v>225.0873027069866</v>
      </c>
      <c r="AB40" t="n">
        <v>307.9743777145163</v>
      </c>
      <c r="AC40" t="n">
        <v>278.5817353502879</v>
      </c>
      <c r="AD40" t="n">
        <v>225087.3027069866</v>
      </c>
      <c r="AE40" t="n">
        <v>307974.3777145163</v>
      </c>
      <c r="AF40" t="n">
        <v>2.025267015924111e-06</v>
      </c>
      <c r="AG40" t="n">
        <v>15</v>
      </c>
      <c r="AH40" t="n">
        <v>278581.7353502879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7.1954</v>
      </c>
      <c r="E2" t="n">
        <v>13.9</v>
      </c>
      <c r="F2" t="n">
        <v>9.06</v>
      </c>
      <c r="G2" t="n">
        <v>6.97</v>
      </c>
      <c r="H2" t="n">
        <v>0.11</v>
      </c>
      <c r="I2" t="n">
        <v>78</v>
      </c>
      <c r="J2" t="n">
        <v>159.12</v>
      </c>
      <c r="K2" t="n">
        <v>50.28</v>
      </c>
      <c r="L2" t="n">
        <v>1</v>
      </c>
      <c r="M2" t="n">
        <v>76</v>
      </c>
      <c r="N2" t="n">
        <v>27.84</v>
      </c>
      <c r="O2" t="n">
        <v>19859.16</v>
      </c>
      <c r="P2" t="n">
        <v>107.26</v>
      </c>
      <c r="Q2" t="n">
        <v>968.54</v>
      </c>
      <c r="R2" t="n">
        <v>74.52</v>
      </c>
      <c r="S2" t="n">
        <v>23.91</v>
      </c>
      <c r="T2" t="n">
        <v>24195.71</v>
      </c>
      <c r="U2" t="n">
        <v>0.32</v>
      </c>
      <c r="V2" t="n">
        <v>0.75</v>
      </c>
      <c r="W2" t="n">
        <v>1.2</v>
      </c>
      <c r="X2" t="n">
        <v>1.56</v>
      </c>
      <c r="Y2" t="n">
        <v>1</v>
      </c>
      <c r="Z2" t="n">
        <v>10</v>
      </c>
      <c r="AA2" t="n">
        <v>278.5214209910521</v>
      </c>
      <c r="AB2" t="n">
        <v>381.0852956978445</v>
      </c>
      <c r="AC2" t="n">
        <v>344.7150499330132</v>
      </c>
      <c r="AD2" t="n">
        <v>278521.4209910521</v>
      </c>
      <c r="AE2" t="n">
        <v>381085.2956978445</v>
      </c>
      <c r="AF2" t="n">
        <v>1.737434661570075e-06</v>
      </c>
      <c r="AG2" t="n">
        <v>19</v>
      </c>
      <c r="AH2" t="n">
        <v>344715.0499330132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7.7566</v>
      </c>
      <c r="E3" t="n">
        <v>12.89</v>
      </c>
      <c r="F3" t="n">
        <v>8.67</v>
      </c>
      <c r="G3" t="n">
        <v>8.81</v>
      </c>
      <c r="H3" t="n">
        <v>0.14</v>
      </c>
      <c r="I3" t="n">
        <v>59</v>
      </c>
      <c r="J3" t="n">
        <v>159.48</v>
      </c>
      <c r="K3" t="n">
        <v>50.28</v>
      </c>
      <c r="L3" t="n">
        <v>1.25</v>
      </c>
      <c r="M3" t="n">
        <v>57</v>
      </c>
      <c r="N3" t="n">
        <v>27.95</v>
      </c>
      <c r="O3" t="n">
        <v>19902.91</v>
      </c>
      <c r="P3" t="n">
        <v>101.22</v>
      </c>
      <c r="Q3" t="n">
        <v>968.6900000000001</v>
      </c>
      <c r="R3" t="n">
        <v>61.8</v>
      </c>
      <c r="S3" t="n">
        <v>23.91</v>
      </c>
      <c r="T3" t="n">
        <v>17932.28</v>
      </c>
      <c r="U3" t="n">
        <v>0.39</v>
      </c>
      <c r="V3" t="n">
        <v>0.78</v>
      </c>
      <c r="W3" t="n">
        <v>1.18</v>
      </c>
      <c r="X3" t="n">
        <v>1.17</v>
      </c>
      <c r="Y3" t="n">
        <v>1</v>
      </c>
      <c r="Z3" t="n">
        <v>10</v>
      </c>
      <c r="AA3" t="n">
        <v>247.5481537020369</v>
      </c>
      <c r="AB3" t="n">
        <v>338.7063049487403</v>
      </c>
      <c r="AC3" t="n">
        <v>306.3806505818181</v>
      </c>
      <c r="AD3" t="n">
        <v>247548.1537020369</v>
      </c>
      <c r="AE3" t="n">
        <v>338706.3049487403</v>
      </c>
      <c r="AF3" t="n">
        <v>1.872944616829425e-06</v>
      </c>
      <c r="AG3" t="n">
        <v>17</v>
      </c>
      <c r="AH3" t="n">
        <v>306380.6505818181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8.1275</v>
      </c>
      <c r="E4" t="n">
        <v>12.3</v>
      </c>
      <c r="F4" t="n">
        <v>8.43</v>
      </c>
      <c r="G4" t="n">
        <v>10.54</v>
      </c>
      <c r="H4" t="n">
        <v>0.17</v>
      </c>
      <c r="I4" t="n">
        <v>48</v>
      </c>
      <c r="J4" t="n">
        <v>159.83</v>
      </c>
      <c r="K4" t="n">
        <v>50.28</v>
      </c>
      <c r="L4" t="n">
        <v>1.5</v>
      </c>
      <c r="M4" t="n">
        <v>46</v>
      </c>
      <c r="N4" t="n">
        <v>28.05</v>
      </c>
      <c r="O4" t="n">
        <v>19946.71</v>
      </c>
      <c r="P4" t="n">
        <v>97.18000000000001</v>
      </c>
      <c r="Q4" t="n">
        <v>968.45</v>
      </c>
      <c r="R4" t="n">
        <v>54.92</v>
      </c>
      <c r="S4" t="n">
        <v>23.91</v>
      </c>
      <c r="T4" t="n">
        <v>14543.69</v>
      </c>
      <c r="U4" t="n">
        <v>0.44</v>
      </c>
      <c r="V4" t="n">
        <v>0.8</v>
      </c>
      <c r="W4" t="n">
        <v>1.15</v>
      </c>
      <c r="X4" t="n">
        <v>0.9399999999999999</v>
      </c>
      <c r="Y4" t="n">
        <v>1</v>
      </c>
      <c r="Z4" t="n">
        <v>10</v>
      </c>
      <c r="AA4" t="n">
        <v>239.4027153633091</v>
      </c>
      <c r="AB4" t="n">
        <v>327.5613568623207</v>
      </c>
      <c r="AC4" t="n">
        <v>296.29936069873</v>
      </c>
      <c r="AD4" t="n">
        <v>239402.7153633091</v>
      </c>
      <c r="AE4" t="n">
        <v>327561.3568623207</v>
      </c>
      <c r="AF4" t="n">
        <v>1.962503851337075e-06</v>
      </c>
      <c r="AG4" t="n">
        <v>17</v>
      </c>
      <c r="AH4" t="n">
        <v>296299.36069873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8.4148</v>
      </c>
      <c r="E5" t="n">
        <v>11.88</v>
      </c>
      <c r="F5" t="n">
        <v>8.27</v>
      </c>
      <c r="G5" t="n">
        <v>12.41</v>
      </c>
      <c r="H5" t="n">
        <v>0.19</v>
      </c>
      <c r="I5" t="n">
        <v>40</v>
      </c>
      <c r="J5" t="n">
        <v>160.19</v>
      </c>
      <c r="K5" t="n">
        <v>50.28</v>
      </c>
      <c r="L5" t="n">
        <v>1.75</v>
      </c>
      <c r="M5" t="n">
        <v>38</v>
      </c>
      <c r="N5" t="n">
        <v>28.16</v>
      </c>
      <c r="O5" t="n">
        <v>19990.53</v>
      </c>
      <c r="P5" t="n">
        <v>93.88</v>
      </c>
      <c r="Q5" t="n">
        <v>968.49</v>
      </c>
      <c r="R5" t="n">
        <v>49.66</v>
      </c>
      <c r="S5" t="n">
        <v>23.91</v>
      </c>
      <c r="T5" t="n">
        <v>11957.76</v>
      </c>
      <c r="U5" t="n">
        <v>0.48</v>
      </c>
      <c r="V5" t="n">
        <v>0.82</v>
      </c>
      <c r="W5" t="n">
        <v>1.15</v>
      </c>
      <c r="X5" t="n">
        <v>0.77</v>
      </c>
      <c r="Y5" t="n">
        <v>1</v>
      </c>
      <c r="Z5" t="n">
        <v>10</v>
      </c>
      <c r="AA5" t="n">
        <v>225.0579192761009</v>
      </c>
      <c r="AB5" t="n">
        <v>307.9341740080731</v>
      </c>
      <c r="AC5" t="n">
        <v>278.5453686291613</v>
      </c>
      <c r="AD5" t="n">
        <v>225057.9192761009</v>
      </c>
      <c r="AE5" t="n">
        <v>307934.1740080731</v>
      </c>
      <c r="AF5" t="n">
        <v>2.031876642046289e-06</v>
      </c>
      <c r="AG5" t="n">
        <v>16</v>
      </c>
      <c r="AH5" t="n">
        <v>278545.3686291613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8.6426</v>
      </c>
      <c r="E6" t="n">
        <v>11.57</v>
      </c>
      <c r="F6" t="n">
        <v>8.15</v>
      </c>
      <c r="G6" t="n">
        <v>14.38</v>
      </c>
      <c r="H6" t="n">
        <v>0.22</v>
      </c>
      <c r="I6" t="n">
        <v>34</v>
      </c>
      <c r="J6" t="n">
        <v>160.54</v>
      </c>
      <c r="K6" t="n">
        <v>50.28</v>
      </c>
      <c r="L6" t="n">
        <v>2</v>
      </c>
      <c r="M6" t="n">
        <v>32</v>
      </c>
      <c r="N6" t="n">
        <v>28.26</v>
      </c>
      <c r="O6" t="n">
        <v>20034.4</v>
      </c>
      <c r="P6" t="n">
        <v>90.91</v>
      </c>
      <c r="Q6" t="n">
        <v>968.4400000000001</v>
      </c>
      <c r="R6" t="n">
        <v>45.76</v>
      </c>
      <c r="S6" t="n">
        <v>23.91</v>
      </c>
      <c r="T6" t="n">
        <v>10036.49</v>
      </c>
      <c r="U6" t="n">
        <v>0.52</v>
      </c>
      <c r="V6" t="n">
        <v>0.83</v>
      </c>
      <c r="W6" t="n">
        <v>1.14</v>
      </c>
      <c r="X6" t="n">
        <v>0.65</v>
      </c>
      <c r="Y6" t="n">
        <v>1</v>
      </c>
      <c r="Z6" t="n">
        <v>10</v>
      </c>
      <c r="AA6" t="n">
        <v>220.5008644286072</v>
      </c>
      <c r="AB6" t="n">
        <v>301.6990105226644</v>
      </c>
      <c r="AC6" t="n">
        <v>272.9052803956912</v>
      </c>
      <c r="AD6" t="n">
        <v>220500.8644286072</v>
      </c>
      <c r="AE6" t="n">
        <v>301699.0105226644</v>
      </c>
      <c r="AF6" t="n">
        <v>2.086882286750637e-06</v>
      </c>
      <c r="AG6" t="n">
        <v>16</v>
      </c>
      <c r="AH6" t="n">
        <v>272905.2803956912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8.789300000000001</v>
      </c>
      <c r="E7" t="n">
        <v>11.38</v>
      </c>
      <c r="F7" t="n">
        <v>8.09</v>
      </c>
      <c r="G7" t="n">
        <v>16.17</v>
      </c>
      <c r="H7" t="n">
        <v>0.25</v>
      </c>
      <c r="I7" t="n">
        <v>30</v>
      </c>
      <c r="J7" t="n">
        <v>160.9</v>
      </c>
      <c r="K7" t="n">
        <v>50.28</v>
      </c>
      <c r="L7" t="n">
        <v>2.25</v>
      </c>
      <c r="M7" t="n">
        <v>28</v>
      </c>
      <c r="N7" t="n">
        <v>28.37</v>
      </c>
      <c r="O7" t="n">
        <v>20078.3</v>
      </c>
      <c r="P7" t="n">
        <v>88.54000000000001</v>
      </c>
      <c r="Q7" t="n">
        <v>968.47</v>
      </c>
      <c r="R7" t="n">
        <v>43.86</v>
      </c>
      <c r="S7" t="n">
        <v>23.91</v>
      </c>
      <c r="T7" t="n">
        <v>9105.709999999999</v>
      </c>
      <c r="U7" t="n">
        <v>0.55</v>
      </c>
      <c r="V7" t="n">
        <v>0.84</v>
      </c>
      <c r="W7" t="n">
        <v>1.14</v>
      </c>
      <c r="X7" t="n">
        <v>0.59</v>
      </c>
      <c r="Y7" t="n">
        <v>1</v>
      </c>
      <c r="Z7" t="n">
        <v>10</v>
      </c>
      <c r="AA7" t="n">
        <v>208.9591522959267</v>
      </c>
      <c r="AB7" t="n">
        <v>285.907130798336</v>
      </c>
      <c r="AC7" t="n">
        <v>258.6205555082051</v>
      </c>
      <c r="AD7" t="n">
        <v>208959.1522959267</v>
      </c>
      <c r="AE7" t="n">
        <v>285907.1307983359</v>
      </c>
      <c r="AF7" t="n">
        <v>2.122305149253393e-06</v>
      </c>
      <c r="AG7" t="n">
        <v>15</v>
      </c>
      <c r="AH7" t="n">
        <v>258620.5555082051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8.965</v>
      </c>
      <c r="E8" t="n">
        <v>11.15</v>
      </c>
      <c r="F8" t="n">
        <v>7.99</v>
      </c>
      <c r="G8" t="n">
        <v>18.44</v>
      </c>
      <c r="H8" t="n">
        <v>0.27</v>
      </c>
      <c r="I8" t="n">
        <v>26</v>
      </c>
      <c r="J8" t="n">
        <v>161.26</v>
      </c>
      <c r="K8" t="n">
        <v>50.28</v>
      </c>
      <c r="L8" t="n">
        <v>2.5</v>
      </c>
      <c r="M8" t="n">
        <v>24</v>
      </c>
      <c r="N8" t="n">
        <v>28.48</v>
      </c>
      <c r="O8" t="n">
        <v>20122.23</v>
      </c>
      <c r="P8" t="n">
        <v>86.18000000000001</v>
      </c>
      <c r="Q8" t="n">
        <v>968.39</v>
      </c>
      <c r="R8" t="n">
        <v>41.05</v>
      </c>
      <c r="S8" t="n">
        <v>23.91</v>
      </c>
      <c r="T8" t="n">
        <v>7722.88</v>
      </c>
      <c r="U8" t="n">
        <v>0.58</v>
      </c>
      <c r="V8" t="n">
        <v>0.85</v>
      </c>
      <c r="W8" t="n">
        <v>1.12</v>
      </c>
      <c r="X8" t="n">
        <v>0.5</v>
      </c>
      <c r="Y8" t="n">
        <v>1</v>
      </c>
      <c r="Z8" t="n">
        <v>10</v>
      </c>
      <c r="AA8" t="n">
        <v>205.6548846337368</v>
      </c>
      <c r="AB8" t="n">
        <v>281.3860860089289</v>
      </c>
      <c r="AC8" t="n">
        <v>254.5309928881715</v>
      </c>
      <c r="AD8" t="n">
        <v>205654.8846337368</v>
      </c>
      <c r="AE8" t="n">
        <v>281386.0860089289</v>
      </c>
      <c r="AF8" t="n">
        <v>2.164730486279529e-06</v>
      </c>
      <c r="AG8" t="n">
        <v>15</v>
      </c>
      <c r="AH8" t="n">
        <v>254530.9928881715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9.074199999999999</v>
      </c>
      <c r="E9" t="n">
        <v>11.02</v>
      </c>
      <c r="F9" t="n">
        <v>7.95</v>
      </c>
      <c r="G9" t="n">
        <v>20.75</v>
      </c>
      <c r="H9" t="n">
        <v>0.3</v>
      </c>
      <c r="I9" t="n">
        <v>23</v>
      </c>
      <c r="J9" t="n">
        <v>161.61</v>
      </c>
      <c r="K9" t="n">
        <v>50.28</v>
      </c>
      <c r="L9" t="n">
        <v>2.75</v>
      </c>
      <c r="M9" t="n">
        <v>21</v>
      </c>
      <c r="N9" t="n">
        <v>28.58</v>
      </c>
      <c r="O9" t="n">
        <v>20166.2</v>
      </c>
      <c r="P9" t="n">
        <v>84.36</v>
      </c>
      <c r="Q9" t="n">
        <v>968.34</v>
      </c>
      <c r="R9" t="n">
        <v>39.87</v>
      </c>
      <c r="S9" t="n">
        <v>23.91</v>
      </c>
      <c r="T9" t="n">
        <v>7146.03</v>
      </c>
      <c r="U9" t="n">
        <v>0.6</v>
      </c>
      <c r="V9" t="n">
        <v>0.85</v>
      </c>
      <c r="W9" t="n">
        <v>1.12</v>
      </c>
      <c r="X9" t="n">
        <v>0.46</v>
      </c>
      <c r="Y9" t="n">
        <v>1</v>
      </c>
      <c r="Z9" t="n">
        <v>10</v>
      </c>
      <c r="AA9" t="n">
        <v>203.5205471924558</v>
      </c>
      <c r="AB9" t="n">
        <v>278.4657913614473</v>
      </c>
      <c r="AC9" t="n">
        <v>251.8894070631854</v>
      </c>
      <c r="AD9" t="n">
        <v>203520.5471924558</v>
      </c>
      <c r="AE9" t="n">
        <v>278465.7913614473</v>
      </c>
      <c r="AF9" t="n">
        <v>2.191098424829638e-06</v>
      </c>
      <c r="AG9" t="n">
        <v>15</v>
      </c>
      <c r="AH9" t="n">
        <v>251889.4070631854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9.175000000000001</v>
      </c>
      <c r="E10" t="n">
        <v>10.9</v>
      </c>
      <c r="F10" t="n">
        <v>7.9</v>
      </c>
      <c r="G10" t="n">
        <v>22.57</v>
      </c>
      <c r="H10" t="n">
        <v>0.33</v>
      </c>
      <c r="I10" t="n">
        <v>21</v>
      </c>
      <c r="J10" t="n">
        <v>161.97</v>
      </c>
      <c r="K10" t="n">
        <v>50.28</v>
      </c>
      <c r="L10" t="n">
        <v>3</v>
      </c>
      <c r="M10" t="n">
        <v>19</v>
      </c>
      <c r="N10" t="n">
        <v>28.69</v>
      </c>
      <c r="O10" t="n">
        <v>20210.21</v>
      </c>
      <c r="P10" t="n">
        <v>81.87</v>
      </c>
      <c r="Q10" t="n">
        <v>968.3200000000001</v>
      </c>
      <c r="R10" t="n">
        <v>38.14</v>
      </c>
      <c r="S10" t="n">
        <v>23.91</v>
      </c>
      <c r="T10" t="n">
        <v>6291.97</v>
      </c>
      <c r="U10" t="n">
        <v>0.63</v>
      </c>
      <c r="V10" t="n">
        <v>0.86</v>
      </c>
      <c r="W10" t="n">
        <v>1.12</v>
      </c>
      <c r="X10" t="n">
        <v>0.4</v>
      </c>
      <c r="Y10" t="n">
        <v>1</v>
      </c>
      <c r="Z10" t="n">
        <v>10</v>
      </c>
      <c r="AA10" t="n">
        <v>201.0761229745233</v>
      </c>
      <c r="AB10" t="n">
        <v>275.1212223060882</v>
      </c>
      <c r="AC10" t="n">
        <v>248.8640389843365</v>
      </c>
      <c r="AD10" t="n">
        <v>201076.1229745233</v>
      </c>
      <c r="AE10" t="n">
        <v>275121.2223060882</v>
      </c>
      <c r="AF10" t="n">
        <v>2.215438060414354e-06</v>
      </c>
      <c r="AG10" t="n">
        <v>15</v>
      </c>
      <c r="AH10" t="n">
        <v>248864.0389843365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9.2776</v>
      </c>
      <c r="E11" t="n">
        <v>10.78</v>
      </c>
      <c r="F11" t="n">
        <v>7.84</v>
      </c>
      <c r="G11" t="n">
        <v>24.76</v>
      </c>
      <c r="H11" t="n">
        <v>0.35</v>
      </c>
      <c r="I11" t="n">
        <v>19</v>
      </c>
      <c r="J11" t="n">
        <v>162.33</v>
      </c>
      <c r="K11" t="n">
        <v>50.28</v>
      </c>
      <c r="L11" t="n">
        <v>3.25</v>
      </c>
      <c r="M11" t="n">
        <v>17</v>
      </c>
      <c r="N11" t="n">
        <v>28.8</v>
      </c>
      <c r="O11" t="n">
        <v>20254.26</v>
      </c>
      <c r="P11" t="n">
        <v>79.16</v>
      </c>
      <c r="Q11" t="n">
        <v>968.35</v>
      </c>
      <c r="R11" t="n">
        <v>36.53</v>
      </c>
      <c r="S11" t="n">
        <v>23.91</v>
      </c>
      <c r="T11" t="n">
        <v>5497.25</v>
      </c>
      <c r="U11" t="n">
        <v>0.65</v>
      </c>
      <c r="V11" t="n">
        <v>0.86</v>
      </c>
      <c r="W11" t="n">
        <v>1.11</v>
      </c>
      <c r="X11" t="n">
        <v>0.34</v>
      </c>
      <c r="Y11" t="n">
        <v>1</v>
      </c>
      <c r="Z11" t="n">
        <v>10</v>
      </c>
      <c r="AA11" t="n">
        <v>198.512823269642</v>
      </c>
      <c r="AB11" t="n">
        <v>271.6140025650696</v>
      </c>
      <c r="AC11" t="n">
        <v>245.6915433729857</v>
      </c>
      <c r="AD11" t="n">
        <v>198512.823269642</v>
      </c>
      <c r="AE11" t="n">
        <v>271614.0025650696</v>
      </c>
      <c r="AF11" t="n">
        <v>2.240212332348796e-06</v>
      </c>
      <c r="AG11" t="n">
        <v>15</v>
      </c>
      <c r="AH11" t="n">
        <v>245691.5433729857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9.352600000000001</v>
      </c>
      <c r="E12" t="n">
        <v>10.69</v>
      </c>
      <c r="F12" t="n">
        <v>7.82</v>
      </c>
      <c r="G12" t="n">
        <v>27.6</v>
      </c>
      <c r="H12" t="n">
        <v>0.38</v>
      </c>
      <c r="I12" t="n">
        <v>17</v>
      </c>
      <c r="J12" t="n">
        <v>162.68</v>
      </c>
      <c r="K12" t="n">
        <v>50.28</v>
      </c>
      <c r="L12" t="n">
        <v>3.5</v>
      </c>
      <c r="M12" t="n">
        <v>15</v>
      </c>
      <c r="N12" t="n">
        <v>28.9</v>
      </c>
      <c r="O12" t="n">
        <v>20298.34</v>
      </c>
      <c r="P12" t="n">
        <v>77.52</v>
      </c>
      <c r="Q12" t="n">
        <v>968.33</v>
      </c>
      <c r="R12" t="n">
        <v>35.84</v>
      </c>
      <c r="S12" t="n">
        <v>23.91</v>
      </c>
      <c r="T12" t="n">
        <v>5160.91</v>
      </c>
      <c r="U12" t="n">
        <v>0.67</v>
      </c>
      <c r="V12" t="n">
        <v>0.86</v>
      </c>
      <c r="W12" t="n">
        <v>1.11</v>
      </c>
      <c r="X12" t="n">
        <v>0.32</v>
      </c>
      <c r="Y12" t="n">
        <v>1</v>
      </c>
      <c r="Z12" t="n">
        <v>10</v>
      </c>
      <c r="AA12" t="n">
        <v>188.4401486177068</v>
      </c>
      <c r="AB12" t="n">
        <v>257.8321247312556</v>
      </c>
      <c r="AC12" t="n">
        <v>233.2249886166395</v>
      </c>
      <c r="AD12" t="n">
        <v>188440.1486177068</v>
      </c>
      <c r="AE12" t="n">
        <v>257832.1247312556</v>
      </c>
      <c r="AF12" t="n">
        <v>2.258322180254091e-06</v>
      </c>
      <c r="AG12" t="n">
        <v>14</v>
      </c>
      <c r="AH12" t="n">
        <v>233224.9886166395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9.390700000000001</v>
      </c>
      <c r="E13" t="n">
        <v>10.65</v>
      </c>
      <c r="F13" t="n">
        <v>7.81</v>
      </c>
      <c r="G13" t="n">
        <v>29.28</v>
      </c>
      <c r="H13" t="n">
        <v>0.41</v>
      </c>
      <c r="I13" t="n">
        <v>16</v>
      </c>
      <c r="J13" t="n">
        <v>163.04</v>
      </c>
      <c r="K13" t="n">
        <v>50.28</v>
      </c>
      <c r="L13" t="n">
        <v>3.75</v>
      </c>
      <c r="M13" t="n">
        <v>14</v>
      </c>
      <c r="N13" t="n">
        <v>29.01</v>
      </c>
      <c r="O13" t="n">
        <v>20342.46</v>
      </c>
      <c r="P13" t="n">
        <v>75.90000000000001</v>
      </c>
      <c r="Q13" t="n">
        <v>968.38</v>
      </c>
      <c r="R13" t="n">
        <v>35.33</v>
      </c>
      <c r="S13" t="n">
        <v>23.91</v>
      </c>
      <c r="T13" t="n">
        <v>4909.84</v>
      </c>
      <c r="U13" t="n">
        <v>0.68</v>
      </c>
      <c r="V13" t="n">
        <v>0.87</v>
      </c>
      <c r="W13" t="n">
        <v>1.11</v>
      </c>
      <c r="X13" t="n">
        <v>0.31</v>
      </c>
      <c r="Y13" t="n">
        <v>1</v>
      </c>
      <c r="Z13" t="n">
        <v>10</v>
      </c>
      <c r="AA13" t="n">
        <v>187.1966138491678</v>
      </c>
      <c r="AB13" t="n">
        <v>256.1306656000593</v>
      </c>
      <c r="AC13" t="n">
        <v>231.6859143569112</v>
      </c>
      <c r="AD13" t="n">
        <v>187196.6138491679</v>
      </c>
      <c r="AE13" t="n">
        <v>256130.6656000594</v>
      </c>
      <c r="AF13" t="n">
        <v>2.267521982989981e-06</v>
      </c>
      <c r="AG13" t="n">
        <v>14</v>
      </c>
      <c r="AH13" t="n">
        <v>231685.9143569112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9.4476</v>
      </c>
      <c r="E14" t="n">
        <v>10.58</v>
      </c>
      <c r="F14" t="n">
        <v>7.78</v>
      </c>
      <c r="G14" t="n">
        <v>31.11</v>
      </c>
      <c r="H14" t="n">
        <v>0.43</v>
      </c>
      <c r="I14" t="n">
        <v>15</v>
      </c>
      <c r="J14" t="n">
        <v>163.4</v>
      </c>
      <c r="K14" t="n">
        <v>50.28</v>
      </c>
      <c r="L14" t="n">
        <v>4</v>
      </c>
      <c r="M14" t="n">
        <v>11</v>
      </c>
      <c r="N14" t="n">
        <v>29.12</v>
      </c>
      <c r="O14" t="n">
        <v>20386.62</v>
      </c>
      <c r="P14" t="n">
        <v>73.58</v>
      </c>
      <c r="Q14" t="n">
        <v>968.47</v>
      </c>
      <c r="R14" t="n">
        <v>34.29</v>
      </c>
      <c r="S14" t="n">
        <v>23.91</v>
      </c>
      <c r="T14" t="n">
        <v>4395.46</v>
      </c>
      <c r="U14" t="n">
        <v>0.7</v>
      </c>
      <c r="V14" t="n">
        <v>0.87</v>
      </c>
      <c r="W14" t="n">
        <v>1.11</v>
      </c>
      <c r="X14" t="n">
        <v>0.28</v>
      </c>
      <c r="Y14" t="n">
        <v>1</v>
      </c>
      <c r="Z14" t="n">
        <v>10</v>
      </c>
      <c r="AA14" t="n">
        <v>185.3718331199055</v>
      </c>
      <c r="AB14" t="n">
        <v>253.6339201026398</v>
      </c>
      <c r="AC14" t="n">
        <v>229.4274547455603</v>
      </c>
      <c r="AD14" t="n">
        <v>185371.8331199056</v>
      </c>
      <c r="AE14" t="n">
        <v>253633.9201026398</v>
      </c>
      <c r="AF14" t="n">
        <v>2.281261320934131e-06</v>
      </c>
      <c r="AG14" t="n">
        <v>14</v>
      </c>
      <c r="AH14" t="n">
        <v>229427.4547455603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9.487399999999999</v>
      </c>
      <c r="E15" t="n">
        <v>10.54</v>
      </c>
      <c r="F15" t="n">
        <v>7.76</v>
      </c>
      <c r="G15" t="n">
        <v>33.28</v>
      </c>
      <c r="H15" t="n">
        <v>0.46</v>
      </c>
      <c r="I15" t="n">
        <v>14</v>
      </c>
      <c r="J15" t="n">
        <v>163.76</v>
      </c>
      <c r="K15" t="n">
        <v>50.28</v>
      </c>
      <c r="L15" t="n">
        <v>4.25</v>
      </c>
      <c r="M15" t="n">
        <v>3</v>
      </c>
      <c r="N15" t="n">
        <v>29.23</v>
      </c>
      <c r="O15" t="n">
        <v>20430.81</v>
      </c>
      <c r="P15" t="n">
        <v>72.37</v>
      </c>
      <c r="Q15" t="n">
        <v>968.48</v>
      </c>
      <c r="R15" t="n">
        <v>33.73</v>
      </c>
      <c r="S15" t="n">
        <v>23.91</v>
      </c>
      <c r="T15" t="n">
        <v>4119.51</v>
      </c>
      <c r="U15" t="n">
        <v>0.71</v>
      </c>
      <c r="V15" t="n">
        <v>0.87</v>
      </c>
      <c r="W15" t="n">
        <v>1.11</v>
      </c>
      <c r="X15" t="n">
        <v>0.27</v>
      </c>
      <c r="Y15" t="n">
        <v>1</v>
      </c>
      <c r="Z15" t="n">
        <v>10</v>
      </c>
      <c r="AA15" t="n">
        <v>184.3480594909868</v>
      </c>
      <c r="AB15" t="n">
        <v>252.233147857849</v>
      </c>
      <c r="AC15" t="n">
        <v>228.1603702378157</v>
      </c>
      <c r="AD15" t="n">
        <v>184348.0594909868</v>
      </c>
      <c r="AE15" t="n">
        <v>252233.147857849</v>
      </c>
      <c r="AF15" t="n">
        <v>2.290871613555874e-06</v>
      </c>
      <c r="AG15" t="n">
        <v>14</v>
      </c>
      <c r="AH15" t="n">
        <v>228160.3702378157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9.493399999999999</v>
      </c>
      <c r="E16" t="n">
        <v>10.53</v>
      </c>
      <c r="F16" t="n">
        <v>7.76</v>
      </c>
      <c r="G16" t="n">
        <v>33.25</v>
      </c>
      <c r="H16" t="n">
        <v>0.49</v>
      </c>
      <c r="I16" t="n">
        <v>14</v>
      </c>
      <c r="J16" t="n">
        <v>164.12</v>
      </c>
      <c r="K16" t="n">
        <v>50.28</v>
      </c>
      <c r="L16" t="n">
        <v>4.5</v>
      </c>
      <c r="M16" t="n">
        <v>2</v>
      </c>
      <c r="N16" t="n">
        <v>29.34</v>
      </c>
      <c r="O16" t="n">
        <v>20475.04</v>
      </c>
      <c r="P16" t="n">
        <v>72.08</v>
      </c>
      <c r="Q16" t="n">
        <v>968.47</v>
      </c>
      <c r="R16" t="n">
        <v>33.45</v>
      </c>
      <c r="S16" t="n">
        <v>23.91</v>
      </c>
      <c r="T16" t="n">
        <v>3981.51</v>
      </c>
      <c r="U16" t="n">
        <v>0.71</v>
      </c>
      <c r="V16" t="n">
        <v>0.87</v>
      </c>
      <c r="W16" t="n">
        <v>1.11</v>
      </c>
      <c r="X16" t="n">
        <v>0.26</v>
      </c>
      <c r="Y16" t="n">
        <v>1</v>
      </c>
      <c r="Z16" t="n">
        <v>10</v>
      </c>
      <c r="AA16" t="n">
        <v>184.1414669261288</v>
      </c>
      <c r="AB16" t="n">
        <v>251.9504787963897</v>
      </c>
      <c r="AC16" t="n">
        <v>227.9046787148535</v>
      </c>
      <c r="AD16" t="n">
        <v>184141.4669261288</v>
      </c>
      <c r="AE16" t="n">
        <v>251950.4787963897</v>
      </c>
      <c r="AF16" t="n">
        <v>2.292320401388297e-06</v>
      </c>
      <c r="AG16" t="n">
        <v>14</v>
      </c>
      <c r="AH16" t="n">
        <v>227904.6787148535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9.495200000000001</v>
      </c>
      <c r="E17" t="n">
        <v>10.53</v>
      </c>
      <c r="F17" t="n">
        <v>7.76</v>
      </c>
      <c r="G17" t="n">
        <v>33.24</v>
      </c>
      <c r="H17" t="n">
        <v>0.51</v>
      </c>
      <c r="I17" t="n">
        <v>14</v>
      </c>
      <c r="J17" t="n">
        <v>164.48</v>
      </c>
      <c r="K17" t="n">
        <v>50.28</v>
      </c>
      <c r="L17" t="n">
        <v>4.75</v>
      </c>
      <c r="M17" t="n">
        <v>1</v>
      </c>
      <c r="N17" t="n">
        <v>29.45</v>
      </c>
      <c r="O17" t="n">
        <v>20519.3</v>
      </c>
      <c r="P17" t="n">
        <v>71.98</v>
      </c>
      <c r="Q17" t="n">
        <v>968.45</v>
      </c>
      <c r="R17" t="n">
        <v>33.33</v>
      </c>
      <c r="S17" t="n">
        <v>23.91</v>
      </c>
      <c r="T17" t="n">
        <v>3920.49</v>
      </c>
      <c r="U17" t="n">
        <v>0.72</v>
      </c>
      <c r="V17" t="n">
        <v>0.87</v>
      </c>
      <c r="W17" t="n">
        <v>1.11</v>
      </c>
      <c r="X17" t="n">
        <v>0.26</v>
      </c>
      <c r="Y17" t="n">
        <v>1</v>
      </c>
      <c r="Z17" t="n">
        <v>10</v>
      </c>
      <c r="AA17" t="n">
        <v>184.0720894141943</v>
      </c>
      <c r="AB17" t="n">
        <v>251.8555534238412</v>
      </c>
      <c r="AC17" t="n">
        <v>227.8188128866323</v>
      </c>
      <c r="AD17" t="n">
        <v>184072.0894141943</v>
      </c>
      <c r="AE17" t="n">
        <v>251855.5534238412</v>
      </c>
      <c r="AF17" t="n">
        <v>2.292755037738024e-06</v>
      </c>
      <c r="AG17" t="n">
        <v>14</v>
      </c>
      <c r="AH17" t="n">
        <v>227818.8128866323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9.4954</v>
      </c>
      <c r="E18" t="n">
        <v>10.53</v>
      </c>
      <c r="F18" t="n">
        <v>7.76</v>
      </c>
      <c r="G18" t="n">
        <v>33.24</v>
      </c>
      <c r="H18" t="n">
        <v>0.54</v>
      </c>
      <c r="I18" t="n">
        <v>14</v>
      </c>
      <c r="J18" t="n">
        <v>164.83</v>
      </c>
      <c r="K18" t="n">
        <v>50.28</v>
      </c>
      <c r="L18" t="n">
        <v>5</v>
      </c>
      <c r="M18" t="n">
        <v>0</v>
      </c>
      <c r="N18" t="n">
        <v>29.55</v>
      </c>
      <c r="O18" t="n">
        <v>20563.61</v>
      </c>
      <c r="P18" t="n">
        <v>71.88</v>
      </c>
      <c r="Q18" t="n">
        <v>968.45</v>
      </c>
      <c r="R18" t="n">
        <v>33.29</v>
      </c>
      <c r="S18" t="n">
        <v>23.91</v>
      </c>
      <c r="T18" t="n">
        <v>3902.21</v>
      </c>
      <c r="U18" t="n">
        <v>0.72</v>
      </c>
      <c r="V18" t="n">
        <v>0.87</v>
      </c>
      <c r="W18" t="n">
        <v>1.11</v>
      </c>
      <c r="X18" t="n">
        <v>0.26</v>
      </c>
      <c r="Y18" t="n">
        <v>1</v>
      </c>
      <c r="Z18" t="n">
        <v>10</v>
      </c>
      <c r="AA18" t="n">
        <v>184.0134388474243</v>
      </c>
      <c r="AB18" t="n">
        <v>251.7753051309061</v>
      </c>
      <c r="AC18" t="n">
        <v>227.7462233781458</v>
      </c>
      <c r="AD18" t="n">
        <v>184013.4388474243</v>
      </c>
      <c r="AE18" t="n">
        <v>251775.3051309061</v>
      </c>
      <c r="AF18" t="n">
        <v>2.292803330665772e-06</v>
      </c>
      <c r="AG18" t="n">
        <v>14</v>
      </c>
      <c r="AH18" t="n">
        <v>227746.2233781458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5.9093</v>
      </c>
      <c r="E2" t="n">
        <v>16.92</v>
      </c>
      <c r="F2" t="n">
        <v>9.65</v>
      </c>
      <c r="G2" t="n">
        <v>5.52</v>
      </c>
      <c r="H2" t="n">
        <v>0.08</v>
      </c>
      <c r="I2" t="n">
        <v>105</v>
      </c>
      <c r="J2" t="n">
        <v>222.93</v>
      </c>
      <c r="K2" t="n">
        <v>56.94</v>
      </c>
      <c r="L2" t="n">
        <v>1</v>
      </c>
      <c r="M2" t="n">
        <v>103</v>
      </c>
      <c r="N2" t="n">
        <v>49.99</v>
      </c>
      <c r="O2" t="n">
        <v>27728.69</v>
      </c>
      <c r="P2" t="n">
        <v>144.38</v>
      </c>
      <c r="Q2" t="n">
        <v>968.66</v>
      </c>
      <c r="R2" t="n">
        <v>92.09</v>
      </c>
      <c r="S2" t="n">
        <v>23.91</v>
      </c>
      <c r="T2" t="n">
        <v>32844.72</v>
      </c>
      <c r="U2" t="n">
        <v>0.26</v>
      </c>
      <c r="V2" t="n">
        <v>0.7</v>
      </c>
      <c r="W2" t="n">
        <v>1.28</v>
      </c>
      <c r="X2" t="n">
        <v>2.15</v>
      </c>
      <c r="Y2" t="n">
        <v>1</v>
      </c>
      <c r="Z2" t="n">
        <v>10</v>
      </c>
      <c r="AA2" t="n">
        <v>389.9262498802893</v>
      </c>
      <c r="AB2" t="n">
        <v>533.5142974182779</v>
      </c>
      <c r="AC2" t="n">
        <v>482.596441664696</v>
      </c>
      <c r="AD2" t="n">
        <v>389926.2498802893</v>
      </c>
      <c r="AE2" t="n">
        <v>533514.2974182779</v>
      </c>
      <c r="AF2" t="n">
        <v>1.349019995732348e-06</v>
      </c>
      <c r="AG2" t="n">
        <v>23</v>
      </c>
      <c r="AH2" t="n">
        <v>482596.441664696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6.6064</v>
      </c>
      <c r="E3" t="n">
        <v>15.14</v>
      </c>
      <c r="F3" t="n">
        <v>9.050000000000001</v>
      </c>
      <c r="G3" t="n">
        <v>6.96</v>
      </c>
      <c r="H3" t="n">
        <v>0.1</v>
      </c>
      <c r="I3" t="n">
        <v>78</v>
      </c>
      <c r="J3" t="n">
        <v>223.35</v>
      </c>
      <c r="K3" t="n">
        <v>56.94</v>
      </c>
      <c r="L3" t="n">
        <v>1.25</v>
      </c>
      <c r="M3" t="n">
        <v>76</v>
      </c>
      <c r="N3" t="n">
        <v>50.15</v>
      </c>
      <c r="O3" t="n">
        <v>27780.03</v>
      </c>
      <c r="P3" t="n">
        <v>134.33</v>
      </c>
      <c r="Q3" t="n">
        <v>968.58</v>
      </c>
      <c r="R3" t="n">
        <v>74.20999999999999</v>
      </c>
      <c r="S3" t="n">
        <v>23.91</v>
      </c>
      <c r="T3" t="n">
        <v>24038.55</v>
      </c>
      <c r="U3" t="n">
        <v>0.32</v>
      </c>
      <c r="V3" t="n">
        <v>0.75</v>
      </c>
      <c r="W3" t="n">
        <v>1.2</v>
      </c>
      <c r="X3" t="n">
        <v>1.56</v>
      </c>
      <c r="Y3" t="n">
        <v>1</v>
      </c>
      <c r="Z3" t="n">
        <v>10</v>
      </c>
      <c r="AA3" t="n">
        <v>332.706281559188</v>
      </c>
      <c r="AB3" t="n">
        <v>455.2234123945057</v>
      </c>
      <c r="AC3" t="n">
        <v>411.7775288256454</v>
      </c>
      <c r="AD3" t="n">
        <v>332706.281559188</v>
      </c>
      <c r="AE3" t="n">
        <v>455223.4123945057</v>
      </c>
      <c r="AF3" t="n">
        <v>1.508159291253818e-06</v>
      </c>
      <c r="AG3" t="n">
        <v>20</v>
      </c>
      <c r="AH3" t="n">
        <v>411777.5288256454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7.0505</v>
      </c>
      <c r="E4" t="n">
        <v>14.18</v>
      </c>
      <c r="F4" t="n">
        <v>8.76</v>
      </c>
      <c r="G4" t="n">
        <v>8.34</v>
      </c>
      <c r="H4" t="n">
        <v>0.12</v>
      </c>
      <c r="I4" t="n">
        <v>63</v>
      </c>
      <c r="J4" t="n">
        <v>223.76</v>
      </c>
      <c r="K4" t="n">
        <v>56.94</v>
      </c>
      <c r="L4" t="n">
        <v>1.5</v>
      </c>
      <c r="M4" t="n">
        <v>61</v>
      </c>
      <c r="N4" t="n">
        <v>50.32</v>
      </c>
      <c r="O4" t="n">
        <v>27831.42</v>
      </c>
      <c r="P4" t="n">
        <v>129.05</v>
      </c>
      <c r="Q4" t="n">
        <v>968.55</v>
      </c>
      <c r="R4" t="n">
        <v>65.15000000000001</v>
      </c>
      <c r="S4" t="n">
        <v>23.91</v>
      </c>
      <c r="T4" t="n">
        <v>19585.3</v>
      </c>
      <c r="U4" t="n">
        <v>0.37</v>
      </c>
      <c r="V4" t="n">
        <v>0.77</v>
      </c>
      <c r="W4" t="n">
        <v>1.18</v>
      </c>
      <c r="X4" t="n">
        <v>1.26</v>
      </c>
      <c r="Y4" t="n">
        <v>1</v>
      </c>
      <c r="Z4" t="n">
        <v>10</v>
      </c>
      <c r="AA4" t="n">
        <v>308.7685076144355</v>
      </c>
      <c r="AB4" t="n">
        <v>422.4706940232419</v>
      </c>
      <c r="AC4" t="n">
        <v>382.150683927006</v>
      </c>
      <c r="AD4" t="n">
        <v>308768.5076144355</v>
      </c>
      <c r="AE4" t="n">
        <v>422470.6940232419</v>
      </c>
      <c r="AF4" t="n">
        <v>1.609541820505123e-06</v>
      </c>
      <c r="AG4" t="n">
        <v>19</v>
      </c>
      <c r="AH4" t="n">
        <v>382150.683927006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7.3855</v>
      </c>
      <c r="E5" t="n">
        <v>13.54</v>
      </c>
      <c r="F5" t="n">
        <v>8.550000000000001</v>
      </c>
      <c r="G5" t="n">
        <v>9.68</v>
      </c>
      <c r="H5" t="n">
        <v>0.14</v>
      </c>
      <c r="I5" t="n">
        <v>53</v>
      </c>
      <c r="J5" t="n">
        <v>224.18</v>
      </c>
      <c r="K5" t="n">
        <v>56.94</v>
      </c>
      <c r="L5" t="n">
        <v>1.75</v>
      </c>
      <c r="M5" t="n">
        <v>51</v>
      </c>
      <c r="N5" t="n">
        <v>50.49</v>
      </c>
      <c r="O5" t="n">
        <v>27882.87</v>
      </c>
      <c r="P5" t="n">
        <v>125.12</v>
      </c>
      <c r="Q5" t="n">
        <v>968.51</v>
      </c>
      <c r="R5" t="n">
        <v>58.34</v>
      </c>
      <c r="S5" t="n">
        <v>23.91</v>
      </c>
      <c r="T5" t="n">
        <v>16229.61</v>
      </c>
      <c r="U5" t="n">
        <v>0.41</v>
      </c>
      <c r="V5" t="n">
        <v>0.79</v>
      </c>
      <c r="W5" t="n">
        <v>1.17</v>
      </c>
      <c r="X5" t="n">
        <v>1.06</v>
      </c>
      <c r="Y5" t="n">
        <v>1</v>
      </c>
      <c r="Z5" t="n">
        <v>10</v>
      </c>
      <c r="AA5" t="n">
        <v>289.8097849382293</v>
      </c>
      <c r="AB5" t="n">
        <v>396.5305332578422</v>
      </c>
      <c r="AC5" t="n">
        <v>358.6862156978117</v>
      </c>
      <c r="AD5" t="n">
        <v>289809.7849382292</v>
      </c>
      <c r="AE5" t="n">
        <v>396530.5332578422</v>
      </c>
      <c r="AF5" t="n">
        <v>1.686018171100005e-06</v>
      </c>
      <c r="AG5" t="n">
        <v>18</v>
      </c>
      <c r="AH5" t="n">
        <v>358686.2156978117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7.6905</v>
      </c>
      <c r="E6" t="n">
        <v>13</v>
      </c>
      <c r="F6" t="n">
        <v>8.369999999999999</v>
      </c>
      <c r="G6" t="n">
        <v>11.16</v>
      </c>
      <c r="H6" t="n">
        <v>0.16</v>
      </c>
      <c r="I6" t="n">
        <v>45</v>
      </c>
      <c r="J6" t="n">
        <v>224.6</v>
      </c>
      <c r="K6" t="n">
        <v>56.94</v>
      </c>
      <c r="L6" t="n">
        <v>2</v>
      </c>
      <c r="M6" t="n">
        <v>43</v>
      </c>
      <c r="N6" t="n">
        <v>50.65</v>
      </c>
      <c r="O6" t="n">
        <v>27934.37</v>
      </c>
      <c r="P6" t="n">
        <v>121.47</v>
      </c>
      <c r="Q6" t="n">
        <v>968.48</v>
      </c>
      <c r="R6" t="n">
        <v>52.94</v>
      </c>
      <c r="S6" t="n">
        <v>23.91</v>
      </c>
      <c r="T6" t="n">
        <v>13569.47</v>
      </c>
      <c r="U6" t="n">
        <v>0.45</v>
      </c>
      <c r="V6" t="n">
        <v>0.8100000000000001</v>
      </c>
      <c r="W6" t="n">
        <v>1.15</v>
      </c>
      <c r="X6" t="n">
        <v>0.87</v>
      </c>
      <c r="Y6" t="n">
        <v>1</v>
      </c>
      <c r="Z6" t="n">
        <v>10</v>
      </c>
      <c r="AA6" t="n">
        <v>272.5150239100378</v>
      </c>
      <c r="AB6" t="n">
        <v>372.8670782280631</v>
      </c>
      <c r="AC6" t="n">
        <v>337.281167604207</v>
      </c>
      <c r="AD6" t="n">
        <v>272515.0239100378</v>
      </c>
      <c r="AE6" t="n">
        <v>372867.0782280631</v>
      </c>
      <c r="AF6" t="n">
        <v>1.755645893283405e-06</v>
      </c>
      <c r="AG6" t="n">
        <v>17</v>
      </c>
      <c r="AH6" t="n">
        <v>337281.1676042071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7.9204</v>
      </c>
      <c r="E7" t="n">
        <v>12.63</v>
      </c>
      <c r="F7" t="n">
        <v>8.25</v>
      </c>
      <c r="G7" t="n">
        <v>12.7</v>
      </c>
      <c r="H7" t="n">
        <v>0.18</v>
      </c>
      <c r="I7" t="n">
        <v>39</v>
      </c>
      <c r="J7" t="n">
        <v>225.01</v>
      </c>
      <c r="K7" t="n">
        <v>56.94</v>
      </c>
      <c r="L7" t="n">
        <v>2.25</v>
      </c>
      <c r="M7" t="n">
        <v>37</v>
      </c>
      <c r="N7" t="n">
        <v>50.82</v>
      </c>
      <c r="O7" t="n">
        <v>27985.94</v>
      </c>
      <c r="P7" t="n">
        <v>118.86</v>
      </c>
      <c r="Q7" t="n">
        <v>968.35</v>
      </c>
      <c r="R7" t="n">
        <v>48.86</v>
      </c>
      <c r="S7" t="n">
        <v>23.91</v>
      </c>
      <c r="T7" t="n">
        <v>11562.98</v>
      </c>
      <c r="U7" t="n">
        <v>0.49</v>
      </c>
      <c r="V7" t="n">
        <v>0.82</v>
      </c>
      <c r="W7" t="n">
        <v>1.15</v>
      </c>
      <c r="X7" t="n">
        <v>0.76</v>
      </c>
      <c r="Y7" t="n">
        <v>1</v>
      </c>
      <c r="Z7" t="n">
        <v>10</v>
      </c>
      <c r="AA7" t="n">
        <v>266.7489974341274</v>
      </c>
      <c r="AB7" t="n">
        <v>364.9777464245876</v>
      </c>
      <c r="AC7" t="n">
        <v>330.1447825553086</v>
      </c>
      <c r="AD7" t="n">
        <v>266748.9974341274</v>
      </c>
      <c r="AE7" t="n">
        <v>364977.7464245876</v>
      </c>
      <c r="AF7" t="n">
        <v>1.808129215676728e-06</v>
      </c>
      <c r="AG7" t="n">
        <v>17</v>
      </c>
      <c r="AH7" t="n">
        <v>330144.7825553085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8.079700000000001</v>
      </c>
      <c r="E8" t="n">
        <v>12.38</v>
      </c>
      <c r="F8" t="n">
        <v>8.18</v>
      </c>
      <c r="G8" t="n">
        <v>14.02</v>
      </c>
      <c r="H8" t="n">
        <v>0.2</v>
      </c>
      <c r="I8" t="n">
        <v>35</v>
      </c>
      <c r="J8" t="n">
        <v>225.43</v>
      </c>
      <c r="K8" t="n">
        <v>56.94</v>
      </c>
      <c r="L8" t="n">
        <v>2.5</v>
      </c>
      <c r="M8" t="n">
        <v>33</v>
      </c>
      <c r="N8" t="n">
        <v>50.99</v>
      </c>
      <c r="O8" t="n">
        <v>28037.57</v>
      </c>
      <c r="P8" t="n">
        <v>116.68</v>
      </c>
      <c r="Q8" t="n">
        <v>968.34</v>
      </c>
      <c r="R8" t="n">
        <v>46.98</v>
      </c>
      <c r="S8" t="n">
        <v>23.91</v>
      </c>
      <c r="T8" t="n">
        <v>10640.49</v>
      </c>
      <c r="U8" t="n">
        <v>0.51</v>
      </c>
      <c r="V8" t="n">
        <v>0.83</v>
      </c>
      <c r="W8" t="n">
        <v>1.14</v>
      </c>
      <c r="X8" t="n">
        <v>0.68</v>
      </c>
      <c r="Y8" t="n">
        <v>1</v>
      </c>
      <c r="Z8" t="n">
        <v>10</v>
      </c>
      <c r="AA8" t="n">
        <v>262.7473479260177</v>
      </c>
      <c r="AB8" t="n">
        <v>359.5025130272752</v>
      </c>
      <c r="AC8" t="n">
        <v>325.1920977488973</v>
      </c>
      <c r="AD8" t="n">
        <v>262747.3479260177</v>
      </c>
      <c r="AE8" t="n">
        <v>359502.5130272752</v>
      </c>
      <c r="AF8" t="n">
        <v>1.844495432541698e-06</v>
      </c>
      <c r="AG8" t="n">
        <v>17</v>
      </c>
      <c r="AH8" t="n">
        <v>325192.0977488973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8.248699999999999</v>
      </c>
      <c r="E9" t="n">
        <v>12.12</v>
      </c>
      <c r="F9" t="n">
        <v>8.1</v>
      </c>
      <c r="G9" t="n">
        <v>15.68</v>
      </c>
      <c r="H9" t="n">
        <v>0.22</v>
      </c>
      <c r="I9" t="n">
        <v>31</v>
      </c>
      <c r="J9" t="n">
        <v>225.85</v>
      </c>
      <c r="K9" t="n">
        <v>56.94</v>
      </c>
      <c r="L9" t="n">
        <v>2.75</v>
      </c>
      <c r="M9" t="n">
        <v>29</v>
      </c>
      <c r="N9" t="n">
        <v>51.16</v>
      </c>
      <c r="O9" t="n">
        <v>28089.25</v>
      </c>
      <c r="P9" t="n">
        <v>114.82</v>
      </c>
      <c r="Q9" t="n">
        <v>968.42</v>
      </c>
      <c r="R9" t="n">
        <v>44.48</v>
      </c>
      <c r="S9" t="n">
        <v>23.91</v>
      </c>
      <c r="T9" t="n">
        <v>9411.950000000001</v>
      </c>
      <c r="U9" t="n">
        <v>0.54</v>
      </c>
      <c r="V9" t="n">
        <v>0.83</v>
      </c>
      <c r="W9" t="n">
        <v>1.13</v>
      </c>
      <c r="X9" t="n">
        <v>0.6</v>
      </c>
      <c r="Y9" t="n">
        <v>1</v>
      </c>
      <c r="Z9" t="n">
        <v>10</v>
      </c>
      <c r="AA9" t="n">
        <v>250.0836727278821</v>
      </c>
      <c r="AB9" t="n">
        <v>342.1755139391046</v>
      </c>
      <c r="AC9" t="n">
        <v>309.5187631352085</v>
      </c>
      <c r="AD9" t="n">
        <v>250083.672727882</v>
      </c>
      <c r="AE9" t="n">
        <v>342175.5139391046</v>
      </c>
      <c r="AF9" t="n">
        <v>1.883076039259713e-06</v>
      </c>
      <c r="AG9" t="n">
        <v>16</v>
      </c>
      <c r="AH9" t="n">
        <v>309518.7631352085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8.3863</v>
      </c>
      <c r="E10" t="n">
        <v>11.92</v>
      </c>
      <c r="F10" t="n">
        <v>8.029999999999999</v>
      </c>
      <c r="G10" t="n">
        <v>17.22</v>
      </c>
      <c r="H10" t="n">
        <v>0.24</v>
      </c>
      <c r="I10" t="n">
        <v>28</v>
      </c>
      <c r="J10" t="n">
        <v>226.27</v>
      </c>
      <c r="K10" t="n">
        <v>56.94</v>
      </c>
      <c r="L10" t="n">
        <v>3</v>
      </c>
      <c r="M10" t="n">
        <v>26</v>
      </c>
      <c r="N10" t="n">
        <v>51.33</v>
      </c>
      <c r="O10" t="n">
        <v>28140.99</v>
      </c>
      <c r="P10" t="n">
        <v>113.01</v>
      </c>
      <c r="Q10" t="n">
        <v>968.47</v>
      </c>
      <c r="R10" t="n">
        <v>42.29</v>
      </c>
      <c r="S10" t="n">
        <v>23.91</v>
      </c>
      <c r="T10" t="n">
        <v>8331.65</v>
      </c>
      <c r="U10" t="n">
        <v>0.57</v>
      </c>
      <c r="V10" t="n">
        <v>0.84</v>
      </c>
      <c r="W10" t="n">
        <v>1.13</v>
      </c>
      <c r="X10" t="n">
        <v>0.54</v>
      </c>
      <c r="Y10" t="n">
        <v>1</v>
      </c>
      <c r="Z10" t="n">
        <v>10</v>
      </c>
      <c r="AA10" t="n">
        <v>246.892949895233</v>
      </c>
      <c r="AB10" t="n">
        <v>337.8098261947196</v>
      </c>
      <c r="AC10" t="n">
        <v>305.569730501865</v>
      </c>
      <c r="AD10" t="n">
        <v>246892.949895233</v>
      </c>
      <c r="AE10" t="n">
        <v>337809.8261947196</v>
      </c>
      <c r="AF10" t="n">
        <v>1.914488414907044e-06</v>
      </c>
      <c r="AG10" t="n">
        <v>16</v>
      </c>
      <c r="AH10" t="n">
        <v>305569.730501865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8.483000000000001</v>
      </c>
      <c r="E11" t="n">
        <v>11.79</v>
      </c>
      <c r="F11" t="n">
        <v>7.99</v>
      </c>
      <c r="G11" t="n">
        <v>18.43</v>
      </c>
      <c r="H11" t="n">
        <v>0.25</v>
      </c>
      <c r="I11" t="n">
        <v>26</v>
      </c>
      <c r="J11" t="n">
        <v>226.69</v>
      </c>
      <c r="K11" t="n">
        <v>56.94</v>
      </c>
      <c r="L11" t="n">
        <v>3.25</v>
      </c>
      <c r="M11" t="n">
        <v>24</v>
      </c>
      <c r="N11" t="n">
        <v>51.5</v>
      </c>
      <c r="O11" t="n">
        <v>28192.8</v>
      </c>
      <c r="P11" t="n">
        <v>111.33</v>
      </c>
      <c r="Q11" t="n">
        <v>968.3200000000001</v>
      </c>
      <c r="R11" t="n">
        <v>41.12</v>
      </c>
      <c r="S11" t="n">
        <v>23.91</v>
      </c>
      <c r="T11" t="n">
        <v>7755.36</v>
      </c>
      <c r="U11" t="n">
        <v>0.58</v>
      </c>
      <c r="V11" t="n">
        <v>0.85</v>
      </c>
      <c r="W11" t="n">
        <v>1.12</v>
      </c>
      <c r="X11" t="n">
        <v>0.49</v>
      </c>
      <c r="Y11" t="n">
        <v>1</v>
      </c>
      <c r="Z11" t="n">
        <v>10</v>
      </c>
      <c r="AA11" t="n">
        <v>244.4850901632801</v>
      </c>
      <c r="AB11" t="n">
        <v>334.5152862821892</v>
      </c>
      <c r="AC11" t="n">
        <v>302.5896168546697</v>
      </c>
      <c r="AD11" t="n">
        <v>244485.0901632801</v>
      </c>
      <c r="AE11" t="n">
        <v>334515.2862821892</v>
      </c>
      <c r="AF11" t="n">
        <v>1.936563827153387e-06</v>
      </c>
      <c r="AG11" t="n">
        <v>16</v>
      </c>
      <c r="AH11" t="n">
        <v>302589.6168546696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8.5794</v>
      </c>
      <c r="E12" t="n">
        <v>11.66</v>
      </c>
      <c r="F12" t="n">
        <v>7.94</v>
      </c>
      <c r="G12" t="n">
        <v>19.85</v>
      </c>
      <c r="H12" t="n">
        <v>0.27</v>
      </c>
      <c r="I12" t="n">
        <v>24</v>
      </c>
      <c r="J12" t="n">
        <v>227.11</v>
      </c>
      <c r="K12" t="n">
        <v>56.94</v>
      </c>
      <c r="L12" t="n">
        <v>3.5</v>
      </c>
      <c r="M12" t="n">
        <v>22</v>
      </c>
      <c r="N12" t="n">
        <v>51.67</v>
      </c>
      <c r="O12" t="n">
        <v>28244.66</v>
      </c>
      <c r="P12" t="n">
        <v>109.69</v>
      </c>
      <c r="Q12" t="n">
        <v>968.38</v>
      </c>
      <c r="R12" t="n">
        <v>39.5</v>
      </c>
      <c r="S12" t="n">
        <v>23.91</v>
      </c>
      <c r="T12" t="n">
        <v>6957.56</v>
      </c>
      <c r="U12" t="n">
        <v>0.61</v>
      </c>
      <c r="V12" t="n">
        <v>0.85</v>
      </c>
      <c r="W12" t="n">
        <v>1.12</v>
      </c>
      <c r="X12" t="n">
        <v>0.45</v>
      </c>
      <c r="Y12" t="n">
        <v>1</v>
      </c>
      <c r="Z12" t="n">
        <v>10</v>
      </c>
      <c r="AA12" t="n">
        <v>242.123484643217</v>
      </c>
      <c r="AB12" t="n">
        <v>331.2840334229579</v>
      </c>
      <c r="AC12" t="n">
        <v>299.6667502332304</v>
      </c>
      <c r="AD12" t="n">
        <v>242123.4846432169</v>
      </c>
      <c r="AE12" t="n">
        <v>331284.0334229579</v>
      </c>
      <c r="AF12" t="n">
        <v>1.958570753115616e-06</v>
      </c>
      <c r="AG12" t="n">
        <v>16</v>
      </c>
      <c r="AH12" t="n">
        <v>299666.7502332304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8.6732</v>
      </c>
      <c r="E13" t="n">
        <v>11.53</v>
      </c>
      <c r="F13" t="n">
        <v>7.9</v>
      </c>
      <c r="G13" t="n">
        <v>21.55</v>
      </c>
      <c r="H13" t="n">
        <v>0.29</v>
      </c>
      <c r="I13" t="n">
        <v>22</v>
      </c>
      <c r="J13" t="n">
        <v>227.53</v>
      </c>
      <c r="K13" t="n">
        <v>56.94</v>
      </c>
      <c r="L13" t="n">
        <v>3.75</v>
      </c>
      <c r="M13" t="n">
        <v>20</v>
      </c>
      <c r="N13" t="n">
        <v>51.84</v>
      </c>
      <c r="O13" t="n">
        <v>28296.58</v>
      </c>
      <c r="P13" t="n">
        <v>108.14</v>
      </c>
      <c r="Q13" t="n">
        <v>968.34</v>
      </c>
      <c r="R13" t="n">
        <v>38.44</v>
      </c>
      <c r="S13" t="n">
        <v>23.91</v>
      </c>
      <c r="T13" t="n">
        <v>6438.01</v>
      </c>
      <c r="U13" t="n">
        <v>0.62</v>
      </c>
      <c r="V13" t="n">
        <v>0.86</v>
      </c>
      <c r="W13" t="n">
        <v>1.11</v>
      </c>
      <c r="X13" t="n">
        <v>0.41</v>
      </c>
      <c r="Y13" t="n">
        <v>1</v>
      </c>
      <c r="Z13" t="n">
        <v>10</v>
      </c>
      <c r="AA13" t="n">
        <v>239.9362198259322</v>
      </c>
      <c r="AB13" t="n">
        <v>328.291321204637</v>
      </c>
      <c r="AC13" t="n">
        <v>296.9596582687271</v>
      </c>
      <c r="AD13" t="n">
        <v>239936.2198259322</v>
      </c>
      <c r="AE13" t="n">
        <v>328291.3212046369</v>
      </c>
      <c r="AF13" t="n">
        <v>1.979984131282183e-06</v>
      </c>
      <c r="AG13" t="n">
        <v>16</v>
      </c>
      <c r="AH13" t="n">
        <v>296959.6582687271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8.7125</v>
      </c>
      <c r="E14" t="n">
        <v>11.48</v>
      </c>
      <c r="F14" t="n">
        <v>7.9</v>
      </c>
      <c r="G14" t="n">
        <v>22.56</v>
      </c>
      <c r="H14" t="n">
        <v>0.31</v>
      </c>
      <c r="I14" t="n">
        <v>21</v>
      </c>
      <c r="J14" t="n">
        <v>227.95</v>
      </c>
      <c r="K14" t="n">
        <v>56.94</v>
      </c>
      <c r="L14" t="n">
        <v>4</v>
      </c>
      <c r="M14" t="n">
        <v>19</v>
      </c>
      <c r="N14" t="n">
        <v>52.01</v>
      </c>
      <c r="O14" t="n">
        <v>28348.56</v>
      </c>
      <c r="P14" t="n">
        <v>107.12</v>
      </c>
      <c r="Q14" t="n">
        <v>968.42</v>
      </c>
      <c r="R14" t="n">
        <v>38.11</v>
      </c>
      <c r="S14" t="n">
        <v>23.91</v>
      </c>
      <c r="T14" t="n">
        <v>6274.59</v>
      </c>
      <c r="U14" t="n">
        <v>0.63</v>
      </c>
      <c r="V14" t="n">
        <v>0.86</v>
      </c>
      <c r="W14" t="n">
        <v>1.11</v>
      </c>
      <c r="X14" t="n">
        <v>0.4</v>
      </c>
      <c r="Y14" t="n">
        <v>1</v>
      </c>
      <c r="Z14" t="n">
        <v>10</v>
      </c>
      <c r="AA14" t="n">
        <v>229.9991258591943</v>
      </c>
      <c r="AB14" t="n">
        <v>314.6949508457076</v>
      </c>
      <c r="AC14" t="n">
        <v>284.660906414224</v>
      </c>
      <c r="AD14" t="n">
        <v>229999.1258591943</v>
      </c>
      <c r="AE14" t="n">
        <v>314694.9508457076</v>
      </c>
      <c r="AF14" t="n">
        <v>1.988955834501225e-06</v>
      </c>
      <c r="AG14" t="n">
        <v>15</v>
      </c>
      <c r="AH14" t="n">
        <v>284660.906414224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8.8164</v>
      </c>
      <c r="E15" t="n">
        <v>11.34</v>
      </c>
      <c r="F15" t="n">
        <v>7.85</v>
      </c>
      <c r="G15" t="n">
        <v>24.78</v>
      </c>
      <c r="H15" t="n">
        <v>0.33</v>
      </c>
      <c r="I15" t="n">
        <v>19</v>
      </c>
      <c r="J15" t="n">
        <v>228.38</v>
      </c>
      <c r="K15" t="n">
        <v>56.94</v>
      </c>
      <c r="L15" t="n">
        <v>4.25</v>
      </c>
      <c r="M15" t="n">
        <v>17</v>
      </c>
      <c r="N15" t="n">
        <v>52.18</v>
      </c>
      <c r="O15" t="n">
        <v>28400.61</v>
      </c>
      <c r="P15" t="n">
        <v>105.3</v>
      </c>
      <c r="Q15" t="n">
        <v>968.3200000000001</v>
      </c>
      <c r="R15" t="n">
        <v>36.54</v>
      </c>
      <c r="S15" t="n">
        <v>23.91</v>
      </c>
      <c r="T15" t="n">
        <v>5503</v>
      </c>
      <c r="U15" t="n">
        <v>0.65</v>
      </c>
      <c r="V15" t="n">
        <v>0.86</v>
      </c>
      <c r="W15" t="n">
        <v>1.11</v>
      </c>
      <c r="X15" t="n">
        <v>0.35</v>
      </c>
      <c r="Y15" t="n">
        <v>1</v>
      </c>
      <c r="Z15" t="n">
        <v>10</v>
      </c>
      <c r="AA15" t="n">
        <v>227.5700641095914</v>
      </c>
      <c r="AB15" t="n">
        <v>311.3714013972613</v>
      </c>
      <c r="AC15" t="n">
        <v>281.6545518605054</v>
      </c>
      <c r="AD15" t="n">
        <v>227570.0641095914</v>
      </c>
      <c r="AE15" t="n">
        <v>311371.4013972612</v>
      </c>
      <c r="AF15" t="n">
        <v>2.012674917566323e-06</v>
      </c>
      <c r="AG15" t="n">
        <v>15</v>
      </c>
      <c r="AH15" t="n">
        <v>281654.5518605054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8.870699999999999</v>
      </c>
      <c r="E16" t="n">
        <v>11.27</v>
      </c>
      <c r="F16" t="n">
        <v>7.82</v>
      </c>
      <c r="G16" t="n">
        <v>26.07</v>
      </c>
      <c r="H16" t="n">
        <v>0.35</v>
      </c>
      <c r="I16" t="n">
        <v>18</v>
      </c>
      <c r="J16" t="n">
        <v>228.8</v>
      </c>
      <c r="K16" t="n">
        <v>56.94</v>
      </c>
      <c r="L16" t="n">
        <v>4.5</v>
      </c>
      <c r="M16" t="n">
        <v>16</v>
      </c>
      <c r="N16" t="n">
        <v>52.36</v>
      </c>
      <c r="O16" t="n">
        <v>28452.71</v>
      </c>
      <c r="P16" t="n">
        <v>103.69</v>
      </c>
      <c r="Q16" t="n">
        <v>968.42</v>
      </c>
      <c r="R16" t="n">
        <v>35.73</v>
      </c>
      <c r="S16" t="n">
        <v>23.91</v>
      </c>
      <c r="T16" t="n">
        <v>5103.19</v>
      </c>
      <c r="U16" t="n">
        <v>0.67</v>
      </c>
      <c r="V16" t="n">
        <v>0.86</v>
      </c>
      <c r="W16" t="n">
        <v>1.11</v>
      </c>
      <c r="X16" t="n">
        <v>0.33</v>
      </c>
      <c r="Y16" t="n">
        <v>1</v>
      </c>
      <c r="Z16" t="n">
        <v>10</v>
      </c>
      <c r="AA16" t="n">
        <v>225.905263251846</v>
      </c>
      <c r="AB16" t="n">
        <v>309.0935474178648</v>
      </c>
      <c r="AC16" t="n">
        <v>279.5940930679137</v>
      </c>
      <c r="AD16" t="n">
        <v>225905.263251846</v>
      </c>
      <c r="AE16" t="n">
        <v>309093.5474178648</v>
      </c>
      <c r="AF16" t="n">
        <v>2.025070934991106e-06</v>
      </c>
      <c r="AG16" t="n">
        <v>15</v>
      </c>
      <c r="AH16" t="n">
        <v>279594.0930679137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8.897500000000001</v>
      </c>
      <c r="E17" t="n">
        <v>11.24</v>
      </c>
      <c r="F17" t="n">
        <v>7.83</v>
      </c>
      <c r="G17" t="n">
        <v>27.64</v>
      </c>
      <c r="H17" t="n">
        <v>0.37</v>
      </c>
      <c r="I17" t="n">
        <v>17</v>
      </c>
      <c r="J17" t="n">
        <v>229.22</v>
      </c>
      <c r="K17" t="n">
        <v>56.94</v>
      </c>
      <c r="L17" t="n">
        <v>4.75</v>
      </c>
      <c r="M17" t="n">
        <v>15</v>
      </c>
      <c r="N17" t="n">
        <v>52.53</v>
      </c>
      <c r="O17" t="n">
        <v>28504.87</v>
      </c>
      <c r="P17" t="n">
        <v>103</v>
      </c>
      <c r="Q17" t="n">
        <v>968.4400000000001</v>
      </c>
      <c r="R17" t="n">
        <v>36.22</v>
      </c>
      <c r="S17" t="n">
        <v>23.91</v>
      </c>
      <c r="T17" t="n">
        <v>5349.9</v>
      </c>
      <c r="U17" t="n">
        <v>0.66</v>
      </c>
      <c r="V17" t="n">
        <v>0.86</v>
      </c>
      <c r="W17" t="n">
        <v>1.11</v>
      </c>
      <c r="X17" t="n">
        <v>0.33</v>
      </c>
      <c r="Y17" t="n">
        <v>1</v>
      </c>
      <c r="Z17" t="n">
        <v>10</v>
      </c>
      <c r="AA17" t="n">
        <v>225.243220497098</v>
      </c>
      <c r="AB17" t="n">
        <v>308.1877113135541</v>
      </c>
      <c r="AC17" t="n">
        <v>278.7747086900491</v>
      </c>
      <c r="AD17" t="n">
        <v>225243.220497098</v>
      </c>
      <c r="AE17" t="n">
        <v>308187.7113135541</v>
      </c>
      <c r="AF17" t="n">
        <v>2.031189043038697e-06</v>
      </c>
      <c r="AG17" t="n">
        <v>15</v>
      </c>
      <c r="AH17" t="n">
        <v>278774.7086900491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8.9543</v>
      </c>
      <c r="E18" t="n">
        <v>11.17</v>
      </c>
      <c r="F18" t="n">
        <v>7.8</v>
      </c>
      <c r="G18" t="n">
        <v>29.27</v>
      </c>
      <c r="H18" t="n">
        <v>0.39</v>
      </c>
      <c r="I18" t="n">
        <v>16</v>
      </c>
      <c r="J18" t="n">
        <v>229.65</v>
      </c>
      <c r="K18" t="n">
        <v>56.94</v>
      </c>
      <c r="L18" t="n">
        <v>5</v>
      </c>
      <c r="M18" t="n">
        <v>14</v>
      </c>
      <c r="N18" t="n">
        <v>52.7</v>
      </c>
      <c r="O18" t="n">
        <v>28557.1</v>
      </c>
      <c r="P18" t="n">
        <v>101.92</v>
      </c>
      <c r="Q18" t="n">
        <v>968.52</v>
      </c>
      <c r="R18" t="n">
        <v>35.28</v>
      </c>
      <c r="S18" t="n">
        <v>23.91</v>
      </c>
      <c r="T18" t="n">
        <v>4883.55</v>
      </c>
      <c r="U18" t="n">
        <v>0.68</v>
      </c>
      <c r="V18" t="n">
        <v>0.87</v>
      </c>
      <c r="W18" t="n">
        <v>1.11</v>
      </c>
      <c r="X18" t="n">
        <v>0.31</v>
      </c>
      <c r="Y18" t="n">
        <v>1</v>
      </c>
      <c r="Z18" t="n">
        <v>10</v>
      </c>
      <c r="AA18" t="n">
        <v>223.9048227496224</v>
      </c>
      <c r="AB18" t="n">
        <v>306.3564564695175</v>
      </c>
      <c r="AC18" t="n">
        <v>277.1182262381446</v>
      </c>
      <c r="AD18" t="n">
        <v>223904.8227496224</v>
      </c>
      <c r="AE18" t="n">
        <v>306356.4564695176</v>
      </c>
      <c r="AF18" t="n">
        <v>2.044155779497769e-06</v>
      </c>
      <c r="AG18" t="n">
        <v>15</v>
      </c>
      <c r="AH18" t="n">
        <v>277118.2262381446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9.015599999999999</v>
      </c>
      <c r="E19" t="n">
        <v>11.09</v>
      </c>
      <c r="F19" t="n">
        <v>7.77</v>
      </c>
      <c r="G19" t="n">
        <v>31.09</v>
      </c>
      <c r="H19" t="n">
        <v>0.41</v>
      </c>
      <c r="I19" t="n">
        <v>15</v>
      </c>
      <c r="J19" t="n">
        <v>230.07</v>
      </c>
      <c r="K19" t="n">
        <v>56.94</v>
      </c>
      <c r="L19" t="n">
        <v>5.25</v>
      </c>
      <c r="M19" t="n">
        <v>13</v>
      </c>
      <c r="N19" t="n">
        <v>52.88</v>
      </c>
      <c r="O19" t="n">
        <v>28609.38</v>
      </c>
      <c r="P19" t="n">
        <v>100.03</v>
      </c>
      <c r="Q19" t="n">
        <v>968.41</v>
      </c>
      <c r="R19" t="n">
        <v>34.35</v>
      </c>
      <c r="S19" t="n">
        <v>23.91</v>
      </c>
      <c r="T19" t="n">
        <v>4425.68</v>
      </c>
      <c r="U19" t="n">
        <v>0.7</v>
      </c>
      <c r="V19" t="n">
        <v>0.87</v>
      </c>
      <c r="W19" t="n">
        <v>1.1</v>
      </c>
      <c r="X19" t="n">
        <v>0.28</v>
      </c>
      <c r="Y19" t="n">
        <v>1</v>
      </c>
      <c r="Z19" t="n">
        <v>10</v>
      </c>
      <c r="AA19" t="n">
        <v>222.0503648608904</v>
      </c>
      <c r="AB19" t="n">
        <v>303.8191053732477</v>
      </c>
      <c r="AC19" t="n">
        <v>274.8230363693073</v>
      </c>
      <c r="AD19" t="n">
        <v>222050.3648608904</v>
      </c>
      <c r="AE19" t="n">
        <v>303819.1053732478</v>
      </c>
      <c r="AF19" t="n">
        <v>2.058149810218564e-06</v>
      </c>
      <c r="AG19" t="n">
        <v>15</v>
      </c>
      <c r="AH19" t="n">
        <v>274823.0363693073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9.076700000000001</v>
      </c>
      <c r="E20" t="n">
        <v>11.02</v>
      </c>
      <c r="F20" t="n">
        <v>7.74</v>
      </c>
      <c r="G20" t="n">
        <v>33.18</v>
      </c>
      <c r="H20" t="n">
        <v>0.42</v>
      </c>
      <c r="I20" t="n">
        <v>14</v>
      </c>
      <c r="J20" t="n">
        <v>230.49</v>
      </c>
      <c r="K20" t="n">
        <v>56.94</v>
      </c>
      <c r="L20" t="n">
        <v>5.5</v>
      </c>
      <c r="M20" t="n">
        <v>12</v>
      </c>
      <c r="N20" t="n">
        <v>53.05</v>
      </c>
      <c r="O20" t="n">
        <v>28661.73</v>
      </c>
      <c r="P20" t="n">
        <v>98.39</v>
      </c>
      <c r="Q20" t="n">
        <v>968.3200000000001</v>
      </c>
      <c r="R20" t="n">
        <v>33.28</v>
      </c>
      <c r="S20" t="n">
        <v>23.91</v>
      </c>
      <c r="T20" t="n">
        <v>3894.56</v>
      </c>
      <c r="U20" t="n">
        <v>0.72</v>
      </c>
      <c r="V20" t="n">
        <v>0.87</v>
      </c>
      <c r="W20" t="n">
        <v>1.1</v>
      </c>
      <c r="X20" t="n">
        <v>0.25</v>
      </c>
      <c r="Y20" t="n">
        <v>1</v>
      </c>
      <c r="Z20" t="n">
        <v>10</v>
      </c>
      <c r="AA20" t="n">
        <v>220.3727334450614</v>
      </c>
      <c r="AB20" t="n">
        <v>301.5236960582371</v>
      </c>
      <c r="AC20" t="n">
        <v>272.7466976976933</v>
      </c>
      <c r="AD20" t="n">
        <v>220372.7334450614</v>
      </c>
      <c r="AE20" t="n">
        <v>301523.6960582371</v>
      </c>
      <c r="AF20" t="n">
        <v>2.072098183416616e-06</v>
      </c>
      <c r="AG20" t="n">
        <v>15</v>
      </c>
      <c r="AH20" t="n">
        <v>272746.6976976932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9.0703</v>
      </c>
      <c r="E21" t="n">
        <v>11.02</v>
      </c>
      <c r="F21" t="n">
        <v>7.75</v>
      </c>
      <c r="G21" t="n">
        <v>33.21</v>
      </c>
      <c r="H21" t="n">
        <v>0.44</v>
      </c>
      <c r="I21" t="n">
        <v>14</v>
      </c>
      <c r="J21" t="n">
        <v>230.92</v>
      </c>
      <c r="K21" t="n">
        <v>56.94</v>
      </c>
      <c r="L21" t="n">
        <v>5.75</v>
      </c>
      <c r="M21" t="n">
        <v>12</v>
      </c>
      <c r="N21" t="n">
        <v>53.23</v>
      </c>
      <c r="O21" t="n">
        <v>28714.14</v>
      </c>
      <c r="P21" t="n">
        <v>98.03</v>
      </c>
      <c r="Q21" t="n">
        <v>968.3200000000001</v>
      </c>
      <c r="R21" t="n">
        <v>33.77</v>
      </c>
      <c r="S21" t="n">
        <v>23.91</v>
      </c>
      <c r="T21" t="n">
        <v>4138.75</v>
      </c>
      <c r="U21" t="n">
        <v>0.71</v>
      </c>
      <c r="V21" t="n">
        <v>0.87</v>
      </c>
      <c r="W21" t="n">
        <v>1.1</v>
      </c>
      <c r="X21" t="n">
        <v>0.25</v>
      </c>
      <c r="Y21" t="n">
        <v>1</v>
      </c>
      <c r="Z21" t="n">
        <v>10</v>
      </c>
      <c r="AA21" t="n">
        <v>220.2522455000843</v>
      </c>
      <c r="AB21" t="n">
        <v>301.3588391363665</v>
      </c>
      <c r="AC21" t="n">
        <v>272.5975744890679</v>
      </c>
      <c r="AD21" t="n">
        <v>220252.2455000843</v>
      </c>
      <c r="AE21" t="n">
        <v>301358.8391363665</v>
      </c>
      <c r="AF21" t="n">
        <v>2.070637142688833e-06</v>
      </c>
      <c r="AG21" t="n">
        <v>15</v>
      </c>
      <c r="AH21" t="n">
        <v>272597.5744890679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9.122</v>
      </c>
      <c r="E22" t="n">
        <v>10.96</v>
      </c>
      <c r="F22" t="n">
        <v>7.73</v>
      </c>
      <c r="G22" t="n">
        <v>35.68</v>
      </c>
      <c r="H22" t="n">
        <v>0.46</v>
      </c>
      <c r="I22" t="n">
        <v>13</v>
      </c>
      <c r="J22" t="n">
        <v>231.34</v>
      </c>
      <c r="K22" t="n">
        <v>56.94</v>
      </c>
      <c r="L22" t="n">
        <v>6</v>
      </c>
      <c r="M22" t="n">
        <v>11</v>
      </c>
      <c r="N22" t="n">
        <v>53.4</v>
      </c>
      <c r="O22" t="n">
        <v>28766.61</v>
      </c>
      <c r="P22" t="n">
        <v>96.73</v>
      </c>
      <c r="Q22" t="n">
        <v>968.39</v>
      </c>
      <c r="R22" t="n">
        <v>33.01</v>
      </c>
      <c r="S22" t="n">
        <v>23.91</v>
      </c>
      <c r="T22" t="n">
        <v>3766.86</v>
      </c>
      <c r="U22" t="n">
        <v>0.72</v>
      </c>
      <c r="V22" t="n">
        <v>0.87</v>
      </c>
      <c r="W22" t="n">
        <v>1.1</v>
      </c>
      <c r="X22" t="n">
        <v>0.23</v>
      </c>
      <c r="Y22" t="n">
        <v>1</v>
      </c>
      <c r="Z22" t="n">
        <v>10</v>
      </c>
      <c r="AA22" t="n">
        <v>218.9209294639819</v>
      </c>
      <c r="AB22" t="n">
        <v>299.5372738022538</v>
      </c>
      <c r="AC22" t="n">
        <v>270.9498567938593</v>
      </c>
      <c r="AD22" t="n">
        <v>218920.9294639819</v>
      </c>
      <c r="AE22" t="n">
        <v>299537.2738022538</v>
      </c>
      <c r="AF22" t="n">
        <v>2.082439612317953e-06</v>
      </c>
      <c r="AG22" t="n">
        <v>15</v>
      </c>
      <c r="AH22" t="n">
        <v>270949.8567938593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9.179500000000001</v>
      </c>
      <c r="E23" t="n">
        <v>10.89</v>
      </c>
      <c r="F23" t="n">
        <v>7.71</v>
      </c>
      <c r="G23" t="n">
        <v>38.53</v>
      </c>
      <c r="H23" t="n">
        <v>0.48</v>
      </c>
      <c r="I23" t="n">
        <v>12</v>
      </c>
      <c r="J23" t="n">
        <v>231.77</v>
      </c>
      <c r="K23" t="n">
        <v>56.94</v>
      </c>
      <c r="L23" t="n">
        <v>6.25</v>
      </c>
      <c r="M23" t="n">
        <v>10</v>
      </c>
      <c r="N23" t="n">
        <v>53.58</v>
      </c>
      <c r="O23" t="n">
        <v>28819.14</v>
      </c>
      <c r="P23" t="n">
        <v>94.53</v>
      </c>
      <c r="Q23" t="n">
        <v>968.33</v>
      </c>
      <c r="R23" t="n">
        <v>32.33</v>
      </c>
      <c r="S23" t="n">
        <v>23.91</v>
      </c>
      <c r="T23" t="n">
        <v>3428.84</v>
      </c>
      <c r="U23" t="n">
        <v>0.74</v>
      </c>
      <c r="V23" t="n">
        <v>0.88</v>
      </c>
      <c r="W23" t="n">
        <v>1.1</v>
      </c>
      <c r="X23" t="n">
        <v>0.21</v>
      </c>
      <c r="Y23" t="n">
        <v>1</v>
      </c>
      <c r="Z23" t="n">
        <v>10</v>
      </c>
      <c r="AA23" t="n">
        <v>217.0185067779663</v>
      </c>
      <c r="AB23" t="n">
        <v>296.9342951542831</v>
      </c>
      <c r="AC23" t="n">
        <v>268.5953027747466</v>
      </c>
      <c r="AD23" t="n">
        <v>217018.5067779663</v>
      </c>
      <c r="AE23" t="n">
        <v>296934.2951542831</v>
      </c>
      <c r="AF23" t="n">
        <v>2.095566150106627e-06</v>
      </c>
      <c r="AG23" t="n">
        <v>15</v>
      </c>
      <c r="AH23" t="n">
        <v>268595.3027747466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9.1776</v>
      </c>
      <c r="E24" t="n">
        <v>10.9</v>
      </c>
      <c r="F24" t="n">
        <v>7.71</v>
      </c>
      <c r="G24" t="n">
        <v>38.54</v>
      </c>
      <c r="H24" t="n">
        <v>0.5</v>
      </c>
      <c r="I24" t="n">
        <v>12</v>
      </c>
      <c r="J24" t="n">
        <v>232.2</v>
      </c>
      <c r="K24" t="n">
        <v>56.94</v>
      </c>
      <c r="L24" t="n">
        <v>6.5</v>
      </c>
      <c r="M24" t="n">
        <v>10</v>
      </c>
      <c r="N24" t="n">
        <v>53.75</v>
      </c>
      <c r="O24" t="n">
        <v>28871.74</v>
      </c>
      <c r="P24" t="n">
        <v>93.3</v>
      </c>
      <c r="Q24" t="n">
        <v>968.3200000000001</v>
      </c>
      <c r="R24" t="n">
        <v>32.33</v>
      </c>
      <c r="S24" t="n">
        <v>23.91</v>
      </c>
      <c r="T24" t="n">
        <v>3432.91</v>
      </c>
      <c r="U24" t="n">
        <v>0.74</v>
      </c>
      <c r="V24" t="n">
        <v>0.88</v>
      </c>
      <c r="W24" t="n">
        <v>1.1</v>
      </c>
      <c r="X24" t="n">
        <v>0.21</v>
      </c>
      <c r="Y24" t="n">
        <v>1</v>
      </c>
      <c r="Z24" t="n">
        <v>10</v>
      </c>
      <c r="AA24" t="n">
        <v>216.306264279429</v>
      </c>
      <c r="AB24" t="n">
        <v>295.9597735458634</v>
      </c>
      <c r="AC24" t="n">
        <v>267.7137881408845</v>
      </c>
      <c r="AD24" t="n">
        <v>216306.264279429</v>
      </c>
      <c r="AE24" t="n">
        <v>295959.7735458633</v>
      </c>
      <c r="AF24" t="n">
        <v>2.095132403640567e-06</v>
      </c>
      <c r="AG24" t="n">
        <v>15</v>
      </c>
      <c r="AH24" t="n">
        <v>267713.7881408845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9.231</v>
      </c>
      <c r="E25" t="n">
        <v>10.83</v>
      </c>
      <c r="F25" t="n">
        <v>7.69</v>
      </c>
      <c r="G25" t="n">
        <v>41.94</v>
      </c>
      <c r="H25" t="n">
        <v>0.52</v>
      </c>
      <c r="I25" t="n">
        <v>11</v>
      </c>
      <c r="J25" t="n">
        <v>232.62</v>
      </c>
      <c r="K25" t="n">
        <v>56.94</v>
      </c>
      <c r="L25" t="n">
        <v>6.75</v>
      </c>
      <c r="M25" t="n">
        <v>9</v>
      </c>
      <c r="N25" t="n">
        <v>53.93</v>
      </c>
      <c r="O25" t="n">
        <v>28924.39</v>
      </c>
      <c r="P25" t="n">
        <v>91.37</v>
      </c>
      <c r="Q25" t="n">
        <v>968.3200000000001</v>
      </c>
      <c r="R25" t="n">
        <v>31.9</v>
      </c>
      <c r="S25" t="n">
        <v>23.91</v>
      </c>
      <c r="T25" t="n">
        <v>3219.82</v>
      </c>
      <c r="U25" t="n">
        <v>0.75</v>
      </c>
      <c r="V25" t="n">
        <v>0.88</v>
      </c>
      <c r="W25" t="n">
        <v>1.09</v>
      </c>
      <c r="X25" t="n">
        <v>0.19</v>
      </c>
      <c r="Y25" t="n">
        <v>1</v>
      </c>
      <c r="Z25" t="n">
        <v>10</v>
      </c>
      <c r="AA25" t="n">
        <v>214.6262844470949</v>
      </c>
      <c r="AB25" t="n">
        <v>293.6611510237856</v>
      </c>
      <c r="AC25" t="n">
        <v>265.6345429261762</v>
      </c>
      <c r="AD25" t="n">
        <v>214626.2844470949</v>
      </c>
      <c r="AE25" t="n">
        <v>293661.1510237856</v>
      </c>
      <c r="AF25" t="n">
        <v>2.107322962213004e-06</v>
      </c>
      <c r="AG25" t="n">
        <v>15</v>
      </c>
      <c r="AH25" t="n">
        <v>265634.5429261762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9.2258</v>
      </c>
      <c r="E26" t="n">
        <v>10.84</v>
      </c>
      <c r="F26" t="n">
        <v>7.7</v>
      </c>
      <c r="G26" t="n">
        <v>41.98</v>
      </c>
      <c r="H26" t="n">
        <v>0.53</v>
      </c>
      <c r="I26" t="n">
        <v>11</v>
      </c>
      <c r="J26" t="n">
        <v>233.05</v>
      </c>
      <c r="K26" t="n">
        <v>56.94</v>
      </c>
      <c r="L26" t="n">
        <v>7</v>
      </c>
      <c r="M26" t="n">
        <v>8</v>
      </c>
      <c r="N26" t="n">
        <v>54.11</v>
      </c>
      <c r="O26" t="n">
        <v>28977.11</v>
      </c>
      <c r="P26" t="n">
        <v>90.53</v>
      </c>
      <c r="Q26" t="n">
        <v>968.3200000000001</v>
      </c>
      <c r="R26" t="n">
        <v>31.96</v>
      </c>
      <c r="S26" t="n">
        <v>23.91</v>
      </c>
      <c r="T26" t="n">
        <v>3250.09</v>
      </c>
      <c r="U26" t="n">
        <v>0.75</v>
      </c>
      <c r="V26" t="n">
        <v>0.88</v>
      </c>
      <c r="W26" t="n">
        <v>1.1</v>
      </c>
      <c r="X26" t="n">
        <v>0.2</v>
      </c>
      <c r="Y26" t="n">
        <v>1</v>
      </c>
      <c r="Z26" t="n">
        <v>10</v>
      </c>
      <c r="AA26" t="n">
        <v>214.2102745994694</v>
      </c>
      <c r="AB26" t="n">
        <v>293.0919479972055</v>
      </c>
      <c r="AC26" t="n">
        <v>265.1196638375712</v>
      </c>
      <c r="AD26" t="n">
        <v>214210.2745994694</v>
      </c>
      <c r="AE26" t="n">
        <v>293091.9479972055</v>
      </c>
      <c r="AF26" t="n">
        <v>2.106135866621681e-06</v>
      </c>
      <c r="AG26" t="n">
        <v>15</v>
      </c>
      <c r="AH26" t="n">
        <v>265119.6638375712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9.222</v>
      </c>
      <c r="E27" t="n">
        <v>10.84</v>
      </c>
      <c r="F27" t="n">
        <v>7.7</v>
      </c>
      <c r="G27" t="n">
        <v>42</v>
      </c>
      <c r="H27" t="n">
        <v>0.55</v>
      </c>
      <c r="I27" t="n">
        <v>11</v>
      </c>
      <c r="J27" t="n">
        <v>233.48</v>
      </c>
      <c r="K27" t="n">
        <v>56.94</v>
      </c>
      <c r="L27" t="n">
        <v>7.25</v>
      </c>
      <c r="M27" t="n">
        <v>5</v>
      </c>
      <c r="N27" t="n">
        <v>54.29</v>
      </c>
      <c r="O27" t="n">
        <v>29029.89</v>
      </c>
      <c r="P27" t="n">
        <v>90.48</v>
      </c>
      <c r="Q27" t="n">
        <v>968.38</v>
      </c>
      <c r="R27" t="n">
        <v>31.93</v>
      </c>
      <c r="S27" t="n">
        <v>23.91</v>
      </c>
      <c r="T27" t="n">
        <v>3235.94</v>
      </c>
      <c r="U27" t="n">
        <v>0.75</v>
      </c>
      <c r="V27" t="n">
        <v>0.88</v>
      </c>
      <c r="W27" t="n">
        <v>1.1</v>
      </c>
      <c r="X27" t="n">
        <v>0.2</v>
      </c>
      <c r="Y27" t="n">
        <v>1</v>
      </c>
      <c r="Z27" t="n">
        <v>10</v>
      </c>
      <c r="AA27" t="n">
        <v>214.2136464661945</v>
      </c>
      <c r="AB27" t="n">
        <v>293.0965615340151</v>
      </c>
      <c r="AC27" t="n">
        <v>265.1238370649028</v>
      </c>
      <c r="AD27" t="n">
        <v>214213.6464661945</v>
      </c>
      <c r="AE27" t="n">
        <v>293096.5615340151</v>
      </c>
      <c r="AF27" t="n">
        <v>2.10526837368956e-06</v>
      </c>
      <c r="AG27" t="n">
        <v>15</v>
      </c>
      <c r="AH27" t="n">
        <v>265123.8370649028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9.2781</v>
      </c>
      <c r="E28" t="n">
        <v>10.78</v>
      </c>
      <c r="F28" t="n">
        <v>7.68</v>
      </c>
      <c r="G28" t="n">
        <v>46.07</v>
      </c>
      <c r="H28" t="n">
        <v>0.57</v>
      </c>
      <c r="I28" t="n">
        <v>10</v>
      </c>
      <c r="J28" t="n">
        <v>233.91</v>
      </c>
      <c r="K28" t="n">
        <v>56.94</v>
      </c>
      <c r="L28" t="n">
        <v>7.5</v>
      </c>
      <c r="M28" t="n">
        <v>3</v>
      </c>
      <c r="N28" t="n">
        <v>54.46</v>
      </c>
      <c r="O28" t="n">
        <v>29082.74</v>
      </c>
      <c r="P28" t="n">
        <v>90.17</v>
      </c>
      <c r="Q28" t="n">
        <v>968.38</v>
      </c>
      <c r="R28" t="n">
        <v>31.22</v>
      </c>
      <c r="S28" t="n">
        <v>23.91</v>
      </c>
      <c r="T28" t="n">
        <v>2887.84</v>
      </c>
      <c r="U28" t="n">
        <v>0.77</v>
      </c>
      <c r="V28" t="n">
        <v>0.88</v>
      </c>
      <c r="W28" t="n">
        <v>1.1</v>
      </c>
      <c r="X28" t="n">
        <v>0.18</v>
      </c>
      <c r="Y28" t="n">
        <v>1</v>
      </c>
      <c r="Z28" t="n">
        <v>10</v>
      </c>
      <c r="AA28" t="n">
        <v>213.4812108303247</v>
      </c>
      <c r="AB28" t="n">
        <v>292.0944107842388</v>
      </c>
      <c r="AC28" t="n">
        <v>264.2173301761575</v>
      </c>
      <c r="AD28" t="n">
        <v>213481.2108303247</v>
      </c>
      <c r="AE28" t="n">
        <v>292094.4107842388</v>
      </c>
      <c r="AF28" t="n">
        <v>2.118075308819031e-06</v>
      </c>
      <c r="AG28" t="n">
        <v>15</v>
      </c>
      <c r="AH28" t="n">
        <v>264217.3301761575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9.282400000000001</v>
      </c>
      <c r="E29" t="n">
        <v>10.77</v>
      </c>
      <c r="F29" t="n">
        <v>7.67</v>
      </c>
      <c r="G29" t="n">
        <v>46.04</v>
      </c>
      <c r="H29" t="n">
        <v>0.59</v>
      </c>
      <c r="I29" t="n">
        <v>10</v>
      </c>
      <c r="J29" t="n">
        <v>234.34</v>
      </c>
      <c r="K29" t="n">
        <v>56.94</v>
      </c>
      <c r="L29" t="n">
        <v>7.75</v>
      </c>
      <c r="M29" t="n">
        <v>1</v>
      </c>
      <c r="N29" t="n">
        <v>54.64</v>
      </c>
      <c r="O29" t="n">
        <v>29135.65</v>
      </c>
      <c r="P29" t="n">
        <v>89.76000000000001</v>
      </c>
      <c r="Q29" t="n">
        <v>968.36</v>
      </c>
      <c r="R29" t="n">
        <v>31</v>
      </c>
      <c r="S29" t="n">
        <v>23.91</v>
      </c>
      <c r="T29" t="n">
        <v>2776.11</v>
      </c>
      <c r="U29" t="n">
        <v>0.77</v>
      </c>
      <c r="V29" t="n">
        <v>0.88</v>
      </c>
      <c r="W29" t="n">
        <v>1.1</v>
      </c>
      <c r="X29" t="n">
        <v>0.18</v>
      </c>
      <c r="Y29" t="n">
        <v>1</v>
      </c>
      <c r="Z29" t="n">
        <v>10</v>
      </c>
      <c r="AA29" t="n">
        <v>213.170157935002</v>
      </c>
      <c r="AB29" t="n">
        <v>291.6688144901732</v>
      </c>
      <c r="AC29" t="n">
        <v>263.8323521950692</v>
      </c>
      <c r="AD29" t="n">
        <v>213170.157935002</v>
      </c>
      <c r="AE29" t="n">
        <v>291668.8144901732</v>
      </c>
      <c r="AF29" t="n">
        <v>2.11905694555801e-06</v>
      </c>
      <c r="AG29" t="n">
        <v>15</v>
      </c>
      <c r="AH29" t="n">
        <v>263832.3521950692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9.275</v>
      </c>
      <c r="E30" t="n">
        <v>10.78</v>
      </c>
      <c r="F30" t="n">
        <v>7.68</v>
      </c>
      <c r="G30" t="n">
        <v>46.09</v>
      </c>
      <c r="H30" t="n">
        <v>0.61</v>
      </c>
      <c r="I30" t="n">
        <v>10</v>
      </c>
      <c r="J30" t="n">
        <v>234.77</v>
      </c>
      <c r="K30" t="n">
        <v>56.94</v>
      </c>
      <c r="L30" t="n">
        <v>8</v>
      </c>
      <c r="M30" t="n">
        <v>1</v>
      </c>
      <c r="N30" t="n">
        <v>54.82</v>
      </c>
      <c r="O30" t="n">
        <v>29188.62</v>
      </c>
      <c r="P30" t="n">
        <v>89.41</v>
      </c>
      <c r="Q30" t="n">
        <v>968.34</v>
      </c>
      <c r="R30" t="n">
        <v>31.12</v>
      </c>
      <c r="S30" t="n">
        <v>23.91</v>
      </c>
      <c r="T30" t="n">
        <v>2835.9</v>
      </c>
      <c r="U30" t="n">
        <v>0.77</v>
      </c>
      <c r="V30" t="n">
        <v>0.88</v>
      </c>
      <c r="W30" t="n">
        <v>1.11</v>
      </c>
      <c r="X30" t="n">
        <v>0.19</v>
      </c>
      <c r="Y30" t="n">
        <v>1</v>
      </c>
      <c r="Z30" t="n">
        <v>10</v>
      </c>
      <c r="AA30" t="n">
        <v>213.0617168443867</v>
      </c>
      <c r="AB30" t="n">
        <v>291.5204406059102</v>
      </c>
      <c r="AC30" t="n">
        <v>263.6981389060761</v>
      </c>
      <c r="AD30" t="n">
        <v>213061.7168443867</v>
      </c>
      <c r="AE30" t="n">
        <v>291520.4406059101</v>
      </c>
      <c r="AF30" t="n">
        <v>2.117367617216511e-06</v>
      </c>
      <c r="AG30" t="n">
        <v>15</v>
      </c>
      <c r="AH30" t="n">
        <v>263698.1389060761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9.279500000000001</v>
      </c>
      <c r="E31" t="n">
        <v>10.78</v>
      </c>
      <c r="F31" t="n">
        <v>7.68</v>
      </c>
      <c r="G31" t="n">
        <v>46.06</v>
      </c>
      <c r="H31" t="n">
        <v>0.62</v>
      </c>
      <c r="I31" t="n">
        <v>10</v>
      </c>
      <c r="J31" t="n">
        <v>235.2</v>
      </c>
      <c r="K31" t="n">
        <v>56.94</v>
      </c>
      <c r="L31" t="n">
        <v>8.25</v>
      </c>
      <c r="M31" t="n">
        <v>1</v>
      </c>
      <c r="N31" t="n">
        <v>55</v>
      </c>
      <c r="O31" t="n">
        <v>29241.66</v>
      </c>
      <c r="P31" t="n">
        <v>89.25</v>
      </c>
      <c r="Q31" t="n">
        <v>968.3200000000001</v>
      </c>
      <c r="R31" t="n">
        <v>31.03</v>
      </c>
      <c r="S31" t="n">
        <v>23.91</v>
      </c>
      <c r="T31" t="n">
        <v>2791.6</v>
      </c>
      <c r="U31" t="n">
        <v>0.77</v>
      </c>
      <c r="V31" t="n">
        <v>0.88</v>
      </c>
      <c r="W31" t="n">
        <v>1.1</v>
      </c>
      <c r="X31" t="n">
        <v>0.18</v>
      </c>
      <c r="Y31" t="n">
        <v>1</v>
      </c>
      <c r="Z31" t="n">
        <v>10</v>
      </c>
      <c r="AA31" t="n">
        <v>212.9297496545174</v>
      </c>
      <c r="AB31" t="n">
        <v>291.3398772747495</v>
      </c>
      <c r="AC31" t="n">
        <v>263.5348082858192</v>
      </c>
      <c r="AD31" t="n">
        <v>212929.7496545174</v>
      </c>
      <c r="AE31" t="n">
        <v>291339.8772747496</v>
      </c>
      <c r="AF31" t="n">
        <v>2.118394911478234e-06</v>
      </c>
      <c r="AG31" t="n">
        <v>15</v>
      </c>
      <c r="AH31" t="n">
        <v>263534.8082858192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9.2791</v>
      </c>
      <c r="E32" t="n">
        <v>10.78</v>
      </c>
      <c r="F32" t="n">
        <v>7.68</v>
      </c>
      <c r="G32" t="n">
        <v>46.06</v>
      </c>
      <c r="H32" t="n">
        <v>0.64</v>
      </c>
      <c r="I32" t="n">
        <v>10</v>
      </c>
      <c r="J32" t="n">
        <v>235.63</v>
      </c>
      <c r="K32" t="n">
        <v>56.94</v>
      </c>
      <c r="L32" t="n">
        <v>8.5</v>
      </c>
      <c r="M32" t="n">
        <v>1</v>
      </c>
      <c r="N32" t="n">
        <v>55.18</v>
      </c>
      <c r="O32" t="n">
        <v>29294.76</v>
      </c>
      <c r="P32" t="n">
        <v>89.75</v>
      </c>
      <c r="Q32" t="n">
        <v>968.3200000000001</v>
      </c>
      <c r="R32" t="n">
        <v>31.08</v>
      </c>
      <c r="S32" t="n">
        <v>23.91</v>
      </c>
      <c r="T32" t="n">
        <v>2814.73</v>
      </c>
      <c r="U32" t="n">
        <v>0.77</v>
      </c>
      <c r="V32" t="n">
        <v>0.88</v>
      </c>
      <c r="W32" t="n">
        <v>1.1</v>
      </c>
      <c r="X32" t="n">
        <v>0.18</v>
      </c>
      <c r="Y32" t="n">
        <v>1</v>
      </c>
      <c r="Z32" t="n">
        <v>10</v>
      </c>
      <c r="AA32" t="n">
        <v>213.2263713264417</v>
      </c>
      <c r="AB32" t="n">
        <v>291.7457281323008</v>
      </c>
      <c r="AC32" t="n">
        <v>263.9019253071411</v>
      </c>
      <c r="AD32" t="n">
        <v>213226.3713264417</v>
      </c>
      <c r="AE32" t="n">
        <v>291745.7281323008</v>
      </c>
      <c r="AF32" t="n">
        <v>2.118303596432747e-06</v>
      </c>
      <c r="AG32" t="n">
        <v>15</v>
      </c>
      <c r="AH32" t="n">
        <v>263901.9253071411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9.276899999999999</v>
      </c>
      <c r="E33" t="n">
        <v>10.78</v>
      </c>
      <c r="F33" t="n">
        <v>7.68</v>
      </c>
      <c r="G33" t="n">
        <v>46.08</v>
      </c>
      <c r="H33" t="n">
        <v>0.66</v>
      </c>
      <c r="I33" t="n">
        <v>10</v>
      </c>
      <c r="J33" t="n">
        <v>236.06</v>
      </c>
      <c r="K33" t="n">
        <v>56.94</v>
      </c>
      <c r="L33" t="n">
        <v>8.75</v>
      </c>
      <c r="M33" t="n">
        <v>0</v>
      </c>
      <c r="N33" t="n">
        <v>55.36</v>
      </c>
      <c r="O33" t="n">
        <v>29347.92</v>
      </c>
      <c r="P33" t="n">
        <v>89.84</v>
      </c>
      <c r="Q33" t="n">
        <v>968.3200000000001</v>
      </c>
      <c r="R33" t="n">
        <v>31.11</v>
      </c>
      <c r="S33" t="n">
        <v>23.91</v>
      </c>
      <c r="T33" t="n">
        <v>2831.03</v>
      </c>
      <c r="U33" t="n">
        <v>0.77</v>
      </c>
      <c r="V33" t="n">
        <v>0.88</v>
      </c>
      <c r="W33" t="n">
        <v>1.11</v>
      </c>
      <c r="X33" t="n">
        <v>0.18</v>
      </c>
      <c r="Y33" t="n">
        <v>1</v>
      </c>
      <c r="Z33" t="n">
        <v>10</v>
      </c>
      <c r="AA33" t="n">
        <v>213.2978547570389</v>
      </c>
      <c r="AB33" t="n">
        <v>291.8435349156703</v>
      </c>
      <c r="AC33" t="n">
        <v>263.9903975483785</v>
      </c>
      <c r="AD33" t="n">
        <v>213297.8547570389</v>
      </c>
      <c r="AE33" t="n">
        <v>291843.5349156703</v>
      </c>
      <c r="AF33" t="n">
        <v>2.117801363682572e-06</v>
      </c>
      <c r="AG33" t="n">
        <v>15</v>
      </c>
      <c r="AH33" t="n">
        <v>263990.3975483785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9.174799999999999</v>
      </c>
      <c r="E2" t="n">
        <v>10.9</v>
      </c>
      <c r="F2" t="n">
        <v>8.300000000000001</v>
      </c>
      <c r="G2" t="n">
        <v>12.15</v>
      </c>
      <c r="H2" t="n">
        <v>0.22</v>
      </c>
      <c r="I2" t="n">
        <v>41</v>
      </c>
      <c r="J2" t="n">
        <v>80.84</v>
      </c>
      <c r="K2" t="n">
        <v>35.1</v>
      </c>
      <c r="L2" t="n">
        <v>1</v>
      </c>
      <c r="M2" t="n">
        <v>39</v>
      </c>
      <c r="N2" t="n">
        <v>9.74</v>
      </c>
      <c r="O2" t="n">
        <v>10204.21</v>
      </c>
      <c r="P2" t="n">
        <v>55.38</v>
      </c>
      <c r="Q2" t="n">
        <v>968.5</v>
      </c>
      <c r="R2" t="n">
        <v>50.54</v>
      </c>
      <c r="S2" t="n">
        <v>23.91</v>
      </c>
      <c r="T2" t="n">
        <v>12389.03</v>
      </c>
      <c r="U2" t="n">
        <v>0.47</v>
      </c>
      <c r="V2" t="n">
        <v>0.8100000000000001</v>
      </c>
      <c r="W2" t="n">
        <v>1.15</v>
      </c>
      <c r="X2" t="n">
        <v>0.8</v>
      </c>
      <c r="Y2" t="n">
        <v>1</v>
      </c>
      <c r="Z2" t="n">
        <v>10</v>
      </c>
      <c r="AA2" t="n">
        <v>169.7982477589301</v>
      </c>
      <c r="AB2" t="n">
        <v>232.3254535536678</v>
      </c>
      <c r="AC2" t="n">
        <v>210.1526383373949</v>
      </c>
      <c r="AD2" t="n">
        <v>169798.2477589301</v>
      </c>
      <c r="AE2" t="n">
        <v>232325.4535536678</v>
      </c>
      <c r="AF2" t="n">
        <v>2.472052247730769e-06</v>
      </c>
      <c r="AG2" t="n">
        <v>15</v>
      </c>
      <c r="AH2" t="n">
        <v>210152.6383373949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9.4384</v>
      </c>
      <c r="E3" t="n">
        <v>10.6</v>
      </c>
      <c r="F3" t="n">
        <v>8.15</v>
      </c>
      <c r="G3" t="n">
        <v>15.28</v>
      </c>
      <c r="H3" t="n">
        <v>0.27</v>
      </c>
      <c r="I3" t="n">
        <v>32</v>
      </c>
      <c r="J3" t="n">
        <v>81.14</v>
      </c>
      <c r="K3" t="n">
        <v>35.1</v>
      </c>
      <c r="L3" t="n">
        <v>1.25</v>
      </c>
      <c r="M3" t="n">
        <v>18</v>
      </c>
      <c r="N3" t="n">
        <v>9.789999999999999</v>
      </c>
      <c r="O3" t="n">
        <v>10241.25</v>
      </c>
      <c r="P3" t="n">
        <v>51.47</v>
      </c>
      <c r="Q3" t="n">
        <v>968.3200000000001</v>
      </c>
      <c r="R3" t="n">
        <v>45.49</v>
      </c>
      <c r="S3" t="n">
        <v>23.91</v>
      </c>
      <c r="T3" t="n">
        <v>9908.959999999999</v>
      </c>
      <c r="U3" t="n">
        <v>0.53</v>
      </c>
      <c r="V3" t="n">
        <v>0.83</v>
      </c>
      <c r="W3" t="n">
        <v>1.15</v>
      </c>
      <c r="X3" t="n">
        <v>0.66</v>
      </c>
      <c r="Y3" t="n">
        <v>1</v>
      </c>
      <c r="Z3" t="n">
        <v>10</v>
      </c>
      <c r="AA3" t="n">
        <v>157.9686555399089</v>
      </c>
      <c r="AB3" t="n">
        <v>216.1396835948352</v>
      </c>
      <c r="AC3" t="n">
        <v>195.5116155465572</v>
      </c>
      <c r="AD3" t="n">
        <v>157968.6555399089</v>
      </c>
      <c r="AE3" t="n">
        <v>216139.6835948352</v>
      </c>
      <c r="AF3" t="n">
        <v>2.543076463245203e-06</v>
      </c>
      <c r="AG3" t="n">
        <v>14</v>
      </c>
      <c r="AH3" t="n">
        <v>195511.6155465572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9.548299999999999</v>
      </c>
      <c r="E4" t="n">
        <v>10.47</v>
      </c>
      <c r="F4" t="n">
        <v>8.08</v>
      </c>
      <c r="G4" t="n">
        <v>16.72</v>
      </c>
      <c r="H4" t="n">
        <v>0.32</v>
      </c>
      <c r="I4" t="n">
        <v>29</v>
      </c>
      <c r="J4" t="n">
        <v>81.44</v>
      </c>
      <c r="K4" t="n">
        <v>35.1</v>
      </c>
      <c r="L4" t="n">
        <v>1.5</v>
      </c>
      <c r="M4" t="n">
        <v>2</v>
      </c>
      <c r="N4" t="n">
        <v>9.84</v>
      </c>
      <c r="O4" t="n">
        <v>10278.32</v>
      </c>
      <c r="P4" t="n">
        <v>50.21</v>
      </c>
      <c r="Q4" t="n">
        <v>968.47</v>
      </c>
      <c r="R4" t="n">
        <v>42.8</v>
      </c>
      <c r="S4" t="n">
        <v>23.91</v>
      </c>
      <c r="T4" t="n">
        <v>8580.450000000001</v>
      </c>
      <c r="U4" t="n">
        <v>0.5600000000000001</v>
      </c>
      <c r="V4" t="n">
        <v>0.84</v>
      </c>
      <c r="W4" t="n">
        <v>1.16</v>
      </c>
      <c r="X4" t="n">
        <v>0.58</v>
      </c>
      <c r="Y4" t="n">
        <v>1</v>
      </c>
      <c r="Z4" t="n">
        <v>10</v>
      </c>
      <c r="AA4" t="n">
        <v>156.5710439055304</v>
      </c>
      <c r="AB4" t="n">
        <v>214.2274096984058</v>
      </c>
      <c r="AC4" t="n">
        <v>193.7818463869092</v>
      </c>
      <c r="AD4" t="n">
        <v>156571.0439055304</v>
      </c>
      <c r="AE4" t="n">
        <v>214227.4096984058</v>
      </c>
      <c r="AF4" t="n">
        <v>2.572687849000273e-06</v>
      </c>
      <c r="AG4" t="n">
        <v>14</v>
      </c>
      <c r="AH4" t="n">
        <v>193781.8463869092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9.5448</v>
      </c>
      <c r="E5" t="n">
        <v>10.48</v>
      </c>
      <c r="F5" t="n">
        <v>8.09</v>
      </c>
      <c r="G5" t="n">
        <v>16.73</v>
      </c>
      <c r="H5" t="n">
        <v>0.38</v>
      </c>
      <c r="I5" t="n">
        <v>29</v>
      </c>
      <c r="J5" t="n">
        <v>81.73999999999999</v>
      </c>
      <c r="K5" t="n">
        <v>35.1</v>
      </c>
      <c r="L5" t="n">
        <v>1.75</v>
      </c>
      <c r="M5" t="n">
        <v>0</v>
      </c>
      <c r="N5" t="n">
        <v>9.890000000000001</v>
      </c>
      <c r="O5" t="n">
        <v>10315.41</v>
      </c>
      <c r="P5" t="n">
        <v>50.4</v>
      </c>
      <c r="Q5" t="n">
        <v>968.47</v>
      </c>
      <c r="R5" t="n">
        <v>43</v>
      </c>
      <c r="S5" t="n">
        <v>23.91</v>
      </c>
      <c r="T5" t="n">
        <v>8681.42</v>
      </c>
      <c r="U5" t="n">
        <v>0.5600000000000001</v>
      </c>
      <c r="V5" t="n">
        <v>0.84</v>
      </c>
      <c r="W5" t="n">
        <v>1.16</v>
      </c>
      <c r="X5" t="n">
        <v>0.59</v>
      </c>
      <c r="Y5" t="n">
        <v>1</v>
      </c>
      <c r="Z5" t="n">
        <v>10</v>
      </c>
      <c r="AA5" t="n">
        <v>156.716437223574</v>
      </c>
      <c r="AB5" t="n">
        <v>214.4263432504535</v>
      </c>
      <c r="AC5" t="n">
        <v>193.9617939999545</v>
      </c>
      <c r="AD5" t="n">
        <v>156716.4372235741</v>
      </c>
      <c r="AE5" t="n">
        <v>214426.3432504535</v>
      </c>
      <c r="AF5" t="n">
        <v>2.571744811237373e-06</v>
      </c>
      <c r="AG5" t="n">
        <v>14</v>
      </c>
      <c r="AH5" t="n">
        <v>193961.7939999545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8.443</v>
      </c>
      <c r="E2" t="n">
        <v>11.84</v>
      </c>
      <c r="F2" t="n">
        <v>8.59</v>
      </c>
      <c r="G2" t="n">
        <v>9.369999999999999</v>
      </c>
      <c r="H2" t="n">
        <v>0.16</v>
      </c>
      <c r="I2" t="n">
        <v>55</v>
      </c>
      <c r="J2" t="n">
        <v>107.41</v>
      </c>
      <c r="K2" t="n">
        <v>41.65</v>
      </c>
      <c r="L2" t="n">
        <v>1</v>
      </c>
      <c r="M2" t="n">
        <v>53</v>
      </c>
      <c r="N2" t="n">
        <v>14.77</v>
      </c>
      <c r="O2" t="n">
        <v>13481.73</v>
      </c>
      <c r="P2" t="n">
        <v>74.92</v>
      </c>
      <c r="Q2" t="n">
        <v>968.42</v>
      </c>
      <c r="R2" t="n">
        <v>59.33</v>
      </c>
      <c r="S2" t="n">
        <v>23.91</v>
      </c>
      <c r="T2" t="n">
        <v>16715.13</v>
      </c>
      <c r="U2" t="n">
        <v>0.4</v>
      </c>
      <c r="V2" t="n">
        <v>0.79</v>
      </c>
      <c r="W2" t="n">
        <v>1.18</v>
      </c>
      <c r="X2" t="n">
        <v>1.09</v>
      </c>
      <c r="Y2" t="n">
        <v>1</v>
      </c>
      <c r="Z2" t="n">
        <v>10</v>
      </c>
      <c r="AA2" t="n">
        <v>202.4459193781181</v>
      </c>
      <c r="AB2" t="n">
        <v>276.9954381766381</v>
      </c>
      <c r="AC2" t="n">
        <v>250.5593823226801</v>
      </c>
      <c r="AD2" t="n">
        <v>202445.9193781181</v>
      </c>
      <c r="AE2" t="n">
        <v>276995.4381766381</v>
      </c>
      <c r="AF2" t="n">
        <v>2.176302182763271e-06</v>
      </c>
      <c r="AG2" t="n">
        <v>16</v>
      </c>
      <c r="AH2" t="n">
        <v>250559.3823226801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8.852</v>
      </c>
      <c r="E3" t="n">
        <v>11.3</v>
      </c>
      <c r="F3" t="n">
        <v>8.33</v>
      </c>
      <c r="G3" t="n">
        <v>11.9</v>
      </c>
      <c r="H3" t="n">
        <v>0.2</v>
      </c>
      <c r="I3" t="n">
        <v>42</v>
      </c>
      <c r="J3" t="n">
        <v>107.73</v>
      </c>
      <c r="K3" t="n">
        <v>41.65</v>
      </c>
      <c r="L3" t="n">
        <v>1.25</v>
      </c>
      <c r="M3" t="n">
        <v>40</v>
      </c>
      <c r="N3" t="n">
        <v>14.83</v>
      </c>
      <c r="O3" t="n">
        <v>13520.81</v>
      </c>
      <c r="P3" t="n">
        <v>70.67</v>
      </c>
      <c r="Q3" t="n">
        <v>968.63</v>
      </c>
      <c r="R3" t="n">
        <v>51.64</v>
      </c>
      <c r="S3" t="n">
        <v>23.91</v>
      </c>
      <c r="T3" t="n">
        <v>12934.59</v>
      </c>
      <c r="U3" t="n">
        <v>0.46</v>
      </c>
      <c r="V3" t="n">
        <v>0.8100000000000001</v>
      </c>
      <c r="W3" t="n">
        <v>1.15</v>
      </c>
      <c r="X3" t="n">
        <v>0.83</v>
      </c>
      <c r="Y3" t="n">
        <v>1</v>
      </c>
      <c r="Z3" t="n">
        <v>10</v>
      </c>
      <c r="AA3" t="n">
        <v>187.7695418817907</v>
      </c>
      <c r="AB3" t="n">
        <v>256.9145710100944</v>
      </c>
      <c r="AC3" t="n">
        <v>232.395004934831</v>
      </c>
      <c r="AD3" t="n">
        <v>187769.5418817907</v>
      </c>
      <c r="AE3" t="n">
        <v>256914.5710100944</v>
      </c>
      <c r="AF3" t="n">
        <v>2.281727694163269e-06</v>
      </c>
      <c r="AG3" t="n">
        <v>15</v>
      </c>
      <c r="AH3" t="n">
        <v>232395.0049348309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9.1624</v>
      </c>
      <c r="E4" t="n">
        <v>10.91</v>
      </c>
      <c r="F4" t="n">
        <v>8.140000000000001</v>
      </c>
      <c r="G4" t="n">
        <v>14.81</v>
      </c>
      <c r="H4" t="n">
        <v>0.24</v>
      </c>
      <c r="I4" t="n">
        <v>33</v>
      </c>
      <c r="J4" t="n">
        <v>108.05</v>
      </c>
      <c r="K4" t="n">
        <v>41.65</v>
      </c>
      <c r="L4" t="n">
        <v>1.5</v>
      </c>
      <c r="M4" t="n">
        <v>31</v>
      </c>
      <c r="N4" t="n">
        <v>14.9</v>
      </c>
      <c r="O4" t="n">
        <v>13559.91</v>
      </c>
      <c r="P4" t="n">
        <v>66.56</v>
      </c>
      <c r="Q4" t="n">
        <v>968.37</v>
      </c>
      <c r="R4" t="n">
        <v>45.99</v>
      </c>
      <c r="S4" t="n">
        <v>23.91</v>
      </c>
      <c r="T4" t="n">
        <v>10156.3</v>
      </c>
      <c r="U4" t="n">
        <v>0.52</v>
      </c>
      <c r="V4" t="n">
        <v>0.83</v>
      </c>
      <c r="W4" t="n">
        <v>1.13</v>
      </c>
      <c r="X4" t="n">
        <v>0.65</v>
      </c>
      <c r="Y4" t="n">
        <v>1</v>
      </c>
      <c r="Z4" t="n">
        <v>10</v>
      </c>
      <c r="AA4" t="n">
        <v>182.6677433245621</v>
      </c>
      <c r="AB4" t="n">
        <v>249.9340651486305</v>
      </c>
      <c r="AC4" t="n">
        <v>226.0807087555815</v>
      </c>
      <c r="AD4" t="n">
        <v>182667.7433245622</v>
      </c>
      <c r="AE4" t="n">
        <v>249934.0651486305</v>
      </c>
      <c r="AF4" t="n">
        <v>2.361737666629183e-06</v>
      </c>
      <c r="AG4" t="n">
        <v>15</v>
      </c>
      <c r="AH4" t="n">
        <v>226080.7087555815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9.3992</v>
      </c>
      <c r="E5" t="n">
        <v>10.64</v>
      </c>
      <c r="F5" t="n">
        <v>8</v>
      </c>
      <c r="G5" t="n">
        <v>17.78</v>
      </c>
      <c r="H5" t="n">
        <v>0.28</v>
      </c>
      <c r="I5" t="n">
        <v>27</v>
      </c>
      <c r="J5" t="n">
        <v>108.37</v>
      </c>
      <c r="K5" t="n">
        <v>41.65</v>
      </c>
      <c r="L5" t="n">
        <v>1.75</v>
      </c>
      <c r="M5" t="n">
        <v>24</v>
      </c>
      <c r="N5" t="n">
        <v>14.97</v>
      </c>
      <c r="O5" t="n">
        <v>13599.17</v>
      </c>
      <c r="P5" t="n">
        <v>62.84</v>
      </c>
      <c r="Q5" t="n">
        <v>968.52</v>
      </c>
      <c r="R5" t="n">
        <v>41.22</v>
      </c>
      <c r="S5" t="n">
        <v>23.91</v>
      </c>
      <c r="T5" t="n">
        <v>7800.8</v>
      </c>
      <c r="U5" t="n">
        <v>0.58</v>
      </c>
      <c r="V5" t="n">
        <v>0.85</v>
      </c>
      <c r="W5" t="n">
        <v>1.13</v>
      </c>
      <c r="X5" t="n">
        <v>0.51</v>
      </c>
      <c r="Y5" t="n">
        <v>1</v>
      </c>
      <c r="Z5" t="n">
        <v>10</v>
      </c>
      <c r="AA5" t="n">
        <v>170.5690711523011</v>
      </c>
      <c r="AB5" t="n">
        <v>233.3801281268057</v>
      </c>
      <c r="AC5" t="n">
        <v>211.1066562495178</v>
      </c>
      <c r="AD5" t="n">
        <v>170569.0711523012</v>
      </c>
      <c r="AE5" t="n">
        <v>233380.1281268057</v>
      </c>
      <c r="AF5" t="n">
        <v>2.42277620232483e-06</v>
      </c>
      <c r="AG5" t="n">
        <v>14</v>
      </c>
      <c r="AH5" t="n">
        <v>211106.6562495178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9.5402</v>
      </c>
      <c r="E6" t="n">
        <v>10.48</v>
      </c>
      <c r="F6" t="n">
        <v>7.93</v>
      </c>
      <c r="G6" t="n">
        <v>20.7</v>
      </c>
      <c r="H6" t="n">
        <v>0.32</v>
      </c>
      <c r="I6" t="n">
        <v>23</v>
      </c>
      <c r="J6" t="n">
        <v>108.68</v>
      </c>
      <c r="K6" t="n">
        <v>41.65</v>
      </c>
      <c r="L6" t="n">
        <v>2</v>
      </c>
      <c r="M6" t="n">
        <v>17</v>
      </c>
      <c r="N6" t="n">
        <v>15.03</v>
      </c>
      <c r="O6" t="n">
        <v>13638.32</v>
      </c>
      <c r="P6" t="n">
        <v>59.5</v>
      </c>
      <c r="Q6" t="n">
        <v>968.6</v>
      </c>
      <c r="R6" t="n">
        <v>39.2</v>
      </c>
      <c r="S6" t="n">
        <v>23.91</v>
      </c>
      <c r="T6" t="n">
        <v>6812.35</v>
      </c>
      <c r="U6" t="n">
        <v>0.61</v>
      </c>
      <c r="V6" t="n">
        <v>0.85</v>
      </c>
      <c r="W6" t="n">
        <v>1.12</v>
      </c>
      <c r="X6" t="n">
        <v>0.44</v>
      </c>
      <c r="Y6" t="n">
        <v>1</v>
      </c>
      <c r="Z6" t="n">
        <v>10</v>
      </c>
      <c r="AA6" t="n">
        <v>167.6761200201545</v>
      </c>
      <c r="AB6" t="n">
        <v>229.4218647598082</v>
      </c>
      <c r="AC6" t="n">
        <v>207.5261639828077</v>
      </c>
      <c r="AD6" t="n">
        <v>167676.1200201545</v>
      </c>
      <c r="AE6" t="n">
        <v>229421.8647598082</v>
      </c>
      <c r="AF6" t="n">
        <v>2.459120938528741e-06</v>
      </c>
      <c r="AG6" t="n">
        <v>14</v>
      </c>
      <c r="AH6" t="n">
        <v>207526.1639828077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9.599</v>
      </c>
      <c r="E7" t="n">
        <v>10.42</v>
      </c>
      <c r="F7" t="n">
        <v>7.92</v>
      </c>
      <c r="G7" t="n">
        <v>22.61</v>
      </c>
      <c r="H7" t="n">
        <v>0.36</v>
      </c>
      <c r="I7" t="n">
        <v>21</v>
      </c>
      <c r="J7" t="n">
        <v>109</v>
      </c>
      <c r="K7" t="n">
        <v>41.65</v>
      </c>
      <c r="L7" t="n">
        <v>2.25</v>
      </c>
      <c r="M7" t="n">
        <v>3</v>
      </c>
      <c r="N7" t="n">
        <v>15.1</v>
      </c>
      <c r="O7" t="n">
        <v>13677.51</v>
      </c>
      <c r="P7" t="n">
        <v>58.93</v>
      </c>
      <c r="Q7" t="n">
        <v>968.51</v>
      </c>
      <c r="R7" t="n">
        <v>38.07</v>
      </c>
      <c r="S7" t="n">
        <v>23.91</v>
      </c>
      <c r="T7" t="n">
        <v>6255.18</v>
      </c>
      <c r="U7" t="n">
        <v>0.63</v>
      </c>
      <c r="V7" t="n">
        <v>0.85</v>
      </c>
      <c r="W7" t="n">
        <v>1.13</v>
      </c>
      <c r="X7" t="n">
        <v>0.42</v>
      </c>
      <c r="Y7" t="n">
        <v>1</v>
      </c>
      <c r="Z7" t="n">
        <v>10</v>
      </c>
      <c r="AA7" t="n">
        <v>167.0064813084826</v>
      </c>
      <c r="AB7" t="n">
        <v>228.5056355321241</v>
      </c>
      <c r="AC7" t="n">
        <v>206.6973783866778</v>
      </c>
      <c r="AD7" t="n">
        <v>167006.4813084826</v>
      </c>
      <c r="AE7" t="n">
        <v>228505.6355321241</v>
      </c>
      <c r="AF7" t="n">
        <v>2.474277466818031e-06</v>
      </c>
      <c r="AG7" t="n">
        <v>14</v>
      </c>
      <c r="AH7" t="n">
        <v>206697.3783866778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9.586499999999999</v>
      </c>
      <c r="E8" t="n">
        <v>10.43</v>
      </c>
      <c r="F8" t="n">
        <v>7.93</v>
      </c>
      <c r="G8" t="n">
        <v>22.65</v>
      </c>
      <c r="H8" t="n">
        <v>0.4</v>
      </c>
      <c r="I8" t="n">
        <v>21</v>
      </c>
      <c r="J8" t="n">
        <v>109.32</v>
      </c>
      <c r="K8" t="n">
        <v>41.65</v>
      </c>
      <c r="L8" t="n">
        <v>2.5</v>
      </c>
      <c r="M8" t="n">
        <v>1</v>
      </c>
      <c r="N8" t="n">
        <v>15.17</v>
      </c>
      <c r="O8" t="n">
        <v>13716.72</v>
      </c>
      <c r="P8" t="n">
        <v>58.85</v>
      </c>
      <c r="Q8" t="n">
        <v>968.58</v>
      </c>
      <c r="R8" t="n">
        <v>38.35</v>
      </c>
      <c r="S8" t="n">
        <v>23.91</v>
      </c>
      <c r="T8" t="n">
        <v>6396.05</v>
      </c>
      <c r="U8" t="n">
        <v>0.62</v>
      </c>
      <c r="V8" t="n">
        <v>0.85</v>
      </c>
      <c r="W8" t="n">
        <v>1.14</v>
      </c>
      <c r="X8" t="n">
        <v>0.43</v>
      </c>
      <c r="Y8" t="n">
        <v>1</v>
      </c>
      <c r="Z8" t="n">
        <v>10</v>
      </c>
      <c r="AA8" t="n">
        <v>167.0525075605107</v>
      </c>
      <c r="AB8" t="n">
        <v>228.568610680684</v>
      </c>
      <c r="AC8" t="n">
        <v>206.7543432754452</v>
      </c>
      <c r="AD8" t="n">
        <v>167052.5075605107</v>
      </c>
      <c r="AE8" t="n">
        <v>228568.610680684</v>
      </c>
      <c r="AF8" t="n">
        <v>2.471055415736124e-06</v>
      </c>
      <c r="AG8" t="n">
        <v>14</v>
      </c>
      <c r="AH8" t="n">
        <v>206754.3432754452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9.599</v>
      </c>
      <c r="E9" t="n">
        <v>10.42</v>
      </c>
      <c r="F9" t="n">
        <v>7.92</v>
      </c>
      <c r="G9" t="n">
        <v>22.61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0</v>
      </c>
      <c r="N9" t="n">
        <v>15.24</v>
      </c>
      <c r="O9" t="n">
        <v>13755.95</v>
      </c>
      <c r="P9" t="n">
        <v>58.83</v>
      </c>
      <c r="Q9" t="n">
        <v>968.52</v>
      </c>
      <c r="R9" t="n">
        <v>37.98</v>
      </c>
      <c r="S9" t="n">
        <v>23.91</v>
      </c>
      <c r="T9" t="n">
        <v>6211.64</v>
      </c>
      <c r="U9" t="n">
        <v>0.63</v>
      </c>
      <c r="V9" t="n">
        <v>0.85</v>
      </c>
      <c r="W9" t="n">
        <v>1.14</v>
      </c>
      <c r="X9" t="n">
        <v>0.42</v>
      </c>
      <c r="Y9" t="n">
        <v>1</v>
      </c>
      <c r="Z9" t="n">
        <v>10</v>
      </c>
      <c r="AA9" t="n">
        <v>166.9497883345586</v>
      </c>
      <c r="AB9" t="n">
        <v>228.428065704084</v>
      </c>
      <c r="AC9" t="n">
        <v>206.6272117141558</v>
      </c>
      <c r="AD9" t="n">
        <v>166949.7883345586</v>
      </c>
      <c r="AE9" t="n">
        <v>228428.065704084</v>
      </c>
      <c r="AF9" t="n">
        <v>2.474277466818031e-06</v>
      </c>
      <c r="AG9" t="n">
        <v>14</v>
      </c>
      <c r="AH9" t="n">
        <v>206627.2117141558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9.367900000000001</v>
      </c>
      <c r="E2" t="n">
        <v>10.67</v>
      </c>
      <c r="F2" t="n">
        <v>8.32</v>
      </c>
      <c r="G2" t="n">
        <v>12.49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43.85</v>
      </c>
      <c r="Q2" t="n">
        <v>968.6799999999999</v>
      </c>
      <c r="R2" t="n">
        <v>50.03</v>
      </c>
      <c r="S2" t="n">
        <v>23.91</v>
      </c>
      <c r="T2" t="n">
        <v>12138.98</v>
      </c>
      <c r="U2" t="n">
        <v>0.48</v>
      </c>
      <c r="V2" t="n">
        <v>0.8100000000000001</v>
      </c>
      <c r="W2" t="n">
        <v>1.19</v>
      </c>
      <c r="X2" t="n">
        <v>0.83</v>
      </c>
      <c r="Y2" t="n">
        <v>1</v>
      </c>
      <c r="Z2" t="n">
        <v>10</v>
      </c>
      <c r="AA2" t="n">
        <v>149.1234444532691</v>
      </c>
      <c r="AB2" t="n">
        <v>204.0372755629282</v>
      </c>
      <c r="AC2" t="n">
        <v>184.5642443513752</v>
      </c>
      <c r="AD2" t="n">
        <v>149123.4444532692</v>
      </c>
      <c r="AE2" t="n">
        <v>204037.2755629282</v>
      </c>
      <c r="AF2" t="n">
        <v>2.621470488781193e-06</v>
      </c>
      <c r="AG2" t="n">
        <v>14</v>
      </c>
      <c r="AH2" t="n">
        <v>184564.2443513752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9.3826</v>
      </c>
      <c r="E3" t="n">
        <v>10.66</v>
      </c>
      <c r="F3" t="n">
        <v>8.31</v>
      </c>
      <c r="G3" t="n">
        <v>12.46</v>
      </c>
      <c r="H3" t="n">
        <v>0.35</v>
      </c>
      <c r="I3" t="n">
        <v>40</v>
      </c>
      <c r="J3" t="n">
        <v>62.05</v>
      </c>
      <c r="K3" t="n">
        <v>28.92</v>
      </c>
      <c r="L3" t="n">
        <v>1.25</v>
      </c>
      <c r="M3" t="n">
        <v>0</v>
      </c>
      <c r="N3" t="n">
        <v>6.88</v>
      </c>
      <c r="O3" t="n">
        <v>7887.12</v>
      </c>
      <c r="P3" t="n">
        <v>44.15</v>
      </c>
      <c r="Q3" t="n">
        <v>968.45</v>
      </c>
      <c r="R3" t="n">
        <v>49.46</v>
      </c>
      <c r="S3" t="n">
        <v>23.91</v>
      </c>
      <c r="T3" t="n">
        <v>11855.64</v>
      </c>
      <c r="U3" t="n">
        <v>0.48</v>
      </c>
      <c r="V3" t="n">
        <v>0.8100000000000001</v>
      </c>
      <c r="W3" t="n">
        <v>1.19</v>
      </c>
      <c r="X3" t="n">
        <v>0.8100000000000001</v>
      </c>
      <c r="Y3" t="n">
        <v>1</v>
      </c>
      <c r="Z3" t="n">
        <v>10</v>
      </c>
      <c r="AA3" t="n">
        <v>149.2155578498736</v>
      </c>
      <c r="AB3" t="n">
        <v>204.1633091759187</v>
      </c>
      <c r="AC3" t="n">
        <v>184.6782494932312</v>
      </c>
      <c r="AD3" t="n">
        <v>149215.5578498736</v>
      </c>
      <c r="AE3" t="n">
        <v>204163.3091759187</v>
      </c>
      <c r="AF3" t="n">
        <v>2.625584069859672e-06</v>
      </c>
      <c r="AG3" t="n">
        <v>14</v>
      </c>
      <c r="AH3" t="n">
        <v>184678.2494932312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6.9934</v>
      </c>
      <c r="E2" t="n">
        <v>14.3</v>
      </c>
      <c r="F2" t="n">
        <v>9.15</v>
      </c>
      <c r="G2" t="n">
        <v>6.69</v>
      </c>
      <c r="H2" t="n">
        <v>0.11</v>
      </c>
      <c r="I2" t="n">
        <v>82</v>
      </c>
      <c r="J2" t="n">
        <v>167.88</v>
      </c>
      <c r="K2" t="n">
        <v>51.39</v>
      </c>
      <c r="L2" t="n">
        <v>1</v>
      </c>
      <c r="M2" t="n">
        <v>80</v>
      </c>
      <c r="N2" t="n">
        <v>30.49</v>
      </c>
      <c r="O2" t="n">
        <v>20939.59</v>
      </c>
      <c r="P2" t="n">
        <v>112.55</v>
      </c>
      <c r="Q2" t="n">
        <v>968.4299999999999</v>
      </c>
      <c r="R2" t="n">
        <v>77.25</v>
      </c>
      <c r="S2" t="n">
        <v>23.91</v>
      </c>
      <c r="T2" t="n">
        <v>25542.85</v>
      </c>
      <c r="U2" t="n">
        <v>0.31</v>
      </c>
      <c r="V2" t="n">
        <v>0.74</v>
      </c>
      <c r="W2" t="n">
        <v>1.21</v>
      </c>
      <c r="X2" t="n">
        <v>1.65</v>
      </c>
      <c r="Y2" t="n">
        <v>1</v>
      </c>
      <c r="Z2" t="n">
        <v>10</v>
      </c>
      <c r="AA2" t="n">
        <v>288.2887853057985</v>
      </c>
      <c r="AB2" t="n">
        <v>394.4494344589824</v>
      </c>
      <c r="AC2" t="n">
        <v>356.8037340474746</v>
      </c>
      <c r="AD2" t="n">
        <v>288288.7853057985</v>
      </c>
      <c r="AE2" t="n">
        <v>394449.4344589824</v>
      </c>
      <c r="AF2" t="n">
        <v>1.67348970366448e-06</v>
      </c>
      <c r="AG2" t="n">
        <v>19</v>
      </c>
      <c r="AH2" t="n">
        <v>356803.7340474746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7.5756</v>
      </c>
      <c r="E3" t="n">
        <v>13.2</v>
      </c>
      <c r="F3" t="n">
        <v>8.73</v>
      </c>
      <c r="G3" t="n">
        <v>8.449999999999999</v>
      </c>
      <c r="H3" t="n">
        <v>0.13</v>
      </c>
      <c r="I3" t="n">
        <v>62</v>
      </c>
      <c r="J3" t="n">
        <v>168.25</v>
      </c>
      <c r="K3" t="n">
        <v>51.39</v>
      </c>
      <c r="L3" t="n">
        <v>1.25</v>
      </c>
      <c r="M3" t="n">
        <v>60</v>
      </c>
      <c r="N3" t="n">
        <v>30.6</v>
      </c>
      <c r="O3" t="n">
        <v>20984.25</v>
      </c>
      <c r="P3" t="n">
        <v>106.15</v>
      </c>
      <c r="Q3" t="n">
        <v>968.5700000000001</v>
      </c>
      <c r="R3" t="n">
        <v>64.06</v>
      </c>
      <c r="S3" t="n">
        <v>23.91</v>
      </c>
      <c r="T3" t="n">
        <v>19046.9</v>
      </c>
      <c r="U3" t="n">
        <v>0.37</v>
      </c>
      <c r="V3" t="n">
        <v>0.78</v>
      </c>
      <c r="W3" t="n">
        <v>1.17</v>
      </c>
      <c r="X3" t="n">
        <v>1.23</v>
      </c>
      <c r="Y3" t="n">
        <v>1</v>
      </c>
      <c r="Z3" t="n">
        <v>10</v>
      </c>
      <c r="AA3" t="n">
        <v>264.0354043656168</v>
      </c>
      <c r="AB3" t="n">
        <v>361.2648886729745</v>
      </c>
      <c r="AC3" t="n">
        <v>326.7862747364807</v>
      </c>
      <c r="AD3" t="n">
        <v>264035.4043656169</v>
      </c>
      <c r="AE3" t="n">
        <v>361264.8886729744</v>
      </c>
      <c r="AF3" t="n">
        <v>1.812807589881979e-06</v>
      </c>
      <c r="AG3" t="n">
        <v>18</v>
      </c>
      <c r="AH3" t="n">
        <v>326786.2747364807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7.9579</v>
      </c>
      <c r="E4" t="n">
        <v>12.57</v>
      </c>
      <c r="F4" t="n">
        <v>8.5</v>
      </c>
      <c r="G4" t="n">
        <v>10.2</v>
      </c>
      <c r="H4" t="n">
        <v>0.16</v>
      </c>
      <c r="I4" t="n">
        <v>50</v>
      </c>
      <c r="J4" t="n">
        <v>168.61</v>
      </c>
      <c r="K4" t="n">
        <v>51.39</v>
      </c>
      <c r="L4" t="n">
        <v>1.5</v>
      </c>
      <c r="M4" t="n">
        <v>48</v>
      </c>
      <c r="N4" t="n">
        <v>30.71</v>
      </c>
      <c r="O4" t="n">
        <v>21028.94</v>
      </c>
      <c r="P4" t="n">
        <v>101.97</v>
      </c>
      <c r="Q4" t="n">
        <v>968.42</v>
      </c>
      <c r="R4" t="n">
        <v>56.68</v>
      </c>
      <c r="S4" t="n">
        <v>23.91</v>
      </c>
      <c r="T4" t="n">
        <v>15413.72</v>
      </c>
      <c r="U4" t="n">
        <v>0.42</v>
      </c>
      <c r="V4" t="n">
        <v>0.8</v>
      </c>
      <c r="W4" t="n">
        <v>1.17</v>
      </c>
      <c r="X4" t="n">
        <v>1</v>
      </c>
      <c r="Y4" t="n">
        <v>1</v>
      </c>
      <c r="Z4" t="n">
        <v>10</v>
      </c>
      <c r="AA4" t="n">
        <v>246.5960976821309</v>
      </c>
      <c r="AB4" t="n">
        <v>337.4036599005584</v>
      </c>
      <c r="AC4" t="n">
        <v>305.2023281487604</v>
      </c>
      <c r="AD4" t="n">
        <v>246596.0976821309</v>
      </c>
      <c r="AE4" t="n">
        <v>337403.6599005584</v>
      </c>
      <c r="AF4" t="n">
        <v>1.904290289814906e-06</v>
      </c>
      <c r="AG4" t="n">
        <v>17</v>
      </c>
      <c r="AH4" t="n">
        <v>305202.3281487604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8.243499999999999</v>
      </c>
      <c r="E5" t="n">
        <v>12.13</v>
      </c>
      <c r="F5" t="n">
        <v>8.34</v>
      </c>
      <c r="G5" t="n">
        <v>11.91</v>
      </c>
      <c r="H5" t="n">
        <v>0.18</v>
      </c>
      <c r="I5" t="n">
        <v>42</v>
      </c>
      <c r="J5" t="n">
        <v>168.97</v>
      </c>
      <c r="K5" t="n">
        <v>51.39</v>
      </c>
      <c r="L5" t="n">
        <v>1.75</v>
      </c>
      <c r="M5" t="n">
        <v>40</v>
      </c>
      <c r="N5" t="n">
        <v>30.83</v>
      </c>
      <c r="O5" t="n">
        <v>21073.68</v>
      </c>
      <c r="P5" t="n">
        <v>98.78</v>
      </c>
      <c r="Q5" t="n">
        <v>968.41</v>
      </c>
      <c r="R5" t="n">
        <v>51.69</v>
      </c>
      <c r="S5" t="n">
        <v>23.91</v>
      </c>
      <c r="T5" t="n">
        <v>12961.26</v>
      </c>
      <c r="U5" t="n">
        <v>0.46</v>
      </c>
      <c r="V5" t="n">
        <v>0.8100000000000001</v>
      </c>
      <c r="W5" t="n">
        <v>1.15</v>
      </c>
      <c r="X5" t="n">
        <v>0.84</v>
      </c>
      <c r="Y5" t="n">
        <v>1</v>
      </c>
      <c r="Z5" t="n">
        <v>10</v>
      </c>
      <c r="AA5" t="n">
        <v>231.9361074304022</v>
      </c>
      <c r="AB5" t="n">
        <v>317.3452144850287</v>
      </c>
      <c r="AC5" t="n">
        <v>287.0582326114775</v>
      </c>
      <c r="AD5" t="n">
        <v>231936.1074304022</v>
      </c>
      <c r="AE5" t="n">
        <v>317345.2144850288</v>
      </c>
      <c r="AF5" t="n">
        <v>1.972633107237987e-06</v>
      </c>
      <c r="AG5" t="n">
        <v>16</v>
      </c>
      <c r="AH5" t="n">
        <v>287058.2326114775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8.472200000000001</v>
      </c>
      <c r="E6" t="n">
        <v>11.8</v>
      </c>
      <c r="F6" t="n">
        <v>8.210000000000001</v>
      </c>
      <c r="G6" t="n">
        <v>13.68</v>
      </c>
      <c r="H6" t="n">
        <v>0.21</v>
      </c>
      <c r="I6" t="n">
        <v>36</v>
      </c>
      <c r="J6" t="n">
        <v>169.33</v>
      </c>
      <c r="K6" t="n">
        <v>51.39</v>
      </c>
      <c r="L6" t="n">
        <v>2</v>
      </c>
      <c r="M6" t="n">
        <v>34</v>
      </c>
      <c r="N6" t="n">
        <v>30.94</v>
      </c>
      <c r="O6" t="n">
        <v>21118.46</v>
      </c>
      <c r="P6" t="n">
        <v>95.98999999999999</v>
      </c>
      <c r="Q6" t="n">
        <v>968.34</v>
      </c>
      <c r="R6" t="n">
        <v>47.73</v>
      </c>
      <c r="S6" t="n">
        <v>23.91</v>
      </c>
      <c r="T6" t="n">
        <v>11013.24</v>
      </c>
      <c r="U6" t="n">
        <v>0.5</v>
      </c>
      <c r="V6" t="n">
        <v>0.82</v>
      </c>
      <c r="W6" t="n">
        <v>1.15</v>
      </c>
      <c r="X6" t="n">
        <v>0.71</v>
      </c>
      <c r="Y6" t="n">
        <v>1</v>
      </c>
      <c r="Z6" t="n">
        <v>10</v>
      </c>
      <c r="AA6" t="n">
        <v>227.1899495709598</v>
      </c>
      <c r="AB6" t="n">
        <v>310.8513119160359</v>
      </c>
      <c r="AC6" t="n">
        <v>281.1840989894177</v>
      </c>
      <c r="AD6" t="n">
        <v>227189.9495709598</v>
      </c>
      <c r="AE6" t="n">
        <v>310851.3119160358</v>
      </c>
      <c r="AF6" t="n">
        <v>2.027360006203879e-06</v>
      </c>
      <c r="AG6" t="n">
        <v>16</v>
      </c>
      <c r="AH6" t="n">
        <v>281184.0989894178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8.6816</v>
      </c>
      <c r="E7" t="n">
        <v>11.52</v>
      </c>
      <c r="F7" t="n">
        <v>8.1</v>
      </c>
      <c r="G7" t="n">
        <v>15.67</v>
      </c>
      <c r="H7" t="n">
        <v>0.24</v>
      </c>
      <c r="I7" t="n">
        <v>31</v>
      </c>
      <c r="J7" t="n">
        <v>169.7</v>
      </c>
      <c r="K7" t="n">
        <v>51.39</v>
      </c>
      <c r="L7" t="n">
        <v>2.25</v>
      </c>
      <c r="M7" t="n">
        <v>29</v>
      </c>
      <c r="N7" t="n">
        <v>31.05</v>
      </c>
      <c r="O7" t="n">
        <v>21163.27</v>
      </c>
      <c r="P7" t="n">
        <v>93.08</v>
      </c>
      <c r="Q7" t="n">
        <v>968.46</v>
      </c>
      <c r="R7" t="n">
        <v>44.16</v>
      </c>
      <c r="S7" t="n">
        <v>23.91</v>
      </c>
      <c r="T7" t="n">
        <v>9252.379999999999</v>
      </c>
      <c r="U7" t="n">
        <v>0.54</v>
      </c>
      <c r="V7" t="n">
        <v>0.84</v>
      </c>
      <c r="W7" t="n">
        <v>1.13</v>
      </c>
      <c r="X7" t="n">
        <v>0.6</v>
      </c>
      <c r="Y7" t="n">
        <v>1</v>
      </c>
      <c r="Z7" t="n">
        <v>10</v>
      </c>
      <c r="AA7" t="n">
        <v>214.3105687015256</v>
      </c>
      <c r="AB7" t="n">
        <v>293.2291748123023</v>
      </c>
      <c r="AC7" t="n">
        <v>265.2437939180342</v>
      </c>
      <c r="AD7" t="n">
        <v>214310.5687015256</v>
      </c>
      <c r="AE7" t="n">
        <v>293229.1748123023</v>
      </c>
      <c r="AF7" t="n">
        <v>2.077468500490969e-06</v>
      </c>
      <c r="AG7" t="n">
        <v>15</v>
      </c>
      <c r="AH7" t="n">
        <v>265243.7939180342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8.853</v>
      </c>
      <c r="E8" t="n">
        <v>11.3</v>
      </c>
      <c r="F8" t="n">
        <v>8.01</v>
      </c>
      <c r="G8" t="n">
        <v>17.8</v>
      </c>
      <c r="H8" t="n">
        <v>0.26</v>
      </c>
      <c r="I8" t="n">
        <v>27</v>
      </c>
      <c r="J8" t="n">
        <v>170.06</v>
      </c>
      <c r="K8" t="n">
        <v>51.39</v>
      </c>
      <c r="L8" t="n">
        <v>2.5</v>
      </c>
      <c r="M8" t="n">
        <v>25</v>
      </c>
      <c r="N8" t="n">
        <v>31.17</v>
      </c>
      <c r="O8" t="n">
        <v>21208.12</v>
      </c>
      <c r="P8" t="n">
        <v>90.58</v>
      </c>
      <c r="Q8" t="n">
        <v>968.37</v>
      </c>
      <c r="R8" t="n">
        <v>41.65</v>
      </c>
      <c r="S8" t="n">
        <v>23.91</v>
      </c>
      <c r="T8" t="n">
        <v>8017.75</v>
      </c>
      <c r="U8" t="n">
        <v>0.57</v>
      </c>
      <c r="V8" t="n">
        <v>0.84</v>
      </c>
      <c r="W8" t="n">
        <v>1.12</v>
      </c>
      <c r="X8" t="n">
        <v>0.51</v>
      </c>
      <c r="Y8" t="n">
        <v>1</v>
      </c>
      <c r="Z8" t="n">
        <v>10</v>
      </c>
      <c r="AA8" t="n">
        <v>210.8541292593214</v>
      </c>
      <c r="AB8" t="n">
        <v>288.4999218801348</v>
      </c>
      <c r="AC8" t="n">
        <v>260.9658942481631</v>
      </c>
      <c r="AD8" t="n">
        <v>210854.1292593214</v>
      </c>
      <c r="AE8" t="n">
        <v>288499.9218801348</v>
      </c>
      <c r="AF8" t="n">
        <v>2.118483762767986e-06</v>
      </c>
      <c r="AG8" t="n">
        <v>15</v>
      </c>
      <c r="AH8" t="n">
        <v>260965.8942481631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8.9354</v>
      </c>
      <c r="E9" t="n">
        <v>11.19</v>
      </c>
      <c r="F9" t="n">
        <v>7.97</v>
      </c>
      <c r="G9" t="n">
        <v>19.13</v>
      </c>
      <c r="H9" t="n">
        <v>0.29</v>
      </c>
      <c r="I9" t="n">
        <v>25</v>
      </c>
      <c r="J9" t="n">
        <v>170.42</v>
      </c>
      <c r="K9" t="n">
        <v>51.39</v>
      </c>
      <c r="L9" t="n">
        <v>2.75</v>
      </c>
      <c r="M9" t="n">
        <v>23</v>
      </c>
      <c r="N9" t="n">
        <v>31.28</v>
      </c>
      <c r="O9" t="n">
        <v>21253.01</v>
      </c>
      <c r="P9" t="n">
        <v>89.16</v>
      </c>
      <c r="Q9" t="n">
        <v>968.37</v>
      </c>
      <c r="R9" t="n">
        <v>40.29</v>
      </c>
      <c r="S9" t="n">
        <v>23.91</v>
      </c>
      <c r="T9" t="n">
        <v>7345.21</v>
      </c>
      <c r="U9" t="n">
        <v>0.59</v>
      </c>
      <c r="V9" t="n">
        <v>0.85</v>
      </c>
      <c r="W9" t="n">
        <v>1.12</v>
      </c>
      <c r="X9" t="n">
        <v>0.47</v>
      </c>
      <c r="Y9" t="n">
        <v>1</v>
      </c>
      <c r="Z9" t="n">
        <v>10</v>
      </c>
      <c r="AA9" t="n">
        <v>209.1170380755329</v>
      </c>
      <c r="AB9" t="n">
        <v>286.1231570874221</v>
      </c>
      <c r="AC9" t="n">
        <v>258.8159645514558</v>
      </c>
      <c r="AD9" t="n">
        <v>209117.0380755329</v>
      </c>
      <c r="AE9" t="n">
        <v>286123.1570874221</v>
      </c>
      <c r="AF9" t="n">
        <v>2.138201718495094e-06</v>
      </c>
      <c r="AG9" t="n">
        <v>15</v>
      </c>
      <c r="AH9" t="n">
        <v>258815.9645514558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9.0724</v>
      </c>
      <c r="E10" t="n">
        <v>11.02</v>
      </c>
      <c r="F10" t="n">
        <v>7.9</v>
      </c>
      <c r="G10" t="n">
        <v>21.56</v>
      </c>
      <c r="H10" t="n">
        <v>0.31</v>
      </c>
      <c r="I10" t="n">
        <v>22</v>
      </c>
      <c r="J10" t="n">
        <v>170.79</v>
      </c>
      <c r="K10" t="n">
        <v>51.39</v>
      </c>
      <c r="L10" t="n">
        <v>3</v>
      </c>
      <c r="M10" t="n">
        <v>20</v>
      </c>
      <c r="N10" t="n">
        <v>31.4</v>
      </c>
      <c r="O10" t="n">
        <v>21297.94</v>
      </c>
      <c r="P10" t="n">
        <v>86.64</v>
      </c>
      <c r="Q10" t="n">
        <v>968.3200000000001</v>
      </c>
      <c r="R10" t="n">
        <v>38.43</v>
      </c>
      <c r="S10" t="n">
        <v>23.91</v>
      </c>
      <c r="T10" t="n">
        <v>6432.38</v>
      </c>
      <c r="U10" t="n">
        <v>0.62</v>
      </c>
      <c r="V10" t="n">
        <v>0.86</v>
      </c>
      <c r="W10" t="n">
        <v>1.11</v>
      </c>
      <c r="X10" t="n">
        <v>0.41</v>
      </c>
      <c r="Y10" t="n">
        <v>1</v>
      </c>
      <c r="Z10" t="n">
        <v>10</v>
      </c>
      <c r="AA10" t="n">
        <v>206.1925547531422</v>
      </c>
      <c r="AB10" t="n">
        <v>282.1217499866306</v>
      </c>
      <c r="AC10" t="n">
        <v>255.1964461283525</v>
      </c>
      <c r="AD10" t="n">
        <v>206192.5547531422</v>
      </c>
      <c r="AE10" t="n">
        <v>282121.7499866306</v>
      </c>
      <c r="AF10" t="n">
        <v>2.170985212847202e-06</v>
      </c>
      <c r="AG10" t="n">
        <v>15</v>
      </c>
      <c r="AH10" t="n">
        <v>255196.4461283525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9.159800000000001</v>
      </c>
      <c r="E11" t="n">
        <v>10.92</v>
      </c>
      <c r="F11" t="n">
        <v>7.87</v>
      </c>
      <c r="G11" t="n">
        <v>23.6</v>
      </c>
      <c r="H11" t="n">
        <v>0.34</v>
      </c>
      <c r="I11" t="n">
        <v>20</v>
      </c>
      <c r="J11" t="n">
        <v>171.15</v>
      </c>
      <c r="K11" t="n">
        <v>51.39</v>
      </c>
      <c r="L11" t="n">
        <v>3.25</v>
      </c>
      <c r="M11" t="n">
        <v>18</v>
      </c>
      <c r="N11" t="n">
        <v>31.51</v>
      </c>
      <c r="O11" t="n">
        <v>21342.91</v>
      </c>
      <c r="P11" t="n">
        <v>84.88</v>
      </c>
      <c r="Q11" t="n">
        <v>968.41</v>
      </c>
      <c r="R11" t="n">
        <v>37.03</v>
      </c>
      <c r="S11" t="n">
        <v>23.91</v>
      </c>
      <c r="T11" t="n">
        <v>5742.25</v>
      </c>
      <c r="U11" t="n">
        <v>0.65</v>
      </c>
      <c r="V11" t="n">
        <v>0.86</v>
      </c>
      <c r="W11" t="n">
        <v>1.12</v>
      </c>
      <c r="X11" t="n">
        <v>0.37</v>
      </c>
      <c r="Y11" t="n">
        <v>1</v>
      </c>
      <c r="Z11" t="n">
        <v>10</v>
      </c>
      <c r="AA11" t="n">
        <v>204.3268385107619</v>
      </c>
      <c r="AB11" t="n">
        <v>279.5689947142158</v>
      </c>
      <c r="AC11" t="n">
        <v>252.8873222363215</v>
      </c>
      <c r="AD11" t="n">
        <v>204326.8385107619</v>
      </c>
      <c r="AE11" t="n">
        <v>279568.9947142157</v>
      </c>
      <c r="AF11" t="n">
        <v>2.191899646470372e-06</v>
      </c>
      <c r="AG11" t="n">
        <v>15</v>
      </c>
      <c r="AH11" t="n">
        <v>252887.3222363215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9.2493</v>
      </c>
      <c r="E12" t="n">
        <v>10.81</v>
      </c>
      <c r="F12" t="n">
        <v>7.83</v>
      </c>
      <c r="G12" t="n">
        <v>26.1</v>
      </c>
      <c r="H12" t="n">
        <v>0.36</v>
      </c>
      <c r="I12" t="n">
        <v>18</v>
      </c>
      <c r="J12" t="n">
        <v>171.52</v>
      </c>
      <c r="K12" t="n">
        <v>51.39</v>
      </c>
      <c r="L12" t="n">
        <v>3.5</v>
      </c>
      <c r="M12" t="n">
        <v>16</v>
      </c>
      <c r="N12" t="n">
        <v>31.63</v>
      </c>
      <c r="O12" t="n">
        <v>21387.92</v>
      </c>
      <c r="P12" t="n">
        <v>82.43000000000001</v>
      </c>
      <c r="Q12" t="n">
        <v>968.46</v>
      </c>
      <c r="R12" t="n">
        <v>36.14</v>
      </c>
      <c r="S12" t="n">
        <v>23.91</v>
      </c>
      <c r="T12" t="n">
        <v>5307.92</v>
      </c>
      <c r="U12" t="n">
        <v>0.66</v>
      </c>
      <c r="V12" t="n">
        <v>0.86</v>
      </c>
      <c r="W12" t="n">
        <v>1.1</v>
      </c>
      <c r="X12" t="n">
        <v>0.33</v>
      </c>
      <c r="Y12" t="n">
        <v>1</v>
      </c>
      <c r="Z12" t="n">
        <v>10</v>
      </c>
      <c r="AA12" t="n">
        <v>202.0436666230256</v>
      </c>
      <c r="AB12" t="n">
        <v>276.4450582109818</v>
      </c>
      <c r="AC12" t="n">
        <v>250.0615298484828</v>
      </c>
      <c r="AD12" t="n">
        <v>202043.6666230256</v>
      </c>
      <c r="AE12" t="n">
        <v>276445.0582109818</v>
      </c>
      <c r="AF12" t="n">
        <v>2.213316600809888e-06</v>
      </c>
      <c r="AG12" t="n">
        <v>15</v>
      </c>
      <c r="AH12" t="n">
        <v>250061.5298484828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9.2829</v>
      </c>
      <c r="E13" t="n">
        <v>10.77</v>
      </c>
      <c r="F13" t="n">
        <v>7.82</v>
      </c>
      <c r="G13" t="n">
        <v>27.61</v>
      </c>
      <c r="H13" t="n">
        <v>0.39</v>
      </c>
      <c r="I13" t="n">
        <v>17</v>
      </c>
      <c r="J13" t="n">
        <v>171.88</v>
      </c>
      <c r="K13" t="n">
        <v>51.39</v>
      </c>
      <c r="L13" t="n">
        <v>3.75</v>
      </c>
      <c r="M13" t="n">
        <v>15</v>
      </c>
      <c r="N13" t="n">
        <v>31.74</v>
      </c>
      <c r="O13" t="n">
        <v>21432.96</v>
      </c>
      <c r="P13" t="n">
        <v>81.36</v>
      </c>
      <c r="Q13" t="n">
        <v>968.41</v>
      </c>
      <c r="R13" t="n">
        <v>35.89</v>
      </c>
      <c r="S13" t="n">
        <v>23.91</v>
      </c>
      <c r="T13" t="n">
        <v>5187.56</v>
      </c>
      <c r="U13" t="n">
        <v>0.67</v>
      </c>
      <c r="V13" t="n">
        <v>0.86</v>
      </c>
      <c r="W13" t="n">
        <v>1.11</v>
      </c>
      <c r="X13" t="n">
        <v>0.33</v>
      </c>
      <c r="Y13" t="n">
        <v>1</v>
      </c>
      <c r="Z13" t="n">
        <v>10</v>
      </c>
      <c r="AA13" t="n">
        <v>201.1249458966005</v>
      </c>
      <c r="AB13" t="n">
        <v>275.1880239819896</v>
      </c>
      <c r="AC13" t="n">
        <v>248.9244652020466</v>
      </c>
      <c r="AD13" t="n">
        <v>201124.9458966005</v>
      </c>
      <c r="AE13" t="n">
        <v>275188.0239819896</v>
      </c>
      <c r="AF13" t="n">
        <v>2.221356932271427e-06</v>
      </c>
      <c r="AG13" t="n">
        <v>15</v>
      </c>
      <c r="AH13" t="n">
        <v>248924.4652020466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9.3748</v>
      </c>
      <c r="E14" t="n">
        <v>10.67</v>
      </c>
      <c r="F14" t="n">
        <v>7.79</v>
      </c>
      <c r="G14" t="n">
        <v>31.14</v>
      </c>
      <c r="H14" t="n">
        <v>0.41</v>
      </c>
      <c r="I14" t="n">
        <v>15</v>
      </c>
      <c r="J14" t="n">
        <v>172.25</v>
      </c>
      <c r="K14" t="n">
        <v>51.39</v>
      </c>
      <c r="L14" t="n">
        <v>4</v>
      </c>
      <c r="M14" t="n">
        <v>13</v>
      </c>
      <c r="N14" t="n">
        <v>31.86</v>
      </c>
      <c r="O14" t="n">
        <v>21478.05</v>
      </c>
      <c r="P14" t="n">
        <v>78.06</v>
      </c>
      <c r="Q14" t="n">
        <v>968.3200000000001</v>
      </c>
      <c r="R14" t="n">
        <v>34.69</v>
      </c>
      <c r="S14" t="n">
        <v>23.91</v>
      </c>
      <c r="T14" t="n">
        <v>4598.33</v>
      </c>
      <c r="U14" t="n">
        <v>0.6899999999999999</v>
      </c>
      <c r="V14" t="n">
        <v>0.87</v>
      </c>
      <c r="W14" t="n">
        <v>1.11</v>
      </c>
      <c r="X14" t="n">
        <v>0.29</v>
      </c>
      <c r="Y14" t="n">
        <v>1</v>
      </c>
      <c r="Z14" t="n">
        <v>10</v>
      </c>
      <c r="AA14" t="n">
        <v>189.8617547822726</v>
      </c>
      <c r="AB14" t="n">
        <v>259.7772290024512</v>
      </c>
      <c r="AC14" t="n">
        <v>234.9844548661639</v>
      </c>
      <c r="AD14" t="n">
        <v>189861.7547822726</v>
      </c>
      <c r="AE14" t="n">
        <v>259777.2290024512</v>
      </c>
      <c r="AF14" t="n">
        <v>2.243348196001053e-06</v>
      </c>
      <c r="AG14" t="n">
        <v>14</v>
      </c>
      <c r="AH14" t="n">
        <v>234984.4548661639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9.445600000000001</v>
      </c>
      <c r="E15" t="n">
        <v>10.59</v>
      </c>
      <c r="F15" t="n">
        <v>7.74</v>
      </c>
      <c r="G15" t="n">
        <v>33.17</v>
      </c>
      <c r="H15" t="n">
        <v>0.44</v>
      </c>
      <c r="I15" t="n">
        <v>14</v>
      </c>
      <c r="J15" t="n">
        <v>172.61</v>
      </c>
      <c r="K15" t="n">
        <v>51.39</v>
      </c>
      <c r="L15" t="n">
        <v>4.25</v>
      </c>
      <c r="M15" t="n">
        <v>9</v>
      </c>
      <c r="N15" t="n">
        <v>31.97</v>
      </c>
      <c r="O15" t="n">
        <v>21523.17</v>
      </c>
      <c r="P15" t="n">
        <v>76.22</v>
      </c>
      <c r="Q15" t="n">
        <v>968.45</v>
      </c>
      <c r="R15" t="n">
        <v>33.23</v>
      </c>
      <c r="S15" t="n">
        <v>23.91</v>
      </c>
      <c r="T15" t="n">
        <v>3871.55</v>
      </c>
      <c r="U15" t="n">
        <v>0.72</v>
      </c>
      <c r="V15" t="n">
        <v>0.87</v>
      </c>
      <c r="W15" t="n">
        <v>1.1</v>
      </c>
      <c r="X15" t="n">
        <v>0.24</v>
      </c>
      <c r="Y15" t="n">
        <v>1</v>
      </c>
      <c r="Z15" t="n">
        <v>10</v>
      </c>
      <c r="AA15" t="n">
        <v>188.1395541425957</v>
      </c>
      <c r="AB15" t="n">
        <v>257.4208381091165</v>
      </c>
      <c r="AC15" t="n">
        <v>232.8529546124728</v>
      </c>
      <c r="AD15" t="n">
        <v>188139.5541425957</v>
      </c>
      <c r="AE15" t="n">
        <v>257420.8381091165</v>
      </c>
      <c r="AF15" t="n">
        <v>2.260290323009296e-06</v>
      </c>
      <c r="AG15" t="n">
        <v>14</v>
      </c>
      <c r="AH15" t="n">
        <v>232852.9546124729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9.4406</v>
      </c>
      <c r="E16" t="n">
        <v>10.59</v>
      </c>
      <c r="F16" t="n">
        <v>7.75</v>
      </c>
      <c r="G16" t="n">
        <v>33.2</v>
      </c>
      <c r="H16" t="n">
        <v>0.46</v>
      </c>
      <c r="I16" t="n">
        <v>14</v>
      </c>
      <c r="J16" t="n">
        <v>172.98</v>
      </c>
      <c r="K16" t="n">
        <v>51.39</v>
      </c>
      <c r="L16" t="n">
        <v>4.5</v>
      </c>
      <c r="M16" t="n">
        <v>8</v>
      </c>
      <c r="N16" t="n">
        <v>32.09</v>
      </c>
      <c r="O16" t="n">
        <v>21568.34</v>
      </c>
      <c r="P16" t="n">
        <v>75.86</v>
      </c>
      <c r="Q16" t="n">
        <v>968.39</v>
      </c>
      <c r="R16" t="n">
        <v>33.26</v>
      </c>
      <c r="S16" t="n">
        <v>23.91</v>
      </c>
      <c r="T16" t="n">
        <v>3887.14</v>
      </c>
      <c r="U16" t="n">
        <v>0.72</v>
      </c>
      <c r="V16" t="n">
        <v>0.87</v>
      </c>
      <c r="W16" t="n">
        <v>1.11</v>
      </c>
      <c r="X16" t="n">
        <v>0.25</v>
      </c>
      <c r="Y16" t="n">
        <v>1</v>
      </c>
      <c r="Z16" t="n">
        <v>10</v>
      </c>
      <c r="AA16" t="n">
        <v>187.997084111119</v>
      </c>
      <c r="AB16" t="n">
        <v>257.2259043267159</v>
      </c>
      <c r="AC16" t="n">
        <v>232.6766250366732</v>
      </c>
      <c r="AD16" t="n">
        <v>187997.084111119</v>
      </c>
      <c r="AE16" t="n">
        <v>257225.9043267159</v>
      </c>
      <c r="AF16" t="n">
        <v>2.259093845113233e-06</v>
      </c>
      <c r="AG16" t="n">
        <v>14</v>
      </c>
      <c r="AH16" t="n">
        <v>232676.6250366732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9.474399999999999</v>
      </c>
      <c r="E17" t="n">
        <v>10.55</v>
      </c>
      <c r="F17" t="n">
        <v>7.74</v>
      </c>
      <c r="G17" t="n">
        <v>35.73</v>
      </c>
      <c r="H17" t="n">
        <v>0.49</v>
      </c>
      <c r="I17" t="n">
        <v>13</v>
      </c>
      <c r="J17" t="n">
        <v>173.35</v>
      </c>
      <c r="K17" t="n">
        <v>51.39</v>
      </c>
      <c r="L17" t="n">
        <v>4.75</v>
      </c>
      <c r="M17" t="n">
        <v>2</v>
      </c>
      <c r="N17" t="n">
        <v>32.2</v>
      </c>
      <c r="O17" t="n">
        <v>21613.54</v>
      </c>
      <c r="P17" t="n">
        <v>74.87</v>
      </c>
      <c r="Q17" t="n">
        <v>968.51</v>
      </c>
      <c r="R17" t="n">
        <v>33.02</v>
      </c>
      <c r="S17" t="n">
        <v>23.91</v>
      </c>
      <c r="T17" t="n">
        <v>3772.34</v>
      </c>
      <c r="U17" t="n">
        <v>0.72</v>
      </c>
      <c r="V17" t="n">
        <v>0.87</v>
      </c>
      <c r="W17" t="n">
        <v>1.11</v>
      </c>
      <c r="X17" t="n">
        <v>0.24</v>
      </c>
      <c r="Y17" t="n">
        <v>1</v>
      </c>
      <c r="Z17" t="n">
        <v>10</v>
      </c>
      <c r="AA17" t="n">
        <v>187.1609355891108</v>
      </c>
      <c r="AB17" t="n">
        <v>256.0818490306356</v>
      </c>
      <c r="AC17" t="n">
        <v>231.6417567723588</v>
      </c>
      <c r="AD17" t="n">
        <v>187160.9355891108</v>
      </c>
      <c r="AE17" t="n">
        <v>256081.8490306356</v>
      </c>
      <c r="AF17" t="n">
        <v>2.267182035690614e-06</v>
      </c>
      <c r="AG17" t="n">
        <v>14</v>
      </c>
      <c r="AH17" t="n">
        <v>231641.7567723588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9.4749</v>
      </c>
      <c r="E18" t="n">
        <v>10.55</v>
      </c>
      <c r="F18" t="n">
        <v>7.74</v>
      </c>
      <c r="G18" t="n">
        <v>35.73</v>
      </c>
      <c r="H18" t="n">
        <v>0.51</v>
      </c>
      <c r="I18" t="n">
        <v>13</v>
      </c>
      <c r="J18" t="n">
        <v>173.71</v>
      </c>
      <c r="K18" t="n">
        <v>51.39</v>
      </c>
      <c r="L18" t="n">
        <v>5</v>
      </c>
      <c r="M18" t="n">
        <v>2</v>
      </c>
      <c r="N18" t="n">
        <v>32.32</v>
      </c>
      <c r="O18" t="n">
        <v>21658.78</v>
      </c>
      <c r="P18" t="n">
        <v>75.16</v>
      </c>
      <c r="Q18" t="n">
        <v>968.46</v>
      </c>
      <c r="R18" t="n">
        <v>33.04</v>
      </c>
      <c r="S18" t="n">
        <v>23.91</v>
      </c>
      <c r="T18" t="n">
        <v>3780.88</v>
      </c>
      <c r="U18" t="n">
        <v>0.72</v>
      </c>
      <c r="V18" t="n">
        <v>0.87</v>
      </c>
      <c r="W18" t="n">
        <v>1.11</v>
      </c>
      <c r="X18" t="n">
        <v>0.24</v>
      </c>
      <c r="Y18" t="n">
        <v>1</v>
      </c>
      <c r="Z18" t="n">
        <v>10</v>
      </c>
      <c r="AA18" t="n">
        <v>187.3240226968886</v>
      </c>
      <c r="AB18" t="n">
        <v>256.3049920063925</v>
      </c>
      <c r="AC18" t="n">
        <v>231.8436032956926</v>
      </c>
      <c r="AD18" t="n">
        <v>187324.0226968886</v>
      </c>
      <c r="AE18" t="n">
        <v>256304.9920063925</v>
      </c>
      <c r="AF18" t="n">
        <v>2.267301683480221e-06</v>
      </c>
      <c r="AG18" t="n">
        <v>14</v>
      </c>
      <c r="AH18" t="n">
        <v>231843.6032956926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9.4709</v>
      </c>
      <c r="E19" t="n">
        <v>10.56</v>
      </c>
      <c r="F19" t="n">
        <v>7.75</v>
      </c>
      <c r="G19" t="n">
        <v>35.75</v>
      </c>
      <c r="H19" t="n">
        <v>0.53</v>
      </c>
      <c r="I19" t="n">
        <v>13</v>
      </c>
      <c r="J19" t="n">
        <v>174.08</v>
      </c>
      <c r="K19" t="n">
        <v>51.39</v>
      </c>
      <c r="L19" t="n">
        <v>5.25</v>
      </c>
      <c r="M19" t="n">
        <v>1</v>
      </c>
      <c r="N19" t="n">
        <v>32.44</v>
      </c>
      <c r="O19" t="n">
        <v>21704.07</v>
      </c>
      <c r="P19" t="n">
        <v>74.83</v>
      </c>
      <c r="Q19" t="n">
        <v>968.46</v>
      </c>
      <c r="R19" t="n">
        <v>33.18</v>
      </c>
      <c r="S19" t="n">
        <v>23.91</v>
      </c>
      <c r="T19" t="n">
        <v>3850.22</v>
      </c>
      <c r="U19" t="n">
        <v>0.72</v>
      </c>
      <c r="V19" t="n">
        <v>0.87</v>
      </c>
      <c r="W19" t="n">
        <v>1.11</v>
      </c>
      <c r="X19" t="n">
        <v>0.25</v>
      </c>
      <c r="Y19" t="n">
        <v>1</v>
      </c>
      <c r="Z19" t="n">
        <v>10</v>
      </c>
      <c r="AA19" t="n">
        <v>187.1918438690734</v>
      </c>
      <c r="AB19" t="n">
        <v>256.1241391028574</v>
      </c>
      <c r="AC19" t="n">
        <v>231.6800107394423</v>
      </c>
      <c r="AD19" t="n">
        <v>187191.8438690734</v>
      </c>
      <c r="AE19" t="n">
        <v>256124.1391028574</v>
      </c>
      <c r="AF19" t="n">
        <v>2.266344501163371e-06</v>
      </c>
      <c r="AG19" t="n">
        <v>14</v>
      </c>
      <c r="AH19" t="n">
        <v>231680.0107394423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9.472200000000001</v>
      </c>
      <c r="E20" t="n">
        <v>10.56</v>
      </c>
      <c r="F20" t="n">
        <v>7.74</v>
      </c>
      <c r="G20" t="n">
        <v>35.74</v>
      </c>
      <c r="H20" t="n">
        <v>0.5600000000000001</v>
      </c>
      <c r="I20" t="n">
        <v>13</v>
      </c>
      <c r="J20" t="n">
        <v>174.45</v>
      </c>
      <c r="K20" t="n">
        <v>51.39</v>
      </c>
      <c r="L20" t="n">
        <v>5.5</v>
      </c>
      <c r="M20" t="n">
        <v>0</v>
      </c>
      <c r="N20" t="n">
        <v>32.56</v>
      </c>
      <c r="O20" t="n">
        <v>21749.39</v>
      </c>
      <c r="P20" t="n">
        <v>75.06</v>
      </c>
      <c r="Q20" t="n">
        <v>968.46</v>
      </c>
      <c r="R20" t="n">
        <v>33.17</v>
      </c>
      <c r="S20" t="n">
        <v>23.91</v>
      </c>
      <c r="T20" t="n">
        <v>3848.1</v>
      </c>
      <c r="U20" t="n">
        <v>0.72</v>
      </c>
      <c r="V20" t="n">
        <v>0.87</v>
      </c>
      <c r="W20" t="n">
        <v>1.11</v>
      </c>
      <c r="X20" t="n">
        <v>0.25</v>
      </c>
      <c r="Y20" t="n">
        <v>1</v>
      </c>
      <c r="Z20" t="n">
        <v>10</v>
      </c>
      <c r="AA20" t="n">
        <v>187.2853925784303</v>
      </c>
      <c r="AB20" t="n">
        <v>256.2521365740773</v>
      </c>
      <c r="AC20" t="n">
        <v>231.7957923116545</v>
      </c>
      <c r="AD20" t="n">
        <v>187285.3925784303</v>
      </c>
      <c r="AE20" t="n">
        <v>256252.1365740773</v>
      </c>
      <c r="AF20" t="n">
        <v>2.266655585416347e-06</v>
      </c>
      <c r="AG20" t="n">
        <v>14</v>
      </c>
      <c r="AH20" t="n">
        <v>231795.7923116545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9.1813</v>
      </c>
      <c r="E2" t="n">
        <v>10.89</v>
      </c>
      <c r="F2" t="n">
        <v>8.529999999999999</v>
      </c>
      <c r="G2" t="n">
        <v>10.24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40.16</v>
      </c>
      <c r="Q2" t="n">
        <v>968.45</v>
      </c>
      <c r="R2" t="n">
        <v>55.96</v>
      </c>
      <c r="S2" t="n">
        <v>23.91</v>
      </c>
      <c r="T2" t="n">
        <v>15054.8</v>
      </c>
      <c r="U2" t="n">
        <v>0.43</v>
      </c>
      <c r="V2" t="n">
        <v>0.79</v>
      </c>
      <c r="W2" t="n">
        <v>1.22</v>
      </c>
      <c r="X2" t="n">
        <v>1.04</v>
      </c>
      <c r="Y2" t="n">
        <v>1</v>
      </c>
      <c r="Z2" t="n">
        <v>10</v>
      </c>
      <c r="AA2" t="n">
        <v>152.5791722563227</v>
      </c>
      <c r="AB2" t="n">
        <v>208.7655547990146</v>
      </c>
      <c r="AC2" t="n">
        <v>188.8412632533526</v>
      </c>
      <c r="AD2" t="n">
        <v>152579.1722563227</v>
      </c>
      <c r="AE2" t="n">
        <v>208765.5547990146</v>
      </c>
      <c r="AF2" t="n">
        <v>2.629326977527423e-06</v>
      </c>
      <c r="AG2" t="n">
        <v>15</v>
      </c>
      <c r="AH2" t="n">
        <v>188841.2632533526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5.7751</v>
      </c>
      <c r="E2" t="n">
        <v>17.32</v>
      </c>
      <c r="F2" t="n">
        <v>9.69</v>
      </c>
      <c r="G2" t="n">
        <v>5.38</v>
      </c>
      <c r="H2" t="n">
        <v>0.08</v>
      </c>
      <c r="I2" t="n">
        <v>108</v>
      </c>
      <c r="J2" t="n">
        <v>232.68</v>
      </c>
      <c r="K2" t="n">
        <v>57.72</v>
      </c>
      <c r="L2" t="n">
        <v>1</v>
      </c>
      <c r="M2" t="n">
        <v>106</v>
      </c>
      <c r="N2" t="n">
        <v>53.95</v>
      </c>
      <c r="O2" t="n">
        <v>28931.02</v>
      </c>
      <c r="P2" t="n">
        <v>149.01</v>
      </c>
      <c r="Q2" t="n">
        <v>968.65</v>
      </c>
      <c r="R2" t="n">
        <v>94.34</v>
      </c>
      <c r="S2" t="n">
        <v>23.91</v>
      </c>
      <c r="T2" t="n">
        <v>33956.72</v>
      </c>
      <c r="U2" t="n">
        <v>0.25</v>
      </c>
      <c r="V2" t="n">
        <v>0.7</v>
      </c>
      <c r="W2" t="n">
        <v>1.25</v>
      </c>
      <c r="X2" t="n">
        <v>2.19</v>
      </c>
      <c r="Y2" t="n">
        <v>1</v>
      </c>
      <c r="Z2" t="n">
        <v>10</v>
      </c>
      <c r="AA2" t="n">
        <v>400.7732421456949</v>
      </c>
      <c r="AB2" t="n">
        <v>548.3556307713312</v>
      </c>
      <c r="AC2" t="n">
        <v>496.0213389924761</v>
      </c>
      <c r="AD2" t="n">
        <v>400773.2421456949</v>
      </c>
      <c r="AE2" t="n">
        <v>548355.6307713313</v>
      </c>
      <c r="AF2" t="n">
        <v>1.309298502066572e-06</v>
      </c>
      <c r="AG2" t="n">
        <v>23</v>
      </c>
      <c r="AH2" t="n">
        <v>496021.3389924761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6.4488</v>
      </c>
      <c r="E3" t="n">
        <v>15.51</v>
      </c>
      <c r="F3" t="n">
        <v>9.109999999999999</v>
      </c>
      <c r="G3" t="n">
        <v>6.75</v>
      </c>
      <c r="H3" t="n">
        <v>0.1</v>
      </c>
      <c r="I3" t="n">
        <v>81</v>
      </c>
      <c r="J3" t="n">
        <v>233.1</v>
      </c>
      <c r="K3" t="n">
        <v>57.72</v>
      </c>
      <c r="L3" t="n">
        <v>1.25</v>
      </c>
      <c r="M3" t="n">
        <v>79</v>
      </c>
      <c r="N3" t="n">
        <v>54.13</v>
      </c>
      <c r="O3" t="n">
        <v>28983.75</v>
      </c>
      <c r="P3" t="n">
        <v>139.21</v>
      </c>
      <c r="Q3" t="n">
        <v>968.52</v>
      </c>
      <c r="R3" t="n">
        <v>76.04000000000001</v>
      </c>
      <c r="S3" t="n">
        <v>23.91</v>
      </c>
      <c r="T3" t="n">
        <v>24941.05</v>
      </c>
      <c r="U3" t="n">
        <v>0.31</v>
      </c>
      <c r="V3" t="n">
        <v>0.74</v>
      </c>
      <c r="W3" t="n">
        <v>1.21</v>
      </c>
      <c r="X3" t="n">
        <v>1.61</v>
      </c>
      <c r="Y3" t="n">
        <v>1</v>
      </c>
      <c r="Z3" t="n">
        <v>10</v>
      </c>
      <c r="AA3" t="n">
        <v>351.4837185787279</v>
      </c>
      <c r="AB3" t="n">
        <v>480.9155301266959</v>
      </c>
      <c r="AC3" t="n">
        <v>435.017626900589</v>
      </c>
      <c r="AD3" t="n">
        <v>351483.7185787279</v>
      </c>
      <c r="AE3" t="n">
        <v>480915.5301266959</v>
      </c>
      <c r="AF3" t="n">
        <v>1.462036013251184e-06</v>
      </c>
      <c r="AG3" t="n">
        <v>21</v>
      </c>
      <c r="AH3" t="n">
        <v>435017.626900589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6.9063</v>
      </c>
      <c r="E4" t="n">
        <v>14.48</v>
      </c>
      <c r="F4" t="n">
        <v>8.81</v>
      </c>
      <c r="G4" t="n">
        <v>8.130000000000001</v>
      </c>
      <c r="H4" t="n">
        <v>0.11</v>
      </c>
      <c r="I4" t="n">
        <v>65</v>
      </c>
      <c r="J4" t="n">
        <v>233.53</v>
      </c>
      <c r="K4" t="n">
        <v>57.72</v>
      </c>
      <c r="L4" t="n">
        <v>1.5</v>
      </c>
      <c r="M4" t="n">
        <v>63</v>
      </c>
      <c r="N4" t="n">
        <v>54.31</v>
      </c>
      <c r="O4" t="n">
        <v>29036.54</v>
      </c>
      <c r="P4" t="n">
        <v>133.6</v>
      </c>
      <c r="Q4" t="n">
        <v>968.64</v>
      </c>
      <c r="R4" t="n">
        <v>66.47</v>
      </c>
      <c r="S4" t="n">
        <v>23.91</v>
      </c>
      <c r="T4" t="n">
        <v>20236.11</v>
      </c>
      <c r="U4" t="n">
        <v>0.36</v>
      </c>
      <c r="V4" t="n">
        <v>0.77</v>
      </c>
      <c r="W4" t="n">
        <v>1.19</v>
      </c>
      <c r="X4" t="n">
        <v>1.31</v>
      </c>
      <c r="Y4" t="n">
        <v>1</v>
      </c>
      <c r="Z4" t="n">
        <v>10</v>
      </c>
      <c r="AA4" t="n">
        <v>317.0541845378507</v>
      </c>
      <c r="AB4" t="n">
        <v>433.8075227281259</v>
      </c>
      <c r="AC4" t="n">
        <v>392.405541611635</v>
      </c>
      <c r="AD4" t="n">
        <v>317054.1845378507</v>
      </c>
      <c r="AE4" t="n">
        <v>433807.522728126</v>
      </c>
      <c r="AF4" t="n">
        <v>1.565757864768119e-06</v>
      </c>
      <c r="AG4" t="n">
        <v>19</v>
      </c>
      <c r="AH4" t="n">
        <v>392405.541611635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7.2844</v>
      </c>
      <c r="E5" t="n">
        <v>13.73</v>
      </c>
      <c r="F5" t="n">
        <v>8.56</v>
      </c>
      <c r="G5" t="n">
        <v>9.51</v>
      </c>
      <c r="H5" t="n">
        <v>0.13</v>
      </c>
      <c r="I5" t="n">
        <v>54</v>
      </c>
      <c r="J5" t="n">
        <v>233.96</v>
      </c>
      <c r="K5" t="n">
        <v>57.72</v>
      </c>
      <c r="L5" t="n">
        <v>1.75</v>
      </c>
      <c r="M5" t="n">
        <v>52</v>
      </c>
      <c r="N5" t="n">
        <v>54.49</v>
      </c>
      <c r="O5" t="n">
        <v>29089.39</v>
      </c>
      <c r="P5" t="n">
        <v>129.01</v>
      </c>
      <c r="Q5" t="n">
        <v>968.8099999999999</v>
      </c>
      <c r="R5" t="n">
        <v>58.55</v>
      </c>
      <c r="S5" t="n">
        <v>23.91</v>
      </c>
      <c r="T5" t="n">
        <v>16329</v>
      </c>
      <c r="U5" t="n">
        <v>0.41</v>
      </c>
      <c r="V5" t="n">
        <v>0.79</v>
      </c>
      <c r="W5" t="n">
        <v>1.17</v>
      </c>
      <c r="X5" t="n">
        <v>1.06</v>
      </c>
      <c r="Y5" t="n">
        <v>1</v>
      </c>
      <c r="Z5" t="n">
        <v>10</v>
      </c>
      <c r="AA5" t="n">
        <v>296.0174097052105</v>
      </c>
      <c r="AB5" t="n">
        <v>405.0240793251024</v>
      </c>
      <c r="AC5" t="n">
        <v>366.3691496491794</v>
      </c>
      <c r="AD5" t="n">
        <v>296017.4097052105</v>
      </c>
      <c r="AE5" t="n">
        <v>405024.0793251024</v>
      </c>
      <c r="AF5" t="n">
        <v>1.651478590579165e-06</v>
      </c>
      <c r="AG5" t="n">
        <v>18</v>
      </c>
      <c r="AH5" t="n">
        <v>366369.1496491794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7.5352</v>
      </c>
      <c r="E6" t="n">
        <v>13.27</v>
      </c>
      <c r="F6" t="n">
        <v>8.42</v>
      </c>
      <c r="G6" t="n">
        <v>10.75</v>
      </c>
      <c r="H6" t="n">
        <v>0.15</v>
      </c>
      <c r="I6" t="n">
        <v>47</v>
      </c>
      <c r="J6" t="n">
        <v>234.39</v>
      </c>
      <c r="K6" t="n">
        <v>57.72</v>
      </c>
      <c r="L6" t="n">
        <v>2</v>
      </c>
      <c r="M6" t="n">
        <v>45</v>
      </c>
      <c r="N6" t="n">
        <v>54.67</v>
      </c>
      <c r="O6" t="n">
        <v>29142.31</v>
      </c>
      <c r="P6" t="n">
        <v>126.14</v>
      </c>
      <c r="Q6" t="n">
        <v>968.36</v>
      </c>
      <c r="R6" t="n">
        <v>54.6</v>
      </c>
      <c r="S6" t="n">
        <v>23.91</v>
      </c>
      <c r="T6" t="n">
        <v>14392.81</v>
      </c>
      <c r="U6" t="n">
        <v>0.44</v>
      </c>
      <c r="V6" t="n">
        <v>0.8</v>
      </c>
      <c r="W6" t="n">
        <v>1.15</v>
      </c>
      <c r="X6" t="n">
        <v>0.92</v>
      </c>
      <c r="Y6" t="n">
        <v>1</v>
      </c>
      <c r="Z6" t="n">
        <v>10</v>
      </c>
      <c r="AA6" t="n">
        <v>288.8812284938725</v>
      </c>
      <c r="AB6" t="n">
        <v>395.2600413656541</v>
      </c>
      <c r="AC6" t="n">
        <v>357.5369777686675</v>
      </c>
      <c r="AD6" t="n">
        <v>288881.2284938724</v>
      </c>
      <c r="AE6" t="n">
        <v>395260.0413656541</v>
      </c>
      <c r="AF6" t="n">
        <v>1.708338569509105e-06</v>
      </c>
      <c r="AG6" t="n">
        <v>18</v>
      </c>
      <c r="AH6" t="n">
        <v>357536.9777686675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7.768</v>
      </c>
      <c r="E7" t="n">
        <v>12.87</v>
      </c>
      <c r="F7" t="n">
        <v>8.300000000000001</v>
      </c>
      <c r="G7" t="n">
        <v>12.14</v>
      </c>
      <c r="H7" t="n">
        <v>0.17</v>
      </c>
      <c r="I7" t="n">
        <v>41</v>
      </c>
      <c r="J7" t="n">
        <v>234.82</v>
      </c>
      <c r="K7" t="n">
        <v>57.72</v>
      </c>
      <c r="L7" t="n">
        <v>2.25</v>
      </c>
      <c r="M7" t="n">
        <v>39</v>
      </c>
      <c r="N7" t="n">
        <v>54.85</v>
      </c>
      <c r="O7" t="n">
        <v>29195.29</v>
      </c>
      <c r="P7" t="n">
        <v>123.32</v>
      </c>
      <c r="Q7" t="n">
        <v>968.4400000000001</v>
      </c>
      <c r="R7" t="n">
        <v>50.46</v>
      </c>
      <c r="S7" t="n">
        <v>23.91</v>
      </c>
      <c r="T7" t="n">
        <v>12352.58</v>
      </c>
      <c r="U7" t="n">
        <v>0.47</v>
      </c>
      <c r="V7" t="n">
        <v>0.82</v>
      </c>
      <c r="W7" t="n">
        <v>1.15</v>
      </c>
      <c r="X7" t="n">
        <v>0.8</v>
      </c>
      <c r="Y7" t="n">
        <v>1</v>
      </c>
      <c r="Z7" t="n">
        <v>10</v>
      </c>
      <c r="AA7" t="n">
        <v>273.6915449830659</v>
      </c>
      <c r="AB7" t="n">
        <v>374.4768462646267</v>
      </c>
      <c r="AC7" t="n">
        <v>338.7373016386846</v>
      </c>
      <c r="AD7" t="n">
        <v>273691.5449830659</v>
      </c>
      <c r="AE7" t="n">
        <v>374476.8462646267</v>
      </c>
      <c r="AF7" t="n">
        <v>1.761117688707231e-06</v>
      </c>
      <c r="AG7" t="n">
        <v>17</v>
      </c>
      <c r="AH7" t="n">
        <v>338737.3016386846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7.9688</v>
      </c>
      <c r="E8" t="n">
        <v>12.55</v>
      </c>
      <c r="F8" t="n">
        <v>8.199999999999999</v>
      </c>
      <c r="G8" t="n">
        <v>13.67</v>
      </c>
      <c r="H8" t="n">
        <v>0.19</v>
      </c>
      <c r="I8" t="n">
        <v>36</v>
      </c>
      <c r="J8" t="n">
        <v>235.25</v>
      </c>
      <c r="K8" t="n">
        <v>57.72</v>
      </c>
      <c r="L8" t="n">
        <v>2.5</v>
      </c>
      <c r="M8" t="n">
        <v>34</v>
      </c>
      <c r="N8" t="n">
        <v>55.03</v>
      </c>
      <c r="O8" t="n">
        <v>29248.33</v>
      </c>
      <c r="P8" t="n">
        <v>121.19</v>
      </c>
      <c r="Q8" t="n">
        <v>968.46</v>
      </c>
      <c r="R8" t="n">
        <v>47.2</v>
      </c>
      <c r="S8" t="n">
        <v>23.91</v>
      </c>
      <c r="T8" t="n">
        <v>10746.19</v>
      </c>
      <c r="U8" t="n">
        <v>0.51</v>
      </c>
      <c r="V8" t="n">
        <v>0.82</v>
      </c>
      <c r="W8" t="n">
        <v>1.15</v>
      </c>
      <c r="X8" t="n">
        <v>0.7</v>
      </c>
      <c r="Y8" t="n">
        <v>1</v>
      </c>
      <c r="Z8" t="n">
        <v>10</v>
      </c>
      <c r="AA8" t="n">
        <v>268.7903965211083</v>
      </c>
      <c r="AB8" t="n">
        <v>367.7708787155665</v>
      </c>
      <c r="AC8" t="n">
        <v>332.6713422206222</v>
      </c>
      <c r="AD8" t="n">
        <v>268790.3965211083</v>
      </c>
      <c r="AE8" t="n">
        <v>367770.8787155665</v>
      </c>
      <c r="AF8" t="n">
        <v>1.80664194615991e-06</v>
      </c>
      <c r="AG8" t="n">
        <v>17</v>
      </c>
      <c r="AH8" t="n">
        <v>332671.3422206222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8.1365</v>
      </c>
      <c r="E9" t="n">
        <v>12.29</v>
      </c>
      <c r="F9" t="n">
        <v>8.119999999999999</v>
      </c>
      <c r="G9" t="n">
        <v>15.23</v>
      </c>
      <c r="H9" t="n">
        <v>0.21</v>
      </c>
      <c r="I9" t="n">
        <v>32</v>
      </c>
      <c r="J9" t="n">
        <v>235.68</v>
      </c>
      <c r="K9" t="n">
        <v>57.72</v>
      </c>
      <c r="L9" t="n">
        <v>2.75</v>
      </c>
      <c r="M9" t="n">
        <v>30</v>
      </c>
      <c r="N9" t="n">
        <v>55.21</v>
      </c>
      <c r="O9" t="n">
        <v>29301.44</v>
      </c>
      <c r="P9" t="n">
        <v>118.86</v>
      </c>
      <c r="Q9" t="n">
        <v>968.5700000000001</v>
      </c>
      <c r="R9" t="n">
        <v>45.2</v>
      </c>
      <c r="S9" t="n">
        <v>23.91</v>
      </c>
      <c r="T9" t="n">
        <v>9766.780000000001</v>
      </c>
      <c r="U9" t="n">
        <v>0.53</v>
      </c>
      <c r="V9" t="n">
        <v>0.83</v>
      </c>
      <c r="W9" t="n">
        <v>1.13</v>
      </c>
      <c r="X9" t="n">
        <v>0.63</v>
      </c>
      <c r="Y9" t="n">
        <v>1</v>
      </c>
      <c r="Z9" t="n">
        <v>10</v>
      </c>
      <c r="AA9" t="n">
        <v>264.527835969727</v>
      </c>
      <c r="AB9" t="n">
        <v>361.9386553182671</v>
      </c>
      <c r="AC9" t="n">
        <v>327.3957380387841</v>
      </c>
      <c r="AD9" t="n">
        <v>264527.835969727</v>
      </c>
      <c r="AE9" t="n">
        <v>361938.6553182671</v>
      </c>
      <c r="AF9" t="n">
        <v>1.844661955994643e-06</v>
      </c>
      <c r="AG9" t="n">
        <v>17</v>
      </c>
      <c r="AH9" t="n">
        <v>327395.7380387841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8.273400000000001</v>
      </c>
      <c r="E10" t="n">
        <v>12.09</v>
      </c>
      <c r="F10" t="n">
        <v>8.06</v>
      </c>
      <c r="G10" t="n">
        <v>16.67</v>
      </c>
      <c r="H10" t="n">
        <v>0.23</v>
      </c>
      <c r="I10" t="n">
        <v>29</v>
      </c>
      <c r="J10" t="n">
        <v>236.11</v>
      </c>
      <c r="K10" t="n">
        <v>57.72</v>
      </c>
      <c r="L10" t="n">
        <v>3</v>
      </c>
      <c r="M10" t="n">
        <v>27</v>
      </c>
      <c r="N10" t="n">
        <v>55.39</v>
      </c>
      <c r="O10" t="n">
        <v>29354.61</v>
      </c>
      <c r="P10" t="n">
        <v>116.98</v>
      </c>
      <c r="Q10" t="n">
        <v>968.4</v>
      </c>
      <c r="R10" t="n">
        <v>43.22</v>
      </c>
      <c r="S10" t="n">
        <v>23.91</v>
      </c>
      <c r="T10" t="n">
        <v>8791.01</v>
      </c>
      <c r="U10" t="n">
        <v>0.55</v>
      </c>
      <c r="V10" t="n">
        <v>0.84</v>
      </c>
      <c r="W10" t="n">
        <v>1.13</v>
      </c>
      <c r="X10" t="n">
        <v>0.5600000000000001</v>
      </c>
      <c r="Y10" t="n">
        <v>1</v>
      </c>
      <c r="Z10" t="n">
        <v>10</v>
      </c>
      <c r="AA10" t="n">
        <v>252.3014198816882</v>
      </c>
      <c r="AB10" t="n">
        <v>345.2099334350401</v>
      </c>
      <c r="AC10" t="n">
        <v>312.2635818932874</v>
      </c>
      <c r="AD10" t="n">
        <v>252301.4198816883</v>
      </c>
      <c r="AE10" t="n">
        <v>345209.9334350401</v>
      </c>
      <c r="AF10" t="n">
        <v>1.875699161399383e-06</v>
      </c>
      <c r="AG10" t="n">
        <v>16</v>
      </c>
      <c r="AH10" t="n">
        <v>312263.5818932874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8.3756</v>
      </c>
      <c r="E11" t="n">
        <v>11.94</v>
      </c>
      <c r="F11" t="n">
        <v>8</v>
      </c>
      <c r="G11" t="n">
        <v>17.78</v>
      </c>
      <c r="H11" t="n">
        <v>0.24</v>
      </c>
      <c r="I11" t="n">
        <v>27</v>
      </c>
      <c r="J11" t="n">
        <v>236.54</v>
      </c>
      <c r="K11" t="n">
        <v>57.72</v>
      </c>
      <c r="L11" t="n">
        <v>3.25</v>
      </c>
      <c r="M11" t="n">
        <v>25</v>
      </c>
      <c r="N11" t="n">
        <v>55.57</v>
      </c>
      <c r="O11" t="n">
        <v>29407.85</v>
      </c>
      <c r="P11" t="n">
        <v>115.45</v>
      </c>
      <c r="Q11" t="n">
        <v>968.3200000000001</v>
      </c>
      <c r="R11" t="n">
        <v>41.34</v>
      </c>
      <c r="S11" t="n">
        <v>23.91</v>
      </c>
      <c r="T11" t="n">
        <v>7858.5</v>
      </c>
      <c r="U11" t="n">
        <v>0.58</v>
      </c>
      <c r="V11" t="n">
        <v>0.85</v>
      </c>
      <c r="W11" t="n">
        <v>1.12</v>
      </c>
      <c r="X11" t="n">
        <v>0.5</v>
      </c>
      <c r="Y11" t="n">
        <v>1</v>
      </c>
      <c r="Z11" t="n">
        <v>10</v>
      </c>
      <c r="AA11" t="n">
        <v>249.7556703125532</v>
      </c>
      <c r="AB11" t="n">
        <v>341.7267265640067</v>
      </c>
      <c r="AC11" t="n">
        <v>309.1128073973127</v>
      </c>
      <c r="AD11" t="n">
        <v>249755.6703125532</v>
      </c>
      <c r="AE11" t="n">
        <v>341726.7265640067</v>
      </c>
      <c r="AF11" t="n">
        <v>1.898869376098904e-06</v>
      </c>
      <c r="AG11" t="n">
        <v>16</v>
      </c>
      <c r="AH11" t="n">
        <v>309112.8073973127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8.4594</v>
      </c>
      <c r="E12" t="n">
        <v>11.82</v>
      </c>
      <c r="F12" t="n">
        <v>7.97</v>
      </c>
      <c r="G12" t="n">
        <v>19.14</v>
      </c>
      <c r="H12" t="n">
        <v>0.26</v>
      </c>
      <c r="I12" t="n">
        <v>25</v>
      </c>
      <c r="J12" t="n">
        <v>236.98</v>
      </c>
      <c r="K12" t="n">
        <v>57.72</v>
      </c>
      <c r="L12" t="n">
        <v>3.5</v>
      </c>
      <c r="M12" t="n">
        <v>23</v>
      </c>
      <c r="N12" t="n">
        <v>55.75</v>
      </c>
      <c r="O12" t="n">
        <v>29461.15</v>
      </c>
      <c r="P12" t="n">
        <v>114.32</v>
      </c>
      <c r="Q12" t="n">
        <v>968.3200000000001</v>
      </c>
      <c r="R12" t="n">
        <v>40.47</v>
      </c>
      <c r="S12" t="n">
        <v>23.91</v>
      </c>
      <c r="T12" t="n">
        <v>7433.56</v>
      </c>
      <c r="U12" t="n">
        <v>0.59</v>
      </c>
      <c r="V12" t="n">
        <v>0.85</v>
      </c>
      <c r="W12" t="n">
        <v>1.12</v>
      </c>
      <c r="X12" t="n">
        <v>0.48</v>
      </c>
      <c r="Y12" t="n">
        <v>1</v>
      </c>
      <c r="Z12" t="n">
        <v>10</v>
      </c>
      <c r="AA12" t="n">
        <v>247.8672609389835</v>
      </c>
      <c r="AB12" t="n">
        <v>339.1429215483482</v>
      </c>
      <c r="AC12" t="n">
        <v>306.7755971059548</v>
      </c>
      <c r="AD12" t="n">
        <v>247867.2609389835</v>
      </c>
      <c r="AE12" t="n">
        <v>339142.9215483482</v>
      </c>
      <c r="AF12" t="n">
        <v>1.917868045294793e-06</v>
      </c>
      <c r="AG12" t="n">
        <v>16</v>
      </c>
      <c r="AH12" t="n">
        <v>306775.5971059548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8.563700000000001</v>
      </c>
      <c r="E13" t="n">
        <v>11.68</v>
      </c>
      <c r="F13" t="n">
        <v>7.92</v>
      </c>
      <c r="G13" t="n">
        <v>20.66</v>
      </c>
      <c r="H13" t="n">
        <v>0.28</v>
      </c>
      <c r="I13" t="n">
        <v>23</v>
      </c>
      <c r="J13" t="n">
        <v>237.41</v>
      </c>
      <c r="K13" t="n">
        <v>57.72</v>
      </c>
      <c r="L13" t="n">
        <v>3.75</v>
      </c>
      <c r="M13" t="n">
        <v>21</v>
      </c>
      <c r="N13" t="n">
        <v>55.93</v>
      </c>
      <c r="O13" t="n">
        <v>29514.51</v>
      </c>
      <c r="P13" t="n">
        <v>112.45</v>
      </c>
      <c r="Q13" t="n">
        <v>968.37</v>
      </c>
      <c r="R13" t="n">
        <v>39.01</v>
      </c>
      <c r="S13" t="n">
        <v>23.91</v>
      </c>
      <c r="T13" t="n">
        <v>6716.05</v>
      </c>
      <c r="U13" t="n">
        <v>0.61</v>
      </c>
      <c r="V13" t="n">
        <v>0.85</v>
      </c>
      <c r="W13" t="n">
        <v>1.11</v>
      </c>
      <c r="X13" t="n">
        <v>0.42</v>
      </c>
      <c r="Y13" t="n">
        <v>1</v>
      </c>
      <c r="Z13" t="n">
        <v>10</v>
      </c>
      <c r="AA13" t="n">
        <v>245.2263798419323</v>
      </c>
      <c r="AB13" t="n">
        <v>335.5295515239131</v>
      </c>
      <c r="AC13" t="n">
        <v>303.5070820452539</v>
      </c>
      <c r="AD13" t="n">
        <v>245226.3798419323</v>
      </c>
      <c r="AE13" t="n">
        <v>335529.5515239131</v>
      </c>
      <c r="AF13" t="n">
        <v>1.941514360296359e-06</v>
      </c>
      <c r="AG13" t="n">
        <v>16</v>
      </c>
      <c r="AH13" t="n">
        <v>303507.0820452539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8.6472</v>
      </c>
      <c r="E14" t="n">
        <v>11.56</v>
      </c>
      <c r="F14" t="n">
        <v>7.9</v>
      </c>
      <c r="G14" t="n">
        <v>22.57</v>
      </c>
      <c r="H14" t="n">
        <v>0.3</v>
      </c>
      <c r="I14" t="n">
        <v>21</v>
      </c>
      <c r="J14" t="n">
        <v>237.84</v>
      </c>
      <c r="K14" t="n">
        <v>57.72</v>
      </c>
      <c r="L14" t="n">
        <v>4</v>
      </c>
      <c r="M14" t="n">
        <v>19</v>
      </c>
      <c r="N14" t="n">
        <v>56.12</v>
      </c>
      <c r="O14" t="n">
        <v>29567.95</v>
      </c>
      <c r="P14" t="n">
        <v>111.22</v>
      </c>
      <c r="Q14" t="n">
        <v>968.33</v>
      </c>
      <c r="R14" t="n">
        <v>38.24</v>
      </c>
      <c r="S14" t="n">
        <v>23.91</v>
      </c>
      <c r="T14" t="n">
        <v>6339.39</v>
      </c>
      <c r="U14" t="n">
        <v>0.63</v>
      </c>
      <c r="V14" t="n">
        <v>0.86</v>
      </c>
      <c r="W14" t="n">
        <v>1.11</v>
      </c>
      <c r="X14" t="n">
        <v>0.4</v>
      </c>
      <c r="Y14" t="n">
        <v>1</v>
      </c>
      <c r="Z14" t="n">
        <v>10</v>
      </c>
      <c r="AA14" t="n">
        <v>243.4006497161624</v>
      </c>
      <c r="AB14" t="n">
        <v>333.0315070203075</v>
      </c>
      <c r="AC14" t="n">
        <v>301.2474474030442</v>
      </c>
      <c r="AD14" t="n">
        <v>243400.6497161624</v>
      </c>
      <c r="AE14" t="n">
        <v>333031.5070203075</v>
      </c>
      <c r="AF14" t="n">
        <v>1.960445015163384e-06</v>
      </c>
      <c r="AG14" t="n">
        <v>16</v>
      </c>
      <c r="AH14" t="n">
        <v>301247.4474030442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8.706</v>
      </c>
      <c r="E15" t="n">
        <v>11.49</v>
      </c>
      <c r="F15" t="n">
        <v>7.87</v>
      </c>
      <c r="G15" t="n">
        <v>23.6</v>
      </c>
      <c r="H15" t="n">
        <v>0.32</v>
      </c>
      <c r="I15" t="n">
        <v>20</v>
      </c>
      <c r="J15" t="n">
        <v>238.28</v>
      </c>
      <c r="K15" t="n">
        <v>57.72</v>
      </c>
      <c r="L15" t="n">
        <v>4.25</v>
      </c>
      <c r="M15" t="n">
        <v>18</v>
      </c>
      <c r="N15" t="n">
        <v>56.3</v>
      </c>
      <c r="O15" t="n">
        <v>29621.44</v>
      </c>
      <c r="P15" t="n">
        <v>110.15</v>
      </c>
      <c r="Q15" t="n">
        <v>968.4299999999999</v>
      </c>
      <c r="R15" t="n">
        <v>37.12</v>
      </c>
      <c r="S15" t="n">
        <v>23.91</v>
      </c>
      <c r="T15" t="n">
        <v>5785.49</v>
      </c>
      <c r="U15" t="n">
        <v>0.64</v>
      </c>
      <c r="V15" t="n">
        <v>0.86</v>
      </c>
      <c r="W15" t="n">
        <v>1.11</v>
      </c>
      <c r="X15" t="n">
        <v>0.37</v>
      </c>
      <c r="Y15" t="n">
        <v>1</v>
      </c>
      <c r="Z15" t="n">
        <v>10</v>
      </c>
      <c r="AA15" t="n">
        <v>233.0397974469069</v>
      </c>
      <c r="AB15" t="n">
        <v>318.8553318569768</v>
      </c>
      <c r="AC15" t="n">
        <v>288.4242265009105</v>
      </c>
      <c r="AD15" t="n">
        <v>233039.7974469069</v>
      </c>
      <c r="AE15" t="n">
        <v>318855.3318569768</v>
      </c>
      <c r="AF15" t="n">
        <v>1.973775823620643e-06</v>
      </c>
      <c r="AG15" t="n">
        <v>15</v>
      </c>
      <c r="AH15" t="n">
        <v>288424.2265009105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8.763199999999999</v>
      </c>
      <c r="E16" t="n">
        <v>11.41</v>
      </c>
      <c r="F16" t="n">
        <v>7.84</v>
      </c>
      <c r="G16" t="n">
        <v>24.75</v>
      </c>
      <c r="H16" t="n">
        <v>0.34</v>
      </c>
      <c r="I16" t="n">
        <v>19</v>
      </c>
      <c r="J16" t="n">
        <v>238.71</v>
      </c>
      <c r="K16" t="n">
        <v>57.72</v>
      </c>
      <c r="L16" t="n">
        <v>4.5</v>
      </c>
      <c r="M16" t="n">
        <v>17</v>
      </c>
      <c r="N16" t="n">
        <v>56.49</v>
      </c>
      <c r="O16" t="n">
        <v>29675.01</v>
      </c>
      <c r="P16" t="n">
        <v>108.07</v>
      </c>
      <c r="Q16" t="n">
        <v>968.4</v>
      </c>
      <c r="R16" t="n">
        <v>36.39</v>
      </c>
      <c r="S16" t="n">
        <v>23.91</v>
      </c>
      <c r="T16" t="n">
        <v>5423.63</v>
      </c>
      <c r="U16" t="n">
        <v>0.66</v>
      </c>
      <c r="V16" t="n">
        <v>0.86</v>
      </c>
      <c r="W16" t="n">
        <v>1.1</v>
      </c>
      <c r="X16" t="n">
        <v>0.34</v>
      </c>
      <c r="Y16" t="n">
        <v>1</v>
      </c>
      <c r="Z16" t="n">
        <v>10</v>
      </c>
      <c r="AA16" t="n">
        <v>230.9988013952203</v>
      </c>
      <c r="AB16" t="n">
        <v>316.0627510166697</v>
      </c>
      <c r="AC16" t="n">
        <v>285.8981656565895</v>
      </c>
      <c r="AD16" t="n">
        <v>230998.8013952203</v>
      </c>
      <c r="AE16" t="n">
        <v>316062.7510166697</v>
      </c>
      <c r="AF16" t="n">
        <v>1.98674388899063e-06</v>
      </c>
      <c r="AG16" t="n">
        <v>15</v>
      </c>
      <c r="AH16" t="n">
        <v>285898.1656565896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8.855399999999999</v>
      </c>
      <c r="E17" t="n">
        <v>11.29</v>
      </c>
      <c r="F17" t="n">
        <v>7.81</v>
      </c>
      <c r="G17" t="n">
        <v>27.56</v>
      </c>
      <c r="H17" t="n">
        <v>0.35</v>
      </c>
      <c r="I17" t="n">
        <v>17</v>
      </c>
      <c r="J17" t="n">
        <v>239.14</v>
      </c>
      <c r="K17" t="n">
        <v>57.72</v>
      </c>
      <c r="L17" t="n">
        <v>4.75</v>
      </c>
      <c r="M17" t="n">
        <v>15</v>
      </c>
      <c r="N17" t="n">
        <v>56.67</v>
      </c>
      <c r="O17" t="n">
        <v>29728.63</v>
      </c>
      <c r="P17" t="n">
        <v>106.1</v>
      </c>
      <c r="Q17" t="n">
        <v>968.4299999999999</v>
      </c>
      <c r="R17" t="n">
        <v>35.33</v>
      </c>
      <c r="S17" t="n">
        <v>23.91</v>
      </c>
      <c r="T17" t="n">
        <v>4905.88</v>
      </c>
      <c r="U17" t="n">
        <v>0.68</v>
      </c>
      <c r="V17" t="n">
        <v>0.87</v>
      </c>
      <c r="W17" t="n">
        <v>1.11</v>
      </c>
      <c r="X17" t="n">
        <v>0.31</v>
      </c>
      <c r="Y17" t="n">
        <v>1</v>
      </c>
      <c r="Z17" t="n">
        <v>10</v>
      </c>
      <c r="AA17" t="n">
        <v>228.6808557488415</v>
      </c>
      <c r="AB17" t="n">
        <v>312.891235522751</v>
      </c>
      <c r="AC17" t="n">
        <v>283.0293351501595</v>
      </c>
      <c r="AD17" t="n">
        <v>228680.8557488415</v>
      </c>
      <c r="AE17" t="n">
        <v>312891.235522751</v>
      </c>
      <c r="AF17" t="n">
        <v>2.007646959394698e-06</v>
      </c>
      <c r="AG17" t="n">
        <v>15</v>
      </c>
      <c r="AH17" t="n">
        <v>283029.3351501595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8.8476</v>
      </c>
      <c r="E18" t="n">
        <v>11.3</v>
      </c>
      <c r="F18" t="n">
        <v>7.82</v>
      </c>
      <c r="G18" t="n">
        <v>27.6</v>
      </c>
      <c r="H18" t="n">
        <v>0.37</v>
      </c>
      <c r="I18" t="n">
        <v>17</v>
      </c>
      <c r="J18" t="n">
        <v>239.58</v>
      </c>
      <c r="K18" t="n">
        <v>57.72</v>
      </c>
      <c r="L18" t="n">
        <v>5</v>
      </c>
      <c r="M18" t="n">
        <v>15</v>
      </c>
      <c r="N18" t="n">
        <v>56.86</v>
      </c>
      <c r="O18" t="n">
        <v>29782.33</v>
      </c>
      <c r="P18" t="n">
        <v>106.11</v>
      </c>
      <c r="Q18" t="n">
        <v>968.41</v>
      </c>
      <c r="R18" t="n">
        <v>35.65</v>
      </c>
      <c r="S18" t="n">
        <v>23.91</v>
      </c>
      <c r="T18" t="n">
        <v>5067.6</v>
      </c>
      <c r="U18" t="n">
        <v>0.67</v>
      </c>
      <c r="V18" t="n">
        <v>0.86</v>
      </c>
      <c r="W18" t="n">
        <v>1.11</v>
      </c>
      <c r="X18" t="n">
        <v>0.32</v>
      </c>
      <c r="Y18" t="n">
        <v>1</v>
      </c>
      <c r="Z18" t="n">
        <v>10</v>
      </c>
      <c r="AA18" t="n">
        <v>228.8058493878067</v>
      </c>
      <c r="AB18" t="n">
        <v>313.0622573339132</v>
      </c>
      <c r="AC18" t="n">
        <v>283.184034879695</v>
      </c>
      <c r="AD18" t="n">
        <v>228805.8493878067</v>
      </c>
      <c r="AE18" t="n">
        <v>313062.2573339132</v>
      </c>
      <c r="AF18" t="n">
        <v>2.005878586844246e-06</v>
      </c>
      <c r="AG18" t="n">
        <v>15</v>
      </c>
      <c r="AH18" t="n">
        <v>283184.034879695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8.9008</v>
      </c>
      <c r="E19" t="n">
        <v>11.24</v>
      </c>
      <c r="F19" t="n">
        <v>7.8</v>
      </c>
      <c r="G19" t="n">
        <v>29.24</v>
      </c>
      <c r="H19" t="n">
        <v>0.39</v>
      </c>
      <c r="I19" t="n">
        <v>16</v>
      </c>
      <c r="J19" t="n">
        <v>240.02</v>
      </c>
      <c r="K19" t="n">
        <v>57.72</v>
      </c>
      <c r="L19" t="n">
        <v>5.25</v>
      </c>
      <c r="M19" t="n">
        <v>14</v>
      </c>
      <c r="N19" t="n">
        <v>57.04</v>
      </c>
      <c r="O19" t="n">
        <v>29836.09</v>
      </c>
      <c r="P19" t="n">
        <v>104.95</v>
      </c>
      <c r="Q19" t="n">
        <v>968.3200000000001</v>
      </c>
      <c r="R19" t="n">
        <v>35.1</v>
      </c>
      <c r="S19" t="n">
        <v>23.91</v>
      </c>
      <c r="T19" t="n">
        <v>4797</v>
      </c>
      <c r="U19" t="n">
        <v>0.68</v>
      </c>
      <c r="V19" t="n">
        <v>0.87</v>
      </c>
      <c r="W19" t="n">
        <v>1.11</v>
      </c>
      <c r="X19" t="n">
        <v>0.3</v>
      </c>
      <c r="Y19" t="n">
        <v>1</v>
      </c>
      <c r="Z19" t="n">
        <v>10</v>
      </c>
      <c r="AA19" t="n">
        <v>227.4643451847065</v>
      </c>
      <c r="AB19" t="n">
        <v>311.226752100244</v>
      </c>
      <c r="AC19" t="n">
        <v>281.5237076893789</v>
      </c>
      <c r="AD19" t="n">
        <v>227464.3451847065</v>
      </c>
      <c r="AE19" t="n">
        <v>311226.752100244</v>
      </c>
      <c r="AF19" t="n">
        <v>2.017939794496051e-06</v>
      </c>
      <c r="AG19" t="n">
        <v>15</v>
      </c>
      <c r="AH19" t="n">
        <v>281523.7076893789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8.958299999999999</v>
      </c>
      <c r="E20" t="n">
        <v>11.16</v>
      </c>
      <c r="F20" t="n">
        <v>7.77</v>
      </c>
      <c r="G20" t="n">
        <v>31.08</v>
      </c>
      <c r="H20" t="n">
        <v>0.41</v>
      </c>
      <c r="I20" t="n">
        <v>15</v>
      </c>
      <c r="J20" t="n">
        <v>240.45</v>
      </c>
      <c r="K20" t="n">
        <v>57.72</v>
      </c>
      <c r="L20" t="n">
        <v>5.5</v>
      </c>
      <c r="M20" t="n">
        <v>13</v>
      </c>
      <c r="N20" t="n">
        <v>57.23</v>
      </c>
      <c r="O20" t="n">
        <v>29890.04</v>
      </c>
      <c r="P20" t="n">
        <v>103.79</v>
      </c>
      <c r="Q20" t="n">
        <v>968.34</v>
      </c>
      <c r="R20" t="n">
        <v>34.17</v>
      </c>
      <c r="S20" t="n">
        <v>23.91</v>
      </c>
      <c r="T20" t="n">
        <v>4338.26</v>
      </c>
      <c r="U20" t="n">
        <v>0.7</v>
      </c>
      <c r="V20" t="n">
        <v>0.87</v>
      </c>
      <c r="W20" t="n">
        <v>1.1</v>
      </c>
      <c r="X20" t="n">
        <v>0.27</v>
      </c>
      <c r="Y20" t="n">
        <v>1</v>
      </c>
      <c r="Z20" t="n">
        <v>10</v>
      </c>
      <c r="AA20" t="n">
        <v>226.0591852138648</v>
      </c>
      <c r="AB20" t="n">
        <v>309.3041502368566</v>
      </c>
      <c r="AC20" t="n">
        <v>279.7845962494439</v>
      </c>
      <c r="AD20" t="n">
        <v>226059.1852138648</v>
      </c>
      <c r="AE20" t="n">
        <v>309304.1502368566</v>
      </c>
      <c r="AF20" t="n">
        <v>2.030975874194901e-06</v>
      </c>
      <c r="AG20" t="n">
        <v>15</v>
      </c>
      <c r="AH20" t="n">
        <v>279784.5962494439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9.0176</v>
      </c>
      <c r="E21" t="n">
        <v>11.09</v>
      </c>
      <c r="F21" t="n">
        <v>7.74</v>
      </c>
      <c r="G21" t="n">
        <v>33.18</v>
      </c>
      <c r="H21" t="n">
        <v>0.42</v>
      </c>
      <c r="I21" t="n">
        <v>14</v>
      </c>
      <c r="J21" t="n">
        <v>240.89</v>
      </c>
      <c r="K21" t="n">
        <v>57.72</v>
      </c>
      <c r="L21" t="n">
        <v>5.75</v>
      </c>
      <c r="M21" t="n">
        <v>12</v>
      </c>
      <c r="N21" t="n">
        <v>57.42</v>
      </c>
      <c r="O21" t="n">
        <v>29943.94</v>
      </c>
      <c r="P21" t="n">
        <v>101.91</v>
      </c>
      <c r="Q21" t="n">
        <v>968.4</v>
      </c>
      <c r="R21" t="n">
        <v>33.17</v>
      </c>
      <c r="S21" t="n">
        <v>23.91</v>
      </c>
      <c r="T21" t="n">
        <v>3840.51</v>
      </c>
      <c r="U21" t="n">
        <v>0.72</v>
      </c>
      <c r="V21" t="n">
        <v>0.87</v>
      </c>
      <c r="W21" t="n">
        <v>1.11</v>
      </c>
      <c r="X21" t="n">
        <v>0.25</v>
      </c>
      <c r="Y21" t="n">
        <v>1</v>
      </c>
      <c r="Z21" t="n">
        <v>10</v>
      </c>
      <c r="AA21" t="n">
        <v>224.2195645770394</v>
      </c>
      <c r="AB21" t="n">
        <v>306.7871001232187</v>
      </c>
      <c r="AC21" t="n">
        <v>277.5077698659488</v>
      </c>
      <c r="AD21" t="n">
        <v>224219.5645770394</v>
      </c>
      <c r="AE21" t="n">
        <v>306787.1001232187</v>
      </c>
      <c r="AF21" t="n">
        <v>2.044420039866933e-06</v>
      </c>
      <c r="AG21" t="n">
        <v>15</v>
      </c>
      <c r="AH21" t="n">
        <v>277507.7698659488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9.0061</v>
      </c>
      <c r="E22" t="n">
        <v>11.1</v>
      </c>
      <c r="F22" t="n">
        <v>7.76</v>
      </c>
      <c r="G22" t="n">
        <v>33.24</v>
      </c>
      <c r="H22" t="n">
        <v>0.44</v>
      </c>
      <c r="I22" t="n">
        <v>14</v>
      </c>
      <c r="J22" t="n">
        <v>241.33</v>
      </c>
      <c r="K22" t="n">
        <v>57.72</v>
      </c>
      <c r="L22" t="n">
        <v>6</v>
      </c>
      <c r="M22" t="n">
        <v>12</v>
      </c>
      <c r="N22" t="n">
        <v>57.6</v>
      </c>
      <c r="O22" t="n">
        <v>29997.9</v>
      </c>
      <c r="P22" t="n">
        <v>101.29</v>
      </c>
      <c r="Q22" t="n">
        <v>968.3200000000001</v>
      </c>
      <c r="R22" t="n">
        <v>33.77</v>
      </c>
      <c r="S22" t="n">
        <v>23.91</v>
      </c>
      <c r="T22" t="n">
        <v>4138.66</v>
      </c>
      <c r="U22" t="n">
        <v>0.71</v>
      </c>
      <c r="V22" t="n">
        <v>0.87</v>
      </c>
      <c r="W22" t="n">
        <v>1.1</v>
      </c>
      <c r="X22" t="n">
        <v>0.26</v>
      </c>
      <c r="Y22" t="n">
        <v>1</v>
      </c>
      <c r="Z22" t="n">
        <v>10</v>
      </c>
      <c r="AA22" t="n">
        <v>224.030137034338</v>
      </c>
      <c r="AB22" t="n">
        <v>306.5279170023413</v>
      </c>
      <c r="AC22" t="n">
        <v>277.273322818362</v>
      </c>
      <c r="AD22" t="n">
        <v>224030.137034338</v>
      </c>
      <c r="AE22" t="n">
        <v>306527.9170023413</v>
      </c>
      <c r="AF22" t="n">
        <v>2.041812823927162e-06</v>
      </c>
      <c r="AG22" t="n">
        <v>15</v>
      </c>
      <c r="AH22" t="n">
        <v>277273.322818362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9.0646</v>
      </c>
      <c r="E23" t="n">
        <v>11.03</v>
      </c>
      <c r="F23" t="n">
        <v>7.73</v>
      </c>
      <c r="G23" t="n">
        <v>35.68</v>
      </c>
      <c r="H23" t="n">
        <v>0.46</v>
      </c>
      <c r="I23" t="n">
        <v>13</v>
      </c>
      <c r="J23" t="n">
        <v>241.77</v>
      </c>
      <c r="K23" t="n">
        <v>57.72</v>
      </c>
      <c r="L23" t="n">
        <v>6.25</v>
      </c>
      <c r="M23" t="n">
        <v>11</v>
      </c>
      <c r="N23" t="n">
        <v>57.79</v>
      </c>
      <c r="O23" t="n">
        <v>30051.93</v>
      </c>
      <c r="P23" t="n">
        <v>100.25</v>
      </c>
      <c r="Q23" t="n">
        <v>968.36</v>
      </c>
      <c r="R23" t="n">
        <v>32.91</v>
      </c>
      <c r="S23" t="n">
        <v>23.91</v>
      </c>
      <c r="T23" t="n">
        <v>3715.89</v>
      </c>
      <c r="U23" t="n">
        <v>0.73</v>
      </c>
      <c r="V23" t="n">
        <v>0.87</v>
      </c>
      <c r="W23" t="n">
        <v>1.1</v>
      </c>
      <c r="X23" t="n">
        <v>0.23</v>
      </c>
      <c r="Y23" t="n">
        <v>1</v>
      </c>
      <c r="Z23" t="n">
        <v>10</v>
      </c>
      <c r="AA23" t="n">
        <v>222.7254726526631</v>
      </c>
      <c r="AB23" t="n">
        <v>304.7428176376044</v>
      </c>
      <c r="AC23" t="n">
        <v>275.6585908315923</v>
      </c>
      <c r="AD23" t="n">
        <v>222725.4726526631</v>
      </c>
      <c r="AE23" t="n">
        <v>304742.8176376044</v>
      </c>
      <c r="AF23" t="n">
        <v>2.055075618055558e-06</v>
      </c>
      <c r="AG23" t="n">
        <v>15</v>
      </c>
      <c r="AH23" t="n">
        <v>275658.5908315923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9.122199999999999</v>
      </c>
      <c r="E24" t="n">
        <v>10.96</v>
      </c>
      <c r="F24" t="n">
        <v>7.71</v>
      </c>
      <c r="G24" t="n">
        <v>38.53</v>
      </c>
      <c r="H24" t="n">
        <v>0.48</v>
      </c>
      <c r="I24" t="n">
        <v>12</v>
      </c>
      <c r="J24" t="n">
        <v>242.2</v>
      </c>
      <c r="K24" t="n">
        <v>57.72</v>
      </c>
      <c r="L24" t="n">
        <v>6.5</v>
      </c>
      <c r="M24" t="n">
        <v>10</v>
      </c>
      <c r="N24" t="n">
        <v>57.98</v>
      </c>
      <c r="O24" t="n">
        <v>30106.03</v>
      </c>
      <c r="P24" t="n">
        <v>98.23999999999999</v>
      </c>
      <c r="Q24" t="n">
        <v>968.3200000000001</v>
      </c>
      <c r="R24" t="n">
        <v>32.28</v>
      </c>
      <c r="S24" t="n">
        <v>23.91</v>
      </c>
      <c r="T24" t="n">
        <v>3406.53</v>
      </c>
      <c r="U24" t="n">
        <v>0.74</v>
      </c>
      <c r="V24" t="n">
        <v>0.88</v>
      </c>
      <c r="W24" t="n">
        <v>1.1</v>
      </c>
      <c r="X24" t="n">
        <v>0.21</v>
      </c>
      <c r="Y24" t="n">
        <v>1</v>
      </c>
      <c r="Z24" t="n">
        <v>10</v>
      </c>
      <c r="AA24" t="n">
        <v>220.9026504346711</v>
      </c>
      <c r="AB24" t="n">
        <v>302.2487518617082</v>
      </c>
      <c r="AC24" t="n">
        <v>273.4025551929037</v>
      </c>
      <c r="AD24" t="n">
        <v>220902.6504346711</v>
      </c>
      <c r="AE24" t="n">
        <v>302248.7518617082</v>
      </c>
      <c r="AF24" t="n">
        <v>2.068134369197362e-06</v>
      </c>
      <c r="AG24" t="n">
        <v>15</v>
      </c>
      <c r="AH24" t="n">
        <v>273402.5551929037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9.120900000000001</v>
      </c>
      <c r="E25" t="n">
        <v>10.96</v>
      </c>
      <c r="F25" t="n">
        <v>7.71</v>
      </c>
      <c r="G25" t="n">
        <v>38.54</v>
      </c>
      <c r="H25" t="n">
        <v>0.49</v>
      </c>
      <c r="I25" t="n">
        <v>12</v>
      </c>
      <c r="J25" t="n">
        <v>242.64</v>
      </c>
      <c r="K25" t="n">
        <v>57.72</v>
      </c>
      <c r="L25" t="n">
        <v>6.75</v>
      </c>
      <c r="M25" t="n">
        <v>10</v>
      </c>
      <c r="N25" t="n">
        <v>58.17</v>
      </c>
      <c r="O25" t="n">
        <v>30160.2</v>
      </c>
      <c r="P25" t="n">
        <v>96.95</v>
      </c>
      <c r="Q25" t="n">
        <v>968.3200000000001</v>
      </c>
      <c r="R25" t="n">
        <v>32.28</v>
      </c>
      <c r="S25" t="n">
        <v>23.91</v>
      </c>
      <c r="T25" t="n">
        <v>3406</v>
      </c>
      <c r="U25" t="n">
        <v>0.74</v>
      </c>
      <c r="V25" t="n">
        <v>0.88</v>
      </c>
      <c r="W25" t="n">
        <v>1.1</v>
      </c>
      <c r="X25" t="n">
        <v>0.21</v>
      </c>
      <c r="Y25" t="n">
        <v>1</v>
      </c>
      <c r="Z25" t="n">
        <v>10</v>
      </c>
      <c r="AA25" t="n">
        <v>220.1452034015132</v>
      </c>
      <c r="AB25" t="n">
        <v>301.2123794147374</v>
      </c>
      <c r="AC25" t="n">
        <v>272.4650926777135</v>
      </c>
      <c r="AD25" t="n">
        <v>220145.2034015132</v>
      </c>
      <c r="AE25" t="n">
        <v>301212.3794147374</v>
      </c>
      <c r="AF25" t="n">
        <v>2.067839640438953e-06</v>
      </c>
      <c r="AG25" t="n">
        <v>15</v>
      </c>
      <c r="AH25" t="n">
        <v>272465.0926777135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9.168200000000001</v>
      </c>
      <c r="E26" t="n">
        <v>10.91</v>
      </c>
      <c r="F26" t="n">
        <v>7.7</v>
      </c>
      <c r="G26" t="n">
        <v>41.98</v>
      </c>
      <c r="H26" t="n">
        <v>0.51</v>
      </c>
      <c r="I26" t="n">
        <v>11</v>
      </c>
      <c r="J26" t="n">
        <v>243.08</v>
      </c>
      <c r="K26" t="n">
        <v>57.72</v>
      </c>
      <c r="L26" t="n">
        <v>7</v>
      </c>
      <c r="M26" t="n">
        <v>9</v>
      </c>
      <c r="N26" t="n">
        <v>58.36</v>
      </c>
      <c r="O26" t="n">
        <v>30214.44</v>
      </c>
      <c r="P26" t="n">
        <v>95.66</v>
      </c>
      <c r="Q26" t="n">
        <v>968.41</v>
      </c>
      <c r="R26" t="n">
        <v>31.9</v>
      </c>
      <c r="S26" t="n">
        <v>23.91</v>
      </c>
      <c r="T26" t="n">
        <v>3220.87</v>
      </c>
      <c r="U26" t="n">
        <v>0.75</v>
      </c>
      <c r="V26" t="n">
        <v>0.88</v>
      </c>
      <c r="W26" t="n">
        <v>1.1</v>
      </c>
      <c r="X26" t="n">
        <v>0.2</v>
      </c>
      <c r="Y26" t="n">
        <v>1</v>
      </c>
      <c r="Z26" t="n">
        <v>10</v>
      </c>
      <c r="AA26" t="n">
        <v>218.9057195346916</v>
      </c>
      <c r="AB26" t="n">
        <v>299.516462905984</v>
      </c>
      <c r="AC26" t="n">
        <v>270.9310320603213</v>
      </c>
      <c r="AD26" t="n">
        <v>218905.7195346916</v>
      </c>
      <c r="AE26" t="n">
        <v>299516.462905984</v>
      </c>
      <c r="AF26" t="n">
        <v>2.078563232956442e-06</v>
      </c>
      <c r="AG26" t="n">
        <v>15</v>
      </c>
      <c r="AH26" t="n">
        <v>270931.0320603213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9.1661</v>
      </c>
      <c r="E27" t="n">
        <v>10.91</v>
      </c>
      <c r="F27" t="n">
        <v>7.7</v>
      </c>
      <c r="G27" t="n">
        <v>42</v>
      </c>
      <c r="H27" t="n">
        <v>0.53</v>
      </c>
      <c r="I27" t="n">
        <v>11</v>
      </c>
      <c r="J27" t="n">
        <v>243.52</v>
      </c>
      <c r="K27" t="n">
        <v>57.72</v>
      </c>
      <c r="L27" t="n">
        <v>7.25</v>
      </c>
      <c r="M27" t="n">
        <v>8</v>
      </c>
      <c r="N27" t="n">
        <v>58.55</v>
      </c>
      <c r="O27" t="n">
        <v>30268.74</v>
      </c>
      <c r="P27" t="n">
        <v>94.58</v>
      </c>
      <c r="Q27" t="n">
        <v>968.34</v>
      </c>
      <c r="R27" t="n">
        <v>31.88</v>
      </c>
      <c r="S27" t="n">
        <v>23.91</v>
      </c>
      <c r="T27" t="n">
        <v>3209.88</v>
      </c>
      <c r="U27" t="n">
        <v>0.75</v>
      </c>
      <c r="V27" t="n">
        <v>0.88</v>
      </c>
      <c r="W27" t="n">
        <v>1.1</v>
      </c>
      <c r="X27" t="n">
        <v>0.2</v>
      </c>
      <c r="Y27" t="n">
        <v>1</v>
      </c>
      <c r="Z27" t="n">
        <v>10</v>
      </c>
      <c r="AA27" t="n">
        <v>218.2837158098116</v>
      </c>
      <c r="AB27" t="n">
        <v>298.665409968736</v>
      </c>
      <c r="AC27" t="n">
        <v>270.1612024209436</v>
      </c>
      <c r="AD27" t="n">
        <v>218283.7158098116</v>
      </c>
      <c r="AE27" t="n">
        <v>298665.409968736</v>
      </c>
      <c r="AF27" t="n">
        <v>2.078087132654397e-06</v>
      </c>
      <c r="AG27" t="n">
        <v>15</v>
      </c>
      <c r="AH27" t="n">
        <v>270161.2024209436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9.228899999999999</v>
      </c>
      <c r="E28" t="n">
        <v>10.84</v>
      </c>
      <c r="F28" t="n">
        <v>7.67</v>
      </c>
      <c r="G28" t="n">
        <v>46.03</v>
      </c>
      <c r="H28" t="n">
        <v>0.55</v>
      </c>
      <c r="I28" t="n">
        <v>10</v>
      </c>
      <c r="J28" t="n">
        <v>243.96</v>
      </c>
      <c r="K28" t="n">
        <v>57.72</v>
      </c>
      <c r="L28" t="n">
        <v>7.5</v>
      </c>
      <c r="M28" t="n">
        <v>7</v>
      </c>
      <c r="N28" t="n">
        <v>58.74</v>
      </c>
      <c r="O28" t="n">
        <v>30323.11</v>
      </c>
      <c r="P28" t="n">
        <v>93.87</v>
      </c>
      <c r="Q28" t="n">
        <v>968.34</v>
      </c>
      <c r="R28" t="n">
        <v>31.17</v>
      </c>
      <c r="S28" t="n">
        <v>23.91</v>
      </c>
      <c r="T28" t="n">
        <v>2859.38</v>
      </c>
      <c r="U28" t="n">
        <v>0.77</v>
      </c>
      <c r="V28" t="n">
        <v>0.88</v>
      </c>
      <c r="W28" t="n">
        <v>1.09</v>
      </c>
      <c r="X28" t="n">
        <v>0.17</v>
      </c>
      <c r="Y28" t="n">
        <v>1</v>
      </c>
      <c r="Z28" t="n">
        <v>10</v>
      </c>
      <c r="AA28" t="n">
        <v>217.1945407872825</v>
      </c>
      <c r="AB28" t="n">
        <v>297.1751526519018</v>
      </c>
      <c r="AC28" t="n">
        <v>268.8131731708383</v>
      </c>
      <c r="AD28" t="n">
        <v>217194.5407872825</v>
      </c>
      <c r="AE28" t="n">
        <v>297175.1526519018</v>
      </c>
      <c r="AF28" t="n">
        <v>2.092324798829836e-06</v>
      </c>
      <c r="AG28" t="n">
        <v>15</v>
      </c>
      <c r="AH28" t="n">
        <v>268813.1731708383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9.231</v>
      </c>
      <c r="E29" t="n">
        <v>10.83</v>
      </c>
      <c r="F29" t="n">
        <v>7.67</v>
      </c>
      <c r="G29" t="n">
        <v>46.01</v>
      </c>
      <c r="H29" t="n">
        <v>0.5600000000000001</v>
      </c>
      <c r="I29" t="n">
        <v>10</v>
      </c>
      <c r="J29" t="n">
        <v>244.41</v>
      </c>
      <c r="K29" t="n">
        <v>57.72</v>
      </c>
      <c r="L29" t="n">
        <v>7.75</v>
      </c>
      <c r="M29" t="n">
        <v>4</v>
      </c>
      <c r="N29" t="n">
        <v>58.93</v>
      </c>
      <c r="O29" t="n">
        <v>30377.55</v>
      </c>
      <c r="P29" t="n">
        <v>92.62</v>
      </c>
      <c r="Q29" t="n">
        <v>968.4400000000001</v>
      </c>
      <c r="R29" t="n">
        <v>30.87</v>
      </c>
      <c r="S29" t="n">
        <v>23.91</v>
      </c>
      <c r="T29" t="n">
        <v>2710.9</v>
      </c>
      <c r="U29" t="n">
        <v>0.77</v>
      </c>
      <c r="V29" t="n">
        <v>0.88</v>
      </c>
      <c r="W29" t="n">
        <v>1.1</v>
      </c>
      <c r="X29" t="n">
        <v>0.17</v>
      </c>
      <c r="Y29" t="n">
        <v>1</v>
      </c>
      <c r="Z29" t="n">
        <v>10</v>
      </c>
      <c r="AA29" t="n">
        <v>216.4389539989583</v>
      </c>
      <c r="AB29" t="n">
        <v>296.1413254739806</v>
      </c>
      <c r="AC29" t="n">
        <v>267.8780130077919</v>
      </c>
      <c r="AD29" t="n">
        <v>216438.9539989583</v>
      </c>
      <c r="AE29" t="n">
        <v>296141.3254739806</v>
      </c>
      <c r="AF29" t="n">
        <v>2.092800899131881e-06</v>
      </c>
      <c r="AG29" t="n">
        <v>15</v>
      </c>
      <c r="AH29" t="n">
        <v>267878.0130077919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9.219200000000001</v>
      </c>
      <c r="E30" t="n">
        <v>10.85</v>
      </c>
      <c r="F30" t="n">
        <v>7.68</v>
      </c>
      <c r="G30" t="n">
        <v>46.09</v>
      </c>
      <c r="H30" t="n">
        <v>0.58</v>
      </c>
      <c r="I30" t="n">
        <v>10</v>
      </c>
      <c r="J30" t="n">
        <v>244.85</v>
      </c>
      <c r="K30" t="n">
        <v>57.72</v>
      </c>
      <c r="L30" t="n">
        <v>8</v>
      </c>
      <c r="M30" t="n">
        <v>2</v>
      </c>
      <c r="N30" t="n">
        <v>59.12</v>
      </c>
      <c r="O30" t="n">
        <v>30432.06</v>
      </c>
      <c r="P30" t="n">
        <v>93.11</v>
      </c>
      <c r="Q30" t="n">
        <v>968.42</v>
      </c>
      <c r="R30" t="n">
        <v>31.16</v>
      </c>
      <c r="S30" t="n">
        <v>23.91</v>
      </c>
      <c r="T30" t="n">
        <v>2853.51</v>
      </c>
      <c r="U30" t="n">
        <v>0.77</v>
      </c>
      <c r="V30" t="n">
        <v>0.88</v>
      </c>
      <c r="W30" t="n">
        <v>1.11</v>
      </c>
      <c r="X30" t="n">
        <v>0.19</v>
      </c>
      <c r="Y30" t="n">
        <v>1</v>
      </c>
      <c r="Z30" t="n">
        <v>10</v>
      </c>
      <c r="AA30" t="n">
        <v>216.8671749945476</v>
      </c>
      <c r="AB30" t="n">
        <v>296.7272363319226</v>
      </c>
      <c r="AC30" t="n">
        <v>268.4080053557832</v>
      </c>
      <c r="AD30" t="n">
        <v>216867.1749945476</v>
      </c>
      <c r="AE30" t="n">
        <v>296727.2363319226</v>
      </c>
      <c r="AF30" t="n">
        <v>2.090125668863248e-06</v>
      </c>
      <c r="AG30" t="n">
        <v>15</v>
      </c>
      <c r="AH30" t="n">
        <v>268408.0053557832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9.226699999999999</v>
      </c>
      <c r="E31" t="n">
        <v>10.84</v>
      </c>
      <c r="F31" t="n">
        <v>7.67</v>
      </c>
      <c r="G31" t="n">
        <v>46.04</v>
      </c>
      <c r="H31" t="n">
        <v>0.6</v>
      </c>
      <c r="I31" t="n">
        <v>10</v>
      </c>
      <c r="J31" t="n">
        <v>245.29</v>
      </c>
      <c r="K31" t="n">
        <v>57.72</v>
      </c>
      <c r="L31" t="n">
        <v>8.25</v>
      </c>
      <c r="M31" t="n">
        <v>2</v>
      </c>
      <c r="N31" t="n">
        <v>59.32</v>
      </c>
      <c r="O31" t="n">
        <v>30486.64</v>
      </c>
      <c r="P31" t="n">
        <v>92.87</v>
      </c>
      <c r="Q31" t="n">
        <v>968.4</v>
      </c>
      <c r="R31" t="n">
        <v>31.02</v>
      </c>
      <c r="S31" t="n">
        <v>23.91</v>
      </c>
      <c r="T31" t="n">
        <v>2785.87</v>
      </c>
      <c r="U31" t="n">
        <v>0.77</v>
      </c>
      <c r="V31" t="n">
        <v>0.88</v>
      </c>
      <c r="W31" t="n">
        <v>1.1</v>
      </c>
      <c r="X31" t="n">
        <v>0.18</v>
      </c>
      <c r="Y31" t="n">
        <v>1</v>
      </c>
      <c r="Z31" t="n">
        <v>10</v>
      </c>
      <c r="AA31" t="n">
        <v>216.6243069145156</v>
      </c>
      <c r="AB31" t="n">
        <v>296.3949335102395</v>
      </c>
      <c r="AC31" t="n">
        <v>268.1074170490116</v>
      </c>
      <c r="AD31" t="n">
        <v>216624.3069145156</v>
      </c>
      <c r="AE31" t="n">
        <v>296394.9335102395</v>
      </c>
      <c r="AF31" t="n">
        <v>2.091826027084836e-06</v>
      </c>
      <c r="AG31" t="n">
        <v>15</v>
      </c>
      <c r="AH31" t="n">
        <v>268107.4170490116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9.2178</v>
      </c>
      <c r="E32" t="n">
        <v>10.85</v>
      </c>
      <c r="F32" t="n">
        <v>7.68</v>
      </c>
      <c r="G32" t="n">
        <v>46.11</v>
      </c>
      <c r="H32" t="n">
        <v>0.62</v>
      </c>
      <c r="I32" t="n">
        <v>10</v>
      </c>
      <c r="J32" t="n">
        <v>245.73</v>
      </c>
      <c r="K32" t="n">
        <v>57.72</v>
      </c>
      <c r="L32" t="n">
        <v>8.5</v>
      </c>
      <c r="M32" t="n">
        <v>2</v>
      </c>
      <c r="N32" t="n">
        <v>59.51</v>
      </c>
      <c r="O32" t="n">
        <v>30541.29</v>
      </c>
      <c r="P32" t="n">
        <v>92.51000000000001</v>
      </c>
      <c r="Q32" t="n">
        <v>968.47</v>
      </c>
      <c r="R32" t="n">
        <v>31.31</v>
      </c>
      <c r="S32" t="n">
        <v>23.91</v>
      </c>
      <c r="T32" t="n">
        <v>2932.68</v>
      </c>
      <c r="U32" t="n">
        <v>0.76</v>
      </c>
      <c r="V32" t="n">
        <v>0.88</v>
      </c>
      <c r="W32" t="n">
        <v>1.1</v>
      </c>
      <c r="X32" t="n">
        <v>0.19</v>
      </c>
      <c r="Y32" t="n">
        <v>1</v>
      </c>
      <c r="Z32" t="n">
        <v>10</v>
      </c>
      <c r="AA32" t="n">
        <v>216.5253669894484</v>
      </c>
      <c r="AB32" t="n">
        <v>296.2595595398412</v>
      </c>
      <c r="AC32" t="n">
        <v>267.9849629803495</v>
      </c>
      <c r="AD32" t="n">
        <v>216525.3669894484</v>
      </c>
      <c r="AE32" t="n">
        <v>296259.5595398412</v>
      </c>
      <c r="AF32" t="n">
        <v>2.089808268661884e-06</v>
      </c>
      <c r="AG32" t="n">
        <v>15</v>
      </c>
      <c r="AH32" t="n">
        <v>267984.9629803494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9.218500000000001</v>
      </c>
      <c r="E33" t="n">
        <v>10.85</v>
      </c>
      <c r="F33" t="n">
        <v>7.68</v>
      </c>
      <c r="G33" t="n">
        <v>46.1</v>
      </c>
      <c r="H33" t="n">
        <v>0.63</v>
      </c>
      <c r="I33" t="n">
        <v>10</v>
      </c>
      <c r="J33" t="n">
        <v>246.18</v>
      </c>
      <c r="K33" t="n">
        <v>57.72</v>
      </c>
      <c r="L33" t="n">
        <v>8.75</v>
      </c>
      <c r="M33" t="n">
        <v>2</v>
      </c>
      <c r="N33" t="n">
        <v>59.7</v>
      </c>
      <c r="O33" t="n">
        <v>30596.01</v>
      </c>
      <c r="P33" t="n">
        <v>92.34999999999999</v>
      </c>
      <c r="Q33" t="n">
        <v>968.52</v>
      </c>
      <c r="R33" t="n">
        <v>31.29</v>
      </c>
      <c r="S33" t="n">
        <v>23.91</v>
      </c>
      <c r="T33" t="n">
        <v>2918.59</v>
      </c>
      <c r="U33" t="n">
        <v>0.76</v>
      </c>
      <c r="V33" t="n">
        <v>0.88</v>
      </c>
      <c r="W33" t="n">
        <v>1.1</v>
      </c>
      <c r="X33" t="n">
        <v>0.19</v>
      </c>
      <c r="Y33" t="n">
        <v>1</v>
      </c>
      <c r="Z33" t="n">
        <v>10</v>
      </c>
      <c r="AA33" t="n">
        <v>216.4247320965162</v>
      </c>
      <c r="AB33" t="n">
        <v>296.1218664396333</v>
      </c>
      <c r="AC33" t="n">
        <v>267.8604111163718</v>
      </c>
      <c r="AD33" t="n">
        <v>216424.7320965162</v>
      </c>
      <c r="AE33" t="n">
        <v>296121.8664396332</v>
      </c>
      <c r="AF33" t="n">
        <v>2.089966968762566e-06</v>
      </c>
      <c r="AG33" t="n">
        <v>15</v>
      </c>
      <c r="AH33" t="n">
        <v>267860.4111163719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9.223000000000001</v>
      </c>
      <c r="E34" t="n">
        <v>10.84</v>
      </c>
      <c r="F34" t="n">
        <v>7.68</v>
      </c>
      <c r="G34" t="n">
        <v>46.07</v>
      </c>
      <c r="H34" t="n">
        <v>0.65</v>
      </c>
      <c r="I34" t="n">
        <v>10</v>
      </c>
      <c r="J34" t="n">
        <v>246.62</v>
      </c>
      <c r="K34" t="n">
        <v>57.72</v>
      </c>
      <c r="L34" t="n">
        <v>9</v>
      </c>
      <c r="M34" t="n">
        <v>1</v>
      </c>
      <c r="N34" t="n">
        <v>59.9</v>
      </c>
      <c r="O34" t="n">
        <v>30650.8</v>
      </c>
      <c r="P34" t="n">
        <v>92.04000000000001</v>
      </c>
      <c r="Q34" t="n">
        <v>968.4</v>
      </c>
      <c r="R34" t="n">
        <v>31.09</v>
      </c>
      <c r="S34" t="n">
        <v>23.91</v>
      </c>
      <c r="T34" t="n">
        <v>2821.95</v>
      </c>
      <c r="U34" t="n">
        <v>0.77</v>
      </c>
      <c r="V34" t="n">
        <v>0.88</v>
      </c>
      <c r="W34" t="n">
        <v>1.1</v>
      </c>
      <c r="X34" t="n">
        <v>0.18</v>
      </c>
      <c r="Y34" t="n">
        <v>1</v>
      </c>
      <c r="Z34" t="n">
        <v>10</v>
      </c>
      <c r="AA34" t="n">
        <v>216.2021456645932</v>
      </c>
      <c r="AB34" t="n">
        <v>295.817313863656</v>
      </c>
      <c r="AC34" t="n">
        <v>267.5849246108036</v>
      </c>
      <c r="AD34" t="n">
        <v>216202.1456645932</v>
      </c>
      <c r="AE34" t="n">
        <v>295817.313863656</v>
      </c>
      <c r="AF34" t="n">
        <v>2.09098718369552e-06</v>
      </c>
      <c r="AG34" t="n">
        <v>15</v>
      </c>
      <c r="AH34" t="n">
        <v>267584.9246108035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9.2211</v>
      </c>
      <c r="E35" t="n">
        <v>10.84</v>
      </c>
      <c r="F35" t="n">
        <v>7.68</v>
      </c>
      <c r="G35" t="n">
        <v>46.08</v>
      </c>
      <c r="H35" t="n">
        <v>0.67</v>
      </c>
      <c r="I35" t="n">
        <v>10</v>
      </c>
      <c r="J35" t="n">
        <v>247.07</v>
      </c>
      <c r="K35" t="n">
        <v>57.72</v>
      </c>
      <c r="L35" t="n">
        <v>9.25</v>
      </c>
      <c r="M35" t="n">
        <v>0</v>
      </c>
      <c r="N35" t="n">
        <v>60.09</v>
      </c>
      <c r="O35" t="n">
        <v>30705.66</v>
      </c>
      <c r="P35" t="n">
        <v>92.13</v>
      </c>
      <c r="Q35" t="n">
        <v>968.4</v>
      </c>
      <c r="R35" t="n">
        <v>31.08</v>
      </c>
      <c r="S35" t="n">
        <v>23.91</v>
      </c>
      <c r="T35" t="n">
        <v>2814.7</v>
      </c>
      <c r="U35" t="n">
        <v>0.77</v>
      </c>
      <c r="V35" t="n">
        <v>0.88</v>
      </c>
      <c r="W35" t="n">
        <v>1.11</v>
      </c>
      <c r="X35" t="n">
        <v>0.18</v>
      </c>
      <c r="Y35" t="n">
        <v>1</v>
      </c>
      <c r="Z35" t="n">
        <v>10</v>
      </c>
      <c r="AA35" t="n">
        <v>216.2719689651822</v>
      </c>
      <c r="AB35" t="n">
        <v>295.9128491839084</v>
      </c>
      <c r="AC35" t="n">
        <v>267.6713421741758</v>
      </c>
      <c r="AD35" t="n">
        <v>216271.9689651822</v>
      </c>
      <c r="AE35" t="n">
        <v>295912.8491839084</v>
      </c>
      <c r="AF35" t="n">
        <v>2.090556426279384e-06</v>
      </c>
      <c r="AG35" t="n">
        <v>15</v>
      </c>
      <c r="AH35" t="n">
        <v>267671.3421741758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4.9879</v>
      </c>
      <c r="E2" t="n">
        <v>20.05</v>
      </c>
      <c r="F2" t="n">
        <v>10.15</v>
      </c>
      <c r="G2" t="n">
        <v>4.72</v>
      </c>
      <c r="H2" t="n">
        <v>0.06</v>
      </c>
      <c r="I2" t="n">
        <v>129</v>
      </c>
      <c r="J2" t="n">
        <v>285.18</v>
      </c>
      <c r="K2" t="n">
        <v>61.2</v>
      </c>
      <c r="L2" t="n">
        <v>1</v>
      </c>
      <c r="M2" t="n">
        <v>127</v>
      </c>
      <c r="N2" t="n">
        <v>77.98</v>
      </c>
      <c r="O2" t="n">
        <v>35406.83</v>
      </c>
      <c r="P2" t="n">
        <v>178.43</v>
      </c>
      <c r="Q2" t="n">
        <v>968.75</v>
      </c>
      <c r="R2" t="n">
        <v>108.32</v>
      </c>
      <c r="S2" t="n">
        <v>23.91</v>
      </c>
      <c r="T2" t="n">
        <v>40840.66</v>
      </c>
      <c r="U2" t="n">
        <v>0.22</v>
      </c>
      <c r="V2" t="n">
        <v>0.67</v>
      </c>
      <c r="W2" t="n">
        <v>1.29</v>
      </c>
      <c r="X2" t="n">
        <v>2.65</v>
      </c>
      <c r="Y2" t="n">
        <v>1</v>
      </c>
      <c r="Z2" t="n">
        <v>10</v>
      </c>
      <c r="AA2" t="n">
        <v>513.1300328812519</v>
      </c>
      <c r="AB2" t="n">
        <v>702.0871486874918</v>
      </c>
      <c r="AC2" t="n">
        <v>635.0809366022588</v>
      </c>
      <c r="AD2" t="n">
        <v>513130.0328812519</v>
      </c>
      <c r="AE2" t="n">
        <v>702087.1486874918</v>
      </c>
      <c r="AF2" t="n">
        <v>1.095641344161755e-06</v>
      </c>
      <c r="AG2" t="n">
        <v>27</v>
      </c>
      <c r="AH2" t="n">
        <v>635080.9366022588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5.6898</v>
      </c>
      <c r="E3" t="n">
        <v>17.58</v>
      </c>
      <c r="F3" t="n">
        <v>9.449999999999999</v>
      </c>
      <c r="G3" t="n">
        <v>5.91</v>
      </c>
      <c r="H3" t="n">
        <v>0.08</v>
      </c>
      <c r="I3" t="n">
        <v>96</v>
      </c>
      <c r="J3" t="n">
        <v>285.68</v>
      </c>
      <c r="K3" t="n">
        <v>61.2</v>
      </c>
      <c r="L3" t="n">
        <v>1.25</v>
      </c>
      <c r="M3" t="n">
        <v>94</v>
      </c>
      <c r="N3" t="n">
        <v>78.23999999999999</v>
      </c>
      <c r="O3" t="n">
        <v>35468.6</v>
      </c>
      <c r="P3" t="n">
        <v>165.45</v>
      </c>
      <c r="Q3" t="n">
        <v>968.73</v>
      </c>
      <c r="R3" t="n">
        <v>86.43000000000001</v>
      </c>
      <c r="S3" t="n">
        <v>23.91</v>
      </c>
      <c r="T3" t="n">
        <v>30063.23</v>
      </c>
      <c r="U3" t="n">
        <v>0.28</v>
      </c>
      <c r="V3" t="n">
        <v>0.72</v>
      </c>
      <c r="W3" t="n">
        <v>1.24</v>
      </c>
      <c r="X3" t="n">
        <v>1.95</v>
      </c>
      <c r="Y3" t="n">
        <v>1</v>
      </c>
      <c r="Z3" t="n">
        <v>10</v>
      </c>
      <c r="AA3" t="n">
        <v>427.2182816336685</v>
      </c>
      <c r="AB3" t="n">
        <v>584.5389004715792</v>
      </c>
      <c r="AC3" t="n">
        <v>528.7513282160703</v>
      </c>
      <c r="AD3" t="n">
        <v>427218.2816336685</v>
      </c>
      <c r="AE3" t="n">
        <v>584538.9004715792</v>
      </c>
      <c r="AF3" t="n">
        <v>1.249820589829699e-06</v>
      </c>
      <c r="AG3" t="n">
        <v>23</v>
      </c>
      <c r="AH3" t="n">
        <v>528751.3282160703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6.2332</v>
      </c>
      <c r="E4" t="n">
        <v>16.04</v>
      </c>
      <c r="F4" t="n">
        <v>9</v>
      </c>
      <c r="G4" t="n">
        <v>7.1</v>
      </c>
      <c r="H4" t="n">
        <v>0.09</v>
      </c>
      <c r="I4" t="n">
        <v>76</v>
      </c>
      <c r="J4" t="n">
        <v>286.19</v>
      </c>
      <c r="K4" t="n">
        <v>61.2</v>
      </c>
      <c r="L4" t="n">
        <v>1.5</v>
      </c>
      <c r="M4" t="n">
        <v>74</v>
      </c>
      <c r="N4" t="n">
        <v>78.48999999999999</v>
      </c>
      <c r="O4" t="n">
        <v>35530.47</v>
      </c>
      <c r="P4" t="n">
        <v>156.73</v>
      </c>
      <c r="Q4" t="n">
        <v>968.64</v>
      </c>
      <c r="R4" t="n">
        <v>72.73999999999999</v>
      </c>
      <c r="S4" t="n">
        <v>23.91</v>
      </c>
      <c r="T4" t="n">
        <v>23318.41</v>
      </c>
      <c r="U4" t="n">
        <v>0.33</v>
      </c>
      <c r="V4" t="n">
        <v>0.75</v>
      </c>
      <c r="W4" t="n">
        <v>1.19</v>
      </c>
      <c r="X4" t="n">
        <v>1.5</v>
      </c>
      <c r="Y4" t="n">
        <v>1</v>
      </c>
      <c r="Z4" t="n">
        <v>10</v>
      </c>
      <c r="AA4" t="n">
        <v>380.0288248545624</v>
      </c>
      <c r="AB4" t="n">
        <v>519.9722038545029</v>
      </c>
      <c r="AC4" t="n">
        <v>470.3467865042001</v>
      </c>
      <c r="AD4" t="n">
        <v>380028.8248545624</v>
      </c>
      <c r="AE4" t="n">
        <v>519972.2038545029</v>
      </c>
      <c r="AF4" t="n">
        <v>1.369183749960716e-06</v>
      </c>
      <c r="AG4" t="n">
        <v>21</v>
      </c>
      <c r="AH4" t="n">
        <v>470346.7865042001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6.6358</v>
      </c>
      <c r="E5" t="n">
        <v>15.07</v>
      </c>
      <c r="F5" t="n">
        <v>8.73</v>
      </c>
      <c r="G5" t="n">
        <v>8.31</v>
      </c>
      <c r="H5" t="n">
        <v>0.11</v>
      </c>
      <c r="I5" t="n">
        <v>63</v>
      </c>
      <c r="J5" t="n">
        <v>286.69</v>
      </c>
      <c r="K5" t="n">
        <v>61.2</v>
      </c>
      <c r="L5" t="n">
        <v>1.75</v>
      </c>
      <c r="M5" t="n">
        <v>61</v>
      </c>
      <c r="N5" t="n">
        <v>78.73999999999999</v>
      </c>
      <c r="O5" t="n">
        <v>35592.57</v>
      </c>
      <c r="P5" t="n">
        <v>151.3</v>
      </c>
      <c r="Q5" t="n">
        <v>968.59</v>
      </c>
      <c r="R5" t="n">
        <v>63.95</v>
      </c>
      <c r="S5" t="n">
        <v>23.91</v>
      </c>
      <c r="T5" t="n">
        <v>18987.66</v>
      </c>
      <c r="U5" t="n">
        <v>0.37</v>
      </c>
      <c r="V5" t="n">
        <v>0.78</v>
      </c>
      <c r="W5" t="n">
        <v>1.18</v>
      </c>
      <c r="X5" t="n">
        <v>1.23</v>
      </c>
      <c r="Y5" t="n">
        <v>1</v>
      </c>
      <c r="Z5" t="n">
        <v>10</v>
      </c>
      <c r="AA5" t="n">
        <v>353.6960903955932</v>
      </c>
      <c r="AB5" t="n">
        <v>483.9425948494869</v>
      </c>
      <c r="AC5" t="n">
        <v>437.7557928147489</v>
      </c>
      <c r="AD5" t="n">
        <v>353696.0903955932</v>
      </c>
      <c r="AE5" t="n">
        <v>483942.5948494869</v>
      </c>
      <c r="AF5" t="n">
        <v>1.457618803822967e-06</v>
      </c>
      <c r="AG5" t="n">
        <v>20</v>
      </c>
      <c r="AH5" t="n">
        <v>437755.7928147489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6.9307</v>
      </c>
      <c r="E6" t="n">
        <v>14.43</v>
      </c>
      <c r="F6" t="n">
        <v>8.57</v>
      </c>
      <c r="G6" t="n">
        <v>9.52</v>
      </c>
      <c r="H6" t="n">
        <v>0.12</v>
      </c>
      <c r="I6" t="n">
        <v>54</v>
      </c>
      <c r="J6" t="n">
        <v>287.19</v>
      </c>
      <c r="K6" t="n">
        <v>61.2</v>
      </c>
      <c r="L6" t="n">
        <v>2</v>
      </c>
      <c r="M6" t="n">
        <v>52</v>
      </c>
      <c r="N6" t="n">
        <v>78.98999999999999</v>
      </c>
      <c r="O6" t="n">
        <v>35654.65</v>
      </c>
      <c r="P6" t="n">
        <v>147.91</v>
      </c>
      <c r="Q6" t="n">
        <v>968.4299999999999</v>
      </c>
      <c r="R6" t="n">
        <v>58.72</v>
      </c>
      <c r="S6" t="n">
        <v>23.91</v>
      </c>
      <c r="T6" t="n">
        <v>16414.53</v>
      </c>
      <c r="U6" t="n">
        <v>0.41</v>
      </c>
      <c r="V6" t="n">
        <v>0.79</v>
      </c>
      <c r="W6" t="n">
        <v>1.18</v>
      </c>
      <c r="X6" t="n">
        <v>1.07</v>
      </c>
      <c r="Y6" t="n">
        <v>1</v>
      </c>
      <c r="Z6" t="n">
        <v>10</v>
      </c>
      <c r="AA6" t="n">
        <v>333.8858349691436</v>
      </c>
      <c r="AB6" t="n">
        <v>456.8373294082306</v>
      </c>
      <c r="AC6" t="n">
        <v>413.2374158647271</v>
      </c>
      <c r="AD6" t="n">
        <v>333885.8349691436</v>
      </c>
      <c r="AE6" t="n">
        <v>456837.3294082306</v>
      </c>
      <c r="AF6" t="n">
        <v>1.52239649230776e-06</v>
      </c>
      <c r="AG6" t="n">
        <v>19</v>
      </c>
      <c r="AH6" t="n">
        <v>413237.4158647271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7.1988</v>
      </c>
      <c r="E7" t="n">
        <v>13.89</v>
      </c>
      <c r="F7" t="n">
        <v>8.41</v>
      </c>
      <c r="G7" t="n">
        <v>10.74</v>
      </c>
      <c r="H7" t="n">
        <v>0.14</v>
      </c>
      <c r="I7" t="n">
        <v>47</v>
      </c>
      <c r="J7" t="n">
        <v>287.7</v>
      </c>
      <c r="K7" t="n">
        <v>61.2</v>
      </c>
      <c r="L7" t="n">
        <v>2.25</v>
      </c>
      <c r="M7" t="n">
        <v>45</v>
      </c>
      <c r="N7" t="n">
        <v>79.25</v>
      </c>
      <c r="O7" t="n">
        <v>35716.83</v>
      </c>
      <c r="P7" t="n">
        <v>144.57</v>
      </c>
      <c r="Q7" t="n">
        <v>968.38</v>
      </c>
      <c r="R7" t="n">
        <v>54</v>
      </c>
      <c r="S7" t="n">
        <v>23.91</v>
      </c>
      <c r="T7" t="n">
        <v>14092.22</v>
      </c>
      <c r="U7" t="n">
        <v>0.44</v>
      </c>
      <c r="V7" t="n">
        <v>0.8</v>
      </c>
      <c r="W7" t="n">
        <v>1.16</v>
      </c>
      <c r="X7" t="n">
        <v>0.91</v>
      </c>
      <c r="Y7" t="n">
        <v>1</v>
      </c>
      <c r="Z7" t="n">
        <v>10</v>
      </c>
      <c r="AA7" t="n">
        <v>324.6654503823761</v>
      </c>
      <c r="AB7" t="n">
        <v>444.221592441956</v>
      </c>
      <c r="AC7" t="n">
        <v>401.8257071282158</v>
      </c>
      <c r="AD7" t="n">
        <v>324665.4503823761</v>
      </c>
      <c r="AE7" t="n">
        <v>444221.592441956</v>
      </c>
      <c r="AF7" t="n">
        <v>1.581287296928897e-06</v>
      </c>
      <c r="AG7" t="n">
        <v>19</v>
      </c>
      <c r="AH7" t="n">
        <v>401825.7071282158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7.3879</v>
      </c>
      <c r="E8" t="n">
        <v>13.54</v>
      </c>
      <c r="F8" t="n">
        <v>8.32</v>
      </c>
      <c r="G8" t="n">
        <v>11.89</v>
      </c>
      <c r="H8" t="n">
        <v>0.15</v>
      </c>
      <c r="I8" t="n">
        <v>42</v>
      </c>
      <c r="J8" t="n">
        <v>288.2</v>
      </c>
      <c r="K8" t="n">
        <v>61.2</v>
      </c>
      <c r="L8" t="n">
        <v>2.5</v>
      </c>
      <c r="M8" t="n">
        <v>40</v>
      </c>
      <c r="N8" t="n">
        <v>79.5</v>
      </c>
      <c r="O8" t="n">
        <v>35779.11</v>
      </c>
      <c r="P8" t="n">
        <v>142.2</v>
      </c>
      <c r="Q8" t="n">
        <v>968.72</v>
      </c>
      <c r="R8" t="n">
        <v>51.47</v>
      </c>
      <c r="S8" t="n">
        <v>23.91</v>
      </c>
      <c r="T8" t="n">
        <v>12851.05</v>
      </c>
      <c r="U8" t="n">
        <v>0.46</v>
      </c>
      <c r="V8" t="n">
        <v>0.8100000000000001</v>
      </c>
      <c r="W8" t="n">
        <v>1.14</v>
      </c>
      <c r="X8" t="n">
        <v>0.83</v>
      </c>
      <c r="Y8" t="n">
        <v>1</v>
      </c>
      <c r="Z8" t="n">
        <v>10</v>
      </c>
      <c r="AA8" t="n">
        <v>309.5372345100165</v>
      </c>
      <c r="AB8" t="n">
        <v>423.5225000756129</v>
      </c>
      <c r="AC8" t="n">
        <v>383.1021070859578</v>
      </c>
      <c r="AD8" t="n">
        <v>309537.2345100165</v>
      </c>
      <c r="AE8" t="n">
        <v>423522.5000756129</v>
      </c>
      <c r="AF8" t="n">
        <v>1.622824973742984e-06</v>
      </c>
      <c r="AG8" t="n">
        <v>18</v>
      </c>
      <c r="AH8" t="n">
        <v>383102.1070859578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7.5478</v>
      </c>
      <c r="E9" t="n">
        <v>13.25</v>
      </c>
      <c r="F9" t="n">
        <v>8.25</v>
      </c>
      <c r="G9" t="n">
        <v>13.03</v>
      </c>
      <c r="H9" t="n">
        <v>0.17</v>
      </c>
      <c r="I9" t="n">
        <v>38</v>
      </c>
      <c r="J9" t="n">
        <v>288.71</v>
      </c>
      <c r="K9" t="n">
        <v>61.2</v>
      </c>
      <c r="L9" t="n">
        <v>2.75</v>
      </c>
      <c r="M9" t="n">
        <v>36</v>
      </c>
      <c r="N9" t="n">
        <v>79.76000000000001</v>
      </c>
      <c r="O9" t="n">
        <v>35841.5</v>
      </c>
      <c r="P9" t="n">
        <v>140.51</v>
      </c>
      <c r="Q9" t="n">
        <v>968.52</v>
      </c>
      <c r="R9" t="n">
        <v>49.16</v>
      </c>
      <c r="S9" t="n">
        <v>23.91</v>
      </c>
      <c r="T9" t="n">
        <v>11714.11</v>
      </c>
      <c r="U9" t="n">
        <v>0.49</v>
      </c>
      <c r="V9" t="n">
        <v>0.82</v>
      </c>
      <c r="W9" t="n">
        <v>1.14</v>
      </c>
      <c r="X9" t="n">
        <v>0.75</v>
      </c>
      <c r="Y9" t="n">
        <v>1</v>
      </c>
      <c r="Z9" t="n">
        <v>10</v>
      </c>
      <c r="AA9" t="n">
        <v>304.9495441115335</v>
      </c>
      <c r="AB9" t="n">
        <v>417.2454196777924</v>
      </c>
      <c r="AC9" t="n">
        <v>377.4241024313675</v>
      </c>
      <c r="AD9" t="n">
        <v>304949.5441115335</v>
      </c>
      <c r="AE9" t="n">
        <v>417245.4196777923</v>
      </c>
      <c r="AF9" t="n">
        <v>1.657948583063834e-06</v>
      </c>
      <c r="AG9" t="n">
        <v>18</v>
      </c>
      <c r="AH9" t="n">
        <v>377424.1024313675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7.7258</v>
      </c>
      <c r="E10" t="n">
        <v>12.94</v>
      </c>
      <c r="F10" t="n">
        <v>8.16</v>
      </c>
      <c r="G10" t="n">
        <v>14.4</v>
      </c>
      <c r="H10" t="n">
        <v>0.18</v>
      </c>
      <c r="I10" t="n">
        <v>34</v>
      </c>
      <c r="J10" t="n">
        <v>289.21</v>
      </c>
      <c r="K10" t="n">
        <v>61.2</v>
      </c>
      <c r="L10" t="n">
        <v>3</v>
      </c>
      <c r="M10" t="n">
        <v>32</v>
      </c>
      <c r="N10" t="n">
        <v>80.02</v>
      </c>
      <c r="O10" t="n">
        <v>35903.99</v>
      </c>
      <c r="P10" t="n">
        <v>138.19</v>
      </c>
      <c r="Q10" t="n">
        <v>968.63</v>
      </c>
      <c r="R10" t="n">
        <v>46.39</v>
      </c>
      <c r="S10" t="n">
        <v>23.91</v>
      </c>
      <c r="T10" t="n">
        <v>10348.57</v>
      </c>
      <c r="U10" t="n">
        <v>0.52</v>
      </c>
      <c r="V10" t="n">
        <v>0.83</v>
      </c>
      <c r="W10" t="n">
        <v>1.13</v>
      </c>
      <c r="X10" t="n">
        <v>0.66</v>
      </c>
      <c r="Y10" t="n">
        <v>1</v>
      </c>
      <c r="Z10" t="n">
        <v>10</v>
      </c>
      <c r="AA10" t="n">
        <v>290.5784618411865</v>
      </c>
      <c r="AB10" t="n">
        <v>397.5822709080997</v>
      </c>
      <c r="AC10" t="n">
        <v>359.6375769828518</v>
      </c>
      <c r="AD10" t="n">
        <v>290578.4618411865</v>
      </c>
      <c r="AE10" t="n">
        <v>397582.2709080997</v>
      </c>
      <c r="AF10" t="n">
        <v>1.697048035591108e-06</v>
      </c>
      <c r="AG10" t="n">
        <v>17</v>
      </c>
      <c r="AH10" t="n">
        <v>359637.5769828518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7.8137</v>
      </c>
      <c r="E11" t="n">
        <v>12.8</v>
      </c>
      <c r="F11" t="n">
        <v>8.119999999999999</v>
      </c>
      <c r="G11" t="n">
        <v>15.23</v>
      </c>
      <c r="H11" t="n">
        <v>0.2</v>
      </c>
      <c r="I11" t="n">
        <v>32</v>
      </c>
      <c r="J11" t="n">
        <v>289.72</v>
      </c>
      <c r="K11" t="n">
        <v>61.2</v>
      </c>
      <c r="L11" t="n">
        <v>3.25</v>
      </c>
      <c r="M11" t="n">
        <v>30</v>
      </c>
      <c r="N11" t="n">
        <v>80.27</v>
      </c>
      <c r="O11" t="n">
        <v>35966.59</v>
      </c>
      <c r="P11" t="n">
        <v>137.06</v>
      </c>
      <c r="Q11" t="n">
        <v>968.37</v>
      </c>
      <c r="R11" t="n">
        <v>45.03</v>
      </c>
      <c r="S11" t="n">
        <v>23.91</v>
      </c>
      <c r="T11" t="n">
        <v>9681.27</v>
      </c>
      <c r="U11" t="n">
        <v>0.53</v>
      </c>
      <c r="V11" t="n">
        <v>0.83</v>
      </c>
      <c r="W11" t="n">
        <v>1.14</v>
      </c>
      <c r="X11" t="n">
        <v>0.63</v>
      </c>
      <c r="Y11" t="n">
        <v>1</v>
      </c>
      <c r="Z11" t="n">
        <v>10</v>
      </c>
      <c r="AA11" t="n">
        <v>288.1062548136085</v>
      </c>
      <c r="AB11" t="n">
        <v>394.1996881868909</v>
      </c>
      <c r="AC11" t="n">
        <v>356.5778232090706</v>
      </c>
      <c r="AD11" t="n">
        <v>288106.2548136085</v>
      </c>
      <c r="AE11" t="n">
        <v>394199.6881868909</v>
      </c>
      <c r="AF11" t="n">
        <v>1.716356136024521e-06</v>
      </c>
      <c r="AG11" t="n">
        <v>17</v>
      </c>
      <c r="AH11" t="n">
        <v>356577.8232090706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7.9465</v>
      </c>
      <c r="E12" t="n">
        <v>12.58</v>
      </c>
      <c r="F12" t="n">
        <v>8.07</v>
      </c>
      <c r="G12" t="n">
        <v>16.7</v>
      </c>
      <c r="H12" t="n">
        <v>0.21</v>
      </c>
      <c r="I12" t="n">
        <v>29</v>
      </c>
      <c r="J12" t="n">
        <v>290.23</v>
      </c>
      <c r="K12" t="n">
        <v>61.2</v>
      </c>
      <c r="L12" t="n">
        <v>3.5</v>
      </c>
      <c r="M12" t="n">
        <v>27</v>
      </c>
      <c r="N12" t="n">
        <v>80.53</v>
      </c>
      <c r="O12" t="n">
        <v>36029.29</v>
      </c>
      <c r="P12" t="n">
        <v>135.45</v>
      </c>
      <c r="Q12" t="n">
        <v>968.3200000000001</v>
      </c>
      <c r="R12" t="n">
        <v>43.66</v>
      </c>
      <c r="S12" t="n">
        <v>23.91</v>
      </c>
      <c r="T12" t="n">
        <v>9009.549999999999</v>
      </c>
      <c r="U12" t="n">
        <v>0.55</v>
      </c>
      <c r="V12" t="n">
        <v>0.84</v>
      </c>
      <c r="W12" t="n">
        <v>1.13</v>
      </c>
      <c r="X12" t="n">
        <v>0.58</v>
      </c>
      <c r="Y12" t="n">
        <v>1</v>
      </c>
      <c r="Z12" t="n">
        <v>10</v>
      </c>
      <c r="AA12" t="n">
        <v>284.5871073077229</v>
      </c>
      <c r="AB12" t="n">
        <v>389.3846353155076</v>
      </c>
      <c r="AC12" t="n">
        <v>352.2223122257629</v>
      </c>
      <c r="AD12" t="n">
        <v>284587.1073077229</v>
      </c>
      <c r="AE12" t="n">
        <v>389384.6353155077</v>
      </c>
      <c r="AF12" t="n">
        <v>1.745526963528015e-06</v>
      </c>
      <c r="AG12" t="n">
        <v>17</v>
      </c>
      <c r="AH12" t="n">
        <v>352222.3122257629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8.062200000000001</v>
      </c>
      <c r="E13" t="n">
        <v>12.4</v>
      </c>
      <c r="F13" t="n">
        <v>8</v>
      </c>
      <c r="G13" t="n">
        <v>17.78</v>
      </c>
      <c r="H13" t="n">
        <v>0.23</v>
      </c>
      <c r="I13" t="n">
        <v>27</v>
      </c>
      <c r="J13" t="n">
        <v>290.74</v>
      </c>
      <c r="K13" t="n">
        <v>61.2</v>
      </c>
      <c r="L13" t="n">
        <v>3.75</v>
      </c>
      <c r="M13" t="n">
        <v>25</v>
      </c>
      <c r="N13" t="n">
        <v>80.79000000000001</v>
      </c>
      <c r="O13" t="n">
        <v>36092.1</v>
      </c>
      <c r="P13" t="n">
        <v>133.64</v>
      </c>
      <c r="Q13" t="n">
        <v>968.35</v>
      </c>
      <c r="R13" t="n">
        <v>41.33</v>
      </c>
      <c r="S13" t="n">
        <v>23.91</v>
      </c>
      <c r="T13" t="n">
        <v>7858.09</v>
      </c>
      <c r="U13" t="n">
        <v>0.58</v>
      </c>
      <c r="V13" t="n">
        <v>0.85</v>
      </c>
      <c r="W13" t="n">
        <v>1.12</v>
      </c>
      <c r="X13" t="n">
        <v>0.5</v>
      </c>
      <c r="Y13" t="n">
        <v>1</v>
      </c>
      <c r="Z13" t="n">
        <v>10</v>
      </c>
      <c r="AA13" t="n">
        <v>281.2268315792893</v>
      </c>
      <c r="AB13" t="n">
        <v>384.7869578189623</v>
      </c>
      <c r="AC13" t="n">
        <v>348.063430616607</v>
      </c>
      <c r="AD13" t="n">
        <v>281226.8315792893</v>
      </c>
      <c r="AE13" t="n">
        <v>384786.9578189623</v>
      </c>
      <c r="AF13" t="n">
        <v>1.770941607670744e-06</v>
      </c>
      <c r="AG13" t="n">
        <v>17</v>
      </c>
      <c r="AH13" t="n">
        <v>348063.430616607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8.1455</v>
      </c>
      <c r="E14" t="n">
        <v>12.28</v>
      </c>
      <c r="F14" t="n">
        <v>7.98</v>
      </c>
      <c r="G14" t="n">
        <v>19.15</v>
      </c>
      <c r="H14" t="n">
        <v>0.24</v>
      </c>
      <c r="I14" t="n">
        <v>25</v>
      </c>
      <c r="J14" t="n">
        <v>291.25</v>
      </c>
      <c r="K14" t="n">
        <v>61.2</v>
      </c>
      <c r="L14" t="n">
        <v>4</v>
      </c>
      <c r="M14" t="n">
        <v>23</v>
      </c>
      <c r="N14" t="n">
        <v>81.05</v>
      </c>
      <c r="O14" t="n">
        <v>36155.02</v>
      </c>
      <c r="P14" t="n">
        <v>132.62</v>
      </c>
      <c r="Q14" t="n">
        <v>968.4299999999999</v>
      </c>
      <c r="R14" t="n">
        <v>40.94</v>
      </c>
      <c r="S14" t="n">
        <v>23.91</v>
      </c>
      <c r="T14" t="n">
        <v>7668.53</v>
      </c>
      <c r="U14" t="n">
        <v>0.58</v>
      </c>
      <c r="V14" t="n">
        <v>0.85</v>
      </c>
      <c r="W14" t="n">
        <v>1.11</v>
      </c>
      <c r="X14" t="n">
        <v>0.48</v>
      </c>
      <c r="Y14" t="n">
        <v>1</v>
      </c>
      <c r="Z14" t="n">
        <v>10</v>
      </c>
      <c r="AA14" t="n">
        <v>270.0611969516119</v>
      </c>
      <c r="AB14" t="n">
        <v>369.5096439283397</v>
      </c>
      <c r="AC14" t="n">
        <v>334.2441621218606</v>
      </c>
      <c r="AD14" t="n">
        <v>270061.1969516118</v>
      </c>
      <c r="AE14" t="n">
        <v>369509.6439283397</v>
      </c>
      <c r="AF14" t="n">
        <v>1.789239272814126e-06</v>
      </c>
      <c r="AG14" t="n">
        <v>16</v>
      </c>
      <c r="AH14" t="n">
        <v>334244.1621218606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8.1904</v>
      </c>
      <c r="E15" t="n">
        <v>12.21</v>
      </c>
      <c r="F15" t="n">
        <v>7.97</v>
      </c>
      <c r="G15" t="n">
        <v>19.92</v>
      </c>
      <c r="H15" t="n">
        <v>0.26</v>
      </c>
      <c r="I15" t="n">
        <v>24</v>
      </c>
      <c r="J15" t="n">
        <v>291.76</v>
      </c>
      <c r="K15" t="n">
        <v>61.2</v>
      </c>
      <c r="L15" t="n">
        <v>4.25</v>
      </c>
      <c r="M15" t="n">
        <v>22</v>
      </c>
      <c r="N15" t="n">
        <v>81.31</v>
      </c>
      <c r="O15" t="n">
        <v>36218.04</v>
      </c>
      <c r="P15" t="n">
        <v>131.43</v>
      </c>
      <c r="Q15" t="n">
        <v>968.3200000000001</v>
      </c>
      <c r="R15" t="n">
        <v>40.36</v>
      </c>
      <c r="S15" t="n">
        <v>23.91</v>
      </c>
      <c r="T15" t="n">
        <v>7387.76</v>
      </c>
      <c r="U15" t="n">
        <v>0.59</v>
      </c>
      <c r="V15" t="n">
        <v>0.85</v>
      </c>
      <c r="W15" t="n">
        <v>1.12</v>
      </c>
      <c r="X15" t="n">
        <v>0.47</v>
      </c>
      <c r="Y15" t="n">
        <v>1</v>
      </c>
      <c r="Z15" t="n">
        <v>10</v>
      </c>
      <c r="AA15" t="n">
        <v>268.5559748254579</v>
      </c>
      <c r="AB15" t="n">
        <v>367.4501326096224</v>
      </c>
      <c r="AC15" t="n">
        <v>332.3812076728594</v>
      </c>
      <c r="AD15" t="n">
        <v>268555.9748254579</v>
      </c>
      <c r="AE15" t="n">
        <v>367450.1326096224</v>
      </c>
      <c r="AF15" t="n">
        <v>1.799101999884208e-06</v>
      </c>
      <c r="AG15" t="n">
        <v>16</v>
      </c>
      <c r="AH15" t="n">
        <v>332381.2076728594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8.3047</v>
      </c>
      <c r="E16" t="n">
        <v>12.04</v>
      </c>
      <c r="F16" t="n">
        <v>7.91</v>
      </c>
      <c r="G16" t="n">
        <v>21.56</v>
      </c>
      <c r="H16" t="n">
        <v>0.27</v>
      </c>
      <c r="I16" t="n">
        <v>22</v>
      </c>
      <c r="J16" t="n">
        <v>292.27</v>
      </c>
      <c r="K16" t="n">
        <v>61.2</v>
      </c>
      <c r="L16" t="n">
        <v>4.5</v>
      </c>
      <c r="M16" t="n">
        <v>20</v>
      </c>
      <c r="N16" t="n">
        <v>81.56999999999999</v>
      </c>
      <c r="O16" t="n">
        <v>36281.16</v>
      </c>
      <c r="P16" t="n">
        <v>129.89</v>
      </c>
      <c r="Q16" t="n">
        <v>968.54</v>
      </c>
      <c r="R16" t="n">
        <v>38.55</v>
      </c>
      <c r="S16" t="n">
        <v>23.91</v>
      </c>
      <c r="T16" t="n">
        <v>6491.33</v>
      </c>
      <c r="U16" t="n">
        <v>0.62</v>
      </c>
      <c r="V16" t="n">
        <v>0.86</v>
      </c>
      <c r="W16" t="n">
        <v>1.11</v>
      </c>
      <c r="X16" t="n">
        <v>0.41</v>
      </c>
      <c r="Y16" t="n">
        <v>1</v>
      </c>
      <c r="Z16" t="n">
        <v>10</v>
      </c>
      <c r="AA16" t="n">
        <v>265.6291923095168</v>
      </c>
      <c r="AB16" t="n">
        <v>363.44557965078</v>
      </c>
      <c r="AC16" t="n">
        <v>328.7588436279836</v>
      </c>
      <c r="AD16" t="n">
        <v>265629.1923095168</v>
      </c>
      <c r="AE16" t="n">
        <v>363445.57965078</v>
      </c>
      <c r="AF16" t="n">
        <v>1.824209120243014e-06</v>
      </c>
      <c r="AG16" t="n">
        <v>16</v>
      </c>
      <c r="AH16" t="n">
        <v>328758.8436279836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8.351699999999999</v>
      </c>
      <c r="E17" t="n">
        <v>11.97</v>
      </c>
      <c r="F17" t="n">
        <v>7.89</v>
      </c>
      <c r="G17" t="n">
        <v>22.55</v>
      </c>
      <c r="H17" t="n">
        <v>0.29</v>
      </c>
      <c r="I17" t="n">
        <v>21</v>
      </c>
      <c r="J17" t="n">
        <v>292.79</v>
      </c>
      <c r="K17" t="n">
        <v>61.2</v>
      </c>
      <c r="L17" t="n">
        <v>4.75</v>
      </c>
      <c r="M17" t="n">
        <v>19</v>
      </c>
      <c r="N17" t="n">
        <v>81.84</v>
      </c>
      <c r="O17" t="n">
        <v>36344.4</v>
      </c>
      <c r="P17" t="n">
        <v>128.82</v>
      </c>
      <c r="Q17" t="n">
        <v>968.4400000000001</v>
      </c>
      <c r="R17" t="n">
        <v>38.02</v>
      </c>
      <c r="S17" t="n">
        <v>23.91</v>
      </c>
      <c r="T17" t="n">
        <v>6231.41</v>
      </c>
      <c r="U17" t="n">
        <v>0.63</v>
      </c>
      <c r="V17" t="n">
        <v>0.86</v>
      </c>
      <c r="W17" t="n">
        <v>1.11</v>
      </c>
      <c r="X17" t="n">
        <v>0.4</v>
      </c>
      <c r="Y17" t="n">
        <v>1</v>
      </c>
      <c r="Z17" t="n">
        <v>10</v>
      </c>
      <c r="AA17" t="n">
        <v>264.1837778726382</v>
      </c>
      <c r="AB17" t="n">
        <v>361.4678998510584</v>
      </c>
      <c r="AC17" t="n">
        <v>326.9699108126563</v>
      </c>
      <c r="AD17" t="n">
        <v>264183.7778726383</v>
      </c>
      <c r="AE17" t="n">
        <v>361467.8998510584</v>
      </c>
      <c r="AF17" t="n">
        <v>1.834533132988979e-06</v>
      </c>
      <c r="AG17" t="n">
        <v>16</v>
      </c>
      <c r="AH17" t="n">
        <v>326969.9108126563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8.4077</v>
      </c>
      <c r="E18" t="n">
        <v>11.89</v>
      </c>
      <c r="F18" t="n">
        <v>7.87</v>
      </c>
      <c r="G18" t="n">
        <v>23.6</v>
      </c>
      <c r="H18" t="n">
        <v>0.3</v>
      </c>
      <c r="I18" t="n">
        <v>20</v>
      </c>
      <c r="J18" t="n">
        <v>293.3</v>
      </c>
      <c r="K18" t="n">
        <v>61.2</v>
      </c>
      <c r="L18" t="n">
        <v>5</v>
      </c>
      <c r="M18" t="n">
        <v>18</v>
      </c>
      <c r="N18" t="n">
        <v>82.09999999999999</v>
      </c>
      <c r="O18" t="n">
        <v>36407.75</v>
      </c>
      <c r="P18" t="n">
        <v>128.13</v>
      </c>
      <c r="Q18" t="n">
        <v>968.37</v>
      </c>
      <c r="R18" t="n">
        <v>37.04</v>
      </c>
      <c r="S18" t="n">
        <v>23.91</v>
      </c>
      <c r="T18" t="n">
        <v>5746.36</v>
      </c>
      <c r="U18" t="n">
        <v>0.65</v>
      </c>
      <c r="V18" t="n">
        <v>0.86</v>
      </c>
      <c r="W18" t="n">
        <v>1.11</v>
      </c>
      <c r="X18" t="n">
        <v>0.37</v>
      </c>
      <c r="Y18" t="n">
        <v>1</v>
      </c>
      <c r="Z18" t="n">
        <v>10</v>
      </c>
      <c r="AA18" t="n">
        <v>262.8770706131959</v>
      </c>
      <c r="AB18" t="n">
        <v>359.6800053308335</v>
      </c>
      <c r="AC18" t="n">
        <v>325.3526504361161</v>
      </c>
      <c r="AD18" t="n">
        <v>262877.0706131959</v>
      </c>
      <c r="AE18" t="n">
        <v>359680.0053308335</v>
      </c>
      <c r="AF18" t="n">
        <v>1.846834084345875e-06</v>
      </c>
      <c r="AG18" t="n">
        <v>16</v>
      </c>
      <c r="AH18" t="n">
        <v>325352.650436116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8.469200000000001</v>
      </c>
      <c r="E19" t="n">
        <v>11.81</v>
      </c>
      <c r="F19" t="n">
        <v>7.83</v>
      </c>
      <c r="G19" t="n">
        <v>24.74</v>
      </c>
      <c r="H19" t="n">
        <v>0.32</v>
      </c>
      <c r="I19" t="n">
        <v>19</v>
      </c>
      <c r="J19" t="n">
        <v>293.81</v>
      </c>
      <c r="K19" t="n">
        <v>61.2</v>
      </c>
      <c r="L19" t="n">
        <v>5.25</v>
      </c>
      <c r="M19" t="n">
        <v>17</v>
      </c>
      <c r="N19" t="n">
        <v>82.36</v>
      </c>
      <c r="O19" t="n">
        <v>36471.2</v>
      </c>
      <c r="P19" t="n">
        <v>126.23</v>
      </c>
      <c r="Q19" t="n">
        <v>968.3200000000001</v>
      </c>
      <c r="R19" t="n">
        <v>36.34</v>
      </c>
      <c r="S19" t="n">
        <v>23.91</v>
      </c>
      <c r="T19" t="n">
        <v>5398.89</v>
      </c>
      <c r="U19" t="n">
        <v>0.66</v>
      </c>
      <c r="V19" t="n">
        <v>0.86</v>
      </c>
      <c r="W19" t="n">
        <v>1.11</v>
      </c>
      <c r="X19" t="n">
        <v>0.34</v>
      </c>
      <c r="Y19" t="n">
        <v>1</v>
      </c>
      <c r="Z19" t="n">
        <v>10</v>
      </c>
      <c r="AA19" t="n">
        <v>260.6540564528649</v>
      </c>
      <c r="AB19" t="n">
        <v>356.6383792842055</v>
      </c>
      <c r="AC19" t="n">
        <v>322.6013129104293</v>
      </c>
      <c r="AD19" t="n">
        <v>260654.0564528649</v>
      </c>
      <c r="AE19" t="n">
        <v>356638.3792842055</v>
      </c>
      <c r="AF19" t="n">
        <v>1.860343164853894e-06</v>
      </c>
      <c r="AG19" t="n">
        <v>16</v>
      </c>
      <c r="AH19" t="n">
        <v>322601.3129104293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8.524699999999999</v>
      </c>
      <c r="E20" t="n">
        <v>11.73</v>
      </c>
      <c r="F20" t="n">
        <v>7.81</v>
      </c>
      <c r="G20" t="n">
        <v>26.04</v>
      </c>
      <c r="H20" t="n">
        <v>0.33</v>
      </c>
      <c r="I20" t="n">
        <v>18</v>
      </c>
      <c r="J20" t="n">
        <v>294.33</v>
      </c>
      <c r="K20" t="n">
        <v>61.2</v>
      </c>
      <c r="L20" t="n">
        <v>5.5</v>
      </c>
      <c r="M20" t="n">
        <v>16</v>
      </c>
      <c r="N20" t="n">
        <v>82.63</v>
      </c>
      <c r="O20" t="n">
        <v>36534.76</v>
      </c>
      <c r="P20" t="n">
        <v>125.08</v>
      </c>
      <c r="Q20" t="n">
        <v>968.37</v>
      </c>
      <c r="R20" t="n">
        <v>35.53</v>
      </c>
      <c r="S20" t="n">
        <v>23.91</v>
      </c>
      <c r="T20" t="n">
        <v>5002.93</v>
      </c>
      <c r="U20" t="n">
        <v>0.67</v>
      </c>
      <c r="V20" t="n">
        <v>0.87</v>
      </c>
      <c r="W20" t="n">
        <v>1.1</v>
      </c>
      <c r="X20" t="n">
        <v>0.31</v>
      </c>
      <c r="Y20" t="n">
        <v>1</v>
      </c>
      <c r="Z20" t="n">
        <v>10</v>
      </c>
      <c r="AA20" t="n">
        <v>259.1014579327266</v>
      </c>
      <c r="AB20" t="n">
        <v>354.5140454931398</v>
      </c>
      <c r="AC20" t="n">
        <v>320.6797225548617</v>
      </c>
      <c r="AD20" t="n">
        <v>259101.4579327266</v>
      </c>
      <c r="AE20" t="n">
        <v>354514.0454931398</v>
      </c>
      <c r="AF20" t="n">
        <v>1.87253428628796e-06</v>
      </c>
      <c r="AG20" t="n">
        <v>16</v>
      </c>
      <c r="AH20" t="n">
        <v>320679.7225548617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8.5501</v>
      </c>
      <c r="E21" t="n">
        <v>11.7</v>
      </c>
      <c r="F21" t="n">
        <v>7.83</v>
      </c>
      <c r="G21" t="n">
        <v>27.64</v>
      </c>
      <c r="H21" t="n">
        <v>0.35</v>
      </c>
      <c r="I21" t="n">
        <v>17</v>
      </c>
      <c r="J21" t="n">
        <v>294.84</v>
      </c>
      <c r="K21" t="n">
        <v>61.2</v>
      </c>
      <c r="L21" t="n">
        <v>5.75</v>
      </c>
      <c r="M21" t="n">
        <v>15</v>
      </c>
      <c r="N21" t="n">
        <v>82.90000000000001</v>
      </c>
      <c r="O21" t="n">
        <v>36598.44</v>
      </c>
      <c r="P21" t="n">
        <v>125.07</v>
      </c>
      <c r="Q21" t="n">
        <v>968.3200000000001</v>
      </c>
      <c r="R21" t="n">
        <v>36.1</v>
      </c>
      <c r="S21" t="n">
        <v>23.91</v>
      </c>
      <c r="T21" t="n">
        <v>5291.41</v>
      </c>
      <c r="U21" t="n">
        <v>0.66</v>
      </c>
      <c r="V21" t="n">
        <v>0.86</v>
      </c>
      <c r="W21" t="n">
        <v>1.11</v>
      </c>
      <c r="X21" t="n">
        <v>0.33</v>
      </c>
      <c r="Y21" t="n">
        <v>1</v>
      </c>
      <c r="Z21" t="n">
        <v>10</v>
      </c>
      <c r="AA21" t="n">
        <v>258.8446078556885</v>
      </c>
      <c r="AB21" t="n">
        <v>354.1626118863106</v>
      </c>
      <c r="AC21" t="n">
        <v>320.3618292782281</v>
      </c>
      <c r="AD21" t="n">
        <v>258844.6078556885</v>
      </c>
      <c r="AE21" t="n">
        <v>354162.6118863106</v>
      </c>
      <c r="AF21" t="n">
        <v>1.878113646367695e-06</v>
      </c>
      <c r="AG21" t="n">
        <v>16</v>
      </c>
      <c r="AH21" t="n">
        <v>320361.8292782281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8.6182</v>
      </c>
      <c r="E22" t="n">
        <v>11.6</v>
      </c>
      <c r="F22" t="n">
        <v>7.79</v>
      </c>
      <c r="G22" t="n">
        <v>29.22</v>
      </c>
      <c r="H22" t="n">
        <v>0.36</v>
      </c>
      <c r="I22" t="n">
        <v>16</v>
      </c>
      <c r="J22" t="n">
        <v>295.36</v>
      </c>
      <c r="K22" t="n">
        <v>61.2</v>
      </c>
      <c r="L22" t="n">
        <v>6</v>
      </c>
      <c r="M22" t="n">
        <v>14</v>
      </c>
      <c r="N22" t="n">
        <v>83.16</v>
      </c>
      <c r="O22" t="n">
        <v>36662.22</v>
      </c>
      <c r="P22" t="n">
        <v>123.97</v>
      </c>
      <c r="Q22" t="n">
        <v>968.38</v>
      </c>
      <c r="R22" t="n">
        <v>34.83</v>
      </c>
      <c r="S22" t="n">
        <v>23.91</v>
      </c>
      <c r="T22" t="n">
        <v>4662.41</v>
      </c>
      <c r="U22" t="n">
        <v>0.6899999999999999</v>
      </c>
      <c r="V22" t="n">
        <v>0.87</v>
      </c>
      <c r="W22" t="n">
        <v>1.11</v>
      </c>
      <c r="X22" t="n">
        <v>0.3</v>
      </c>
      <c r="Y22" t="n">
        <v>1</v>
      </c>
      <c r="Z22" t="n">
        <v>10</v>
      </c>
      <c r="AA22" t="n">
        <v>257.1086537504584</v>
      </c>
      <c r="AB22" t="n">
        <v>351.7874028944785</v>
      </c>
      <c r="AC22" t="n">
        <v>318.2133068990555</v>
      </c>
      <c r="AD22" t="n">
        <v>257108.6537504584</v>
      </c>
      <c r="AE22" t="n">
        <v>351787.4028944785</v>
      </c>
      <c r="AF22" t="n">
        <v>1.893072481857062e-06</v>
      </c>
      <c r="AG22" t="n">
        <v>16</v>
      </c>
      <c r="AH22" t="n">
        <v>318213.3068990555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8.6722</v>
      </c>
      <c r="E23" t="n">
        <v>11.53</v>
      </c>
      <c r="F23" t="n">
        <v>7.77</v>
      </c>
      <c r="G23" t="n">
        <v>31.09</v>
      </c>
      <c r="H23" t="n">
        <v>0.38</v>
      </c>
      <c r="I23" t="n">
        <v>15</v>
      </c>
      <c r="J23" t="n">
        <v>295.88</v>
      </c>
      <c r="K23" t="n">
        <v>61.2</v>
      </c>
      <c r="L23" t="n">
        <v>6.25</v>
      </c>
      <c r="M23" t="n">
        <v>13</v>
      </c>
      <c r="N23" t="n">
        <v>83.43000000000001</v>
      </c>
      <c r="O23" t="n">
        <v>36726.12</v>
      </c>
      <c r="P23" t="n">
        <v>122.04</v>
      </c>
      <c r="Q23" t="n">
        <v>968.35</v>
      </c>
      <c r="R23" t="n">
        <v>34.38</v>
      </c>
      <c r="S23" t="n">
        <v>23.91</v>
      </c>
      <c r="T23" t="n">
        <v>4440.05</v>
      </c>
      <c r="U23" t="n">
        <v>0.7</v>
      </c>
      <c r="V23" t="n">
        <v>0.87</v>
      </c>
      <c r="W23" t="n">
        <v>1.1</v>
      </c>
      <c r="X23" t="n">
        <v>0.28</v>
      </c>
      <c r="Y23" t="n">
        <v>1</v>
      </c>
      <c r="Z23" t="n">
        <v>10</v>
      </c>
      <c r="AA23" t="n">
        <v>255.1346558196837</v>
      </c>
      <c r="AB23" t="n">
        <v>349.0864918389515</v>
      </c>
      <c r="AC23" t="n">
        <v>315.7701670039146</v>
      </c>
      <c r="AD23" t="n">
        <v>255134.6558196837</v>
      </c>
      <c r="AE23" t="n">
        <v>349086.4918389515</v>
      </c>
      <c r="AF23" t="n">
        <v>1.90493411352264e-06</v>
      </c>
      <c r="AG23" t="n">
        <v>16</v>
      </c>
      <c r="AH23" t="n">
        <v>315770.1670039146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8.676600000000001</v>
      </c>
      <c r="E24" t="n">
        <v>11.53</v>
      </c>
      <c r="F24" t="n">
        <v>7.77</v>
      </c>
      <c r="G24" t="n">
        <v>31.07</v>
      </c>
      <c r="H24" t="n">
        <v>0.39</v>
      </c>
      <c r="I24" t="n">
        <v>15</v>
      </c>
      <c r="J24" t="n">
        <v>296.4</v>
      </c>
      <c r="K24" t="n">
        <v>61.2</v>
      </c>
      <c r="L24" t="n">
        <v>6.5</v>
      </c>
      <c r="M24" t="n">
        <v>13</v>
      </c>
      <c r="N24" t="n">
        <v>83.7</v>
      </c>
      <c r="O24" t="n">
        <v>36790.13</v>
      </c>
      <c r="P24" t="n">
        <v>122.28</v>
      </c>
      <c r="Q24" t="n">
        <v>968.3200000000001</v>
      </c>
      <c r="R24" t="n">
        <v>34.23</v>
      </c>
      <c r="S24" t="n">
        <v>23.91</v>
      </c>
      <c r="T24" t="n">
        <v>4364.82</v>
      </c>
      <c r="U24" t="n">
        <v>0.7</v>
      </c>
      <c r="V24" t="n">
        <v>0.87</v>
      </c>
      <c r="W24" t="n">
        <v>1.1</v>
      </c>
      <c r="X24" t="n">
        <v>0.27</v>
      </c>
      <c r="Y24" t="n">
        <v>1</v>
      </c>
      <c r="Z24" t="n">
        <v>10</v>
      </c>
      <c r="AA24" t="n">
        <v>255.2305750592782</v>
      </c>
      <c r="AB24" t="n">
        <v>349.2177327742227</v>
      </c>
      <c r="AC24" t="n">
        <v>315.8888824885214</v>
      </c>
      <c r="AD24" t="n">
        <v>255230.5750592782</v>
      </c>
      <c r="AE24" t="n">
        <v>349217.7327742227</v>
      </c>
      <c r="AF24" t="n">
        <v>1.905900616843539e-06</v>
      </c>
      <c r="AG24" t="n">
        <v>16</v>
      </c>
      <c r="AH24" t="n">
        <v>315888.8824885214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8.735300000000001</v>
      </c>
      <c r="E25" t="n">
        <v>11.45</v>
      </c>
      <c r="F25" t="n">
        <v>7.74</v>
      </c>
      <c r="G25" t="n">
        <v>33.19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12</v>
      </c>
      <c r="N25" t="n">
        <v>83.97</v>
      </c>
      <c r="O25" t="n">
        <v>36854.25</v>
      </c>
      <c r="P25" t="n">
        <v>120.67</v>
      </c>
      <c r="Q25" t="n">
        <v>968.3200000000001</v>
      </c>
      <c r="R25" t="n">
        <v>33.35</v>
      </c>
      <c r="S25" t="n">
        <v>23.91</v>
      </c>
      <c r="T25" t="n">
        <v>3931.17</v>
      </c>
      <c r="U25" t="n">
        <v>0.72</v>
      </c>
      <c r="V25" t="n">
        <v>0.87</v>
      </c>
      <c r="W25" t="n">
        <v>1.1</v>
      </c>
      <c r="X25" t="n">
        <v>0.25</v>
      </c>
      <c r="Y25" t="n">
        <v>1</v>
      </c>
      <c r="Z25" t="n">
        <v>10</v>
      </c>
      <c r="AA25" t="n">
        <v>244.2598992550874</v>
      </c>
      <c r="AB25" t="n">
        <v>334.2071701468784</v>
      </c>
      <c r="AC25" t="n">
        <v>302.310906890869</v>
      </c>
      <c r="AD25" t="n">
        <v>244259.8992550874</v>
      </c>
      <c r="AE25" t="n">
        <v>334207.1701468783</v>
      </c>
      <c r="AF25" t="n">
        <v>1.918794649783713e-06</v>
      </c>
      <c r="AG25" t="n">
        <v>15</v>
      </c>
      <c r="AH25" t="n">
        <v>302310.906890869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8.737</v>
      </c>
      <c r="E26" t="n">
        <v>11.45</v>
      </c>
      <c r="F26" t="n">
        <v>7.74</v>
      </c>
      <c r="G26" t="n">
        <v>33.18</v>
      </c>
      <c r="H26" t="n">
        <v>0.42</v>
      </c>
      <c r="I26" t="n">
        <v>14</v>
      </c>
      <c r="J26" t="n">
        <v>297.44</v>
      </c>
      <c r="K26" t="n">
        <v>61.2</v>
      </c>
      <c r="L26" t="n">
        <v>7</v>
      </c>
      <c r="M26" t="n">
        <v>12</v>
      </c>
      <c r="N26" t="n">
        <v>84.23999999999999</v>
      </c>
      <c r="O26" t="n">
        <v>36918.48</v>
      </c>
      <c r="P26" t="n">
        <v>120.28</v>
      </c>
      <c r="Q26" t="n">
        <v>968.3200000000001</v>
      </c>
      <c r="R26" t="n">
        <v>33.26</v>
      </c>
      <c r="S26" t="n">
        <v>23.91</v>
      </c>
      <c r="T26" t="n">
        <v>3884.72</v>
      </c>
      <c r="U26" t="n">
        <v>0.72</v>
      </c>
      <c r="V26" t="n">
        <v>0.87</v>
      </c>
      <c r="W26" t="n">
        <v>1.1</v>
      </c>
      <c r="X26" t="n">
        <v>0.25</v>
      </c>
      <c r="Y26" t="n">
        <v>1</v>
      </c>
      <c r="Z26" t="n">
        <v>10</v>
      </c>
      <c r="AA26" t="n">
        <v>243.9963701750106</v>
      </c>
      <c r="AB26" t="n">
        <v>333.8465980334349</v>
      </c>
      <c r="AC26" t="n">
        <v>301.9847472738664</v>
      </c>
      <c r="AD26" t="n">
        <v>243996.3701750106</v>
      </c>
      <c r="AE26" t="n">
        <v>333846.5980334349</v>
      </c>
      <c r="AF26" t="n">
        <v>1.919168071521333e-06</v>
      </c>
      <c r="AG26" t="n">
        <v>15</v>
      </c>
      <c r="AH26" t="n">
        <v>301984.7472738664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8.785399999999999</v>
      </c>
      <c r="E27" t="n">
        <v>11.38</v>
      </c>
      <c r="F27" t="n">
        <v>7.73</v>
      </c>
      <c r="G27" t="n">
        <v>35.69</v>
      </c>
      <c r="H27" t="n">
        <v>0.43</v>
      </c>
      <c r="I27" t="n">
        <v>13</v>
      </c>
      <c r="J27" t="n">
        <v>297.96</v>
      </c>
      <c r="K27" t="n">
        <v>61.2</v>
      </c>
      <c r="L27" t="n">
        <v>7.25</v>
      </c>
      <c r="M27" t="n">
        <v>11</v>
      </c>
      <c r="N27" t="n">
        <v>84.51000000000001</v>
      </c>
      <c r="O27" t="n">
        <v>36982.83</v>
      </c>
      <c r="P27" t="n">
        <v>119.44</v>
      </c>
      <c r="Q27" t="n">
        <v>968.3200000000001</v>
      </c>
      <c r="R27" t="n">
        <v>33.09</v>
      </c>
      <c r="S27" t="n">
        <v>23.91</v>
      </c>
      <c r="T27" t="n">
        <v>3806.4</v>
      </c>
      <c r="U27" t="n">
        <v>0.72</v>
      </c>
      <c r="V27" t="n">
        <v>0.87</v>
      </c>
      <c r="W27" t="n">
        <v>1.1</v>
      </c>
      <c r="X27" t="n">
        <v>0.24</v>
      </c>
      <c r="Y27" t="n">
        <v>1</v>
      </c>
      <c r="Z27" t="n">
        <v>10</v>
      </c>
      <c r="AA27" t="n">
        <v>242.8543731205935</v>
      </c>
      <c r="AB27" t="n">
        <v>332.2840672822279</v>
      </c>
      <c r="AC27" t="n">
        <v>300.5713422645284</v>
      </c>
      <c r="AD27" t="n">
        <v>242854.3731205935</v>
      </c>
      <c r="AE27" t="n">
        <v>332284.0672822279</v>
      </c>
      <c r="AF27" t="n">
        <v>1.92979960805122e-06</v>
      </c>
      <c r="AG27" t="n">
        <v>15</v>
      </c>
      <c r="AH27" t="n">
        <v>300571.3422645284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8.7826</v>
      </c>
      <c r="E28" t="n">
        <v>11.39</v>
      </c>
      <c r="F28" t="n">
        <v>7.74</v>
      </c>
      <c r="G28" t="n">
        <v>35.71</v>
      </c>
      <c r="H28" t="n">
        <v>0.45</v>
      </c>
      <c r="I28" t="n">
        <v>13</v>
      </c>
      <c r="J28" t="n">
        <v>298.48</v>
      </c>
      <c r="K28" t="n">
        <v>61.2</v>
      </c>
      <c r="L28" t="n">
        <v>7.5</v>
      </c>
      <c r="M28" t="n">
        <v>11</v>
      </c>
      <c r="N28" t="n">
        <v>84.79000000000001</v>
      </c>
      <c r="O28" t="n">
        <v>37047.29</v>
      </c>
      <c r="P28" t="n">
        <v>118.87</v>
      </c>
      <c r="Q28" t="n">
        <v>968.4</v>
      </c>
      <c r="R28" t="n">
        <v>33.13</v>
      </c>
      <c r="S28" t="n">
        <v>23.91</v>
      </c>
      <c r="T28" t="n">
        <v>3827.23</v>
      </c>
      <c r="U28" t="n">
        <v>0.72</v>
      </c>
      <c r="V28" t="n">
        <v>0.87</v>
      </c>
      <c r="W28" t="n">
        <v>1.1</v>
      </c>
      <c r="X28" t="n">
        <v>0.24</v>
      </c>
      <c r="Y28" t="n">
        <v>1</v>
      </c>
      <c r="Z28" t="n">
        <v>10</v>
      </c>
      <c r="AA28" t="n">
        <v>242.5740365991367</v>
      </c>
      <c r="AB28" t="n">
        <v>331.9004984859965</v>
      </c>
      <c r="AC28" t="n">
        <v>300.2243807358671</v>
      </c>
      <c r="AD28" t="n">
        <v>242574.0365991367</v>
      </c>
      <c r="AE28" t="n">
        <v>331900.4984859965</v>
      </c>
      <c r="AF28" t="n">
        <v>1.929184560483376e-06</v>
      </c>
      <c r="AG28" t="n">
        <v>15</v>
      </c>
      <c r="AH28" t="n">
        <v>300224.3807358671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8.8422</v>
      </c>
      <c r="E29" t="n">
        <v>11.31</v>
      </c>
      <c r="F29" t="n">
        <v>7.71</v>
      </c>
      <c r="G29" t="n">
        <v>38.57</v>
      </c>
      <c r="H29" t="n">
        <v>0.46</v>
      </c>
      <c r="I29" t="n">
        <v>12</v>
      </c>
      <c r="J29" t="n">
        <v>299.01</v>
      </c>
      <c r="K29" t="n">
        <v>61.2</v>
      </c>
      <c r="L29" t="n">
        <v>7.75</v>
      </c>
      <c r="M29" t="n">
        <v>10</v>
      </c>
      <c r="N29" t="n">
        <v>85.06</v>
      </c>
      <c r="O29" t="n">
        <v>37111.87</v>
      </c>
      <c r="P29" t="n">
        <v>117.21</v>
      </c>
      <c r="Q29" t="n">
        <v>968.3200000000001</v>
      </c>
      <c r="R29" t="n">
        <v>32.38</v>
      </c>
      <c r="S29" t="n">
        <v>23.91</v>
      </c>
      <c r="T29" t="n">
        <v>3454.94</v>
      </c>
      <c r="U29" t="n">
        <v>0.74</v>
      </c>
      <c r="V29" t="n">
        <v>0.88</v>
      </c>
      <c r="W29" t="n">
        <v>1.1</v>
      </c>
      <c r="X29" t="n">
        <v>0.22</v>
      </c>
      <c r="Y29" t="n">
        <v>1</v>
      </c>
      <c r="Z29" t="n">
        <v>10</v>
      </c>
      <c r="AA29" t="n">
        <v>240.7319206383348</v>
      </c>
      <c r="AB29" t="n">
        <v>329.3800341600081</v>
      </c>
      <c r="AC29" t="n">
        <v>297.9444659876562</v>
      </c>
      <c r="AD29" t="n">
        <v>240731.9206383348</v>
      </c>
      <c r="AE29" t="n">
        <v>329380.0341600081</v>
      </c>
      <c r="AF29" t="n">
        <v>1.942276287284643e-06</v>
      </c>
      <c r="AG29" t="n">
        <v>15</v>
      </c>
      <c r="AH29" t="n">
        <v>297944.4659876562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8.8424</v>
      </c>
      <c r="E30" t="n">
        <v>11.31</v>
      </c>
      <c r="F30" t="n">
        <v>7.71</v>
      </c>
      <c r="G30" t="n">
        <v>38.57</v>
      </c>
      <c r="H30" t="n">
        <v>0.48</v>
      </c>
      <c r="I30" t="n">
        <v>12</v>
      </c>
      <c r="J30" t="n">
        <v>299.53</v>
      </c>
      <c r="K30" t="n">
        <v>61.2</v>
      </c>
      <c r="L30" t="n">
        <v>8</v>
      </c>
      <c r="M30" t="n">
        <v>10</v>
      </c>
      <c r="N30" t="n">
        <v>85.33</v>
      </c>
      <c r="O30" t="n">
        <v>37176.68</v>
      </c>
      <c r="P30" t="n">
        <v>116.37</v>
      </c>
      <c r="Q30" t="n">
        <v>968.33</v>
      </c>
      <c r="R30" t="n">
        <v>32.42</v>
      </c>
      <c r="S30" t="n">
        <v>23.91</v>
      </c>
      <c r="T30" t="n">
        <v>3474.45</v>
      </c>
      <c r="U30" t="n">
        <v>0.74</v>
      </c>
      <c r="V30" t="n">
        <v>0.88</v>
      </c>
      <c r="W30" t="n">
        <v>1.1</v>
      </c>
      <c r="X30" t="n">
        <v>0.22</v>
      </c>
      <c r="Y30" t="n">
        <v>1</v>
      </c>
      <c r="Z30" t="n">
        <v>10</v>
      </c>
      <c r="AA30" t="n">
        <v>240.2126355316037</v>
      </c>
      <c r="AB30" t="n">
        <v>328.6695253677368</v>
      </c>
      <c r="AC30" t="n">
        <v>297.3017671573137</v>
      </c>
      <c r="AD30" t="n">
        <v>240212.6355316037</v>
      </c>
      <c r="AE30" t="n">
        <v>328669.5253677368</v>
      </c>
      <c r="AF30" t="n">
        <v>1.942320219253775e-06</v>
      </c>
      <c r="AG30" t="n">
        <v>15</v>
      </c>
      <c r="AH30" t="n">
        <v>297301.7671573138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8.8986</v>
      </c>
      <c r="E31" t="n">
        <v>11.24</v>
      </c>
      <c r="F31" t="n">
        <v>7.7</v>
      </c>
      <c r="G31" t="n">
        <v>41.98</v>
      </c>
      <c r="H31" t="n">
        <v>0.49</v>
      </c>
      <c r="I31" t="n">
        <v>11</v>
      </c>
      <c r="J31" t="n">
        <v>300.06</v>
      </c>
      <c r="K31" t="n">
        <v>61.2</v>
      </c>
      <c r="L31" t="n">
        <v>8.25</v>
      </c>
      <c r="M31" t="n">
        <v>9</v>
      </c>
      <c r="N31" t="n">
        <v>85.61</v>
      </c>
      <c r="O31" t="n">
        <v>37241.49</v>
      </c>
      <c r="P31" t="n">
        <v>115.11</v>
      </c>
      <c r="Q31" t="n">
        <v>968.3200000000001</v>
      </c>
      <c r="R31" t="n">
        <v>31.89</v>
      </c>
      <c r="S31" t="n">
        <v>23.91</v>
      </c>
      <c r="T31" t="n">
        <v>3216.31</v>
      </c>
      <c r="U31" t="n">
        <v>0.75</v>
      </c>
      <c r="V31" t="n">
        <v>0.88</v>
      </c>
      <c r="W31" t="n">
        <v>1.1</v>
      </c>
      <c r="X31" t="n">
        <v>0.2</v>
      </c>
      <c r="Y31" t="n">
        <v>1</v>
      </c>
      <c r="Z31" t="n">
        <v>10</v>
      </c>
      <c r="AA31" t="n">
        <v>238.7595849204434</v>
      </c>
      <c r="AB31" t="n">
        <v>326.6813974174797</v>
      </c>
      <c r="AC31" t="n">
        <v>295.5033833482734</v>
      </c>
      <c r="AD31" t="n">
        <v>238759.5849204434</v>
      </c>
      <c r="AE31" t="n">
        <v>326681.3974174797</v>
      </c>
      <c r="AF31" t="n">
        <v>1.954665102579802e-06</v>
      </c>
      <c r="AG31" t="n">
        <v>15</v>
      </c>
      <c r="AH31" t="n">
        <v>295503.3833482733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8.896599999999999</v>
      </c>
      <c r="E32" t="n">
        <v>11.24</v>
      </c>
      <c r="F32" t="n">
        <v>7.7</v>
      </c>
      <c r="G32" t="n">
        <v>41.99</v>
      </c>
      <c r="H32" t="n">
        <v>0.5</v>
      </c>
      <c r="I32" t="n">
        <v>11</v>
      </c>
      <c r="J32" t="n">
        <v>300.59</v>
      </c>
      <c r="K32" t="n">
        <v>61.2</v>
      </c>
      <c r="L32" t="n">
        <v>8.5</v>
      </c>
      <c r="M32" t="n">
        <v>9</v>
      </c>
      <c r="N32" t="n">
        <v>85.89</v>
      </c>
      <c r="O32" t="n">
        <v>37306.42</v>
      </c>
      <c r="P32" t="n">
        <v>114.48</v>
      </c>
      <c r="Q32" t="n">
        <v>968.3200000000001</v>
      </c>
      <c r="R32" t="n">
        <v>32.1</v>
      </c>
      <c r="S32" t="n">
        <v>23.91</v>
      </c>
      <c r="T32" t="n">
        <v>3319.6</v>
      </c>
      <c r="U32" t="n">
        <v>0.74</v>
      </c>
      <c r="V32" t="n">
        <v>0.88</v>
      </c>
      <c r="W32" t="n">
        <v>1.1</v>
      </c>
      <c r="X32" t="n">
        <v>0.2</v>
      </c>
      <c r="Y32" t="n">
        <v>1</v>
      </c>
      <c r="Z32" t="n">
        <v>10</v>
      </c>
      <c r="AA32" t="n">
        <v>238.3967986590088</v>
      </c>
      <c r="AB32" t="n">
        <v>326.1850172495847</v>
      </c>
      <c r="AC32" t="n">
        <v>295.0543770069282</v>
      </c>
      <c r="AD32" t="n">
        <v>238396.7986590088</v>
      </c>
      <c r="AE32" t="n">
        <v>326185.0172495847</v>
      </c>
      <c r="AF32" t="n">
        <v>1.954225782888484e-06</v>
      </c>
      <c r="AG32" t="n">
        <v>15</v>
      </c>
      <c r="AH32" t="n">
        <v>295054.3770069282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8.897500000000001</v>
      </c>
      <c r="E33" t="n">
        <v>11.24</v>
      </c>
      <c r="F33" t="n">
        <v>7.7</v>
      </c>
      <c r="G33" t="n">
        <v>41.98</v>
      </c>
      <c r="H33" t="n">
        <v>0.52</v>
      </c>
      <c r="I33" t="n">
        <v>11</v>
      </c>
      <c r="J33" t="n">
        <v>301.11</v>
      </c>
      <c r="K33" t="n">
        <v>61.2</v>
      </c>
      <c r="L33" t="n">
        <v>8.75</v>
      </c>
      <c r="M33" t="n">
        <v>9</v>
      </c>
      <c r="N33" t="n">
        <v>86.16</v>
      </c>
      <c r="O33" t="n">
        <v>37371.47</v>
      </c>
      <c r="P33" t="n">
        <v>113.94</v>
      </c>
      <c r="Q33" t="n">
        <v>968.3200000000001</v>
      </c>
      <c r="R33" t="n">
        <v>32.01</v>
      </c>
      <c r="S33" t="n">
        <v>23.91</v>
      </c>
      <c r="T33" t="n">
        <v>3275.54</v>
      </c>
      <c r="U33" t="n">
        <v>0.75</v>
      </c>
      <c r="V33" t="n">
        <v>0.88</v>
      </c>
      <c r="W33" t="n">
        <v>1.1</v>
      </c>
      <c r="X33" t="n">
        <v>0.2</v>
      </c>
      <c r="Y33" t="n">
        <v>1</v>
      </c>
      <c r="Z33" t="n">
        <v>10</v>
      </c>
      <c r="AA33" t="n">
        <v>238.0563971464278</v>
      </c>
      <c r="AB33" t="n">
        <v>325.7192648826168</v>
      </c>
      <c r="AC33" t="n">
        <v>294.6330753921761</v>
      </c>
      <c r="AD33" t="n">
        <v>238056.3971464278</v>
      </c>
      <c r="AE33" t="n">
        <v>325719.2648826168</v>
      </c>
      <c r="AF33" t="n">
        <v>1.954423476749577e-06</v>
      </c>
      <c r="AG33" t="n">
        <v>15</v>
      </c>
      <c r="AH33" t="n">
        <v>294633.075392176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8.961</v>
      </c>
      <c r="E34" t="n">
        <v>11.16</v>
      </c>
      <c r="F34" t="n">
        <v>7.67</v>
      </c>
      <c r="G34" t="n">
        <v>46.03</v>
      </c>
      <c r="H34" t="n">
        <v>0.53</v>
      </c>
      <c r="I34" t="n">
        <v>10</v>
      </c>
      <c r="J34" t="n">
        <v>301.64</v>
      </c>
      <c r="K34" t="n">
        <v>61.2</v>
      </c>
      <c r="L34" t="n">
        <v>9</v>
      </c>
      <c r="M34" t="n">
        <v>8</v>
      </c>
      <c r="N34" t="n">
        <v>86.44</v>
      </c>
      <c r="O34" t="n">
        <v>37436.63</v>
      </c>
      <c r="P34" t="n">
        <v>112.95</v>
      </c>
      <c r="Q34" t="n">
        <v>968.3200000000001</v>
      </c>
      <c r="R34" t="n">
        <v>31.09</v>
      </c>
      <c r="S34" t="n">
        <v>23.91</v>
      </c>
      <c r="T34" t="n">
        <v>2819.68</v>
      </c>
      <c r="U34" t="n">
        <v>0.77</v>
      </c>
      <c r="V34" t="n">
        <v>0.88</v>
      </c>
      <c r="W34" t="n">
        <v>1.1</v>
      </c>
      <c r="X34" t="n">
        <v>0.18</v>
      </c>
      <c r="Y34" t="n">
        <v>1</v>
      </c>
      <c r="Z34" t="n">
        <v>10</v>
      </c>
      <c r="AA34" t="n">
        <v>236.632231587867</v>
      </c>
      <c r="AB34" t="n">
        <v>323.7706587356447</v>
      </c>
      <c r="AC34" t="n">
        <v>292.8704414809844</v>
      </c>
      <c r="AD34" t="n">
        <v>236632.231587867</v>
      </c>
      <c r="AE34" t="n">
        <v>323770.6587356447</v>
      </c>
      <c r="AF34" t="n">
        <v>1.968371876948914e-06</v>
      </c>
      <c r="AG34" t="n">
        <v>15</v>
      </c>
      <c r="AH34" t="n">
        <v>292870.4414809844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8.9697</v>
      </c>
      <c r="E35" t="n">
        <v>11.15</v>
      </c>
      <c r="F35" t="n">
        <v>7.66</v>
      </c>
      <c r="G35" t="n">
        <v>45.96</v>
      </c>
      <c r="H35" t="n">
        <v>0.55</v>
      </c>
      <c r="I35" t="n">
        <v>10</v>
      </c>
      <c r="J35" t="n">
        <v>302.17</v>
      </c>
      <c r="K35" t="n">
        <v>61.2</v>
      </c>
      <c r="L35" t="n">
        <v>9.25</v>
      </c>
      <c r="M35" t="n">
        <v>8</v>
      </c>
      <c r="N35" t="n">
        <v>86.72</v>
      </c>
      <c r="O35" t="n">
        <v>37501.91</v>
      </c>
      <c r="P35" t="n">
        <v>111.62</v>
      </c>
      <c r="Q35" t="n">
        <v>968.36</v>
      </c>
      <c r="R35" t="n">
        <v>30.84</v>
      </c>
      <c r="S35" t="n">
        <v>23.91</v>
      </c>
      <c r="T35" t="n">
        <v>2693.82</v>
      </c>
      <c r="U35" t="n">
        <v>0.78</v>
      </c>
      <c r="V35" t="n">
        <v>0.88</v>
      </c>
      <c r="W35" t="n">
        <v>1.09</v>
      </c>
      <c r="X35" t="n">
        <v>0.16</v>
      </c>
      <c r="Y35" t="n">
        <v>1</v>
      </c>
      <c r="Z35" t="n">
        <v>10</v>
      </c>
      <c r="AA35" t="n">
        <v>235.6912603389013</v>
      </c>
      <c r="AB35" t="n">
        <v>322.4831803600887</v>
      </c>
      <c r="AC35" t="n">
        <v>291.7058382346038</v>
      </c>
      <c r="AD35" t="n">
        <v>235691.2603389013</v>
      </c>
      <c r="AE35" t="n">
        <v>322483.1803600888</v>
      </c>
      <c r="AF35" t="n">
        <v>1.970282917606146e-06</v>
      </c>
      <c r="AG35" t="n">
        <v>15</v>
      </c>
      <c r="AH35" t="n">
        <v>291705.8382346039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8.9679</v>
      </c>
      <c r="E36" t="n">
        <v>11.15</v>
      </c>
      <c r="F36" t="n">
        <v>7.66</v>
      </c>
      <c r="G36" t="n">
        <v>45.98</v>
      </c>
      <c r="H36" t="n">
        <v>0.5600000000000001</v>
      </c>
      <c r="I36" t="n">
        <v>10</v>
      </c>
      <c r="J36" t="n">
        <v>302.7</v>
      </c>
      <c r="K36" t="n">
        <v>61.2</v>
      </c>
      <c r="L36" t="n">
        <v>9.5</v>
      </c>
      <c r="M36" t="n">
        <v>8</v>
      </c>
      <c r="N36" t="n">
        <v>87</v>
      </c>
      <c r="O36" t="n">
        <v>37567.32</v>
      </c>
      <c r="P36" t="n">
        <v>110.68</v>
      </c>
      <c r="Q36" t="n">
        <v>968.3200000000001</v>
      </c>
      <c r="R36" t="n">
        <v>30.82</v>
      </c>
      <c r="S36" t="n">
        <v>23.91</v>
      </c>
      <c r="T36" t="n">
        <v>2686.19</v>
      </c>
      <c r="U36" t="n">
        <v>0.78</v>
      </c>
      <c r="V36" t="n">
        <v>0.88</v>
      </c>
      <c r="W36" t="n">
        <v>1.1</v>
      </c>
      <c r="X36" t="n">
        <v>0.17</v>
      </c>
      <c r="Y36" t="n">
        <v>1</v>
      </c>
      <c r="Z36" t="n">
        <v>10</v>
      </c>
      <c r="AA36" t="n">
        <v>235.1403865158373</v>
      </c>
      <c r="AB36" t="n">
        <v>321.7294504925352</v>
      </c>
      <c r="AC36" t="n">
        <v>291.024043287743</v>
      </c>
      <c r="AD36" t="n">
        <v>235140.3865158373</v>
      </c>
      <c r="AE36" t="n">
        <v>321729.4504925353</v>
      </c>
      <c r="AF36" t="n">
        <v>1.96988752988396e-06</v>
      </c>
      <c r="AG36" t="n">
        <v>15</v>
      </c>
      <c r="AH36" t="n">
        <v>291024.043287743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9.0128</v>
      </c>
      <c r="E37" t="n">
        <v>11.1</v>
      </c>
      <c r="F37" t="n">
        <v>7.66</v>
      </c>
      <c r="G37" t="n">
        <v>51.07</v>
      </c>
      <c r="H37" t="n">
        <v>0.57</v>
      </c>
      <c r="I37" t="n">
        <v>9</v>
      </c>
      <c r="J37" t="n">
        <v>303.23</v>
      </c>
      <c r="K37" t="n">
        <v>61.2</v>
      </c>
      <c r="L37" t="n">
        <v>9.75</v>
      </c>
      <c r="M37" t="n">
        <v>7</v>
      </c>
      <c r="N37" t="n">
        <v>87.28</v>
      </c>
      <c r="O37" t="n">
        <v>37632.84</v>
      </c>
      <c r="P37" t="n">
        <v>108.58</v>
      </c>
      <c r="Q37" t="n">
        <v>968.3200000000001</v>
      </c>
      <c r="R37" t="n">
        <v>30.81</v>
      </c>
      <c r="S37" t="n">
        <v>23.91</v>
      </c>
      <c r="T37" t="n">
        <v>2684.32</v>
      </c>
      <c r="U37" t="n">
        <v>0.78</v>
      </c>
      <c r="V37" t="n">
        <v>0.88</v>
      </c>
      <c r="W37" t="n">
        <v>1.1</v>
      </c>
      <c r="X37" t="n">
        <v>0.17</v>
      </c>
      <c r="Y37" t="n">
        <v>1</v>
      </c>
      <c r="Z37" t="n">
        <v>10</v>
      </c>
      <c r="AA37" t="n">
        <v>233.3900831158507</v>
      </c>
      <c r="AB37" t="n">
        <v>319.3346081627385</v>
      </c>
      <c r="AC37" t="n">
        <v>288.8577613487189</v>
      </c>
      <c r="AD37" t="n">
        <v>233390.0831158507</v>
      </c>
      <c r="AE37" t="n">
        <v>319334.6081627385</v>
      </c>
      <c r="AF37" t="n">
        <v>1.979750256954042e-06</v>
      </c>
      <c r="AG37" t="n">
        <v>15</v>
      </c>
      <c r="AH37" t="n">
        <v>288857.7613487189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9.018000000000001</v>
      </c>
      <c r="E38" t="n">
        <v>11.09</v>
      </c>
      <c r="F38" t="n">
        <v>7.65</v>
      </c>
      <c r="G38" t="n">
        <v>51.03</v>
      </c>
      <c r="H38" t="n">
        <v>0.59</v>
      </c>
      <c r="I38" t="n">
        <v>9</v>
      </c>
      <c r="J38" t="n">
        <v>303.76</v>
      </c>
      <c r="K38" t="n">
        <v>61.2</v>
      </c>
      <c r="L38" t="n">
        <v>10</v>
      </c>
      <c r="M38" t="n">
        <v>7</v>
      </c>
      <c r="N38" t="n">
        <v>87.56999999999999</v>
      </c>
      <c r="O38" t="n">
        <v>37698.48</v>
      </c>
      <c r="P38" t="n">
        <v>108.64</v>
      </c>
      <c r="Q38" t="n">
        <v>968.3200000000001</v>
      </c>
      <c r="R38" t="n">
        <v>30.74</v>
      </c>
      <c r="S38" t="n">
        <v>23.91</v>
      </c>
      <c r="T38" t="n">
        <v>2653.04</v>
      </c>
      <c r="U38" t="n">
        <v>0.78</v>
      </c>
      <c r="V38" t="n">
        <v>0.88</v>
      </c>
      <c r="W38" t="n">
        <v>1.09</v>
      </c>
      <c r="X38" t="n">
        <v>0.16</v>
      </c>
      <c r="Y38" t="n">
        <v>1</v>
      </c>
      <c r="Z38" t="n">
        <v>10</v>
      </c>
      <c r="AA38" t="n">
        <v>233.3329782043511</v>
      </c>
      <c r="AB38" t="n">
        <v>319.2564747035339</v>
      </c>
      <c r="AC38" t="n">
        <v>288.7870848371998</v>
      </c>
      <c r="AD38" t="n">
        <v>233332.9782043511</v>
      </c>
      <c r="AE38" t="n">
        <v>319256.4747035339</v>
      </c>
      <c r="AF38" t="n">
        <v>1.980892488151468e-06</v>
      </c>
      <c r="AG38" t="n">
        <v>15</v>
      </c>
      <c r="AH38" t="n">
        <v>288787.0848371998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9.0185</v>
      </c>
      <c r="E39" t="n">
        <v>11.09</v>
      </c>
      <c r="F39" t="n">
        <v>7.65</v>
      </c>
      <c r="G39" t="n">
        <v>51.03</v>
      </c>
      <c r="H39" t="n">
        <v>0.6</v>
      </c>
      <c r="I39" t="n">
        <v>9</v>
      </c>
      <c r="J39" t="n">
        <v>304.3</v>
      </c>
      <c r="K39" t="n">
        <v>61.2</v>
      </c>
      <c r="L39" t="n">
        <v>10.25</v>
      </c>
      <c r="M39" t="n">
        <v>7</v>
      </c>
      <c r="N39" t="n">
        <v>87.84999999999999</v>
      </c>
      <c r="O39" t="n">
        <v>37764.25</v>
      </c>
      <c r="P39" t="n">
        <v>108.04</v>
      </c>
      <c r="Q39" t="n">
        <v>968.36</v>
      </c>
      <c r="R39" t="n">
        <v>30.6</v>
      </c>
      <c r="S39" t="n">
        <v>23.91</v>
      </c>
      <c r="T39" t="n">
        <v>2581.15</v>
      </c>
      <c r="U39" t="n">
        <v>0.78</v>
      </c>
      <c r="V39" t="n">
        <v>0.88</v>
      </c>
      <c r="W39" t="n">
        <v>1.09</v>
      </c>
      <c r="X39" t="n">
        <v>0.16</v>
      </c>
      <c r="Y39" t="n">
        <v>1</v>
      </c>
      <c r="Z39" t="n">
        <v>10</v>
      </c>
      <c r="AA39" t="n">
        <v>232.9656577799188</v>
      </c>
      <c r="AB39" t="n">
        <v>318.7538906937924</v>
      </c>
      <c r="AC39" t="n">
        <v>288.3324667399668</v>
      </c>
      <c r="AD39" t="n">
        <v>232965.6577799188</v>
      </c>
      <c r="AE39" t="n">
        <v>318753.8906937924</v>
      </c>
      <c r="AF39" t="n">
        <v>1.981002318074298e-06</v>
      </c>
      <c r="AG39" t="n">
        <v>15</v>
      </c>
      <c r="AH39" t="n">
        <v>288332.4667399668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9.007</v>
      </c>
      <c r="E40" t="n">
        <v>11.1</v>
      </c>
      <c r="F40" t="n">
        <v>7.67</v>
      </c>
      <c r="G40" t="n">
        <v>51.12</v>
      </c>
      <c r="H40" t="n">
        <v>0.61</v>
      </c>
      <c r="I40" t="n">
        <v>9</v>
      </c>
      <c r="J40" t="n">
        <v>304.83</v>
      </c>
      <c r="K40" t="n">
        <v>61.2</v>
      </c>
      <c r="L40" t="n">
        <v>10.5</v>
      </c>
      <c r="M40" t="n">
        <v>5</v>
      </c>
      <c r="N40" t="n">
        <v>88.13</v>
      </c>
      <c r="O40" t="n">
        <v>37830.13</v>
      </c>
      <c r="P40" t="n">
        <v>107.52</v>
      </c>
      <c r="Q40" t="n">
        <v>968.36</v>
      </c>
      <c r="R40" t="n">
        <v>30.87</v>
      </c>
      <c r="S40" t="n">
        <v>23.91</v>
      </c>
      <c r="T40" t="n">
        <v>2714.19</v>
      </c>
      <c r="U40" t="n">
        <v>0.77</v>
      </c>
      <c r="V40" t="n">
        <v>0.88</v>
      </c>
      <c r="W40" t="n">
        <v>1.1</v>
      </c>
      <c r="X40" t="n">
        <v>0.17</v>
      </c>
      <c r="Y40" t="n">
        <v>1</v>
      </c>
      <c r="Z40" t="n">
        <v>10</v>
      </c>
      <c r="AA40" t="n">
        <v>232.8493983947419</v>
      </c>
      <c r="AB40" t="n">
        <v>318.5948194739914</v>
      </c>
      <c r="AC40" t="n">
        <v>288.1885770541257</v>
      </c>
      <c r="AD40" t="n">
        <v>232849.3983947419</v>
      </c>
      <c r="AE40" t="n">
        <v>318594.8194739914</v>
      </c>
      <c r="AF40" t="n">
        <v>1.978476229849221e-06</v>
      </c>
      <c r="AG40" t="n">
        <v>15</v>
      </c>
      <c r="AH40" t="n">
        <v>288188.5770541257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9.008599999999999</v>
      </c>
      <c r="E41" t="n">
        <v>11.1</v>
      </c>
      <c r="F41" t="n">
        <v>7.67</v>
      </c>
      <c r="G41" t="n">
        <v>51.11</v>
      </c>
      <c r="H41" t="n">
        <v>0.63</v>
      </c>
      <c r="I41" t="n">
        <v>9</v>
      </c>
      <c r="J41" t="n">
        <v>305.37</v>
      </c>
      <c r="K41" t="n">
        <v>61.2</v>
      </c>
      <c r="L41" t="n">
        <v>10.75</v>
      </c>
      <c r="M41" t="n">
        <v>4</v>
      </c>
      <c r="N41" t="n">
        <v>88.42</v>
      </c>
      <c r="O41" t="n">
        <v>37896.14</v>
      </c>
      <c r="P41" t="n">
        <v>106.51</v>
      </c>
      <c r="Q41" t="n">
        <v>968.33</v>
      </c>
      <c r="R41" t="n">
        <v>30.77</v>
      </c>
      <c r="S41" t="n">
        <v>23.91</v>
      </c>
      <c r="T41" t="n">
        <v>2663.45</v>
      </c>
      <c r="U41" t="n">
        <v>0.78</v>
      </c>
      <c r="V41" t="n">
        <v>0.88</v>
      </c>
      <c r="W41" t="n">
        <v>1.1</v>
      </c>
      <c r="X41" t="n">
        <v>0.17</v>
      </c>
      <c r="Y41" t="n">
        <v>1</v>
      </c>
      <c r="Z41" t="n">
        <v>10</v>
      </c>
      <c r="AA41" t="n">
        <v>232.2224843826701</v>
      </c>
      <c r="AB41" t="n">
        <v>317.737048065181</v>
      </c>
      <c r="AC41" t="n">
        <v>287.4126701446821</v>
      </c>
      <c r="AD41" t="n">
        <v>232222.4843826701</v>
      </c>
      <c r="AE41" t="n">
        <v>317737.048065181</v>
      </c>
      <c r="AF41" t="n">
        <v>1.978827685602275e-06</v>
      </c>
      <c r="AG41" t="n">
        <v>15</v>
      </c>
      <c r="AH41" t="n">
        <v>287412.6701446821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9.077199999999999</v>
      </c>
      <c r="E42" t="n">
        <v>11.02</v>
      </c>
      <c r="F42" t="n">
        <v>7.64</v>
      </c>
      <c r="G42" t="n">
        <v>57.27</v>
      </c>
      <c r="H42" t="n">
        <v>0.64</v>
      </c>
      <c r="I42" t="n">
        <v>8</v>
      </c>
      <c r="J42" t="n">
        <v>305.9</v>
      </c>
      <c r="K42" t="n">
        <v>61.2</v>
      </c>
      <c r="L42" t="n">
        <v>11</v>
      </c>
      <c r="M42" t="n">
        <v>3</v>
      </c>
      <c r="N42" t="n">
        <v>88.7</v>
      </c>
      <c r="O42" t="n">
        <v>37962.28</v>
      </c>
      <c r="P42" t="n">
        <v>104.87</v>
      </c>
      <c r="Q42" t="n">
        <v>968.3200000000001</v>
      </c>
      <c r="R42" t="n">
        <v>29.88</v>
      </c>
      <c r="S42" t="n">
        <v>23.91</v>
      </c>
      <c r="T42" t="n">
        <v>2226.32</v>
      </c>
      <c r="U42" t="n">
        <v>0.8</v>
      </c>
      <c r="V42" t="n">
        <v>0.89</v>
      </c>
      <c r="W42" t="n">
        <v>1.1</v>
      </c>
      <c r="X42" t="n">
        <v>0.14</v>
      </c>
      <c r="Y42" t="n">
        <v>1</v>
      </c>
      <c r="Z42" t="n">
        <v>10</v>
      </c>
      <c r="AA42" t="n">
        <v>230.4149175606336</v>
      </c>
      <c r="AB42" t="n">
        <v>315.2638553950517</v>
      </c>
      <c r="AC42" t="n">
        <v>285.1755155118415</v>
      </c>
      <c r="AD42" t="n">
        <v>230414.9175606336</v>
      </c>
      <c r="AE42" t="n">
        <v>315263.8553950517</v>
      </c>
      <c r="AF42" t="n">
        <v>1.993896351014472e-06</v>
      </c>
      <c r="AG42" t="n">
        <v>15</v>
      </c>
      <c r="AH42" t="n">
        <v>285175.5155118415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9.0762</v>
      </c>
      <c r="E43" t="n">
        <v>11.02</v>
      </c>
      <c r="F43" t="n">
        <v>7.64</v>
      </c>
      <c r="G43" t="n">
        <v>57.28</v>
      </c>
      <c r="H43" t="n">
        <v>0.65</v>
      </c>
      <c r="I43" t="n">
        <v>8</v>
      </c>
      <c r="J43" t="n">
        <v>306.44</v>
      </c>
      <c r="K43" t="n">
        <v>61.2</v>
      </c>
      <c r="L43" t="n">
        <v>11.25</v>
      </c>
      <c r="M43" t="n">
        <v>1</v>
      </c>
      <c r="N43" t="n">
        <v>88.98999999999999</v>
      </c>
      <c r="O43" t="n">
        <v>38028.53</v>
      </c>
      <c r="P43" t="n">
        <v>104.68</v>
      </c>
      <c r="Q43" t="n">
        <v>968.41</v>
      </c>
      <c r="R43" t="n">
        <v>29.92</v>
      </c>
      <c r="S43" t="n">
        <v>23.91</v>
      </c>
      <c r="T43" t="n">
        <v>2244.4</v>
      </c>
      <c r="U43" t="n">
        <v>0.8</v>
      </c>
      <c r="V43" t="n">
        <v>0.89</v>
      </c>
      <c r="W43" t="n">
        <v>1.1</v>
      </c>
      <c r="X43" t="n">
        <v>0.14</v>
      </c>
      <c r="Y43" t="n">
        <v>1</v>
      </c>
      <c r="Z43" t="n">
        <v>10</v>
      </c>
      <c r="AA43" t="n">
        <v>230.3111426357498</v>
      </c>
      <c r="AB43" t="n">
        <v>315.1218659645992</v>
      </c>
      <c r="AC43" t="n">
        <v>285.0470773533479</v>
      </c>
      <c r="AD43" t="n">
        <v>230311.1426357498</v>
      </c>
      <c r="AE43" t="n">
        <v>315121.8659645992</v>
      </c>
      <c r="AF43" t="n">
        <v>1.993676691168813e-06</v>
      </c>
      <c r="AG43" t="n">
        <v>15</v>
      </c>
      <c r="AH43" t="n">
        <v>285047.0773533479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9.076499999999999</v>
      </c>
      <c r="E44" t="n">
        <v>11.02</v>
      </c>
      <c r="F44" t="n">
        <v>7.64</v>
      </c>
      <c r="G44" t="n">
        <v>57.28</v>
      </c>
      <c r="H44" t="n">
        <v>0.67</v>
      </c>
      <c r="I44" t="n">
        <v>8</v>
      </c>
      <c r="J44" t="n">
        <v>306.98</v>
      </c>
      <c r="K44" t="n">
        <v>61.2</v>
      </c>
      <c r="L44" t="n">
        <v>11.5</v>
      </c>
      <c r="M44" t="n">
        <v>1</v>
      </c>
      <c r="N44" t="n">
        <v>89.28</v>
      </c>
      <c r="O44" t="n">
        <v>38094.91</v>
      </c>
      <c r="P44" t="n">
        <v>104.92</v>
      </c>
      <c r="Q44" t="n">
        <v>968.37</v>
      </c>
      <c r="R44" t="n">
        <v>29.94</v>
      </c>
      <c r="S44" t="n">
        <v>23.91</v>
      </c>
      <c r="T44" t="n">
        <v>2257.92</v>
      </c>
      <c r="U44" t="n">
        <v>0.8</v>
      </c>
      <c r="V44" t="n">
        <v>0.89</v>
      </c>
      <c r="W44" t="n">
        <v>1.1</v>
      </c>
      <c r="X44" t="n">
        <v>0.14</v>
      </c>
      <c r="Y44" t="n">
        <v>1</v>
      </c>
      <c r="Z44" t="n">
        <v>10</v>
      </c>
      <c r="AA44" t="n">
        <v>230.451998047219</v>
      </c>
      <c r="AB44" t="n">
        <v>315.3145905526735</v>
      </c>
      <c r="AC44" t="n">
        <v>285.221408577227</v>
      </c>
      <c r="AD44" t="n">
        <v>230451.998047219</v>
      </c>
      <c r="AE44" t="n">
        <v>315314.5905526734</v>
      </c>
      <c r="AF44" t="n">
        <v>1.99374258912251e-06</v>
      </c>
      <c r="AG44" t="n">
        <v>15</v>
      </c>
      <c r="AH44" t="n">
        <v>285221.408577227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9.071199999999999</v>
      </c>
      <c r="E45" t="n">
        <v>11.02</v>
      </c>
      <c r="F45" t="n">
        <v>7.64</v>
      </c>
      <c r="G45" t="n">
        <v>57.33</v>
      </c>
      <c r="H45" t="n">
        <v>0.68</v>
      </c>
      <c r="I45" t="n">
        <v>8</v>
      </c>
      <c r="J45" t="n">
        <v>307.52</v>
      </c>
      <c r="K45" t="n">
        <v>61.2</v>
      </c>
      <c r="L45" t="n">
        <v>11.75</v>
      </c>
      <c r="M45" t="n">
        <v>0</v>
      </c>
      <c r="N45" t="n">
        <v>89.56999999999999</v>
      </c>
      <c r="O45" t="n">
        <v>38161.42</v>
      </c>
      <c r="P45" t="n">
        <v>105.62</v>
      </c>
      <c r="Q45" t="n">
        <v>968.3200000000001</v>
      </c>
      <c r="R45" t="n">
        <v>29.94</v>
      </c>
      <c r="S45" t="n">
        <v>23.91</v>
      </c>
      <c r="T45" t="n">
        <v>2256.2</v>
      </c>
      <c r="U45" t="n">
        <v>0.8</v>
      </c>
      <c r="V45" t="n">
        <v>0.88</v>
      </c>
      <c r="W45" t="n">
        <v>1.1</v>
      </c>
      <c r="X45" t="n">
        <v>0.15</v>
      </c>
      <c r="Y45" t="n">
        <v>1</v>
      </c>
      <c r="Z45" t="n">
        <v>10</v>
      </c>
      <c r="AA45" t="n">
        <v>230.9257661641449</v>
      </c>
      <c r="AB45" t="n">
        <v>315.9628209914253</v>
      </c>
      <c r="AC45" t="n">
        <v>285.8077728127018</v>
      </c>
      <c r="AD45" t="n">
        <v>230925.7661641449</v>
      </c>
      <c r="AE45" t="n">
        <v>315962.8209914253</v>
      </c>
      <c r="AF45" t="n">
        <v>1.992578391940519e-06</v>
      </c>
      <c r="AG45" t="n">
        <v>15</v>
      </c>
      <c r="AH45" t="n">
        <v>285807.7728127018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7.7991</v>
      </c>
      <c r="E2" t="n">
        <v>12.82</v>
      </c>
      <c r="F2" t="n">
        <v>8.82</v>
      </c>
      <c r="G2" t="n">
        <v>7.9</v>
      </c>
      <c r="H2" t="n">
        <v>0.13</v>
      </c>
      <c r="I2" t="n">
        <v>67</v>
      </c>
      <c r="J2" t="n">
        <v>133.21</v>
      </c>
      <c r="K2" t="n">
        <v>46.47</v>
      </c>
      <c r="L2" t="n">
        <v>1</v>
      </c>
      <c r="M2" t="n">
        <v>65</v>
      </c>
      <c r="N2" t="n">
        <v>20.75</v>
      </c>
      <c r="O2" t="n">
        <v>16663.42</v>
      </c>
      <c r="P2" t="n">
        <v>91.69</v>
      </c>
      <c r="Q2" t="n">
        <v>968.54</v>
      </c>
      <c r="R2" t="n">
        <v>66.84</v>
      </c>
      <c r="S2" t="n">
        <v>23.91</v>
      </c>
      <c r="T2" t="n">
        <v>20408.57</v>
      </c>
      <c r="U2" t="n">
        <v>0.36</v>
      </c>
      <c r="V2" t="n">
        <v>0.77</v>
      </c>
      <c r="W2" t="n">
        <v>1.19</v>
      </c>
      <c r="X2" t="n">
        <v>1.32</v>
      </c>
      <c r="Y2" t="n">
        <v>1</v>
      </c>
      <c r="Z2" t="n">
        <v>10</v>
      </c>
      <c r="AA2" t="n">
        <v>235.2572984013745</v>
      </c>
      <c r="AB2" t="n">
        <v>321.8894144921155</v>
      </c>
      <c r="AC2" t="n">
        <v>291.1687405477142</v>
      </c>
      <c r="AD2" t="n">
        <v>235257.2984013745</v>
      </c>
      <c r="AE2" t="n">
        <v>321889.4144921154</v>
      </c>
      <c r="AF2" t="n">
        <v>1.940286623456013e-06</v>
      </c>
      <c r="AG2" t="n">
        <v>17</v>
      </c>
      <c r="AH2" t="n">
        <v>291168.7405477142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8.2789</v>
      </c>
      <c r="E3" t="n">
        <v>12.08</v>
      </c>
      <c r="F3" t="n">
        <v>8.51</v>
      </c>
      <c r="G3" t="n">
        <v>10.01</v>
      </c>
      <c r="H3" t="n">
        <v>0.17</v>
      </c>
      <c r="I3" t="n">
        <v>51</v>
      </c>
      <c r="J3" t="n">
        <v>133.55</v>
      </c>
      <c r="K3" t="n">
        <v>46.47</v>
      </c>
      <c r="L3" t="n">
        <v>1.25</v>
      </c>
      <c r="M3" t="n">
        <v>49</v>
      </c>
      <c r="N3" t="n">
        <v>20.83</v>
      </c>
      <c r="O3" t="n">
        <v>16704.7</v>
      </c>
      <c r="P3" t="n">
        <v>86.55</v>
      </c>
      <c r="Q3" t="n">
        <v>968.5</v>
      </c>
      <c r="R3" t="n">
        <v>57.23</v>
      </c>
      <c r="S3" t="n">
        <v>23.91</v>
      </c>
      <c r="T3" t="n">
        <v>15684.61</v>
      </c>
      <c r="U3" t="n">
        <v>0.42</v>
      </c>
      <c r="V3" t="n">
        <v>0.79</v>
      </c>
      <c r="W3" t="n">
        <v>1.16</v>
      </c>
      <c r="X3" t="n">
        <v>1.01</v>
      </c>
      <c r="Y3" t="n">
        <v>1</v>
      </c>
      <c r="Z3" t="n">
        <v>10</v>
      </c>
      <c r="AA3" t="n">
        <v>217.2657725239623</v>
      </c>
      <c r="AB3" t="n">
        <v>297.2726150565495</v>
      </c>
      <c r="AC3" t="n">
        <v>268.9013339003757</v>
      </c>
      <c r="AD3" t="n">
        <v>217265.7725239623</v>
      </c>
      <c r="AE3" t="n">
        <v>297272.6150565495</v>
      </c>
      <c r="AF3" t="n">
        <v>2.059652899299917e-06</v>
      </c>
      <c r="AG3" t="n">
        <v>16</v>
      </c>
      <c r="AH3" t="n">
        <v>268901.3339003758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8.628500000000001</v>
      </c>
      <c r="E4" t="n">
        <v>11.59</v>
      </c>
      <c r="F4" t="n">
        <v>8.289999999999999</v>
      </c>
      <c r="G4" t="n">
        <v>12.14</v>
      </c>
      <c r="H4" t="n">
        <v>0.2</v>
      </c>
      <c r="I4" t="n">
        <v>41</v>
      </c>
      <c r="J4" t="n">
        <v>133.88</v>
      </c>
      <c r="K4" t="n">
        <v>46.47</v>
      </c>
      <c r="L4" t="n">
        <v>1.5</v>
      </c>
      <c r="M4" t="n">
        <v>39</v>
      </c>
      <c r="N4" t="n">
        <v>20.91</v>
      </c>
      <c r="O4" t="n">
        <v>16746.01</v>
      </c>
      <c r="P4" t="n">
        <v>82.65000000000001</v>
      </c>
      <c r="Q4" t="n">
        <v>968.4299999999999</v>
      </c>
      <c r="R4" t="n">
        <v>50.66</v>
      </c>
      <c r="S4" t="n">
        <v>23.91</v>
      </c>
      <c r="T4" t="n">
        <v>12452.6</v>
      </c>
      <c r="U4" t="n">
        <v>0.47</v>
      </c>
      <c r="V4" t="n">
        <v>0.82</v>
      </c>
      <c r="W4" t="n">
        <v>1.14</v>
      </c>
      <c r="X4" t="n">
        <v>0.8</v>
      </c>
      <c r="Y4" t="n">
        <v>1</v>
      </c>
      <c r="Z4" t="n">
        <v>10</v>
      </c>
      <c r="AA4" t="n">
        <v>210.8145281209531</v>
      </c>
      <c r="AB4" t="n">
        <v>288.4457378555402</v>
      </c>
      <c r="AC4" t="n">
        <v>260.9168814708281</v>
      </c>
      <c r="AD4" t="n">
        <v>210814.5281209531</v>
      </c>
      <c r="AE4" t="n">
        <v>288445.7378555402</v>
      </c>
      <c r="AF4" t="n">
        <v>2.146627576321654e-06</v>
      </c>
      <c r="AG4" t="n">
        <v>16</v>
      </c>
      <c r="AH4" t="n">
        <v>260916.8814708281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8.885199999999999</v>
      </c>
      <c r="E5" t="n">
        <v>11.25</v>
      </c>
      <c r="F5" t="n">
        <v>8.15</v>
      </c>
      <c r="G5" t="n">
        <v>14.38</v>
      </c>
      <c r="H5" t="n">
        <v>0.23</v>
      </c>
      <c r="I5" t="n">
        <v>34</v>
      </c>
      <c r="J5" t="n">
        <v>134.22</v>
      </c>
      <c r="K5" t="n">
        <v>46.47</v>
      </c>
      <c r="L5" t="n">
        <v>1.75</v>
      </c>
      <c r="M5" t="n">
        <v>32</v>
      </c>
      <c r="N5" t="n">
        <v>21</v>
      </c>
      <c r="O5" t="n">
        <v>16787.35</v>
      </c>
      <c r="P5" t="n">
        <v>79.14</v>
      </c>
      <c r="Q5" t="n">
        <v>968.55</v>
      </c>
      <c r="R5" t="n">
        <v>45.81</v>
      </c>
      <c r="S5" t="n">
        <v>23.91</v>
      </c>
      <c r="T5" t="n">
        <v>10062.21</v>
      </c>
      <c r="U5" t="n">
        <v>0.52</v>
      </c>
      <c r="V5" t="n">
        <v>0.83</v>
      </c>
      <c r="W5" t="n">
        <v>1.14</v>
      </c>
      <c r="X5" t="n">
        <v>0.65</v>
      </c>
      <c r="Y5" t="n">
        <v>1</v>
      </c>
      <c r="Z5" t="n">
        <v>10</v>
      </c>
      <c r="AA5" t="n">
        <v>197.7474573877922</v>
      </c>
      <c r="AB5" t="n">
        <v>270.5667951999636</v>
      </c>
      <c r="AC5" t="n">
        <v>244.7442800090403</v>
      </c>
      <c r="AD5" t="n">
        <v>197747.4573877922</v>
      </c>
      <c r="AE5" t="n">
        <v>270566.7951999636</v>
      </c>
      <c r="AF5" t="n">
        <v>2.21049027538195e-06</v>
      </c>
      <c r="AG5" t="n">
        <v>15</v>
      </c>
      <c r="AH5" t="n">
        <v>244744.2800090403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9.072100000000001</v>
      </c>
      <c r="E6" t="n">
        <v>11.02</v>
      </c>
      <c r="F6" t="n">
        <v>8.050000000000001</v>
      </c>
      <c r="G6" t="n">
        <v>16.66</v>
      </c>
      <c r="H6" t="n">
        <v>0.26</v>
      </c>
      <c r="I6" t="n">
        <v>29</v>
      </c>
      <c r="J6" t="n">
        <v>134.55</v>
      </c>
      <c r="K6" t="n">
        <v>46.47</v>
      </c>
      <c r="L6" t="n">
        <v>2</v>
      </c>
      <c r="M6" t="n">
        <v>27</v>
      </c>
      <c r="N6" t="n">
        <v>21.09</v>
      </c>
      <c r="O6" t="n">
        <v>16828.84</v>
      </c>
      <c r="P6" t="n">
        <v>76.54000000000001</v>
      </c>
      <c r="Q6" t="n">
        <v>968.3200000000001</v>
      </c>
      <c r="R6" t="n">
        <v>43.13</v>
      </c>
      <c r="S6" t="n">
        <v>23.91</v>
      </c>
      <c r="T6" t="n">
        <v>8744.91</v>
      </c>
      <c r="U6" t="n">
        <v>0.55</v>
      </c>
      <c r="V6" t="n">
        <v>0.84</v>
      </c>
      <c r="W6" t="n">
        <v>1.12</v>
      </c>
      <c r="X6" t="n">
        <v>0.5600000000000001</v>
      </c>
      <c r="Y6" t="n">
        <v>1</v>
      </c>
      <c r="Z6" t="n">
        <v>10</v>
      </c>
      <c r="AA6" t="n">
        <v>194.4377601217466</v>
      </c>
      <c r="AB6" t="n">
        <v>266.0383213870239</v>
      </c>
      <c r="AC6" t="n">
        <v>240.6479973810533</v>
      </c>
      <c r="AD6" t="n">
        <v>194437.7601217466</v>
      </c>
      <c r="AE6" t="n">
        <v>266038.3213870239</v>
      </c>
      <c r="AF6" t="n">
        <v>2.25698789304603e-06</v>
      </c>
      <c r="AG6" t="n">
        <v>15</v>
      </c>
      <c r="AH6" t="n">
        <v>240647.9973810533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9.2279</v>
      </c>
      <c r="E7" t="n">
        <v>10.84</v>
      </c>
      <c r="F7" t="n">
        <v>7.98</v>
      </c>
      <c r="G7" t="n">
        <v>19.14</v>
      </c>
      <c r="H7" t="n">
        <v>0.29</v>
      </c>
      <c r="I7" t="n">
        <v>25</v>
      </c>
      <c r="J7" t="n">
        <v>134.89</v>
      </c>
      <c r="K7" t="n">
        <v>46.47</v>
      </c>
      <c r="L7" t="n">
        <v>2.25</v>
      </c>
      <c r="M7" t="n">
        <v>23</v>
      </c>
      <c r="N7" t="n">
        <v>21.17</v>
      </c>
      <c r="O7" t="n">
        <v>16870.25</v>
      </c>
      <c r="P7" t="n">
        <v>74.14</v>
      </c>
      <c r="Q7" t="n">
        <v>968.38</v>
      </c>
      <c r="R7" t="n">
        <v>40.52</v>
      </c>
      <c r="S7" t="n">
        <v>23.91</v>
      </c>
      <c r="T7" t="n">
        <v>7462.58</v>
      </c>
      <c r="U7" t="n">
        <v>0.59</v>
      </c>
      <c r="V7" t="n">
        <v>0.85</v>
      </c>
      <c r="W7" t="n">
        <v>1.12</v>
      </c>
      <c r="X7" t="n">
        <v>0.48</v>
      </c>
      <c r="Y7" t="n">
        <v>1</v>
      </c>
      <c r="Z7" t="n">
        <v>10</v>
      </c>
      <c r="AA7" t="n">
        <v>191.6804249198935</v>
      </c>
      <c r="AB7" t="n">
        <v>262.2656137188065</v>
      </c>
      <c r="AC7" t="n">
        <v>237.2353516376609</v>
      </c>
      <c r="AD7" t="n">
        <v>191680.4249198935</v>
      </c>
      <c r="AE7" t="n">
        <v>262265.6137188065</v>
      </c>
      <c r="AF7" t="n">
        <v>2.295748346936152e-06</v>
      </c>
      <c r="AG7" t="n">
        <v>15</v>
      </c>
      <c r="AH7" t="n">
        <v>237235.3516376609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9.3392</v>
      </c>
      <c r="E8" t="n">
        <v>10.71</v>
      </c>
      <c r="F8" t="n">
        <v>7.93</v>
      </c>
      <c r="G8" t="n">
        <v>21.62</v>
      </c>
      <c r="H8" t="n">
        <v>0.33</v>
      </c>
      <c r="I8" t="n">
        <v>22</v>
      </c>
      <c r="J8" t="n">
        <v>135.22</v>
      </c>
      <c r="K8" t="n">
        <v>46.47</v>
      </c>
      <c r="L8" t="n">
        <v>2.5</v>
      </c>
      <c r="M8" t="n">
        <v>20</v>
      </c>
      <c r="N8" t="n">
        <v>21.26</v>
      </c>
      <c r="O8" t="n">
        <v>16911.68</v>
      </c>
      <c r="P8" t="n">
        <v>71.31</v>
      </c>
      <c r="Q8" t="n">
        <v>968.36</v>
      </c>
      <c r="R8" t="n">
        <v>38.99</v>
      </c>
      <c r="S8" t="n">
        <v>23.91</v>
      </c>
      <c r="T8" t="n">
        <v>6709.91</v>
      </c>
      <c r="U8" t="n">
        <v>0.61</v>
      </c>
      <c r="V8" t="n">
        <v>0.85</v>
      </c>
      <c r="W8" t="n">
        <v>1.12</v>
      </c>
      <c r="X8" t="n">
        <v>0.43</v>
      </c>
      <c r="Y8" t="n">
        <v>1</v>
      </c>
      <c r="Z8" t="n">
        <v>10</v>
      </c>
      <c r="AA8" t="n">
        <v>180.7986256769717</v>
      </c>
      <c r="AB8" t="n">
        <v>247.3766559235476</v>
      </c>
      <c r="AC8" t="n">
        <v>223.7673750775932</v>
      </c>
      <c r="AD8" t="n">
        <v>180798.6256769717</v>
      </c>
      <c r="AE8" t="n">
        <v>247376.6559235476</v>
      </c>
      <c r="AF8" t="n">
        <v>2.323437939477683e-06</v>
      </c>
      <c r="AG8" t="n">
        <v>14</v>
      </c>
      <c r="AH8" t="n">
        <v>223767.3750775933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9.476699999999999</v>
      </c>
      <c r="E9" t="n">
        <v>10.55</v>
      </c>
      <c r="F9" t="n">
        <v>7.85</v>
      </c>
      <c r="G9" t="n">
        <v>24.8</v>
      </c>
      <c r="H9" t="n">
        <v>0.36</v>
      </c>
      <c r="I9" t="n">
        <v>19</v>
      </c>
      <c r="J9" t="n">
        <v>135.56</v>
      </c>
      <c r="K9" t="n">
        <v>46.47</v>
      </c>
      <c r="L9" t="n">
        <v>2.75</v>
      </c>
      <c r="M9" t="n">
        <v>15</v>
      </c>
      <c r="N9" t="n">
        <v>21.34</v>
      </c>
      <c r="O9" t="n">
        <v>16953.14</v>
      </c>
      <c r="P9" t="n">
        <v>68.27</v>
      </c>
      <c r="Q9" t="n">
        <v>968.4</v>
      </c>
      <c r="R9" t="n">
        <v>36.62</v>
      </c>
      <c r="S9" t="n">
        <v>23.91</v>
      </c>
      <c r="T9" t="n">
        <v>5540.96</v>
      </c>
      <c r="U9" t="n">
        <v>0.65</v>
      </c>
      <c r="V9" t="n">
        <v>0.86</v>
      </c>
      <c r="W9" t="n">
        <v>1.12</v>
      </c>
      <c r="X9" t="n">
        <v>0.36</v>
      </c>
      <c r="Y9" t="n">
        <v>1</v>
      </c>
      <c r="Z9" t="n">
        <v>10</v>
      </c>
      <c r="AA9" t="n">
        <v>177.9285579933297</v>
      </c>
      <c r="AB9" t="n">
        <v>243.4497027003407</v>
      </c>
      <c r="AC9" t="n">
        <v>220.2152047584945</v>
      </c>
      <c r="AD9" t="n">
        <v>177928.5579933297</v>
      </c>
      <c r="AE9" t="n">
        <v>243449.7027003407</v>
      </c>
      <c r="AF9" t="n">
        <v>2.357645657127822e-06</v>
      </c>
      <c r="AG9" t="n">
        <v>14</v>
      </c>
      <c r="AH9" t="n">
        <v>220215.2047584945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9.5595</v>
      </c>
      <c r="E10" t="n">
        <v>10.46</v>
      </c>
      <c r="F10" t="n">
        <v>7.82</v>
      </c>
      <c r="G10" t="n">
        <v>27.59</v>
      </c>
      <c r="H10" t="n">
        <v>0.39</v>
      </c>
      <c r="I10" t="n">
        <v>17</v>
      </c>
      <c r="J10" t="n">
        <v>135.9</v>
      </c>
      <c r="K10" t="n">
        <v>46.47</v>
      </c>
      <c r="L10" t="n">
        <v>3</v>
      </c>
      <c r="M10" t="n">
        <v>9</v>
      </c>
      <c r="N10" t="n">
        <v>21.43</v>
      </c>
      <c r="O10" t="n">
        <v>16994.64</v>
      </c>
      <c r="P10" t="n">
        <v>65.5</v>
      </c>
      <c r="Q10" t="n">
        <v>968.34</v>
      </c>
      <c r="R10" t="n">
        <v>35.57</v>
      </c>
      <c r="S10" t="n">
        <v>23.91</v>
      </c>
      <c r="T10" t="n">
        <v>5026.73</v>
      </c>
      <c r="U10" t="n">
        <v>0.67</v>
      </c>
      <c r="V10" t="n">
        <v>0.87</v>
      </c>
      <c r="W10" t="n">
        <v>1.11</v>
      </c>
      <c r="X10" t="n">
        <v>0.32</v>
      </c>
      <c r="Y10" t="n">
        <v>1</v>
      </c>
      <c r="Z10" t="n">
        <v>10</v>
      </c>
      <c r="AA10" t="n">
        <v>175.7530804498954</v>
      </c>
      <c r="AB10" t="n">
        <v>240.4731183501197</v>
      </c>
      <c r="AC10" t="n">
        <v>217.5227014409953</v>
      </c>
      <c r="AD10" t="n">
        <v>175753.0804498954</v>
      </c>
      <c r="AE10" t="n">
        <v>240473.1183501197</v>
      </c>
      <c r="AF10" t="n">
        <v>2.378244922738233e-06</v>
      </c>
      <c r="AG10" t="n">
        <v>14</v>
      </c>
      <c r="AH10" t="n">
        <v>217522.7014409953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9.5481</v>
      </c>
      <c r="E11" t="n">
        <v>10.47</v>
      </c>
      <c r="F11" t="n">
        <v>7.83</v>
      </c>
      <c r="G11" t="n">
        <v>27.64</v>
      </c>
      <c r="H11" t="n">
        <v>0.42</v>
      </c>
      <c r="I11" t="n">
        <v>17</v>
      </c>
      <c r="J11" t="n">
        <v>136.23</v>
      </c>
      <c r="K11" t="n">
        <v>46.47</v>
      </c>
      <c r="L11" t="n">
        <v>3.25</v>
      </c>
      <c r="M11" t="n">
        <v>3</v>
      </c>
      <c r="N11" t="n">
        <v>21.52</v>
      </c>
      <c r="O11" t="n">
        <v>17036.16</v>
      </c>
      <c r="P11" t="n">
        <v>65.11</v>
      </c>
      <c r="Q11" t="n">
        <v>968.3200000000001</v>
      </c>
      <c r="R11" t="n">
        <v>35.58</v>
      </c>
      <c r="S11" t="n">
        <v>23.91</v>
      </c>
      <c r="T11" t="n">
        <v>5032.76</v>
      </c>
      <c r="U11" t="n">
        <v>0.67</v>
      </c>
      <c r="V11" t="n">
        <v>0.86</v>
      </c>
      <c r="W11" t="n">
        <v>1.12</v>
      </c>
      <c r="X11" t="n">
        <v>0.33</v>
      </c>
      <c r="Y11" t="n">
        <v>1</v>
      </c>
      <c r="Z11" t="n">
        <v>10</v>
      </c>
      <c r="AA11" t="n">
        <v>175.6261552859769</v>
      </c>
      <c r="AB11" t="n">
        <v>240.2994537413035</v>
      </c>
      <c r="AC11" t="n">
        <v>217.3656111387047</v>
      </c>
      <c r="AD11" t="n">
        <v>175626.1552859769</v>
      </c>
      <c r="AE11" t="n">
        <v>240299.4537413035</v>
      </c>
      <c r="AF11" t="n">
        <v>2.375408791965785e-06</v>
      </c>
      <c r="AG11" t="n">
        <v>14</v>
      </c>
      <c r="AH11" t="n">
        <v>217365.6111387047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9.5954</v>
      </c>
      <c r="E12" t="n">
        <v>10.42</v>
      </c>
      <c r="F12" t="n">
        <v>7.81</v>
      </c>
      <c r="G12" t="n">
        <v>29.27</v>
      </c>
      <c r="H12" t="n">
        <v>0.45</v>
      </c>
      <c r="I12" t="n">
        <v>16</v>
      </c>
      <c r="J12" t="n">
        <v>136.57</v>
      </c>
      <c r="K12" t="n">
        <v>46.47</v>
      </c>
      <c r="L12" t="n">
        <v>3.5</v>
      </c>
      <c r="M12" t="n">
        <v>1</v>
      </c>
      <c r="N12" t="n">
        <v>21.6</v>
      </c>
      <c r="O12" t="n">
        <v>17077.72</v>
      </c>
      <c r="P12" t="n">
        <v>64.45</v>
      </c>
      <c r="Q12" t="n">
        <v>968.38</v>
      </c>
      <c r="R12" t="n">
        <v>34.85</v>
      </c>
      <c r="S12" t="n">
        <v>23.91</v>
      </c>
      <c r="T12" t="n">
        <v>4668.69</v>
      </c>
      <c r="U12" t="n">
        <v>0.6899999999999999</v>
      </c>
      <c r="V12" t="n">
        <v>0.87</v>
      </c>
      <c r="W12" t="n">
        <v>1.12</v>
      </c>
      <c r="X12" t="n">
        <v>0.31</v>
      </c>
      <c r="Y12" t="n">
        <v>1</v>
      </c>
      <c r="Z12" t="n">
        <v>10</v>
      </c>
      <c r="AA12" t="n">
        <v>174.9150278643314</v>
      </c>
      <c r="AB12" t="n">
        <v>239.326457830281</v>
      </c>
      <c r="AC12" t="n">
        <v>216.4854765918215</v>
      </c>
      <c r="AD12" t="n">
        <v>174915.0278643314</v>
      </c>
      <c r="AE12" t="n">
        <v>239326.457830281</v>
      </c>
      <c r="AF12" t="n">
        <v>2.387176246837433e-06</v>
      </c>
      <c r="AG12" t="n">
        <v>14</v>
      </c>
      <c r="AH12" t="n">
        <v>216485.4765918215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9.5944</v>
      </c>
      <c r="E13" t="n">
        <v>10.42</v>
      </c>
      <c r="F13" t="n">
        <v>7.81</v>
      </c>
      <c r="G13" t="n">
        <v>29.28</v>
      </c>
      <c r="H13" t="n">
        <v>0.48</v>
      </c>
      <c r="I13" t="n">
        <v>16</v>
      </c>
      <c r="J13" t="n">
        <v>136.91</v>
      </c>
      <c r="K13" t="n">
        <v>46.47</v>
      </c>
      <c r="L13" t="n">
        <v>3.75</v>
      </c>
      <c r="M13" t="n">
        <v>0</v>
      </c>
      <c r="N13" t="n">
        <v>21.69</v>
      </c>
      <c r="O13" t="n">
        <v>17119.3</v>
      </c>
      <c r="P13" t="n">
        <v>64.61</v>
      </c>
      <c r="Q13" t="n">
        <v>968.38</v>
      </c>
      <c r="R13" t="n">
        <v>34.86</v>
      </c>
      <c r="S13" t="n">
        <v>23.91</v>
      </c>
      <c r="T13" t="n">
        <v>4676.84</v>
      </c>
      <c r="U13" t="n">
        <v>0.6899999999999999</v>
      </c>
      <c r="V13" t="n">
        <v>0.87</v>
      </c>
      <c r="W13" t="n">
        <v>1.12</v>
      </c>
      <c r="X13" t="n">
        <v>0.31</v>
      </c>
      <c r="Y13" t="n">
        <v>1</v>
      </c>
      <c r="Z13" t="n">
        <v>10</v>
      </c>
      <c r="AA13" t="n">
        <v>175.0117206157785</v>
      </c>
      <c r="AB13" t="n">
        <v>239.4587571185939</v>
      </c>
      <c r="AC13" t="n">
        <v>216.605149421741</v>
      </c>
      <c r="AD13" t="n">
        <v>175011.7206157785</v>
      </c>
      <c r="AE13" t="n">
        <v>239458.7571185939</v>
      </c>
      <c r="AF13" t="n">
        <v>2.386927463436341e-06</v>
      </c>
      <c r="AG13" t="n">
        <v>14</v>
      </c>
      <c r="AH13" t="n">
        <v>216605.149421741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5.454</v>
      </c>
      <c r="E2" t="n">
        <v>18.34</v>
      </c>
      <c r="F2" t="n">
        <v>9.859999999999999</v>
      </c>
      <c r="G2" t="n">
        <v>5.1</v>
      </c>
      <c r="H2" t="n">
        <v>0.07000000000000001</v>
      </c>
      <c r="I2" t="n">
        <v>116</v>
      </c>
      <c r="J2" t="n">
        <v>252.85</v>
      </c>
      <c r="K2" t="n">
        <v>59.19</v>
      </c>
      <c r="L2" t="n">
        <v>1</v>
      </c>
      <c r="M2" t="n">
        <v>114</v>
      </c>
      <c r="N2" t="n">
        <v>62.65</v>
      </c>
      <c r="O2" t="n">
        <v>31418.63</v>
      </c>
      <c r="P2" t="n">
        <v>160.26</v>
      </c>
      <c r="Q2" t="n">
        <v>968.97</v>
      </c>
      <c r="R2" t="n">
        <v>99.34</v>
      </c>
      <c r="S2" t="n">
        <v>23.91</v>
      </c>
      <c r="T2" t="n">
        <v>36415.86</v>
      </c>
      <c r="U2" t="n">
        <v>0.24</v>
      </c>
      <c r="V2" t="n">
        <v>0.6899999999999999</v>
      </c>
      <c r="W2" t="n">
        <v>1.27</v>
      </c>
      <c r="X2" t="n">
        <v>2.36</v>
      </c>
      <c r="Y2" t="n">
        <v>1</v>
      </c>
      <c r="Z2" t="n">
        <v>10</v>
      </c>
      <c r="AA2" t="n">
        <v>437.3894487552002</v>
      </c>
      <c r="AB2" t="n">
        <v>598.4555400474833</v>
      </c>
      <c r="AC2" t="n">
        <v>541.3397832429764</v>
      </c>
      <c r="AD2" t="n">
        <v>437389.4487552003</v>
      </c>
      <c r="AE2" t="n">
        <v>598455.5400474833</v>
      </c>
      <c r="AF2" t="n">
        <v>1.220288516142854e-06</v>
      </c>
      <c r="AG2" t="n">
        <v>24</v>
      </c>
      <c r="AH2" t="n">
        <v>541339.7832429764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6.133</v>
      </c>
      <c r="E3" t="n">
        <v>16.31</v>
      </c>
      <c r="F3" t="n">
        <v>9.25</v>
      </c>
      <c r="G3" t="n">
        <v>6.38</v>
      </c>
      <c r="H3" t="n">
        <v>0.09</v>
      </c>
      <c r="I3" t="n">
        <v>87</v>
      </c>
      <c r="J3" t="n">
        <v>253.3</v>
      </c>
      <c r="K3" t="n">
        <v>59.19</v>
      </c>
      <c r="L3" t="n">
        <v>1.25</v>
      </c>
      <c r="M3" t="n">
        <v>85</v>
      </c>
      <c r="N3" t="n">
        <v>62.86</v>
      </c>
      <c r="O3" t="n">
        <v>31474.5</v>
      </c>
      <c r="P3" t="n">
        <v>149.45</v>
      </c>
      <c r="Q3" t="n">
        <v>968.59</v>
      </c>
      <c r="R3" t="n">
        <v>80.22</v>
      </c>
      <c r="S3" t="n">
        <v>23.91</v>
      </c>
      <c r="T3" t="n">
        <v>27000.92</v>
      </c>
      <c r="U3" t="n">
        <v>0.3</v>
      </c>
      <c r="V3" t="n">
        <v>0.73</v>
      </c>
      <c r="W3" t="n">
        <v>1.22</v>
      </c>
      <c r="X3" t="n">
        <v>1.75</v>
      </c>
      <c r="Y3" t="n">
        <v>1</v>
      </c>
      <c r="Z3" t="n">
        <v>10</v>
      </c>
      <c r="AA3" t="n">
        <v>382.1438106400981</v>
      </c>
      <c r="AB3" t="n">
        <v>522.8660207128605</v>
      </c>
      <c r="AC3" t="n">
        <v>472.9644215430934</v>
      </c>
      <c r="AD3" t="n">
        <v>382143.8106400981</v>
      </c>
      <c r="AE3" t="n">
        <v>522866.0207128605</v>
      </c>
      <c r="AF3" t="n">
        <v>1.372209290338123e-06</v>
      </c>
      <c r="AG3" t="n">
        <v>22</v>
      </c>
      <c r="AH3" t="n">
        <v>472964.4215430934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6.6077</v>
      </c>
      <c r="E4" t="n">
        <v>15.13</v>
      </c>
      <c r="F4" t="n">
        <v>8.91</v>
      </c>
      <c r="G4" t="n">
        <v>7.63</v>
      </c>
      <c r="H4" t="n">
        <v>0.11</v>
      </c>
      <c r="I4" t="n">
        <v>70</v>
      </c>
      <c r="J4" t="n">
        <v>253.75</v>
      </c>
      <c r="K4" t="n">
        <v>59.19</v>
      </c>
      <c r="L4" t="n">
        <v>1.5</v>
      </c>
      <c r="M4" t="n">
        <v>68</v>
      </c>
      <c r="N4" t="n">
        <v>63.06</v>
      </c>
      <c r="O4" t="n">
        <v>31530.44</v>
      </c>
      <c r="P4" t="n">
        <v>143.14</v>
      </c>
      <c r="Q4" t="n">
        <v>968.46</v>
      </c>
      <c r="R4" t="n">
        <v>69.39</v>
      </c>
      <c r="S4" t="n">
        <v>23.91</v>
      </c>
      <c r="T4" t="n">
        <v>21668.69</v>
      </c>
      <c r="U4" t="n">
        <v>0.34</v>
      </c>
      <c r="V4" t="n">
        <v>0.76</v>
      </c>
      <c r="W4" t="n">
        <v>1.2</v>
      </c>
      <c r="X4" t="n">
        <v>1.41</v>
      </c>
      <c r="Y4" t="n">
        <v>1</v>
      </c>
      <c r="Z4" t="n">
        <v>10</v>
      </c>
      <c r="AA4" t="n">
        <v>344.114409727372</v>
      </c>
      <c r="AB4" t="n">
        <v>470.8325166453093</v>
      </c>
      <c r="AC4" t="n">
        <v>425.8969220742676</v>
      </c>
      <c r="AD4" t="n">
        <v>344114.409727372</v>
      </c>
      <c r="AE4" t="n">
        <v>470832.5166453093</v>
      </c>
      <c r="AF4" t="n">
        <v>1.478419587113519e-06</v>
      </c>
      <c r="AG4" t="n">
        <v>20</v>
      </c>
      <c r="AH4" t="n">
        <v>425896.9220742676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7.0008</v>
      </c>
      <c r="E5" t="n">
        <v>14.28</v>
      </c>
      <c r="F5" t="n">
        <v>8.640000000000001</v>
      </c>
      <c r="G5" t="n">
        <v>8.94</v>
      </c>
      <c r="H5" t="n">
        <v>0.12</v>
      </c>
      <c r="I5" t="n">
        <v>58</v>
      </c>
      <c r="J5" t="n">
        <v>254.21</v>
      </c>
      <c r="K5" t="n">
        <v>59.19</v>
      </c>
      <c r="L5" t="n">
        <v>1.75</v>
      </c>
      <c r="M5" t="n">
        <v>56</v>
      </c>
      <c r="N5" t="n">
        <v>63.26</v>
      </c>
      <c r="O5" t="n">
        <v>31586.46</v>
      </c>
      <c r="P5" t="n">
        <v>138.09</v>
      </c>
      <c r="Q5" t="n">
        <v>968.38</v>
      </c>
      <c r="R5" t="n">
        <v>61.42</v>
      </c>
      <c r="S5" t="n">
        <v>23.91</v>
      </c>
      <c r="T5" t="n">
        <v>17746.3</v>
      </c>
      <c r="U5" t="n">
        <v>0.39</v>
      </c>
      <c r="V5" t="n">
        <v>0.78</v>
      </c>
      <c r="W5" t="n">
        <v>1.17</v>
      </c>
      <c r="X5" t="n">
        <v>1.15</v>
      </c>
      <c r="Y5" t="n">
        <v>1</v>
      </c>
      <c r="Z5" t="n">
        <v>10</v>
      </c>
      <c r="AA5" t="n">
        <v>320.7745006612701</v>
      </c>
      <c r="AB5" t="n">
        <v>438.897823376952</v>
      </c>
      <c r="AC5" t="n">
        <v>397.0100311108189</v>
      </c>
      <c r="AD5" t="n">
        <v>320774.5006612701</v>
      </c>
      <c r="AE5" t="n">
        <v>438897.823376952</v>
      </c>
      <c r="AF5" t="n">
        <v>1.566372541953225e-06</v>
      </c>
      <c r="AG5" t="n">
        <v>19</v>
      </c>
      <c r="AH5" t="n">
        <v>397010.0311108189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7.2832</v>
      </c>
      <c r="E6" t="n">
        <v>13.73</v>
      </c>
      <c r="F6" t="n">
        <v>8.48</v>
      </c>
      <c r="G6" t="n">
        <v>10.18</v>
      </c>
      <c r="H6" t="n">
        <v>0.14</v>
      </c>
      <c r="I6" t="n">
        <v>50</v>
      </c>
      <c r="J6" t="n">
        <v>254.66</v>
      </c>
      <c r="K6" t="n">
        <v>59.19</v>
      </c>
      <c r="L6" t="n">
        <v>2</v>
      </c>
      <c r="M6" t="n">
        <v>48</v>
      </c>
      <c r="N6" t="n">
        <v>63.47</v>
      </c>
      <c r="O6" t="n">
        <v>31642.55</v>
      </c>
      <c r="P6" t="n">
        <v>134.72</v>
      </c>
      <c r="Q6" t="n">
        <v>968.5</v>
      </c>
      <c r="R6" t="n">
        <v>56.13</v>
      </c>
      <c r="S6" t="n">
        <v>23.91</v>
      </c>
      <c r="T6" t="n">
        <v>15138.93</v>
      </c>
      <c r="U6" t="n">
        <v>0.43</v>
      </c>
      <c r="V6" t="n">
        <v>0.8</v>
      </c>
      <c r="W6" t="n">
        <v>1.17</v>
      </c>
      <c r="X6" t="n">
        <v>0.98</v>
      </c>
      <c r="Y6" t="n">
        <v>1</v>
      </c>
      <c r="Z6" t="n">
        <v>10</v>
      </c>
      <c r="AA6" t="n">
        <v>302.7763780117958</v>
      </c>
      <c r="AB6" t="n">
        <v>414.2719979468092</v>
      </c>
      <c r="AC6" t="n">
        <v>374.7344598971658</v>
      </c>
      <c r="AD6" t="n">
        <v>302776.3780117958</v>
      </c>
      <c r="AE6" t="n">
        <v>414271.9979468092</v>
      </c>
      <c r="AF6" t="n">
        <v>1.629557264534586e-06</v>
      </c>
      <c r="AG6" t="n">
        <v>18</v>
      </c>
      <c r="AH6" t="n">
        <v>374734.4598971658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7.5508</v>
      </c>
      <c r="E7" t="n">
        <v>13.24</v>
      </c>
      <c r="F7" t="n">
        <v>8.34</v>
      </c>
      <c r="G7" t="n">
        <v>11.63</v>
      </c>
      <c r="H7" t="n">
        <v>0.16</v>
      </c>
      <c r="I7" t="n">
        <v>43</v>
      </c>
      <c r="J7" t="n">
        <v>255.12</v>
      </c>
      <c r="K7" t="n">
        <v>59.19</v>
      </c>
      <c r="L7" t="n">
        <v>2.25</v>
      </c>
      <c r="M7" t="n">
        <v>41</v>
      </c>
      <c r="N7" t="n">
        <v>63.67</v>
      </c>
      <c r="O7" t="n">
        <v>31698.72</v>
      </c>
      <c r="P7" t="n">
        <v>131.62</v>
      </c>
      <c r="Q7" t="n">
        <v>968.4299999999999</v>
      </c>
      <c r="R7" t="n">
        <v>51.77</v>
      </c>
      <c r="S7" t="n">
        <v>23.91</v>
      </c>
      <c r="T7" t="n">
        <v>12994.84</v>
      </c>
      <c r="U7" t="n">
        <v>0.46</v>
      </c>
      <c r="V7" t="n">
        <v>0.8100000000000001</v>
      </c>
      <c r="W7" t="n">
        <v>1.15</v>
      </c>
      <c r="X7" t="n">
        <v>0.84</v>
      </c>
      <c r="Y7" t="n">
        <v>1</v>
      </c>
      <c r="Z7" t="n">
        <v>10</v>
      </c>
      <c r="AA7" t="n">
        <v>294.9880606224949</v>
      </c>
      <c r="AB7" t="n">
        <v>403.6156784984544</v>
      </c>
      <c r="AC7" t="n">
        <v>365.0951646207237</v>
      </c>
      <c r="AD7" t="n">
        <v>294988.0606224949</v>
      </c>
      <c r="AE7" t="n">
        <v>403615.6784984544</v>
      </c>
      <c r="AF7" t="n">
        <v>1.689430606470748e-06</v>
      </c>
      <c r="AG7" t="n">
        <v>18</v>
      </c>
      <c r="AH7" t="n">
        <v>365095.1646207237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7.7646</v>
      </c>
      <c r="E8" t="n">
        <v>12.88</v>
      </c>
      <c r="F8" t="n">
        <v>8.220000000000001</v>
      </c>
      <c r="G8" t="n">
        <v>12.97</v>
      </c>
      <c r="H8" t="n">
        <v>0.17</v>
      </c>
      <c r="I8" t="n">
        <v>38</v>
      </c>
      <c r="J8" t="n">
        <v>255.57</v>
      </c>
      <c r="K8" t="n">
        <v>59.19</v>
      </c>
      <c r="L8" t="n">
        <v>2.5</v>
      </c>
      <c r="M8" t="n">
        <v>36</v>
      </c>
      <c r="N8" t="n">
        <v>63.88</v>
      </c>
      <c r="O8" t="n">
        <v>31754.97</v>
      </c>
      <c r="P8" t="n">
        <v>128.92</v>
      </c>
      <c r="Q8" t="n">
        <v>968.51</v>
      </c>
      <c r="R8" t="n">
        <v>48.18</v>
      </c>
      <c r="S8" t="n">
        <v>23.91</v>
      </c>
      <c r="T8" t="n">
        <v>11228.35</v>
      </c>
      <c r="U8" t="n">
        <v>0.5</v>
      </c>
      <c r="V8" t="n">
        <v>0.82</v>
      </c>
      <c r="W8" t="n">
        <v>1.13</v>
      </c>
      <c r="X8" t="n">
        <v>0.72</v>
      </c>
      <c r="Y8" t="n">
        <v>1</v>
      </c>
      <c r="Z8" t="n">
        <v>10</v>
      </c>
      <c r="AA8" t="n">
        <v>279.9614449406488</v>
      </c>
      <c r="AB8" t="n">
        <v>383.0555999950558</v>
      </c>
      <c r="AC8" t="n">
        <v>346.497311153438</v>
      </c>
      <c r="AD8" t="n">
        <v>279961.4449406489</v>
      </c>
      <c r="AE8" t="n">
        <v>383055.5999950558</v>
      </c>
      <c r="AF8" t="n">
        <v>1.737266632277741e-06</v>
      </c>
      <c r="AG8" t="n">
        <v>17</v>
      </c>
      <c r="AH8" t="n">
        <v>346497.3111534381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7.8738</v>
      </c>
      <c r="E9" t="n">
        <v>12.7</v>
      </c>
      <c r="F9" t="n">
        <v>8.18</v>
      </c>
      <c r="G9" t="n">
        <v>14.03</v>
      </c>
      <c r="H9" t="n">
        <v>0.19</v>
      </c>
      <c r="I9" t="n">
        <v>35</v>
      </c>
      <c r="J9" t="n">
        <v>256.03</v>
      </c>
      <c r="K9" t="n">
        <v>59.19</v>
      </c>
      <c r="L9" t="n">
        <v>2.75</v>
      </c>
      <c r="M9" t="n">
        <v>33</v>
      </c>
      <c r="N9" t="n">
        <v>64.09</v>
      </c>
      <c r="O9" t="n">
        <v>31811.29</v>
      </c>
      <c r="P9" t="n">
        <v>127.61</v>
      </c>
      <c r="Q9" t="n">
        <v>968.42</v>
      </c>
      <c r="R9" t="n">
        <v>46.99</v>
      </c>
      <c r="S9" t="n">
        <v>23.91</v>
      </c>
      <c r="T9" t="n">
        <v>10646.16</v>
      </c>
      <c r="U9" t="n">
        <v>0.51</v>
      </c>
      <c r="V9" t="n">
        <v>0.83</v>
      </c>
      <c r="W9" t="n">
        <v>1.14</v>
      </c>
      <c r="X9" t="n">
        <v>0.6899999999999999</v>
      </c>
      <c r="Y9" t="n">
        <v>1</v>
      </c>
      <c r="Z9" t="n">
        <v>10</v>
      </c>
      <c r="AA9" t="n">
        <v>277.1464291805795</v>
      </c>
      <c r="AB9" t="n">
        <v>379.2039712423985</v>
      </c>
      <c r="AC9" t="n">
        <v>343.0132764431394</v>
      </c>
      <c r="AD9" t="n">
        <v>277146.4291805795</v>
      </c>
      <c r="AE9" t="n">
        <v>379203.9712423985</v>
      </c>
      <c r="AF9" t="n">
        <v>1.761699251632857e-06</v>
      </c>
      <c r="AG9" t="n">
        <v>17</v>
      </c>
      <c r="AH9" t="n">
        <v>343013.2764431394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8.0519</v>
      </c>
      <c r="E10" t="n">
        <v>12.42</v>
      </c>
      <c r="F10" t="n">
        <v>8.1</v>
      </c>
      <c r="G10" t="n">
        <v>15.68</v>
      </c>
      <c r="H10" t="n">
        <v>0.21</v>
      </c>
      <c r="I10" t="n">
        <v>31</v>
      </c>
      <c r="J10" t="n">
        <v>256.49</v>
      </c>
      <c r="K10" t="n">
        <v>59.19</v>
      </c>
      <c r="L10" t="n">
        <v>3</v>
      </c>
      <c r="M10" t="n">
        <v>29</v>
      </c>
      <c r="N10" t="n">
        <v>64.29000000000001</v>
      </c>
      <c r="O10" t="n">
        <v>31867.69</v>
      </c>
      <c r="P10" t="n">
        <v>125.52</v>
      </c>
      <c r="Q10" t="n">
        <v>968.37</v>
      </c>
      <c r="R10" t="n">
        <v>44.28</v>
      </c>
      <c r="S10" t="n">
        <v>23.91</v>
      </c>
      <c r="T10" t="n">
        <v>9311.01</v>
      </c>
      <c r="U10" t="n">
        <v>0.54</v>
      </c>
      <c r="V10" t="n">
        <v>0.84</v>
      </c>
      <c r="W10" t="n">
        <v>1.13</v>
      </c>
      <c r="X10" t="n">
        <v>0.6</v>
      </c>
      <c r="Y10" t="n">
        <v>1</v>
      </c>
      <c r="Z10" t="n">
        <v>10</v>
      </c>
      <c r="AA10" t="n">
        <v>272.6896473586202</v>
      </c>
      <c r="AB10" t="n">
        <v>373.1060057342565</v>
      </c>
      <c r="AC10" t="n">
        <v>337.4972922045462</v>
      </c>
      <c r="AD10" t="n">
        <v>272689.6473586202</v>
      </c>
      <c r="AE10" t="n">
        <v>373106.0057342565</v>
      </c>
      <c r="AF10" t="n">
        <v>1.801547690342985e-06</v>
      </c>
      <c r="AG10" t="n">
        <v>17</v>
      </c>
      <c r="AH10" t="n">
        <v>337497.2922045462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8.1455</v>
      </c>
      <c r="E11" t="n">
        <v>12.28</v>
      </c>
      <c r="F11" t="n">
        <v>8.050000000000001</v>
      </c>
      <c r="G11" t="n">
        <v>16.66</v>
      </c>
      <c r="H11" t="n">
        <v>0.23</v>
      </c>
      <c r="I11" t="n">
        <v>29</v>
      </c>
      <c r="J11" t="n">
        <v>256.95</v>
      </c>
      <c r="K11" t="n">
        <v>59.19</v>
      </c>
      <c r="L11" t="n">
        <v>3.25</v>
      </c>
      <c r="M11" t="n">
        <v>27</v>
      </c>
      <c r="N11" t="n">
        <v>64.5</v>
      </c>
      <c r="O11" t="n">
        <v>31924.29</v>
      </c>
      <c r="P11" t="n">
        <v>124</v>
      </c>
      <c r="Q11" t="n">
        <v>968.3200000000001</v>
      </c>
      <c r="R11" t="n">
        <v>43.28</v>
      </c>
      <c r="S11" t="n">
        <v>23.91</v>
      </c>
      <c r="T11" t="n">
        <v>8818.93</v>
      </c>
      <c r="U11" t="n">
        <v>0.55</v>
      </c>
      <c r="V11" t="n">
        <v>0.84</v>
      </c>
      <c r="W11" t="n">
        <v>1.12</v>
      </c>
      <c r="X11" t="n">
        <v>0.5600000000000001</v>
      </c>
      <c r="Y11" t="n">
        <v>1</v>
      </c>
      <c r="Z11" t="n">
        <v>10</v>
      </c>
      <c r="AA11" t="n">
        <v>261.1128205081811</v>
      </c>
      <c r="AB11" t="n">
        <v>357.2660805039308</v>
      </c>
      <c r="AC11" t="n">
        <v>323.1691072067281</v>
      </c>
      <c r="AD11" t="n">
        <v>261112.8205081811</v>
      </c>
      <c r="AE11" t="n">
        <v>357266.0805039308</v>
      </c>
      <c r="AF11" t="n">
        <v>1.822489935504513e-06</v>
      </c>
      <c r="AG11" t="n">
        <v>16</v>
      </c>
      <c r="AH11" t="n">
        <v>323169.1072067281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7.99</v>
      </c>
      <c r="G12" t="n">
        <v>18.45</v>
      </c>
      <c r="H12" t="n">
        <v>0.24</v>
      </c>
      <c r="I12" t="n">
        <v>26</v>
      </c>
      <c r="J12" t="n">
        <v>257.41</v>
      </c>
      <c r="K12" t="n">
        <v>59.19</v>
      </c>
      <c r="L12" t="n">
        <v>3.5</v>
      </c>
      <c r="M12" t="n">
        <v>24</v>
      </c>
      <c r="N12" t="n">
        <v>64.70999999999999</v>
      </c>
      <c r="O12" t="n">
        <v>31980.84</v>
      </c>
      <c r="P12" t="n">
        <v>122.18</v>
      </c>
      <c r="Q12" t="n">
        <v>968.36</v>
      </c>
      <c r="R12" t="n">
        <v>41.01</v>
      </c>
      <c r="S12" t="n">
        <v>23.91</v>
      </c>
      <c r="T12" t="n">
        <v>7701.37</v>
      </c>
      <c r="U12" t="n">
        <v>0.58</v>
      </c>
      <c r="V12" t="n">
        <v>0.85</v>
      </c>
      <c r="W12" t="n">
        <v>1.13</v>
      </c>
      <c r="X12" t="n">
        <v>0.5</v>
      </c>
      <c r="Y12" t="n">
        <v>1</v>
      </c>
      <c r="Z12" t="n">
        <v>10</v>
      </c>
      <c r="AA12" t="n">
        <v>257.7264132980376</v>
      </c>
      <c r="AB12" t="n">
        <v>352.6326487611036</v>
      </c>
      <c r="AC12" t="n">
        <v>318.9778836864801</v>
      </c>
      <c r="AD12" t="n">
        <v>257726.4132980376</v>
      </c>
      <c r="AE12" t="n">
        <v>352632.6487611036</v>
      </c>
      <c r="AF12" t="n">
        <v>1.853746683891964e-06</v>
      </c>
      <c r="AG12" t="n">
        <v>16</v>
      </c>
      <c r="AH12" t="n">
        <v>318977.8836864801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8.3378</v>
      </c>
      <c r="E13" t="n">
        <v>11.99</v>
      </c>
      <c r="F13" t="n">
        <v>7.97</v>
      </c>
      <c r="G13" t="n">
        <v>19.12</v>
      </c>
      <c r="H13" t="n">
        <v>0.26</v>
      </c>
      <c r="I13" t="n">
        <v>25</v>
      </c>
      <c r="J13" t="n">
        <v>257.86</v>
      </c>
      <c r="K13" t="n">
        <v>59.19</v>
      </c>
      <c r="L13" t="n">
        <v>3.75</v>
      </c>
      <c r="M13" t="n">
        <v>23</v>
      </c>
      <c r="N13" t="n">
        <v>64.92</v>
      </c>
      <c r="O13" t="n">
        <v>32037.48</v>
      </c>
      <c r="P13" t="n">
        <v>121.29</v>
      </c>
      <c r="Q13" t="n">
        <v>968.47</v>
      </c>
      <c r="R13" t="n">
        <v>40.26</v>
      </c>
      <c r="S13" t="n">
        <v>23.91</v>
      </c>
      <c r="T13" t="n">
        <v>7329.51</v>
      </c>
      <c r="U13" t="n">
        <v>0.59</v>
      </c>
      <c r="V13" t="n">
        <v>0.85</v>
      </c>
      <c r="W13" t="n">
        <v>1.12</v>
      </c>
      <c r="X13" t="n">
        <v>0.47</v>
      </c>
      <c r="Y13" t="n">
        <v>1</v>
      </c>
      <c r="Z13" t="n">
        <v>10</v>
      </c>
      <c r="AA13" t="n">
        <v>256.3574655964391</v>
      </c>
      <c r="AB13" t="n">
        <v>350.7595941220673</v>
      </c>
      <c r="AC13" t="n">
        <v>317.2835907533442</v>
      </c>
      <c r="AD13" t="n">
        <v>256357.4655964391</v>
      </c>
      <c r="AE13" t="n">
        <v>350759.5941220673</v>
      </c>
      <c r="AF13" t="n">
        <v>1.865515509698549e-06</v>
      </c>
      <c r="AG13" t="n">
        <v>16</v>
      </c>
      <c r="AH13" t="n">
        <v>317283.5907533442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8.4366</v>
      </c>
      <c r="E14" t="n">
        <v>11.85</v>
      </c>
      <c r="F14" t="n">
        <v>7.92</v>
      </c>
      <c r="G14" t="n">
        <v>20.67</v>
      </c>
      <c r="H14" t="n">
        <v>0.28</v>
      </c>
      <c r="I14" t="n">
        <v>23</v>
      </c>
      <c r="J14" t="n">
        <v>258.32</v>
      </c>
      <c r="K14" t="n">
        <v>59.19</v>
      </c>
      <c r="L14" t="n">
        <v>4</v>
      </c>
      <c r="M14" t="n">
        <v>21</v>
      </c>
      <c r="N14" t="n">
        <v>65.13</v>
      </c>
      <c r="O14" t="n">
        <v>32094.19</v>
      </c>
      <c r="P14" t="n">
        <v>119.58</v>
      </c>
      <c r="Q14" t="n">
        <v>968.48</v>
      </c>
      <c r="R14" t="n">
        <v>38.9</v>
      </c>
      <c r="S14" t="n">
        <v>23.91</v>
      </c>
      <c r="T14" t="n">
        <v>6658.48</v>
      </c>
      <c r="U14" t="n">
        <v>0.61</v>
      </c>
      <c r="V14" t="n">
        <v>0.85</v>
      </c>
      <c r="W14" t="n">
        <v>1.12</v>
      </c>
      <c r="X14" t="n">
        <v>0.43</v>
      </c>
      <c r="Y14" t="n">
        <v>1</v>
      </c>
      <c r="Z14" t="n">
        <v>10</v>
      </c>
      <c r="AA14" t="n">
        <v>253.7586236290488</v>
      </c>
      <c r="AB14" t="n">
        <v>347.2037438894698</v>
      </c>
      <c r="AC14" t="n">
        <v>314.0671058762774</v>
      </c>
      <c r="AD14" t="n">
        <v>253758.6236290488</v>
      </c>
      <c r="AE14" t="n">
        <v>347203.7438894698</v>
      </c>
      <c r="AF14" t="n">
        <v>1.887621212924606e-06</v>
      </c>
      <c r="AG14" t="n">
        <v>16</v>
      </c>
      <c r="AH14" t="n">
        <v>314067.1058762774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8.527799999999999</v>
      </c>
      <c r="E15" t="n">
        <v>11.73</v>
      </c>
      <c r="F15" t="n">
        <v>7.89</v>
      </c>
      <c r="G15" t="n">
        <v>22.56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118.42</v>
      </c>
      <c r="Q15" t="n">
        <v>968.38</v>
      </c>
      <c r="R15" t="n">
        <v>38.05</v>
      </c>
      <c r="S15" t="n">
        <v>23.91</v>
      </c>
      <c r="T15" t="n">
        <v>6247.22</v>
      </c>
      <c r="U15" t="n">
        <v>0.63</v>
      </c>
      <c r="V15" t="n">
        <v>0.86</v>
      </c>
      <c r="W15" t="n">
        <v>1.12</v>
      </c>
      <c r="X15" t="n">
        <v>0.4</v>
      </c>
      <c r="Y15" t="n">
        <v>1</v>
      </c>
      <c r="Z15" t="n">
        <v>10</v>
      </c>
      <c r="AA15" t="n">
        <v>251.7431048396468</v>
      </c>
      <c r="AB15" t="n">
        <v>344.446022163398</v>
      </c>
      <c r="AC15" t="n">
        <v>311.5725772412544</v>
      </c>
      <c r="AD15" t="n">
        <v>251743.1048396468</v>
      </c>
      <c r="AE15" t="n">
        <v>344446.022163398</v>
      </c>
      <c r="AF15" t="n">
        <v>1.908026477440965e-06</v>
      </c>
      <c r="AG15" t="n">
        <v>16</v>
      </c>
      <c r="AH15" t="n">
        <v>311572.5772412544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8.5829</v>
      </c>
      <c r="E16" t="n">
        <v>11.65</v>
      </c>
      <c r="F16" t="n">
        <v>7.87</v>
      </c>
      <c r="G16" t="n">
        <v>23.61</v>
      </c>
      <c r="H16" t="n">
        <v>0.31</v>
      </c>
      <c r="I16" t="n">
        <v>20</v>
      </c>
      <c r="J16" t="n">
        <v>259.25</v>
      </c>
      <c r="K16" t="n">
        <v>59.19</v>
      </c>
      <c r="L16" t="n">
        <v>4.5</v>
      </c>
      <c r="M16" t="n">
        <v>18</v>
      </c>
      <c r="N16" t="n">
        <v>65.55</v>
      </c>
      <c r="O16" t="n">
        <v>32207.85</v>
      </c>
      <c r="P16" t="n">
        <v>117.24</v>
      </c>
      <c r="Q16" t="n">
        <v>968.45</v>
      </c>
      <c r="R16" t="n">
        <v>37.01</v>
      </c>
      <c r="S16" t="n">
        <v>23.91</v>
      </c>
      <c r="T16" t="n">
        <v>5731.87</v>
      </c>
      <c r="U16" t="n">
        <v>0.65</v>
      </c>
      <c r="V16" t="n">
        <v>0.86</v>
      </c>
      <c r="W16" t="n">
        <v>1.12</v>
      </c>
      <c r="X16" t="n">
        <v>0.37</v>
      </c>
      <c r="Y16" t="n">
        <v>1</v>
      </c>
      <c r="Z16" t="n">
        <v>10</v>
      </c>
      <c r="AA16" t="n">
        <v>250.2350811035996</v>
      </c>
      <c r="AB16" t="n">
        <v>342.3826775584273</v>
      </c>
      <c r="AC16" t="n">
        <v>309.7061553494592</v>
      </c>
      <c r="AD16" t="n">
        <v>250235.0811035996</v>
      </c>
      <c r="AE16" t="n">
        <v>342382.6775584273</v>
      </c>
      <c r="AF16" t="n">
        <v>1.920354658086267e-06</v>
      </c>
      <c r="AG16" t="n">
        <v>16</v>
      </c>
      <c r="AH16" t="n">
        <v>309706.1553494591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8.641</v>
      </c>
      <c r="E17" t="n">
        <v>11.57</v>
      </c>
      <c r="F17" t="n">
        <v>7.84</v>
      </c>
      <c r="G17" t="n">
        <v>24.75</v>
      </c>
      <c r="H17" t="n">
        <v>0.33</v>
      </c>
      <c r="I17" t="n">
        <v>19</v>
      </c>
      <c r="J17" t="n">
        <v>259.71</v>
      </c>
      <c r="K17" t="n">
        <v>59.19</v>
      </c>
      <c r="L17" t="n">
        <v>4.75</v>
      </c>
      <c r="M17" t="n">
        <v>17</v>
      </c>
      <c r="N17" t="n">
        <v>65.76000000000001</v>
      </c>
      <c r="O17" t="n">
        <v>32264.79</v>
      </c>
      <c r="P17" t="n">
        <v>115.47</v>
      </c>
      <c r="Q17" t="n">
        <v>968.3200000000001</v>
      </c>
      <c r="R17" t="n">
        <v>36.44</v>
      </c>
      <c r="S17" t="n">
        <v>23.91</v>
      </c>
      <c r="T17" t="n">
        <v>5450.15</v>
      </c>
      <c r="U17" t="n">
        <v>0.66</v>
      </c>
      <c r="V17" t="n">
        <v>0.86</v>
      </c>
      <c r="W17" t="n">
        <v>1.11</v>
      </c>
      <c r="X17" t="n">
        <v>0.34</v>
      </c>
      <c r="Y17" t="n">
        <v>1</v>
      </c>
      <c r="Z17" t="n">
        <v>10</v>
      </c>
      <c r="AA17" t="n">
        <v>248.3004140960612</v>
      </c>
      <c r="AB17" t="n">
        <v>339.7355808072301</v>
      </c>
      <c r="AC17" t="n">
        <v>307.3116937969717</v>
      </c>
      <c r="AD17" t="n">
        <v>248300.4140960612</v>
      </c>
      <c r="AE17" t="n">
        <v>339735.5808072301</v>
      </c>
      <c r="AF17" t="n">
        <v>1.933354064538027e-06</v>
      </c>
      <c r="AG17" t="n">
        <v>16</v>
      </c>
      <c r="AH17" t="n">
        <v>307311.6937969717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8.692299999999999</v>
      </c>
      <c r="E18" t="n">
        <v>11.5</v>
      </c>
      <c r="F18" t="n">
        <v>7.82</v>
      </c>
      <c r="G18" t="n">
        <v>26.06</v>
      </c>
      <c r="H18" t="n">
        <v>0.34</v>
      </c>
      <c r="I18" t="n">
        <v>18</v>
      </c>
      <c r="J18" t="n">
        <v>260.17</v>
      </c>
      <c r="K18" t="n">
        <v>59.19</v>
      </c>
      <c r="L18" t="n">
        <v>5</v>
      </c>
      <c r="M18" t="n">
        <v>16</v>
      </c>
      <c r="N18" t="n">
        <v>65.98</v>
      </c>
      <c r="O18" t="n">
        <v>32321.82</v>
      </c>
      <c r="P18" t="n">
        <v>114.21</v>
      </c>
      <c r="Q18" t="n">
        <v>968.53</v>
      </c>
      <c r="R18" t="n">
        <v>35.69</v>
      </c>
      <c r="S18" t="n">
        <v>23.91</v>
      </c>
      <c r="T18" t="n">
        <v>5079.83</v>
      </c>
      <c r="U18" t="n">
        <v>0.67</v>
      </c>
      <c r="V18" t="n">
        <v>0.86</v>
      </c>
      <c r="W18" t="n">
        <v>1.11</v>
      </c>
      <c r="X18" t="n">
        <v>0.32</v>
      </c>
      <c r="Y18" t="n">
        <v>1</v>
      </c>
      <c r="Z18" t="n">
        <v>10</v>
      </c>
      <c r="AA18" t="n">
        <v>237.8294904219046</v>
      </c>
      <c r="AB18" t="n">
        <v>325.408801091706</v>
      </c>
      <c r="AC18" t="n">
        <v>294.352241829731</v>
      </c>
      <c r="AD18" t="n">
        <v>237829.4904219045</v>
      </c>
      <c r="AE18" t="n">
        <v>325408.801091706</v>
      </c>
      <c r="AF18" t="n">
        <v>1.94483202582848e-06</v>
      </c>
      <c r="AG18" t="n">
        <v>15</v>
      </c>
      <c r="AH18" t="n">
        <v>294352.241829731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8.7211</v>
      </c>
      <c r="E19" t="n">
        <v>11.47</v>
      </c>
      <c r="F19" t="n">
        <v>7.83</v>
      </c>
      <c r="G19" t="n">
        <v>27.64</v>
      </c>
      <c r="H19" t="n">
        <v>0.36</v>
      </c>
      <c r="I19" t="n">
        <v>17</v>
      </c>
      <c r="J19" t="n">
        <v>260.63</v>
      </c>
      <c r="K19" t="n">
        <v>59.19</v>
      </c>
      <c r="L19" t="n">
        <v>5.25</v>
      </c>
      <c r="M19" t="n">
        <v>15</v>
      </c>
      <c r="N19" t="n">
        <v>66.19</v>
      </c>
      <c r="O19" t="n">
        <v>32378.93</v>
      </c>
      <c r="P19" t="n">
        <v>113.85</v>
      </c>
      <c r="Q19" t="n">
        <v>968.4</v>
      </c>
      <c r="R19" t="n">
        <v>36.31</v>
      </c>
      <c r="S19" t="n">
        <v>23.91</v>
      </c>
      <c r="T19" t="n">
        <v>5397.64</v>
      </c>
      <c r="U19" t="n">
        <v>0.66</v>
      </c>
      <c r="V19" t="n">
        <v>0.86</v>
      </c>
      <c r="W19" t="n">
        <v>1.1</v>
      </c>
      <c r="X19" t="n">
        <v>0.33</v>
      </c>
      <c r="Y19" t="n">
        <v>1</v>
      </c>
      <c r="Z19" t="n">
        <v>10</v>
      </c>
      <c r="AA19" t="n">
        <v>237.3081223502432</v>
      </c>
      <c r="AB19" t="n">
        <v>324.6954422949233</v>
      </c>
      <c r="AC19" t="n">
        <v>293.7069649953077</v>
      </c>
      <c r="AD19" t="n">
        <v>237308.1223502432</v>
      </c>
      <c r="AE19" t="n">
        <v>324695.4422949234</v>
      </c>
      <c r="AF19" t="n">
        <v>1.951275793570488e-06</v>
      </c>
      <c r="AG19" t="n">
        <v>15</v>
      </c>
      <c r="AH19" t="n">
        <v>293706.9649953077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8.7835</v>
      </c>
      <c r="E20" t="n">
        <v>11.38</v>
      </c>
      <c r="F20" t="n">
        <v>7.8</v>
      </c>
      <c r="G20" t="n">
        <v>29.24</v>
      </c>
      <c r="H20" t="n">
        <v>0.37</v>
      </c>
      <c r="I20" t="n">
        <v>16</v>
      </c>
      <c r="J20" t="n">
        <v>261.1</v>
      </c>
      <c r="K20" t="n">
        <v>59.19</v>
      </c>
      <c r="L20" t="n">
        <v>5.5</v>
      </c>
      <c r="M20" t="n">
        <v>14</v>
      </c>
      <c r="N20" t="n">
        <v>66.40000000000001</v>
      </c>
      <c r="O20" t="n">
        <v>32436.11</v>
      </c>
      <c r="P20" t="n">
        <v>112.78</v>
      </c>
      <c r="Q20" t="n">
        <v>968.3200000000001</v>
      </c>
      <c r="R20" t="n">
        <v>35.1</v>
      </c>
      <c r="S20" t="n">
        <v>23.91</v>
      </c>
      <c r="T20" t="n">
        <v>4794.41</v>
      </c>
      <c r="U20" t="n">
        <v>0.68</v>
      </c>
      <c r="V20" t="n">
        <v>0.87</v>
      </c>
      <c r="W20" t="n">
        <v>1.1</v>
      </c>
      <c r="X20" t="n">
        <v>0.3</v>
      </c>
      <c r="Y20" t="n">
        <v>1</v>
      </c>
      <c r="Z20" t="n">
        <v>10</v>
      </c>
      <c r="AA20" t="n">
        <v>235.8151438390322</v>
      </c>
      <c r="AB20" t="n">
        <v>322.6526832303222</v>
      </c>
      <c r="AC20" t="n">
        <v>291.8591639888012</v>
      </c>
      <c r="AD20" t="n">
        <v>235815.1438390322</v>
      </c>
      <c r="AE20" t="n">
        <v>322652.6832303222</v>
      </c>
      <c r="AF20" t="n">
        <v>1.96523729034484e-06</v>
      </c>
      <c r="AG20" t="n">
        <v>15</v>
      </c>
      <c r="AH20" t="n">
        <v>291859.1639888012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8.8348</v>
      </c>
      <c r="E21" t="n">
        <v>11.32</v>
      </c>
      <c r="F21" t="n">
        <v>7.78</v>
      </c>
      <c r="G21" t="n">
        <v>31.12</v>
      </c>
      <c r="H21" t="n">
        <v>0.39</v>
      </c>
      <c r="I21" t="n">
        <v>15</v>
      </c>
      <c r="J21" t="n">
        <v>261.56</v>
      </c>
      <c r="K21" t="n">
        <v>59.19</v>
      </c>
      <c r="L21" t="n">
        <v>5.75</v>
      </c>
      <c r="M21" t="n">
        <v>13</v>
      </c>
      <c r="N21" t="n">
        <v>66.62</v>
      </c>
      <c r="O21" t="n">
        <v>32493.38</v>
      </c>
      <c r="P21" t="n">
        <v>111.25</v>
      </c>
      <c r="Q21" t="n">
        <v>968.36</v>
      </c>
      <c r="R21" t="n">
        <v>34.72</v>
      </c>
      <c r="S21" t="n">
        <v>23.91</v>
      </c>
      <c r="T21" t="n">
        <v>4608.57</v>
      </c>
      <c r="U21" t="n">
        <v>0.6899999999999999</v>
      </c>
      <c r="V21" t="n">
        <v>0.87</v>
      </c>
      <c r="W21" t="n">
        <v>1.1</v>
      </c>
      <c r="X21" t="n">
        <v>0.28</v>
      </c>
      <c r="Y21" t="n">
        <v>1</v>
      </c>
      <c r="Z21" t="n">
        <v>10</v>
      </c>
      <c r="AA21" t="n">
        <v>234.220487250789</v>
      </c>
      <c r="AB21" t="n">
        <v>320.4708037350053</v>
      </c>
      <c r="AC21" t="n">
        <v>289.8855200102295</v>
      </c>
      <c r="AD21" t="n">
        <v>234220.487250789</v>
      </c>
      <c r="AE21" t="n">
        <v>320470.8037350053</v>
      </c>
      <c r="AF21" t="n">
        <v>1.976715251635292e-06</v>
      </c>
      <c r="AG21" t="n">
        <v>15</v>
      </c>
      <c r="AH21" t="n">
        <v>289885.5200102295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8.843500000000001</v>
      </c>
      <c r="E22" t="n">
        <v>11.31</v>
      </c>
      <c r="F22" t="n">
        <v>7.77</v>
      </c>
      <c r="G22" t="n">
        <v>31.08</v>
      </c>
      <c r="H22" t="n">
        <v>0.41</v>
      </c>
      <c r="I22" t="n">
        <v>15</v>
      </c>
      <c r="J22" t="n">
        <v>262.03</v>
      </c>
      <c r="K22" t="n">
        <v>59.19</v>
      </c>
      <c r="L22" t="n">
        <v>6</v>
      </c>
      <c r="M22" t="n">
        <v>13</v>
      </c>
      <c r="N22" t="n">
        <v>66.83</v>
      </c>
      <c r="O22" t="n">
        <v>32550.72</v>
      </c>
      <c r="P22" t="n">
        <v>110.09</v>
      </c>
      <c r="Q22" t="n">
        <v>968.37</v>
      </c>
      <c r="R22" t="n">
        <v>34.18</v>
      </c>
      <c r="S22" t="n">
        <v>23.91</v>
      </c>
      <c r="T22" t="n">
        <v>4341.34</v>
      </c>
      <c r="U22" t="n">
        <v>0.7</v>
      </c>
      <c r="V22" t="n">
        <v>0.87</v>
      </c>
      <c r="W22" t="n">
        <v>1.1</v>
      </c>
      <c r="X22" t="n">
        <v>0.27</v>
      </c>
      <c r="Y22" t="n">
        <v>1</v>
      </c>
      <c r="Z22" t="n">
        <v>10</v>
      </c>
      <c r="AA22" t="n">
        <v>233.3729105818721</v>
      </c>
      <c r="AB22" t="n">
        <v>319.3111119441502</v>
      </c>
      <c r="AC22" t="n">
        <v>288.8365075762555</v>
      </c>
      <c r="AD22" t="n">
        <v>233372.9105818721</v>
      </c>
      <c r="AE22" t="n">
        <v>319311.1119441502</v>
      </c>
      <c r="AF22" t="n">
        <v>1.978661806474024e-06</v>
      </c>
      <c r="AG22" t="n">
        <v>15</v>
      </c>
      <c r="AH22" t="n">
        <v>288836.5075762555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8.896800000000001</v>
      </c>
      <c r="E23" t="n">
        <v>11.24</v>
      </c>
      <c r="F23" t="n">
        <v>7.75</v>
      </c>
      <c r="G23" t="n">
        <v>33.22</v>
      </c>
      <c r="H23" t="n">
        <v>0.42</v>
      </c>
      <c r="I23" t="n">
        <v>14</v>
      </c>
      <c r="J23" t="n">
        <v>262.49</v>
      </c>
      <c r="K23" t="n">
        <v>59.19</v>
      </c>
      <c r="L23" t="n">
        <v>6.25</v>
      </c>
      <c r="M23" t="n">
        <v>12</v>
      </c>
      <c r="N23" t="n">
        <v>67.05</v>
      </c>
      <c r="O23" t="n">
        <v>32608.15</v>
      </c>
      <c r="P23" t="n">
        <v>109.02</v>
      </c>
      <c r="Q23" t="n">
        <v>968.38</v>
      </c>
      <c r="R23" t="n">
        <v>33.34</v>
      </c>
      <c r="S23" t="n">
        <v>23.91</v>
      </c>
      <c r="T23" t="n">
        <v>3926.1</v>
      </c>
      <c r="U23" t="n">
        <v>0.72</v>
      </c>
      <c r="V23" t="n">
        <v>0.87</v>
      </c>
      <c r="W23" t="n">
        <v>1.11</v>
      </c>
      <c r="X23" t="n">
        <v>0.25</v>
      </c>
      <c r="Y23" t="n">
        <v>1</v>
      </c>
      <c r="Z23" t="n">
        <v>10</v>
      </c>
      <c r="AA23" t="n">
        <v>232.0630296859522</v>
      </c>
      <c r="AB23" t="n">
        <v>317.5188751144869</v>
      </c>
      <c r="AC23" t="n">
        <v>287.2153193141946</v>
      </c>
      <c r="AD23" t="n">
        <v>232063.0296859522</v>
      </c>
      <c r="AE23" t="n">
        <v>317518.8751144869</v>
      </c>
      <c r="AF23" t="n">
        <v>1.990587251635449e-06</v>
      </c>
      <c r="AG23" t="n">
        <v>15</v>
      </c>
      <c r="AH23" t="n">
        <v>287215.3193141946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8.9457</v>
      </c>
      <c r="E24" t="n">
        <v>11.18</v>
      </c>
      <c r="F24" t="n">
        <v>7.74</v>
      </c>
      <c r="G24" t="n">
        <v>35.71</v>
      </c>
      <c r="H24" t="n">
        <v>0.44</v>
      </c>
      <c r="I24" t="n">
        <v>13</v>
      </c>
      <c r="J24" t="n">
        <v>262.96</v>
      </c>
      <c r="K24" t="n">
        <v>59.19</v>
      </c>
      <c r="L24" t="n">
        <v>6.5</v>
      </c>
      <c r="M24" t="n">
        <v>11</v>
      </c>
      <c r="N24" t="n">
        <v>67.26000000000001</v>
      </c>
      <c r="O24" t="n">
        <v>32665.66</v>
      </c>
      <c r="P24" t="n">
        <v>108.24</v>
      </c>
      <c r="Q24" t="n">
        <v>968.4</v>
      </c>
      <c r="R24" t="n">
        <v>33.23</v>
      </c>
      <c r="S24" t="n">
        <v>23.91</v>
      </c>
      <c r="T24" t="n">
        <v>3876.09</v>
      </c>
      <c r="U24" t="n">
        <v>0.72</v>
      </c>
      <c r="V24" t="n">
        <v>0.87</v>
      </c>
      <c r="W24" t="n">
        <v>1.1</v>
      </c>
      <c r="X24" t="n">
        <v>0.24</v>
      </c>
      <c r="Y24" t="n">
        <v>1</v>
      </c>
      <c r="Z24" t="n">
        <v>10</v>
      </c>
      <c r="AA24" t="n">
        <v>231.0286963162995</v>
      </c>
      <c r="AB24" t="n">
        <v>316.103654566561</v>
      </c>
      <c r="AC24" t="n">
        <v>285.9351654290877</v>
      </c>
      <c r="AD24" t="n">
        <v>231028.6963162995</v>
      </c>
      <c r="AE24" t="n">
        <v>316103.654566561</v>
      </c>
      <c r="AF24" t="n">
        <v>2.001528232280735e-06</v>
      </c>
      <c r="AG24" t="n">
        <v>15</v>
      </c>
      <c r="AH24" t="n">
        <v>285935.1654290877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7.73</v>
      </c>
      <c r="G25" t="n">
        <v>35.7</v>
      </c>
      <c r="H25" t="n">
        <v>0.46</v>
      </c>
      <c r="I25" t="n">
        <v>13</v>
      </c>
      <c r="J25" t="n">
        <v>263.42</v>
      </c>
      <c r="K25" t="n">
        <v>59.19</v>
      </c>
      <c r="L25" t="n">
        <v>6.75</v>
      </c>
      <c r="M25" t="n">
        <v>11</v>
      </c>
      <c r="N25" t="n">
        <v>67.48</v>
      </c>
      <c r="O25" t="n">
        <v>32723.25</v>
      </c>
      <c r="P25" t="n">
        <v>107.46</v>
      </c>
      <c r="Q25" t="n">
        <v>968.3200000000001</v>
      </c>
      <c r="R25" t="n">
        <v>33.05</v>
      </c>
      <c r="S25" t="n">
        <v>23.91</v>
      </c>
      <c r="T25" t="n">
        <v>3787.35</v>
      </c>
      <c r="U25" t="n">
        <v>0.72</v>
      </c>
      <c r="V25" t="n">
        <v>0.87</v>
      </c>
      <c r="W25" t="n">
        <v>1.1</v>
      </c>
      <c r="X25" t="n">
        <v>0.24</v>
      </c>
      <c r="Y25" t="n">
        <v>1</v>
      </c>
      <c r="Z25" t="n">
        <v>10</v>
      </c>
      <c r="AA25" t="n">
        <v>230.4844735943304</v>
      </c>
      <c r="AB25" t="n">
        <v>315.3590250289512</v>
      </c>
      <c r="AC25" t="n">
        <v>285.2616022894532</v>
      </c>
      <c r="AD25" t="n">
        <v>230484.4735943304</v>
      </c>
      <c r="AE25" t="n">
        <v>315359.0250289512</v>
      </c>
      <c r="AF25" t="n">
        <v>2.002221832280742e-06</v>
      </c>
      <c r="AG25" t="n">
        <v>15</v>
      </c>
      <c r="AH25" t="n">
        <v>285261.6022894531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9.0101</v>
      </c>
      <c r="E26" t="n">
        <v>11.1</v>
      </c>
      <c r="F26" t="n">
        <v>7.71</v>
      </c>
      <c r="G26" t="n">
        <v>38.53</v>
      </c>
      <c r="H26" t="n">
        <v>0.47</v>
      </c>
      <c r="I26" t="n">
        <v>12</v>
      </c>
      <c r="J26" t="n">
        <v>263.89</v>
      </c>
      <c r="K26" t="n">
        <v>59.19</v>
      </c>
      <c r="L26" t="n">
        <v>7</v>
      </c>
      <c r="M26" t="n">
        <v>10</v>
      </c>
      <c r="N26" t="n">
        <v>67.7</v>
      </c>
      <c r="O26" t="n">
        <v>32780.92</v>
      </c>
      <c r="P26" t="n">
        <v>105.68</v>
      </c>
      <c r="Q26" t="n">
        <v>968.34</v>
      </c>
      <c r="R26" t="n">
        <v>32.39</v>
      </c>
      <c r="S26" t="n">
        <v>23.91</v>
      </c>
      <c r="T26" t="n">
        <v>3460.09</v>
      </c>
      <c r="U26" t="n">
        <v>0.74</v>
      </c>
      <c r="V26" t="n">
        <v>0.88</v>
      </c>
      <c r="W26" t="n">
        <v>1.09</v>
      </c>
      <c r="X26" t="n">
        <v>0.21</v>
      </c>
      <c r="Y26" t="n">
        <v>1</v>
      </c>
      <c r="Z26" t="n">
        <v>10</v>
      </c>
      <c r="AA26" t="n">
        <v>228.6958216266911</v>
      </c>
      <c r="AB26" t="n">
        <v>312.9117124970727</v>
      </c>
      <c r="AC26" t="n">
        <v>283.0478578307915</v>
      </c>
      <c r="AD26" t="n">
        <v>228695.8216266911</v>
      </c>
      <c r="AE26" t="n">
        <v>312911.7124970727</v>
      </c>
      <c r="AF26" t="n">
        <v>2.015937212926059e-06</v>
      </c>
      <c r="AG26" t="n">
        <v>15</v>
      </c>
      <c r="AH26" t="n">
        <v>283047.8578307915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9.0099</v>
      </c>
      <c r="E27" t="n">
        <v>11.1</v>
      </c>
      <c r="F27" t="n">
        <v>7.71</v>
      </c>
      <c r="G27" t="n">
        <v>38.54</v>
      </c>
      <c r="H27" t="n">
        <v>0.49</v>
      </c>
      <c r="I27" t="n">
        <v>12</v>
      </c>
      <c r="J27" t="n">
        <v>264.36</v>
      </c>
      <c r="K27" t="n">
        <v>59.19</v>
      </c>
      <c r="L27" t="n">
        <v>7.25</v>
      </c>
      <c r="M27" t="n">
        <v>10</v>
      </c>
      <c r="N27" t="n">
        <v>67.92</v>
      </c>
      <c r="O27" t="n">
        <v>32838.68</v>
      </c>
      <c r="P27" t="n">
        <v>104.42</v>
      </c>
      <c r="Q27" t="n">
        <v>968.3200000000001</v>
      </c>
      <c r="R27" t="n">
        <v>32.3</v>
      </c>
      <c r="S27" t="n">
        <v>23.91</v>
      </c>
      <c r="T27" t="n">
        <v>3413.54</v>
      </c>
      <c r="U27" t="n">
        <v>0.74</v>
      </c>
      <c r="V27" t="n">
        <v>0.88</v>
      </c>
      <c r="W27" t="n">
        <v>1.1</v>
      </c>
      <c r="X27" t="n">
        <v>0.21</v>
      </c>
      <c r="Y27" t="n">
        <v>1</v>
      </c>
      <c r="Z27" t="n">
        <v>10</v>
      </c>
      <c r="AA27" t="n">
        <v>227.9368324227522</v>
      </c>
      <c r="AB27" t="n">
        <v>311.8732299840036</v>
      </c>
      <c r="AC27" t="n">
        <v>282.10848663125</v>
      </c>
      <c r="AD27" t="n">
        <v>227936.8324227522</v>
      </c>
      <c r="AE27" t="n">
        <v>311873.2299840036</v>
      </c>
      <c r="AF27" t="n">
        <v>2.015892464538962e-06</v>
      </c>
      <c r="AG27" t="n">
        <v>15</v>
      </c>
      <c r="AH27" t="n">
        <v>282108.48663125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9.065300000000001</v>
      </c>
      <c r="E28" t="n">
        <v>11.03</v>
      </c>
      <c r="F28" t="n">
        <v>7.69</v>
      </c>
      <c r="G28" t="n">
        <v>41.94</v>
      </c>
      <c r="H28" t="n">
        <v>0.5</v>
      </c>
      <c r="I28" t="n">
        <v>11</v>
      </c>
      <c r="J28" t="n">
        <v>264.83</v>
      </c>
      <c r="K28" t="n">
        <v>59.19</v>
      </c>
      <c r="L28" t="n">
        <v>7.5</v>
      </c>
      <c r="M28" t="n">
        <v>9</v>
      </c>
      <c r="N28" t="n">
        <v>68.14</v>
      </c>
      <c r="O28" t="n">
        <v>32896.51</v>
      </c>
      <c r="P28" t="n">
        <v>103.05</v>
      </c>
      <c r="Q28" t="n">
        <v>968.39</v>
      </c>
      <c r="R28" t="n">
        <v>31.68</v>
      </c>
      <c r="S28" t="n">
        <v>23.91</v>
      </c>
      <c r="T28" t="n">
        <v>3109.01</v>
      </c>
      <c r="U28" t="n">
        <v>0.75</v>
      </c>
      <c r="V28" t="n">
        <v>0.88</v>
      </c>
      <c r="W28" t="n">
        <v>1.1</v>
      </c>
      <c r="X28" t="n">
        <v>0.19</v>
      </c>
      <c r="Y28" t="n">
        <v>1</v>
      </c>
      <c r="Z28" t="n">
        <v>10</v>
      </c>
      <c r="AA28" t="n">
        <v>226.4819733201756</v>
      </c>
      <c r="AB28" t="n">
        <v>309.8826275760055</v>
      </c>
      <c r="AC28" t="n">
        <v>280.3078645232427</v>
      </c>
      <c r="AD28" t="n">
        <v>226481.9733201756</v>
      </c>
      <c r="AE28" t="n">
        <v>309882.6275760055</v>
      </c>
      <c r="AF28" t="n">
        <v>2.028287767764909e-06</v>
      </c>
      <c r="AG28" t="n">
        <v>15</v>
      </c>
      <c r="AH28" t="n">
        <v>280307.8645232427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9.06</v>
      </c>
      <c r="E29" t="n">
        <v>11.04</v>
      </c>
      <c r="F29" t="n">
        <v>7.69</v>
      </c>
      <c r="G29" t="n">
        <v>41.97</v>
      </c>
      <c r="H29" t="n">
        <v>0.52</v>
      </c>
      <c r="I29" t="n">
        <v>11</v>
      </c>
      <c r="J29" t="n">
        <v>265.3</v>
      </c>
      <c r="K29" t="n">
        <v>59.19</v>
      </c>
      <c r="L29" t="n">
        <v>7.75</v>
      </c>
      <c r="M29" t="n">
        <v>9</v>
      </c>
      <c r="N29" t="n">
        <v>68.36</v>
      </c>
      <c r="O29" t="n">
        <v>32954.43</v>
      </c>
      <c r="P29" t="n">
        <v>103.06</v>
      </c>
      <c r="Q29" t="n">
        <v>968.3200000000001</v>
      </c>
      <c r="R29" t="n">
        <v>31.91</v>
      </c>
      <c r="S29" t="n">
        <v>23.91</v>
      </c>
      <c r="T29" t="n">
        <v>3227.39</v>
      </c>
      <c r="U29" t="n">
        <v>0.75</v>
      </c>
      <c r="V29" t="n">
        <v>0.88</v>
      </c>
      <c r="W29" t="n">
        <v>1.1</v>
      </c>
      <c r="X29" t="n">
        <v>0.2</v>
      </c>
      <c r="Y29" t="n">
        <v>1</v>
      </c>
      <c r="Z29" t="n">
        <v>10</v>
      </c>
      <c r="AA29" t="n">
        <v>226.5406528768335</v>
      </c>
      <c r="AB29" t="n">
        <v>309.9629155341841</v>
      </c>
      <c r="AC29" t="n">
        <v>280.3804899113776</v>
      </c>
      <c r="AD29" t="n">
        <v>226540.6528768335</v>
      </c>
      <c r="AE29" t="n">
        <v>309962.9155341841</v>
      </c>
      <c r="AF29" t="n">
        <v>2.027101935506831e-06</v>
      </c>
      <c r="AG29" t="n">
        <v>15</v>
      </c>
      <c r="AH29" t="n">
        <v>280380.4899113776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9.060499999999999</v>
      </c>
      <c r="E30" t="n">
        <v>11.04</v>
      </c>
      <c r="F30" t="n">
        <v>7.69</v>
      </c>
      <c r="G30" t="n">
        <v>41.97</v>
      </c>
      <c r="H30" t="n">
        <v>0.54</v>
      </c>
      <c r="I30" t="n">
        <v>11</v>
      </c>
      <c r="J30" t="n">
        <v>265.77</v>
      </c>
      <c r="K30" t="n">
        <v>59.19</v>
      </c>
      <c r="L30" t="n">
        <v>8</v>
      </c>
      <c r="M30" t="n">
        <v>9</v>
      </c>
      <c r="N30" t="n">
        <v>68.58</v>
      </c>
      <c r="O30" t="n">
        <v>33012.44</v>
      </c>
      <c r="P30" t="n">
        <v>101.84</v>
      </c>
      <c r="Q30" t="n">
        <v>968.3200000000001</v>
      </c>
      <c r="R30" t="n">
        <v>31.91</v>
      </c>
      <c r="S30" t="n">
        <v>23.91</v>
      </c>
      <c r="T30" t="n">
        <v>3223.94</v>
      </c>
      <c r="U30" t="n">
        <v>0.75</v>
      </c>
      <c r="V30" t="n">
        <v>0.88</v>
      </c>
      <c r="W30" t="n">
        <v>1.1</v>
      </c>
      <c r="X30" t="n">
        <v>0.2</v>
      </c>
      <c r="Y30" t="n">
        <v>1</v>
      </c>
      <c r="Z30" t="n">
        <v>10</v>
      </c>
      <c r="AA30" t="n">
        <v>225.8029188354658</v>
      </c>
      <c r="AB30" t="n">
        <v>308.9535152722564</v>
      </c>
      <c r="AC30" t="n">
        <v>279.4674253937458</v>
      </c>
      <c r="AD30" t="n">
        <v>225802.9188354658</v>
      </c>
      <c r="AE30" t="n">
        <v>308953.5152722565</v>
      </c>
      <c r="AF30" t="n">
        <v>2.027213806474574e-06</v>
      </c>
      <c r="AG30" t="n">
        <v>15</v>
      </c>
      <c r="AH30" t="n">
        <v>279467.4253937458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9.123900000000001</v>
      </c>
      <c r="E31" t="n">
        <v>10.96</v>
      </c>
      <c r="F31" t="n">
        <v>7.67</v>
      </c>
      <c r="G31" t="n">
        <v>46</v>
      </c>
      <c r="H31" t="n">
        <v>0.55</v>
      </c>
      <c r="I31" t="n">
        <v>10</v>
      </c>
      <c r="J31" t="n">
        <v>266.24</v>
      </c>
      <c r="K31" t="n">
        <v>59.19</v>
      </c>
      <c r="L31" t="n">
        <v>8.25</v>
      </c>
      <c r="M31" t="n">
        <v>8</v>
      </c>
      <c r="N31" t="n">
        <v>68.8</v>
      </c>
      <c r="O31" t="n">
        <v>33070.52</v>
      </c>
      <c r="P31" t="n">
        <v>99.91</v>
      </c>
      <c r="Q31" t="n">
        <v>968.3200000000001</v>
      </c>
      <c r="R31" t="n">
        <v>30.87</v>
      </c>
      <c r="S31" t="n">
        <v>23.91</v>
      </c>
      <c r="T31" t="n">
        <v>2708.43</v>
      </c>
      <c r="U31" t="n">
        <v>0.77</v>
      </c>
      <c r="V31" t="n">
        <v>0.88</v>
      </c>
      <c r="W31" t="n">
        <v>1.1</v>
      </c>
      <c r="X31" t="n">
        <v>0.17</v>
      </c>
      <c r="Y31" t="n">
        <v>1</v>
      </c>
      <c r="Z31" t="n">
        <v>10</v>
      </c>
      <c r="AA31" t="n">
        <v>223.9579942289946</v>
      </c>
      <c r="AB31" t="n">
        <v>306.4292080333547</v>
      </c>
      <c r="AC31" t="n">
        <v>277.1840344948366</v>
      </c>
      <c r="AD31" t="n">
        <v>223957.9942289946</v>
      </c>
      <c r="AE31" t="n">
        <v>306429.2080333547</v>
      </c>
      <c r="AF31" t="n">
        <v>2.041399045184412e-06</v>
      </c>
      <c r="AG31" t="n">
        <v>15</v>
      </c>
      <c r="AH31" t="n">
        <v>277184.0344948366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9.124599999999999</v>
      </c>
      <c r="E32" t="n">
        <v>10.96</v>
      </c>
      <c r="F32" t="n">
        <v>7.67</v>
      </c>
      <c r="G32" t="n">
        <v>45.99</v>
      </c>
      <c r="H32" t="n">
        <v>0.57</v>
      </c>
      <c r="I32" t="n">
        <v>10</v>
      </c>
      <c r="J32" t="n">
        <v>266.71</v>
      </c>
      <c r="K32" t="n">
        <v>59.19</v>
      </c>
      <c r="L32" t="n">
        <v>8.5</v>
      </c>
      <c r="M32" t="n">
        <v>7</v>
      </c>
      <c r="N32" t="n">
        <v>69.02</v>
      </c>
      <c r="O32" t="n">
        <v>33128.7</v>
      </c>
      <c r="P32" t="n">
        <v>98.95</v>
      </c>
      <c r="Q32" t="n">
        <v>968.3200000000001</v>
      </c>
      <c r="R32" t="n">
        <v>30.86</v>
      </c>
      <c r="S32" t="n">
        <v>23.91</v>
      </c>
      <c r="T32" t="n">
        <v>2705.98</v>
      </c>
      <c r="U32" t="n">
        <v>0.77</v>
      </c>
      <c r="V32" t="n">
        <v>0.88</v>
      </c>
      <c r="W32" t="n">
        <v>1.1</v>
      </c>
      <c r="X32" t="n">
        <v>0.17</v>
      </c>
      <c r="Y32" t="n">
        <v>1</v>
      </c>
      <c r="Z32" t="n">
        <v>10</v>
      </c>
      <c r="AA32" t="n">
        <v>223.3787313434547</v>
      </c>
      <c r="AB32" t="n">
        <v>305.6366349980843</v>
      </c>
      <c r="AC32" t="n">
        <v>276.467103517669</v>
      </c>
      <c r="AD32" t="n">
        <v>223378.7313434547</v>
      </c>
      <c r="AE32" t="n">
        <v>305636.6349980843</v>
      </c>
      <c r="AF32" t="n">
        <v>2.041555664539252e-06</v>
      </c>
      <c r="AG32" t="n">
        <v>15</v>
      </c>
      <c r="AH32" t="n">
        <v>276467.103517669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9.1731</v>
      </c>
      <c r="E33" t="n">
        <v>10.9</v>
      </c>
      <c r="F33" t="n">
        <v>7.66</v>
      </c>
      <c r="G33" t="n">
        <v>51.04</v>
      </c>
      <c r="H33" t="n">
        <v>0.58</v>
      </c>
      <c r="I33" t="n">
        <v>9</v>
      </c>
      <c r="J33" t="n">
        <v>267.18</v>
      </c>
      <c r="K33" t="n">
        <v>59.19</v>
      </c>
      <c r="L33" t="n">
        <v>8.75</v>
      </c>
      <c r="M33" t="n">
        <v>4</v>
      </c>
      <c r="N33" t="n">
        <v>69.23999999999999</v>
      </c>
      <c r="O33" t="n">
        <v>33186.95</v>
      </c>
      <c r="P33" t="n">
        <v>96.45999999999999</v>
      </c>
      <c r="Q33" t="n">
        <v>968.3200000000001</v>
      </c>
      <c r="R33" t="n">
        <v>30.5</v>
      </c>
      <c r="S33" t="n">
        <v>23.91</v>
      </c>
      <c r="T33" t="n">
        <v>2532.03</v>
      </c>
      <c r="U33" t="n">
        <v>0.78</v>
      </c>
      <c r="V33" t="n">
        <v>0.88</v>
      </c>
      <c r="W33" t="n">
        <v>1.1</v>
      </c>
      <c r="X33" t="n">
        <v>0.16</v>
      </c>
      <c r="Y33" t="n">
        <v>1</v>
      </c>
      <c r="Z33" t="n">
        <v>10</v>
      </c>
      <c r="AA33" t="n">
        <v>221.4056635811967</v>
      </c>
      <c r="AB33" t="n">
        <v>302.936996640158</v>
      </c>
      <c r="AC33" t="n">
        <v>274.0251148556561</v>
      </c>
      <c r="AD33" t="n">
        <v>221405.6635811967</v>
      </c>
      <c r="AE33" t="n">
        <v>302936.9966401581</v>
      </c>
      <c r="AF33" t="n">
        <v>2.052407148410343e-06</v>
      </c>
      <c r="AG33" t="n">
        <v>15</v>
      </c>
      <c r="AH33" t="n">
        <v>274025.1148556561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9.168200000000001</v>
      </c>
      <c r="E34" t="n">
        <v>10.91</v>
      </c>
      <c r="F34" t="n">
        <v>7.66</v>
      </c>
      <c r="G34" t="n">
        <v>51.08</v>
      </c>
      <c r="H34" t="n">
        <v>0.6</v>
      </c>
      <c r="I34" t="n">
        <v>9</v>
      </c>
      <c r="J34" t="n">
        <v>267.66</v>
      </c>
      <c r="K34" t="n">
        <v>59.19</v>
      </c>
      <c r="L34" t="n">
        <v>9</v>
      </c>
      <c r="M34" t="n">
        <v>3</v>
      </c>
      <c r="N34" t="n">
        <v>69.45999999999999</v>
      </c>
      <c r="O34" t="n">
        <v>33245.29</v>
      </c>
      <c r="P34" t="n">
        <v>96.83</v>
      </c>
      <c r="Q34" t="n">
        <v>968.38</v>
      </c>
      <c r="R34" t="n">
        <v>30.7</v>
      </c>
      <c r="S34" t="n">
        <v>23.91</v>
      </c>
      <c r="T34" t="n">
        <v>2628.83</v>
      </c>
      <c r="U34" t="n">
        <v>0.78</v>
      </c>
      <c r="V34" t="n">
        <v>0.88</v>
      </c>
      <c r="W34" t="n">
        <v>1.1</v>
      </c>
      <c r="X34" t="n">
        <v>0.17</v>
      </c>
      <c r="Y34" t="n">
        <v>1</v>
      </c>
      <c r="Z34" t="n">
        <v>10</v>
      </c>
      <c r="AA34" t="n">
        <v>221.6706939641976</v>
      </c>
      <c r="AB34" t="n">
        <v>303.2996229024949</v>
      </c>
      <c r="AC34" t="n">
        <v>274.3531325764648</v>
      </c>
      <c r="AD34" t="n">
        <v>221670.6939641976</v>
      </c>
      <c r="AE34" t="n">
        <v>303299.622902495</v>
      </c>
      <c r="AF34" t="n">
        <v>2.05131081292646e-06</v>
      </c>
      <c r="AG34" t="n">
        <v>15</v>
      </c>
      <c r="AH34" t="n">
        <v>274353.1325764648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9.1675</v>
      </c>
      <c r="E35" t="n">
        <v>10.91</v>
      </c>
      <c r="F35" t="n">
        <v>7.66</v>
      </c>
      <c r="G35" t="n">
        <v>51.09</v>
      </c>
      <c r="H35" t="n">
        <v>0.61</v>
      </c>
      <c r="I35" t="n">
        <v>9</v>
      </c>
      <c r="J35" t="n">
        <v>268.13</v>
      </c>
      <c r="K35" t="n">
        <v>59.19</v>
      </c>
      <c r="L35" t="n">
        <v>9.25</v>
      </c>
      <c r="M35" t="n">
        <v>3</v>
      </c>
      <c r="N35" t="n">
        <v>69.69</v>
      </c>
      <c r="O35" t="n">
        <v>33303.72</v>
      </c>
      <c r="P35" t="n">
        <v>96.56</v>
      </c>
      <c r="Q35" t="n">
        <v>968.38</v>
      </c>
      <c r="R35" t="n">
        <v>30.72</v>
      </c>
      <c r="S35" t="n">
        <v>23.91</v>
      </c>
      <c r="T35" t="n">
        <v>2638.65</v>
      </c>
      <c r="U35" t="n">
        <v>0.78</v>
      </c>
      <c r="V35" t="n">
        <v>0.88</v>
      </c>
      <c r="W35" t="n">
        <v>1.1</v>
      </c>
      <c r="X35" t="n">
        <v>0.17</v>
      </c>
      <c r="Y35" t="n">
        <v>1</v>
      </c>
      <c r="Z35" t="n">
        <v>10</v>
      </c>
      <c r="AA35" t="n">
        <v>221.5169259770532</v>
      </c>
      <c r="AB35" t="n">
        <v>303.0892307587194</v>
      </c>
      <c r="AC35" t="n">
        <v>274.1628199636039</v>
      </c>
      <c r="AD35" t="n">
        <v>221516.9259770532</v>
      </c>
      <c r="AE35" t="n">
        <v>303089.2307587194</v>
      </c>
      <c r="AF35" t="n">
        <v>2.051154193571619e-06</v>
      </c>
      <c r="AG35" t="n">
        <v>15</v>
      </c>
      <c r="AH35" t="n">
        <v>274162.8199636039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9.168699999999999</v>
      </c>
      <c r="E36" t="n">
        <v>10.91</v>
      </c>
      <c r="F36" t="n">
        <v>7.66</v>
      </c>
      <c r="G36" t="n">
        <v>51.08</v>
      </c>
      <c r="H36" t="n">
        <v>0.63</v>
      </c>
      <c r="I36" t="n">
        <v>9</v>
      </c>
      <c r="J36" t="n">
        <v>268.61</v>
      </c>
      <c r="K36" t="n">
        <v>59.19</v>
      </c>
      <c r="L36" t="n">
        <v>9.5</v>
      </c>
      <c r="M36" t="n">
        <v>1</v>
      </c>
      <c r="N36" t="n">
        <v>69.91</v>
      </c>
      <c r="O36" t="n">
        <v>33362.23</v>
      </c>
      <c r="P36" t="n">
        <v>96.3</v>
      </c>
      <c r="Q36" t="n">
        <v>968.3200000000001</v>
      </c>
      <c r="R36" t="n">
        <v>30.58</v>
      </c>
      <c r="S36" t="n">
        <v>23.91</v>
      </c>
      <c r="T36" t="n">
        <v>2569.79</v>
      </c>
      <c r="U36" t="n">
        <v>0.78</v>
      </c>
      <c r="V36" t="n">
        <v>0.88</v>
      </c>
      <c r="W36" t="n">
        <v>1.1</v>
      </c>
      <c r="X36" t="n">
        <v>0.17</v>
      </c>
      <c r="Y36" t="n">
        <v>1</v>
      </c>
      <c r="Z36" t="n">
        <v>10</v>
      </c>
      <c r="AA36" t="n">
        <v>221.3514717308216</v>
      </c>
      <c r="AB36" t="n">
        <v>302.8628489596991</v>
      </c>
      <c r="AC36" t="n">
        <v>273.9580437257532</v>
      </c>
      <c r="AD36" t="n">
        <v>221351.4717308216</v>
      </c>
      <c r="AE36" t="n">
        <v>302862.8489596992</v>
      </c>
      <c r="AF36" t="n">
        <v>2.051422683894203e-06</v>
      </c>
      <c r="AG36" t="n">
        <v>15</v>
      </c>
      <c r="AH36" t="n">
        <v>273958.0437257532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9.167999999999999</v>
      </c>
      <c r="E37" t="n">
        <v>10.91</v>
      </c>
      <c r="F37" t="n">
        <v>7.66</v>
      </c>
      <c r="G37" t="n">
        <v>51.08</v>
      </c>
      <c r="H37" t="n">
        <v>0.64</v>
      </c>
      <c r="I37" t="n">
        <v>9</v>
      </c>
      <c r="J37" t="n">
        <v>269.08</v>
      </c>
      <c r="K37" t="n">
        <v>59.19</v>
      </c>
      <c r="L37" t="n">
        <v>9.75</v>
      </c>
      <c r="M37" t="n">
        <v>0</v>
      </c>
      <c r="N37" t="n">
        <v>70.14</v>
      </c>
      <c r="O37" t="n">
        <v>33420.83</v>
      </c>
      <c r="P37" t="n">
        <v>96.34999999999999</v>
      </c>
      <c r="Q37" t="n">
        <v>968.3200000000001</v>
      </c>
      <c r="R37" t="n">
        <v>30.59</v>
      </c>
      <c r="S37" t="n">
        <v>23.91</v>
      </c>
      <c r="T37" t="n">
        <v>2574.69</v>
      </c>
      <c r="U37" t="n">
        <v>0.78</v>
      </c>
      <c r="V37" t="n">
        <v>0.88</v>
      </c>
      <c r="W37" t="n">
        <v>1.1</v>
      </c>
      <c r="X37" t="n">
        <v>0.17</v>
      </c>
      <c r="Y37" t="n">
        <v>1</v>
      </c>
      <c r="Z37" t="n">
        <v>10</v>
      </c>
      <c r="AA37" t="n">
        <v>221.3876339541764</v>
      </c>
      <c r="AB37" t="n">
        <v>302.9123277090579</v>
      </c>
      <c r="AC37" t="n">
        <v>274.002800292717</v>
      </c>
      <c r="AD37" t="n">
        <v>221387.6339541764</v>
      </c>
      <c r="AE37" t="n">
        <v>302912.327709058</v>
      </c>
      <c r="AF37" t="n">
        <v>2.051266064539362e-06</v>
      </c>
      <c r="AG37" t="n">
        <v>15</v>
      </c>
      <c r="AH37" t="n">
        <v>274002.8002927171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7.3713</v>
      </c>
      <c r="E2" t="n">
        <v>13.57</v>
      </c>
      <c r="F2" t="n">
        <v>9</v>
      </c>
      <c r="G2" t="n">
        <v>7.2</v>
      </c>
      <c r="H2" t="n">
        <v>0.12</v>
      </c>
      <c r="I2" t="n">
        <v>75</v>
      </c>
      <c r="J2" t="n">
        <v>150.44</v>
      </c>
      <c r="K2" t="n">
        <v>49.1</v>
      </c>
      <c r="L2" t="n">
        <v>1</v>
      </c>
      <c r="M2" t="n">
        <v>73</v>
      </c>
      <c r="N2" t="n">
        <v>25.34</v>
      </c>
      <c r="O2" t="n">
        <v>18787.76</v>
      </c>
      <c r="P2" t="n">
        <v>102.28</v>
      </c>
      <c r="Q2" t="n">
        <v>968.73</v>
      </c>
      <c r="R2" t="n">
        <v>72.3</v>
      </c>
      <c r="S2" t="n">
        <v>23.91</v>
      </c>
      <c r="T2" t="n">
        <v>23103.19</v>
      </c>
      <c r="U2" t="n">
        <v>0.33</v>
      </c>
      <c r="V2" t="n">
        <v>0.75</v>
      </c>
      <c r="W2" t="n">
        <v>1.2</v>
      </c>
      <c r="X2" t="n">
        <v>1.5</v>
      </c>
      <c r="Y2" t="n">
        <v>1</v>
      </c>
      <c r="Z2" t="n">
        <v>10</v>
      </c>
      <c r="AA2" t="n">
        <v>261.4462050860031</v>
      </c>
      <c r="AB2" t="n">
        <v>357.7222319911965</v>
      </c>
      <c r="AC2" t="n">
        <v>323.5817242362617</v>
      </c>
      <c r="AD2" t="n">
        <v>261446.2050860031</v>
      </c>
      <c r="AE2" t="n">
        <v>357722.2319911965</v>
      </c>
      <c r="AF2" t="n">
        <v>1.796814584758774e-06</v>
      </c>
      <c r="AG2" t="n">
        <v>18</v>
      </c>
      <c r="AH2" t="n">
        <v>323581.7242362617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7.9001</v>
      </c>
      <c r="E3" t="n">
        <v>12.66</v>
      </c>
      <c r="F3" t="n">
        <v>8.640000000000001</v>
      </c>
      <c r="G3" t="n">
        <v>9.09</v>
      </c>
      <c r="H3" t="n">
        <v>0.15</v>
      </c>
      <c r="I3" t="n">
        <v>57</v>
      </c>
      <c r="J3" t="n">
        <v>150.78</v>
      </c>
      <c r="K3" t="n">
        <v>49.1</v>
      </c>
      <c r="L3" t="n">
        <v>1.25</v>
      </c>
      <c r="M3" t="n">
        <v>55</v>
      </c>
      <c r="N3" t="n">
        <v>25.44</v>
      </c>
      <c r="O3" t="n">
        <v>18830.65</v>
      </c>
      <c r="P3" t="n">
        <v>96.65000000000001</v>
      </c>
      <c r="Q3" t="n">
        <v>968.47</v>
      </c>
      <c r="R3" t="n">
        <v>61.3</v>
      </c>
      <c r="S3" t="n">
        <v>23.91</v>
      </c>
      <c r="T3" t="n">
        <v>17689.76</v>
      </c>
      <c r="U3" t="n">
        <v>0.39</v>
      </c>
      <c r="V3" t="n">
        <v>0.78</v>
      </c>
      <c r="W3" t="n">
        <v>1.17</v>
      </c>
      <c r="X3" t="n">
        <v>1.14</v>
      </c>
      <c r="Y3" t="n">
        <v>1</v>
      </c>
      <c r="Z3" t="n">
        <v>10</v>
      </c>
      <c r="AA3" t="n">
        <v>240.6828419292899</v>
      </c>
      <c r="AB3" t="n">
        <v>329.312882505093</v>
      </c>
      <c r="AC3" t="n">
        <v>297.8837231924384</v>
      </c>
      <c r="AD3" t="n">
        <v>240682.8419292899</v>
      </c>
      <c r="AE3" t="n">
        <v>329312.882505093</v>
      </c>
      <c r="AF3" t="n">
        <v>1.925713904067504e-06</v>
      </c>
      <c r="AG3" t="n">
        <v>17</v>
      </c>
      <c r="AH3" t="n">
        <v>297883.7231924384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8.2622</v>
      </c>
      <c r="E4" t="n">
        <v>12.1</v>
      </c>
      <c r="F4" t="n">
        <v>8.42</v>
      </c>
      <c r="G4" t="n">
        <v>10.98</v>
      </c>
      <c r="H4" t="n">
        <v>0.18</v>
      </c>
      <c r="I4" t="n">
        <v>46</v>
      </c>
      <c r="J4" t="n">
        <v>151.13</v>
      </c>
      <c r="K4" t="n">
        <v>49.1</v>
      </c>
      <c r="L4" t="n">
        <v>1.5</v>
      </c>
      <c r="M4" t="n">
        <v>44</v>
      </c>
      <c r="N4" t="n">
        <v>25.54</v>
      </c>
      <c r="O4" t="n">
        <v>18873.58</v>
      </c>
      <c r="P4" t="n">
        <v>92.79000000000001</v>
      </c>
      <c r="Q4" t="n">
        <v>968.4</v>
      </c>
      <c r="R4" t="n">
        <v>54.08</v>
      </c>
      <c r="S4" t="n">
        <v>23.91</v>
      </c>
      <c r="T4" t="n">
        <v>14136.05</v>
      </c>
      <c r="U4" t="n">
        <v>0.44</v>
      </c>
      <c r="V4" t="n">
        <v>0.8</v>
      </c>
      <c r="W4" t="n">
        <v>1.17</v>
      </c>
      <c r="X4" t="n">
        <v>0.92</v>
      </c>
      <c r="Y4" t="n">
        <v>1</v>
      </c>
      <c r="Z4" t="n">
        <v>10</v>
      </c>
      <c r="AA4" t="n">
        <v>224.7950232718663</v>
      </c>
      <c r="AB4" t="n">
        <v>307.5744680969263</v>
      </c>
      <c r="AC4" t="n">
        <v>278.2199925453239</v>
      </c>
      <c r="AD4" t="n">
        <v>224795.0232718663</v>
      </c>
      <c r="AE4" t="n">
        <v>307574.4680969263</v>
      </c>
      <c r="AF4" t="n">
        <v>2.013978736748462e-06</v>
      </c>
      <c r="AG4" t="n">
        <v>16</v>
      </c>
      <c r="AH4" t="n">
        <v>278219.9925453239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8.5541</v>
      </c>
      <c r="E5" t="n">
        <v>11.69</v>
      </c>
      <c r="F5" t="n">
        <v>8.25</v>
      </c>
      <c r="G5" t="n">
        <v>13.03</v>
      </c>
      <c r="H5" t="n">
        <v>0.2</v>
      </c>
      <c r="I5" t="n">
        <v>38</v>
      </c>
      <c r="J5" t="n">
        <v>151.48</v>
      </c>
      <c r="K5" t="n">
        <v>49.1</v>
      </c>
      <c r="L5" t="n">
        <v>1.75</v>
      </c>
      <c r="M5" t="n">
        <v>36</v>
      </c>
      <c r="N5" t="n">
        <v>25.64</v>
      </c>
      <c r="O5" t="n">
        <v>18916.54</v>
      </c>
      <c r="P5" t="n">
        <v>89.42</v>
      </c>
      <c r="Q5" t="n">
        <v>968.5</v>
      </c>
      <c r="R5" t="n">
        <v>49.28</v>
      </c>
      <c r="S5" t="n">
        <v>23.91</v>
      </c>
      <c r="T5" t="n">
        <v>11775.55</v>
      </c>
      <c r="U5" t="n">
        <v>0.49</v>
      </c>
      <c r="V5" t="n">
        <v>0.82</v>
      </c>
      <c r="W5" t="n">
        <v>1.14</v>
      </c>
      <c r="X5" t="n">
        <v>0.76</v>
      </c>
      <c r="Y5" t="n">
        <v>1</v>
      </c>
      <c r="Z5" t="n">
        <v>10</v>
      </c>
      <c r="AA5" t="n">
        <v>219.1113761989578</v>
      </c>
      <c r="AB5" t="n">
        <v>299.7978514269646</v>
      </c>
      <c r="AC5" t="n">
        <v>271.1855652557908</v>
      </c>
      <c r="AD5" t="n">
        <v>219111.3761989578</v>
      </c>
      <c r="AE5" t="n">
        <v>299797.8514269646</v>
      </c>
      <c r="AF5" t="n">
        <v>2.085131746026485e-06</v>
      </c>
      <c r="AG5" t="n">
        <v>16</v>
      </c>
      <c r="AH5" t="n">
        <v>271185.5652557908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8.7989</v>
      </c>
      <c r="E6" t="n">
        <v>11.36</v>
      </c>
      <c r="F6" t="n">
        <v>8.109999999999999</v>
      </c>
      <c r="G6" t="n">
        <v>15.21</v>
      </c>
      <c r="H6" t="n">
        <v>0.23</v>
      </c>
      <c r="I6" t="n">
        <v>32</v>
      </c>
      <c r="J6" t="n">
        <v>151.83</v>
      </c>
      <c r="K6" t="n">
        <v>49.1</v>
      </c>
      <c r="L6" t="n">
        <v>2</v>
      </c>
      <c r="M6" t="n">
        <v>30</v>
      </c>
      <c r="N6" t="n">
        <v>25.73</v>
      </c>
      <c r="O6" t="n">
        <v>18959.54</v>
      </c>
      <c r="P6" t="n">
        <v>86.34</v>
      </c>
      <c r="Q6" t="n">
        <v>968.41</v>
      </c>
      <c r="R6" t="n">
        <v>44.93</v>
      </c>
      <c r="S6" t="n">
        <v>23.91</v>
      </c>
      <c r="T6" t="n">
        <v>9630.51</v>
      </c>
      <c r="U6" t="n">
        <v>0.53</v>
      </c>
      <c r="V6" t="n">
        <v>0.83</v>
      </c>
      <c r="W6" t="n">
        <v>1.13</v>
      </c>
      <c r="X6" t="n">
        <v>0.61</v>
      </c>
      <c r="Y6" t="n">
        <v>1</v>
      </c>
      <c r="Z6" t="n">
        <v>10</v>
      </c>
      <c r="AA6" t="n">
        <v>206.042714109779</v>
      </c>
      <c r="AB6" t="n">
        <v>281.9167314078786</v>
      </c>
      <c r="AC6" t="n">
        <v>255.0109942350111</v>
      </c>
      <c r="AD6" t="n">
        <v>206042.714109779</v>
      </c>
      <c r="AE6" t="n">
        <v>281916.7314078786</v>
      </c>
      <c r="AF6" t="n">
        <v>2.144803745585443e-06</v>
      </c>
      <c r="AG6" t="n">
        <v>15</v>
      </c>
      <c r="AH6" t="n">
        <v>255010.9942350111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8.9595</v>
      </c>
      <c r="E7" t="n">
        <v>11.16</v>
      </c>
      <c r="F7" t="n">
        <v>8.029999999999999</v>
      </c>
      <c r="G7" t="n">
        <v>17.21</v>
      </c>
      <c r="H7" t="n">
        <v>0.26</v>
      </c>
      <c r="I7" t="n">
        <v>28</v>
      </c>
      <c r="J7" t="n">
        <v>152.18</v>
      </c>
      <c r="K7" t="n">
        <v>49.1</v>
      </c>
      <c r="L7" t="n">
        <v>2.25</v>
      </c>
      <c r="M7" t="n">
        <v>26</v>
      </c>
      <c r="N7" t="n">
        <v>25.83</v>
      </c>
      <c r="O7" t="n">
        <v>19002.56</v>
      </c>
      <c r="P7" t="n">
        <v>83.91</v>
      </c>
      <c r="Q7" t="n">
        <v>968.54</v>
      </c>
      <c r="R7" t="n">
        <v>42.24</v>
      </c>
      <c r="S7" t="n">
        <v>23.91</v>
      </c>
      <c r="T7" t="n">
        <v>8304.34</v>
      </c>
      <c r="U7" t="n">
        <v>0.57</v>
      </c>
      <c r="V7" t="n">
        <v>0.84</v>
      </c>
      <c r="W7" t="n">
        <v>1.12</v>
      </c>
      <c r="X7" t="n">
        <v>0.53</v>
      </c>
      <c r="Y7" t="n">
        <v>1</v>
      </c>
      <c r="Z7" t="n">
        <v>10</v>
      </c>
      <c r="AA7" t="n">
        <v>202.9323264314053</v>
      </c>
      <c r="AB7" t="n">
        <v>277.6609617657099</v>
      </c>
      <c r="AC7" t="n">
        <v>251.1613892744794</v>
      </c>
      <c r="AD7" t="n">
        <v>202932.3264314053</v>
      </c>
      <c r="AE7" t="n">
        <v>277660.9617657099</v>
      </c>
      <c r="AF7" t="n">
        <v>2.183951307387603e-06</v>
      </c>
      <c r="AG7" t="n">
        <v>15</v>
      </c>
      <c r="AH7" t="n">
        <v>251161.3892744794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9.0778</v>
      </c>
      <c r="E8" t="n">
        <v>11.02</v>
      </c>
      <c r="F8" t="n">
        <v>7.98</v>
      </c>
      <c r="G8" t="n">
        <v>19.14</v>
      </c>
      <c r="H8" t="n">
        <v>0.29</v>
      </c>
      <c r="I8" t="n">
        <v>25</v>
      </c>
      <c r="J8" t="n">
        <v>152.53</v>
      </c>
      <c r="K8" t="n">
        <v>49.1</v>
      </c>
      <c r="L8" t="n">
        <v>2.5</v>
      </c>
      <c r="M8" t="n">
        <v>23</v>
      </c>
      <c r="N8" t="n">
        <v>25.93</v>
      </c>
      <c r="O8" t="n">
        <v>19045.63</v>
      </c>
      <c r="P8" t="n">
        <v>81.83</v>
      </c>
      <c r="Q8" t="n">
        <v>968.37</v>
      </c>
      <c r="R8" t="n">
        <v>40.58</v>
      </c>
      <c r="S8" t="n">
        <v>23.91</v>
      </c>
      <c r="T8" t="n">
        <v>7490.6</v>
      </c>
      <c r="U8" t="n">
        <v>0.59</v>
      </c>
      <c r="V8" t="n">
        <v>0.85</v>
      </c>
      <c r="W8" t="n">
        <v>1.12</v>
      </c>
      <c r="X8" t="n">
        <v>0.48</v>
      </c>
      <c r="Y8" t="n">
        <v>1</v>
      </c>
      <c r="Z8" t="n">
        <v>10</v>
      </c>
      <c r="AA8" t="n">
        <v>200.5638722309489</v>
      </c>
      <c r="AB8" t="n">
        <v>274.4203382398223</v>
      </c>
      <c r="AC8" t="n">
        <v>248.2300463096578</v>
      </c>
      <c r="AD8" t="n">
        <v>200563.8722309489</v>
      </c>
      <c r="AE8" t="n">
        <v>274420.3382398223</v>
      </c>
      <c r="AF8" t="n">
        <v>2.212787898677736e-06</v>
      </c>
      <c r="AG8" t="n">
        <v>15</v>
      </c>
      <c r="AH8" t="n">
        <v>248230.0463096578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9.2119</v>
      </c>
      <c r="E9" t="n">
        <v>10.86</v>
      </c>
      <c r="F9" t="n">
        <v>7.91</v>
      </c>
      <c r="G9" t="n">
        <v>21.56</v>
      </c>
      <c r="H9" t="n">
        <v>0.32</v>
      </c>
      <c r="I9" t="n">
        <v>22</v>
      </c>
      <c r="J9" t="n">
        <v>152.88</v>
      </c>
      <c r="K9" t="n">
        <v>49.1</v>
      </c>
      <c r="L9" t="n">
        <v>2.75</v>
      </c>
      <c r="M9" t="n">
        <v>20</v>
      </c>
      <c r="N9" t="n">
        <v>26.03</v>
      </c>
      <c r="O9" t="n">
        <v>19088.72</v>
      </c>
      <c r="P9" t="n">
        <v>79.06999999999999</v>
      </c>
      <c r="Q9" t="n">
        <v>968.48</v>
      </c>
      <c r="R9" t="n">
        <v>38.44</v>
      </c>
      <c r="S9" t="n">
        <v>23.91</v>
      </c>
      <c r="T9" t="n">
        <v>6435.86</v>
      </c>
      <c r="U9" t="n">
        <v>0.62</v>
      </c>
      <c r="V9" t="n">
        <v>0.86</v>
      </c>
      <c r="W9" t="n">
        <v>1.11</v>
      </c>
      <c r="X9" t="n">
        <v>0.41</v>
      </c>
      <c r="Y9" t="n">
        <v>1</v>
      </c>
      <c r="Z9" t="n">
        <v>10</v>
      </c>
      <c r="AA9" t="n">
        <v>197.6765703749481</v>
      </c>
      <c r="AB9" t="n">
        <v>270.469804461676</v>
      </c>
      <c r="AC9" t="n">
        <v>244.6565459306875</v>
      </c>
      <c r="AD9" t="n">
        <v>197676.5703749481</v>
      </c>
      <c r="AE9" t="n">
        <v>270469.804461676</v>
      </c>
      <c r="AF9" t="n">
        <v>2.245475869024371e-06</v>
      </c>
      <c r="AG9" t="n">
        <v>15</v>
      </c>
      <c r="AH9" t="n">
        <v>244656.5459306875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9.301600000000001</v>
      </c>
      <c r="E10" t="n">
        <v>10.75</v>
      </c>
      <c r="F10" t="n">
        <v>7.86</v>
      </c>
      <c r="G10" t="n">
        <v>23.59</v>
      </c>
      <c r="H10" t="n">
        <v>0.35</v>
      </c>
      <c r="I10" t="n">
        <v>20</v>
      </c>
      <c r="J10" t="n">
        <v>153.23</v>
      </c>
      <c r="K10" t="n">
        <v>49.1</v>
      </c>
      <c r="L10" t="n">
        <v>3</v>
      </c>
      <c r="M10" t="n">
        <v>18</v>
      </c>
      <c r="N10" t="n">
        <v>26.13</v>
      </c>
      <c r="O10" t="n">
        <v>19131.85</v>
      </c>
      <c r="P10" t="n">
        <v>77.2</v>
      </c>
      <c r="Q10" t="n">
        <v>968.34</v>
      </c>
      <c r="R10" t="n">
        <v>37.18</v>
      </c>
      <c r="S10" t="n">
        <v>23.91</v>
      </c>
      <c r="T10" t="n">
        <v>5815.56</v>
      </c>
      <c r="U10" t="n">
        <v>0.64</v>
      </c>
      <c r="V10" t="n">
        <v>0.86</v>
      </c>
      <c r="W10" t="n">
        <v>1.11</v>
      </c>
      <c r="X10" t="n">
        <v>0.37</v>
      </c>
      <c r="Y10" t="n">
        <v>1</v>
      </c>
      <c r="Z10" t="n">
        <v>10</v>
      </c>
      <c r="AA10" t="n">
        <v>187.3250167400816</v>
      </c>
      <c r="AB10" t="n">
        <v>256.3063521001432</v>
      </c>
      <c r="AC10" t="n">
        <v>231.8448335840047</v>
      </c>
      <c r="AD10" t="n">
        <v>187325.0167400816</v>
      </c>
      <c r="AE10" t="n">
        <v>256306.3521001432</v>
      </c>
      <c r="AF10" t="n">
        <v>2.267340976705901e-06</v>
      </c>
      <c r="AG10" t="n">
        <v>14</v>
      </c>
      <c r="AH10" t="n">
        <v>231844.8335840047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9.385300000000001</v>
      </c>
      <c r="E11" t="n">
        <v>10.66</v>
      </c>
      <c r="F11" t="n">
        <v>7.83</v>
      </c>
      <c r="G11" t="n">
        <v>26.1</v>
      </c>
      <c r="H11" t="n">
        <v>0.37</v>
      </c>
      <c r="I11" t="n">
        <v>18</v>
      </c>
      <c r="J11" t="n">
        <v>153.58</v>
      </c>
      <c r="K11" t="n">
        <v>49.1</v>
      </c>
      <c r="L11" t="n">
        <v>3.25</v>
      </c>
      <c r="M11" t="n">
        <v>16</v>
      </c>
      <c r="N11" t="n">
        <v>26.23</v>
      </c>
      <c r="O11" t="n">
        <v>19175.02</v>
      </c>
      <c r="P11" t="n">
        <v>73.87</v>
      </c>
      <c r="Q11" t="n">
        <v>968.38</v>
      </c>
      <c r="R11" t="n">
        <v>36.12</v>
      </c>
      <c r="S11" t="n">
        <v>23.91</v>
      </c>
      <c r="T11" t="n">
        <v>5296.79</v>
      </c>
      <c r="U11" t="n">
        <v>0.66</v>
      </c>
      <c r="V11" t="n">
        <v>0.86</v>
      </c>
      <c r="W11" t="n">
        <v>1.11</v>
      </c>
      <c r="X11" t="n">
        <v>0.33</v>
      </c>
      <c r="Y11" t="n">
        <v>1</v>
      </c>
      <c r="Z11" t="n">
        <v>10</v>
      </c>
      <c r="AA11" t="n">
        <v>184.7057695162695</v>
      </c>
      <c r="AB11" t="n">
        <v>252.7225824954931</v>
      </c>
      <c r="AC11" t="n">
        <v>228.603093920569</v>
      </c>
      <c r="AD11" t="n">
        <v>184705.7695162695</v>
      </c>
      <c r="AE11" t="n">
        <v>252722.5824954931</v>
      </c>
      <c r="AF11" t="n">
        <v>2.287743535378633e-06</v>
      </c>
      <c r="AG11" t="n">
        <v>14</v>
      </c>
      <c r="AH11" t="n">
        <v>228603.093920569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9.468</v>
      </c>
      <c r="E12" t="n">
        <v>10.56</v>
      </c>
      <c r="F12" t="n">
        <v>7.8</v>
      </c>
      <c r="G12" t="n">
        <v>29.24</v>
      </c>
      <c r="H12" t="n">
        <v>0.4</v>
      </c>
      <c r="I12" t="n">
        <v>16</v>
      </c>
      <c r="J12" t="n">
        <v>153.93</v>
      </c>
      <c r="K12" t="n">
        <v>49.1</v>
      </c>
      <c r="L12" t="n">
        <v>3.5</v>
      </c>
      <c r="M12" t="n">
        <v>12</v>
      </c>
      <c r="N12" t="n">
        <v>26.33</v>
      </c>
      <c r="O12" t="n">
        <v>19218.22</v>
      </c>
      <c r="P12" t="n">
        <v>72.83</v>
      </c>
      <c r="Q12" t="n">
        <v>968.41</v>
      </c>
      <c r="R12" t="n">
        <v>34.84</v>
      </c>
      <c r="S12" t="n">
        <v>23.91</v>
      </c>
      <c r="T12" t="n">
        <v>4667.75</v>
      </c>
      <c r="U12" t="n">
        <v>0.6899999999999999</v>
      </c>
      <c r="V12" t="n">
        <v>0.87</v>
      </c>
      <c r="W12" t="n">
        <v>1.11</v>
      </c>
      <c r="X12" t="n">
        <v>0.3</v>
      </c>
      <c r="Y12" t="n">
        <v>1</v>
      </c>
      <c r="Z12" t="n">
        <v>10</v>
      </c>
      <c r="AA12" t="n">
        <v>183.4556562231294</v>
      </c>
      <c r="AB12" t="n">
        <v>251.0121223367136</v>
      </c>
      <c r="AC12" t="n">
        <v>227.055877678697</v>
      </c>
      <c r="AD12" t="n">
        <v>183455.6562231294</v>
      </c>
      <c r="AE12" t="n">
        <v>251012.1223367136</v>
      </c>
      <c r="AF12" t="n">
        <v>2.307902335883232e-06</v>
      </c>
      <c r="AG12" t="n">
        <v>14</v>
      </c>
      <c r="AH12" t="n">
        <v>227055.877678697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9.5055</v>
      </c>
      <c r="E13" t="n">
        <v>10.52</v>
      </c>
      <c r="F13" t="n">
        <v>7.79</v>
      </c>
      <c r="G13" t="n">
        <v>31.14</v>
      </c>
      <c r="H13" t="n">
        <v>0.43</v>
      </c>
      <c r="I13" t="n">
        <v>15</v>
      </c>
      <c r="J13" t="n">
        <v>154.28</v>
      </c>
      <c r="K13" t="n">
        <v>49.1</v>
      </c>
      <c r="L13" t="n">
        <v>3.75</v>
      </c>
      <c r="M13" t="n">
        <v>8</v>
      </c>
      <c r="N13" t="n">
        <v>26.43</v>
      </c>
      <c r="O13" t="n">
        <v>19261.45</v>
      </c>
      <c r="P13" t="n">
        <v>70.79000000000001</v>
      </c>
      <c r="Q13" t="n">
        <v>968.45</v>
      </c>
      <c r="R13" t="n">
        <v>34.51</v>
      </c>
      <c r="S13" t="n">
        <v>23.91</v>
      </c>
      <c r="T13" t="n">
        <v>4506.89</v>
      </c>
      <c r="U13" t="n">
        <v>0.6899999999999999</v>
      </c>
      <c r="V13" t="n">
        <v>0.87</v>
      </c>
      <c r="W13" t="n">
        <v>1.11</v>
      </c>
      <c r="X13" t="n">
        <v>0.29</v>
      </c>
      <c r="Y13" t="n">
        <v>1</v>
      </c>
      <c r="Z13" t="n">
        <v>10</v>
      </c>
      <c r="AA13" t="n">
        <v>182.0081243040276</v>
      </c>
      <c r="AB13" t="n">
        <v>249.0315453043982</v>
      </c>
      <c r="AC13" t="n">
        <v>225.2643241385878</v>
      </c>
      <c r="AD13" t="n">
        <v>182008.1243040276</v>
      </c>
      <c r="AE13" t="n">
        <v>249031.5453043982</v>
      </c>
      <c r="AF13" t="n">
        <v>2.31704326718822e-06</v>
      </c>
      <c r="AG13" t="n">
        <v>14</v>
      </c>
      <c r="AH13" t="n">
        <v>225264.3241385878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9.5052</v>
      </c>
      <c r="E14" t="n">
        <v>10.52</v>
      </c>
      <c r="F14" t="n">
        <v>7.79</v>
      </c>
      <c r="G14" t="n">
        <v>31.14</v>
      </c>
      <c r="H14" t="n">
        <v>0.46</v>
      </c>
      <c r="I14" t="n">
        <v>15</v>
      </c>
      <c r="J14" t="n">
        <v>154.63</v>
      </c>
      <c r="K14" t="n">
        <v>49.1</v>
      </c>
      <c r="L14" t="n">
        <v>4</v>
      </c>
      <c r="M14" t="n">
        <v>5</v>
      </c>
      <c r="N14" t="n">
        <v>26.53</v>
      </c>
      <c r="O14" t="n">
        <v>19304.72</v>
      </c>
      <c r="P14" t="n">
        <v>70.58</v>
      </c>
      <c r="Q14" t="n">
        <v>968.3200000000001</v>
      </c>
      <c r="R14" t="n">
        <v>34.4</v>
      </c>
      <c r="S14" t="n">
        <v>23.91</v>
      </c>
      <c r="T14" t="n">
        <v>4452.78</v>
      </c>
      <c r="U14" t="n">
        <v>0.6899999999999999</v>
      </c>
      <c r="V14" t="n">
        <v>0.87</v>
      </c>
      <c r="W14" t="n">
        <v>1.11</v>
      </c>
      <c r="X14" t="n">
        <v>0.29</v>
      </c>
      <c r="Y14" t="n">
        <v>1</v>
      </c>
      <c r="Z14" t="n">
        <v>10</v>
      </c>
      <c r="AA14" t="n">
        <v>181.8898615706967</v>
      </c>
      <c r="AB14" t="n">
        <v>248.8697330152714</v>
      </c>
      <c r="AC14" t="n">
        <v>225.1179549872302</v>
      </c>
      <c r="AD14" t="n">
        <v>181889.8615706967</v>
      </c>
      <c r="AE14" t="n">
        <v>248869.7330152714</v>
      </c>
      <c r="AF14" t="n">
        <v>2.31697013973778e-06</v>
      </c>
      <c r="AG14" t="n">
        <v>14</v>
      </c>
      <c r="AH14" t="n">
        <v>225117.9549872302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9.5465</v>
      </c>
      <c r="E15" t="n">
        <v>10.48</v>
      </c>
      <c r="F15" t="n">
        <v>7.77</v>
      </c>
      <c r="G15" t="n">
        <v>33.3</v>
      </c>
      <c r="H15" t="n">
        <v>0.49</v>
      </c>
      <c r="I15" t="n">
        <v>14</v>
      </c>
      <c r="J15" t="n">
        <v>154.98</v>
      </c>
      <c r="K15" t="n">
        <v>49.1</v>
      </c>
      <c r="L15" t="n">
        <v>4.25</v>
      </c>
      <c r="M15" t="n">
        <v>0</v>
      </c>
      <c r="N15" t="n">
        <v>26.63</v>
      </c>
      <c r="O15" t="n">
        <v>19348.03</v>
      </c>
      <c r="P15" t="n">
        <v>69.90000000000001</v>
      </c>
      <c r="Q15" t="n">
        <v>968.4</v>
      </c>
      <c r="R15" t="n">
        <v>33.68</v>
      </c>
      <c r="S15" t="n">
        <v>23.91</v>
      </c>
      <c r="T15" t="n">
        <v>4097.56</v>
      </c>
      <c r="U15" t="n">
        <v>0.71</v>
      </c>
      <c r="V15" t="n">
        <v>0.87</v>
      </c>
      <c r="W15" t="n">
        <v>1.12</v>
      </c>
      <c r="X15" t="n">
        <v>0.27</v>
      </c>
      <c r="Y15" t="n">
        <v>1</v>
      </c>
      <c r="Z15" t="n">
        <v>10</v>
      </c>
      <c r="AA15" t="n">
        <v>181.1773233031338</v>
      </c>
      <c r="AB15" t="n">
        <v>247.8948067226225</v>
      </c>
      <c r="AC15" t="n">
        <v>224.2360742916338</v>
      </c>
      <c r="AD15" t="n">
        <v>181177.3233031338</v>
      </c>
      <c r="AE15" t="n">
        <v>247894.8067226225</v>
      </c>
      <c r="AF15" t="n">
        <v>2.327037352081672e-06</v>
      </c>
      <c r="AG15" t="n">
        <v>14</v>
      </c>
      <c r="AH15" t="n">
        <v>224236.0742916338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6.628</v>
      </c>
      <c r="E2" t="n">
        <v>15.09</v>
      </c>
      <c r="F2" t="n">
        <v>9.31</v>
      </c>
      <c r="G2" t="n">
        <v>6.27</v>
      </c>
      <c r="H2" t="n">
        <v>0.1</v>
      </c>
      <c r="I2" t="n">
        <v>89</v>
      </c>
      <c r="J2" t="n">
        <v>185.69</v>
      </c>
      <c r="K2" t="n">
        <v>53.44</v>
      </c>
      <c r="L2" t="n">
        <v>1</v>
      </c>
      <c r="M2" t="n">
        <v>87</v>
      </c>
      <c r="N2" t="n">
        <v>36.26</v>
      </c>
      <c r="O2" t="n">
        <v>23136.14</v>
      </c>
      <c r="P2" t="n">
        <v>122.87</v>
      </c>
      <c r="Q2" t="n">
        <v>968.5</v>
      </c>
      <c r="R2" t="n">
        <v>81.73999999999999</v>
      </c>
      <c r="S2" t="n">
        <v>23.91</v>
      </c>
      <c r="T2" t="n">
        <v>27749.77</v>
      </c>
      <c r="U2" t="n">
        <v>0.29</v>
      </c>
      <c r="V2" t="n">
        <v>0.73</v>
      </c>
      <c r="W2" t="n">
        <v>1.24</v>
      </c>
      <c r="X2" t="n">
        <v>1.81</v>
      </c>
      <c r="Y2" t="n">
        <v>1</v>
      </c>
      <c r="Z2" t="n">
        <v>10</v>
      </c>
      <c r="AA2" t="n">
        <v>316.8042291066549</v>
      </c>
      <c r="AB2" t="n">
        <v>433.4655226799086</v>
      </c>
      <c r="AC2" t="n">
        <v>392.0961815680193</v>
      </c>
      <c r="AD2" t="n">
        <v>316804.2291066549</v>
      </c>
      <c r="AE2" t="n">
        <v>433465.5226799087</v>
      </c>
      <c r="AF2" t="n">
        <v>1.55944255126744e-06</v>
      </c>
      <c r="AG2" t="n">
        <v>20</v>
      </c>
      <c r="AH2" t="n">
        <v>392096.1815680193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7.2201</v>
      </c>
      <c r="E3" t="n">
        <v>13.85</v>
      </c>
      <c r="F3" t="n">
        <v>8.85</v>
      </c>
      <c r="G3" t="n">
        <v>7.81</v>
      </c>
      <c r="H3" t="n">
        <v>0.12</v>
      </c>
      <c r="I3" t="n">
        <v>68</v>
      </c>
      <c r="J3" t="n">
        <v>186.07</v>
      </c>
      <c r="K3" t="n">
        <v>53.44</v>
      </c>
      <c r="L3" t="n">
        <v>1.25</v>
      </c>
      <c r="M3" t="n">
        <v>66</v>
      </c>
      <c r="N3" t="n">
        <v>36.39</v>
      </c>
      <c r="O3" t="n">
        <v>23182.76</v>
      </c>
      <c r="P3" t="n">
        <v>115.53</v>
      </c>
      <c r="Q3" t="n">
        <v>968.5</v>
      </c>
      <c r="R3" t="n">
        <v>67.94</v>
      </c>
      <c r="S3" t="n">
        <v>23.91</v>
      </c>
      <c r="T3" t="n">
        <v>20954.45</v>
      </c>
      <c r="U3" t="n">
        <v>0.35</v>
      </c>
      <c r="V3" t="n">
        <v>0.76</v>
      </c>
      <c r="W3" t="n">
        <v>1.19</v>
      </c>
      <c r="X3" t="n">
        <v>1.35</v>
      </c>
      <c r="Y3" t="n">
        <v>1</v>
      </c>
      <c r="Z3" t="n">
        <v>10</v>
      </c>
      <c r="AA3" t="n">
        <v>289.0949164756101</v>
      </c>
      <c r="AB3" t="n">
        <v>395.5524186895159</v>
      </c>
      <c r="AC3" t="n">
        <v>357.8014510110941</v>
      </c>
      <c r="AD3" t="n">
        <v>289094.9164756102</v>
      </c>
      <c r="AE3" t="n">
        <v>395552.4186895159</v>
      </c>
      <c r="AF3" t="n">
        <v>1.698752438805981e-06</v>
      </c>
      <c r="AG3" t="n">
        <v>19</v>
      </c>
      <c r="AH3" t="n">
        <v>357801.4510110941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7.6654</v>
      </c>
      <c r="E4" t="n">
        <v>13.05</v>
      </c>
      <c r="F4" t="n">
        <v>8.57</v>
      </c>
      <c r="G4" t="n">
        <v>9.52</v>
      </c>
      <c r="H4" t="n">
        <v>0.14</v>
      </c>
      <c r="I4" t="n">
        <v>54</v>
      </c>
      <c r="J4" t="n">
        <v>186.45</v>
      </c>
      <c r="K4" t="n">
        <v>53.44</v>
      </c>
      <c r="L4" t="n">
        <v>1.5</v>
      </c>
      <c r="M4" t="n">
        <v>52</v>
      </c>
      <c r="N4" t="n">
        <v>36.51</v>
      </c>
      <c r="O4" t="n">
        <v>23229.42</v>
      </c>
      <c r="P4" t="n">
        <v>110.76</v>
      </c>
      <c r="Q4" t="n">
        <v>968.55</v>
      </c>
      <c r="R4" t="n">
        <v>58.73</v>
      </c>
      <c r="S4" t="n">
        <v>23.91</v>
      </c>
      <c r="T4" t="n">
        <v>16421.02</v>
      </c>
      <c r="U4" t="n">
        <v>0.41</v>
      </c>
      <c r="V4" t="n">
        <v>0.79</v>
      </c>
      <c r="W4" t="n">
        <v>1.18</v>
      </c>
      <c r="X4" t="n">
        <v>1.07</v>
      </c>
      <c r="Y4" t="n">
        <v>1</v>
      </c>
      <c r="Z4" t="n">
        <v>10</v>
      </c>
      <c r="AA4" t="n">
        <v>260.1621589170384</v>
      </c>
      <c r="AB4" t="n">
        <v>355.9653433747</v>
      </c>
      <c r="AC4" t="n">
        <v>321.9925106035151</v>
      </c>
      <c r="AD4" t="n">
        <v>260162.1589170384</v>
      </c>
      <c r="AE4" t="n">
        <v>355965.3433746999</v>
      </c>
      <c r="AF4" t="n">
        <v>1.803523073700276e-06</v>
      </c>
      <c r="AG4" t="n">
        <v>17</v>
      </c>
      <c r="AH4" t="n">
        <v>321992.5106035151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7.9745</v>
      </c>
      <c r="E5" t="n">
        <v>12.54</v>
      </c>
      <c r="F5" t="n">
        <v>8.4</v>
      </c>
      <c r="G5" t="n">
        <v>11.2</v>
      </c>
      <c r="H5" t="n">
        <v>0.17</v>
      </c>
      <c r="I5" t="n">
        <v>45</v>
      </c>
      <c r="J5" t="n">
        <v>186.83</v>
      </c>
      <c r="K5" t="n">
        <v>53.44</v>
      </c>
      <c r="L5" t="n">
        <v>1.75</v>
      </c>
      <c r="M5" t="n">
        <v>43</v>
      </c>
      <c r="N5" t="n">
        <v>36.64</v>
      </c>
      <c r="O5" t="n">
        <v>23276.13</v>
      </c>
      <c r="P5" t="n">
        <v>107.56</v>
      </c>
      <c r="Q5" t="n">
        <v>968.62</v>
      </c>
      <c r="R5" t="n">
        <v>53.57</v>
      </c>
      <c r="S5" t="n">
        <v>23.91</v>
      </c>
      <c r="T5" t="n">
        <v>13885.11</v>
      </c>
      <c r="U5" t="n">
        <v>0.45</v>
      </c>
      <c r="V5" t="n">
        <v>0.8100000000000001</v>
      </c>
      <c r="W5" t="n">
        <v>1.16</v>
      </c>
      <c r="X5" t="n">
        <v>0.9</v>
      </c>
      <c r="Y5" t="n">
        <v>1</v>
      </c>
      <c r="Z5" t="n">
        <v>10</v>
      </c>
      <c r="AA5" t="n">
        <v>253.03804879968</v>
      </c>
      <c r="AB5" t="n">
        <v>346.2178216184101</v>
      </c>
      <c r="AC5" t="n">
        <v>313.1752786430168</v>
      </c>
      <c r="AD5" t="n">
        <v>253038.04879968</v>
      </c>
      <c r="AE5" t="n">
        <v>346217.8216184101</v>
      </c>
      <c r="AF5" t="n">
        <v>1.876248434683494e-06</v>
      </c>
      <c r="AG5" t="n">
        <v>17</v>
      </c>
      <c r="AH5" t="n">
        <v>313175.2786430168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8.2128</v>
      </c>
      <c r="E6" t="n">
        <v>12.18</v>
      </c>
      <c r="F6" t="n">
        <v>8.26</v>
      </c>
      <c r="G6" t="n">
        <v>12.7</v>
      </c>
      <c r="H6" t="n">
        <v>0.19</v>
      </c>
      <c r="I6" t="n">
        <v>39</v>
      </c>
      <c r="J6" t="n">
        <v>187.21</v>
      </c>
      <c r="K6" t="n">
        <v>53.44</v>
      </c>
      <c r="L6" t="n">
        <v>2</v>
      </c>
      <c r="M6" t="n">
        <v>37</v>
      </c>
      <c r="N6" t="n">
        <v>36.77</v>
      </c>
      <c r="O6" t="n">
        <v>23322.88</v>
      </c>
      <c r="P6" t="n">
        <v>104.43</v>
      </c>
      <c r="Q6" t="n">
        <v>968.4</v>
      </c>
      <c r="R6" t="n">
        <v>49.2</v>
      </c>
      <c r="S6" t="n">
        <v>23.91</v>
      </c>
      <c r="T6" t="n">
        <v>11732.04</v>
      </c>
      <c r="U6" t="n">
        <v>0.49</v>
      </c>
      <c r="V6" t="n">
        <v>0.82</v>
      </c>
      <c r="W6" t="n">
        <v>1.15</v>
      </c>
      <c r="X6" t="n">
        <v>0.76</v>
      </c>
      <c r="Y6" t="n">
        <v>1</v>
      </c>
      <c r="Z6" t="n">
        <v>10</v>
      </c>
      <c r="AA6" t="n">
        <v>238.7734948296665</v>
      </c>
      <c r="AB6" t="n">
        <v>326.7004295689405</v>
      </c>
      <c r="AC6" t="n">
        <v>295.5205990979107</v>
      </c>
      <c r="AD6" t="n">
        <v>238773.4948296665</v>
      </c>
      <c r="AE6" t="n">
        <v>326700.4295689405</v>
      </c>
      <c r="AF6" t="n">
        <v>1.932315899977252e-06</v>
      </c>
      <c r="AG6" t="n">
        <v>16</v>
      </c>
      <c r="AH6" t="n">
        <v>295520.5990979107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8.415100000000001</v>
      </c>
      <c r="E7" t="n">
        <v>11.88</v>
      </c>
      <c r="F7" t="n">
        <v>8.15</v>
      </c>
      <c r="G7" t="n">
        <v>14.38</v>
      </c>
      <c r="H7" t="n">
        <v>0.21</v>
      </c>
      <c r="I7" t="n">
        <v>34</v>
      </c>
      <c r="J7" t="n">
        <v>187.59</v>
      </c>
      <c r="K7" t="n">
        <v>53.44</v>
      </c>
      <c r="L7" t="n">
        <v>2.25</v>
      </c>
      <c r="M7" t="n">
        <v>32</v>
      </c>
      <c r="N7" t="n">
        <v>36.9</v>
      </c>
      <c r="O7" t="n">
        <v>23369.68</v>
      </c>
      <c r="P7" t="n">
        <v>101.74</v>
      </c>
      <c r="Q7" t="n">
        <v>968.5599999999999</v>
      </c>
      <c r="R7" t="n">
        <v>45.71</v>
      </c>
      <c r="S7" t="n">
        <v>23.91</v>
      </c>
      <c r="T7" t="n">
        <v>10009.82</v>
      </c>
      <c r="U7" t="n">
        <v>0.52</v>
      </c>
      <c r="V7" t="n">
        <v>0.83</v>
      </c>
      <c r="W7" t="n">
        <v>1.14</v>
      </c>
      <c r="X7" t="n">
        <v>0.65</v>
      </c>
      <c r="Y7" t="n">
        <v>1</v>
      </c>
      <c r="Z7" t="n">
        <v>10</v>
      </c>
      <c r="AA7" t="n">
        <v>234.2800342729535</v>
      </c>
      <c r="AB7" t="n">
        <v>320.5522785977601</v>
      </c>
      <c r="AC7" t="n">
        <v>289.9592190264336</v>
      </c>
      <c r="AD7" t="n">
        <v>234280.0342729535</v>
      </c>
      <c r="AE7" t="n">
        <v>320552.2785977601</v>
      </c>
      <c r="AF7" t="n">
        <v>1.979913248818743e-06</v>
      </c>
      <c r="AG7" t="n">
        <v>16</v>
      </c>
      <c r="AH7" t="n">
        <v>289959.2190264336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8.583299999999999</v>
      </c>
      <c r="E8" t="n">
        <v>11.65</v>
      </c>
      <c r="F8" t="n">
        <v>8.07</v>
      </c>
      <c r="G8" t="n">
        <v>16.13</v>
      </c>
      <c r="H8" t="n">
        <v>0.24</v>
      </c>
      <c r="I8" t="n">
        <v>30</v>
      </c>
      <c r="J8" t="n">
        <v>187.97</v>
      </c>
      <c r="K8" t="n">
        <v>53.44</v>
      </c>
      <c r="L8" t="n">
        <v>2.5</v>
      </c>
      <c r="M8" t="n">
        <v>28</v>
      </c>
      <c r="N8" t="n">
        <v>37.03</v>
      </c>
      <c r="O8" t="n">
        <v>23416.52</v>
      </c>
      <c r="P8" t="n">
        <v>99.73999999999999</v>
      </c>
      <c r="Q8" t="n">
        <v>968.36</v>
      </c>
      <c r="R8" t="n">
        <v>43.33</v>
      </c>
      <c r="S8" t="n">
        <v>23.91</v>
      </c>
      <c r="T8" t="n">
        <v>8843.32</v>
      </c>
      <c r="U8" t="n">
        <v>0.55</v>
      </c>
      <c r="V8" t="n">
        <v>0.84</v>
      </c>
      <c r="W8" t="n">
        <v>1.13</v>
      </c>
      <c r="X8" t="n">
        <v>0.57</v>
      </c>
      <c r="Y8" t="n">
        <v>1</v>
      </c>
      <c r="Z8" t="n">
        <v>10</v>
      </c>
      <c r="AA8" t="n">
        <v>230.8943296800573</v>
      </c>
      <c r="AB8" t="n">
        <v>315.9198082070169</v>
      </c>
      <c r="AC8" t="n">
        <v>285.7688651080685</v>
      </c>
      <c r="AD8" t="n">
        <v>230894.3296800573</v>
      </c>
      <c r="AE8" t="n">
        <v>315919.8082070169</v>
      </c>
      <c r="AF8" t="n">
        <v>2.019487515131836e-06</v>
      </c>
      <c r="AG8" t="n">
        <v>16</v>
      </c>
      <c r="AH8" t="n">
        <v>285768.8651080685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8.7142</v>
      </c>
      <c r="E9" t="n">
        <v>11.48</v>
      </c>
      <c r="F9" t="n">
        <v>8</v>
      </c>
      <c r="G9" t="n">
        <v>17.78</v>
      </c>
      <c r="H9" t="n">
        <v>0.26</v>
      </c>
      <c r="I9" t="n">
        <v>27</v>
      </c>
      <c r="J9" t="n">
        <v>188.35</v>
      </c>
      <c r="K9" t="n">
        <v>53.44</v>
      </c>
      <c r="L9" t="n">
        <v>2.75</v>
      </c>
      <c r="M9" t="n">
        <v>25</v>
      </c>
      <c r="N9" t="n">
        <v>37.16</v>
      </c>
      <c r="O9" t="n">
        <v>23463.4</v>
      </c>
      <c r="P9" t="n">
        <v>97.66</v>
      </c>
      <c r="Q9" t="n">
        <v>968.3200000000001</v>
      </c>
      <c r="R9" t="n">
        <v>41.34</v>
      </c>
      <c r="S9" t="n">
        <v>23.91</v>
      </c>
      <c r="T9" t="n">
        <v>7858.53</v>
      </c>
      <c r="U9" t="n">
        <v>0.58</v>
      </c>
      <c r="V9" t="n">
        <v>0.85</v>
      </c>
      <c r="W9" t="n">
        <v>1.12</v>
      </c>
      <c r="X9" t="n">
        <v>0.51</v>
      </c>
      <c r="Y9" t="n">
        <v>1</v>
      </c>
      <c r="Z9" t="n">
        <v>10</v>
      </c>
      <c r="AA9" t="n">
        <v>219.329783453613</v>
      </c>
      <c r="AB9" t="n">
        <v>300.0966858682318</v>
      </c>
      <c r="AC9" t="n">
        <v>271.4558793574003</v>
      </c>
      <c r="AD9" t="n">
        <v>219329.783453613</v>
      </c>
      <c r="AE9" t="n">
        <v>300096.6858682318</v>
      </c>
      <c r="AF9" t="n">
        <v>2.050285799676331e-06</v>
      </c>
      <c r="AG9" t="n">
        <v>15</v>
      </c>
      <c r="AH9" t="n">
        <v>271455.8793574003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8.846500000000001</v>
      </c>
      <c r="E10" t="n">
        <v>11.3</v>
      </c>
      <c r="F10" t="n">
        <v>7.94</v>
      </c>
      <c r="G10" t="n">
        <v>19.85</v>
      </c>
      <c r="H10" t="n">
        <v>0.28</v>
      </c>
      <c r="I10" t="n">
        <v>24</v>
      </c>
      <c r="J10" t="n">
        <v>188.73</v>
      </c>
      <c r="K10" t="n">
        <v>53.44</v>
      </c>
      <c r="L10" t="n">
        <v>3</v>
      </c>
      <c r="M10" t="n">
        <v>22</v>
      </c>
      <c r="N10" t="n">
        <v>37.29</v>
      </c>
      <c r="O10" t="n">
        <v>23510.33</v>
      </c>
      <c r="P10" t="n">
        <v>95.73</v>
      </c>
      <c r="Q10" t="n">
        <v>968.45</v>
      </c>
      <c r="R10" t="n">
        <v>39.41</v>
      </c>
      <c r="S10" t="n">
        <v>23.91</v>
      </c>
      <c r="T10" t="n">
        <v>6908.67</v>
      </c>
      <c r="U10" t="n">
        <v>0.61</v>
      </c>
      <c r="V10" t="n">
        <v>0.85</v>
      </c>
      <c r="W10" t="n">
        <v>1.12</v>
      </c>
      <c r="X10" t="n">
        <v>0.45</v>
      </c>
      <c r="Y10" t="n">
        <v>1</v>
      </c>
      <c r="Z10" t="n">
        <v>10</v>
      </c>
      <c r="AA10" t="n">
        <v>216.6300537454599</v>
      </c>
      <c r="AB10" t="n">
        <v>296.4027965778697</v>
      </c>
      <c r="AC10" t="n">
        <v>268.114529676503</v>
      </c>
      <c r="AD10" t="n">
        <v>216630.0537454599</v>
      </c>
      <c r="AE10" t="n">
        <v>296402.7965778697</v>
      </c>
      <c r="AF10" t="n">
        <v>2.081413477638413e-06</v>
      </c>
      <c r="AG10" t="n">
        <v>15</v>
      </c>
      <c r="AH10" t="n">
        <v>268114.529676503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8.9399</v>
      </c>
      <c r="E11" t="n">
        <v>11.19</v>
      </c>
      <c r="F11" t="n">
        <v>7.9</v>
      </c>
      <c r="G11" t="n">
        <v>21.54</v>
      </c>
      <c r="H11" t="n">
        <v>0.3</v>
      </c>
      <c r="I11" t="n">
        <v>22</v>
      </c>
      <c r="J11" t="n">
        <v>189.11</v>
      </c>
      <c r="K11" t="n">
        <v>53.44</v>
      </c>
      <c r="L11" t="n">
        <v>3.25</v>
      </c>
      <c r="M11" t="n">
        <v>20</v>
      </c>
      <c r="N11" t="n">
        <v>37.42</v>
      </c>
      <c r="O11" t="n">
        <v>23557.3</v>
      </c>
      <c r="P11" t="n">
        <v>93.84</v>
      </c>
      <c r="Q11" t="n">
        <v>968.46</v>
      </c>
      <c r="R11" t="n">
        <v>38.38</v>
      </c>
      <c r="S11" t="n">
        <v>23.91</v>
      </c>
      <c r="T11" t="n">
        <v>6407.51</v>
      </c>
      <c r="U11" t="n">
        <v>0.62</v>
      </c>
      <c r="V11" t="n">
        <v>0.86</v>
      </c>
      <c r="W11" t="n">
        <v>1.11</v>
      </c>
      <c r="X11" t="n">
        <v>0.4</v>
      </c>
      <c r="Y11" t="n">
        <v>1</v>
      </c>
      <c r="Z11" t="n">
        <v>10</v>
      </c>
      <c r="AA11" t="n">
        <v>214.4588729445101</v>
      </c>
      <c r="AB11" t="n">
        <v>293.432091220275</v>
      </c>
      <c r="AC11" t="n">
        <v>265.4273442688251</v>
      </c>
      <c r="AD11" t="n">
        <v>214458.8729445101</v>
      </c>
      <c r="AE11" t="n">
        <v>293432.091220275</v>
      </c>
      <c r="AF11" t="n">
        <v>2.103388724211796e-06</v>
      </c>
      <c r="AG11" t="n">
        <v>15</v>
      </c>
      <c r="AH11" t="n">
        <v>265427.3442688251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9.023199999999999</v>
      </c>
      <c r="E12" t="n">
        <v>11.08</v>
      </c>
      <c r="F12" t="n">
        <v>7.87</v>
      </c>
      <c r="G12" t="n">
        <v>23.61</v>
      </c>
      <c r="H12" t="n">
        <v>0.33</v>
      </c>
      <c r="I12" t="n">
        <v>20</v>
      </c>
      <c r="J12" t="n">
        <v>189.49</v>
      </c>
      <c r="K12" t="n">
        <v>53.44</v>
      </c>
      <c r="L12" t="n">
        <v>3.5</v>
      </c>
      <c r="M12" t="n">
        <v>18</v>
      </c>
      <c r="N12" t="n">
        <v>37.55</v>
      </c>
      <c r="O12" t="n">
        <v>23604.32</v>
      </c>
      <c r="P12" t="n">
        <v>92.65000000000001</v>
      </c>
      <c r="Q12" t="n">
        <v>968.49</v>
      </c>
      <c r="R12" t="n">
        <v>37.3</v>
      </c>
      <c r="S12" t="n">
        <v>23.91</v>
      </c>
      <c r="T12" t="n">
        <v>5874.02</v>
      </c>
      <c r="U12" t="n">
        <v>0.64</v>
      </c>
      <c r="V12" t="n">
        <v>0.86</v>
      </c>
      <c r="W12" t="n">
        <v>1.11</v>
      </c>
      <c r="X12" t="n">
        <v>0.37</v>
      </c>
      <c r="Y12" t="n">
        <v>1</v>
      </c>
      <c r="Z12" t="n">
        <v>10</v>
      </c>
      <c r="AA12" t="n">
        <v>212.8777181605691</v>
      </c>
      <c r="AB12" t="n">
        <v>291.2686854892621</v>
      </c>
      <c r="AC12" t="n">
        <v>263.4704109444203</v>
      </c>
      <c r="AD12" t="n">
        <v>212877.7181605691</v>
      </c>
      <c r="AE12" t="n">
        <v>291268.685489262</v>
      </c>
      <c r="AF12" t="n">
        <v>2.122987632558292e-06</v>
      </c>
      <c r="AG12" t="n">
        <v>15</v>
      </c>
      <c r="AH12" t="n">
        <v>263470.4109444203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9.079700000000001</v>
      </c>
      <c r="E13" t="n">
        <v>11.01</v>
      </c>
      <c r="F13" t="n">
        <v>7.84</v>
      </c>
      <c r="G13" t="n">
        <v>24.75</v>
      </c>
      <c r="H13" t="n">
        <v>0.35</v>
      </c>
      <c r="I13" t="n">
        <v>19</v>
      </c>
      <c r="J13" t="n">
        <v>189.87</v>
      </c>
      <c r="K13" t="n">
        <v>53.44</v>
      </c>
      <c r="L13" t="n">
        <v>3.75</v>
      </c>
      <c r="M13" t="n">
        <v>17</v>
      </c>
      <c r="N13" t="n">
        <v>37.69</v>
      </c>
      <c r="O13" t="n">
        <v>23651.38</v>
      </c>
      <c r="P13" t="n">
        <v>90.17</v>
      </c>
      <c r="Q13" t="n">
        <v>968.3200000000001</v>
      </c>
      <c r="R13" t="n">
        <v>36.44</v>
      </c>
      <c r="S13" t="n">
        <v>23.91</v>
      </c>
      <c r="T13" t="n">
        <v>5449.36</v>
      </c>
      <c r="U13" t="n">
        <v>0.66</v>
      </c>
      <c r="V13" t="n">
        <v>0.86</v>
      </c>
      <c r="W13" t="n">
        <v>1.11</v>
      </c>
      <c r="X13" t="n">
        <v>0.34</v>
      </c>
      <c r="Y13" t="n">
        <v>1</v>
      </c>
      <c r="Z13" t="n">
        <v>10</v>
      </c>
      <c r="AA13" t="n">
        <v>210.7880286382781</v>
      </c>
      <c r="AB13" t="n">
        <v>288.4094800942697</v>
      </c>
      <c r="AC13" t="n">
        <v>260.8840840994051</v>
      </c>
      <c r="AD13" t="n">
        <v>210788.0286382781</v>
      </c>
      <c r="AE13" t="n">
        <v>288409.4800942697</v>
      </c>
      <c r="AF13" t="n">
        <v>2.136281009768101e-06</v>
      </c>
      <c r="AG13" t="n">
        <v>15</v>
      </c>
      <c r="AH13" t="n">
        <v>260884.0840994051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9.149800000000001</v>
      </c>
      <c r="E14" t="n">
        <v>10.93</v>
      </c>
      <c r="F14" t="n">
        <v>7.83</v>
      </c>
      <c r="G14" t="n">
        <v>27.63</v>
      </c>
      <c r="H14" t="n">
        <v>0.37</v>
      </c>
      <c r="I14" t="n">
        <v>17</v>
      </c>
      <c r="J14" t="n">
        <v>190.25</v>
      </c>
      <c r="K14" t="n">
        <v>53.44</v>
      </c>
      <c r="L14" t="n">
        <v>4</v>
      </c>
      <c r="M14" t="n">
        <v>15</v>
      </c>
      <c r="N14" t="n">
        <v>37.82</v>
      </c>
      <c r="O14" t="n">
        <v>23698.48</v>
      </c>
      <c r="P14" t="n">
        <v>88.70999999999999</v>
      </c>
      <c r="Q14" t="n">
        <v>968.39</v>
      </c>
      <c r="R14" t="n">
        <v>36.05</v>
      </c>
      <c r="S14" t="n">
        <v>23.91</v>
      </c>
      <c r="T14" t="n">
        <v>5265.22</v>
      </c>
      <c r="U14" t="n">
        <v>0.66</v>
      </c>
      <c r="V14" t="n">
        <v>0.86</v>
      </c>
      <c r="W14" t="n">
        <v>1.11</v>
      </c>
      <c r="X14" t="n">
        <v>0.33</v>
      </c>
      <c r="Y14" t="n">
        <v>1</v>
      </c>
      <c r="Z14" t="n">
        <v>10</v>
      </c>
      <c r="AA14" t="n">
        <v>209.2799961853407</v>
      </c>
      <c r="AB14" t="n">
        <v>286.3461235624654</v>
      </c>
      <c r="AC14" t="n">
        <v>259.0176514190565</v>
      </c>
      <c r="AD14" t="n">
        <v>209279.9961853407</v>
      </c>
      <c r="AE14" t="n">
        <v>286346.1235624654</v>
      </c>
      <c r="AF14" t="n">
        <v>2.152774208748766e-06</v>
      </c>
      <c r="AG14" t="n">
        <v>15</v>
      </c>
      <c r="AH14" t="n">
        <v>259017.6514190565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9.203200000000001</v>
      </c>
      <c r="E15" t="n">
        <v>10.87</v>
      </c>
      <c r="F15" t="n">
        <v>7.8</v>
      </c>
      <c r="G15" t="n">
        <v>29.26</v>
      </c>
      <c r="H15" t="n">
        <v>0.4</v>
      </c>
      <c r="I15" t="n">
        <v>16</v>
      </c>
      <c r="J15" t="n">
        <v>190.63</v>
      </c>
      <c r="K15" t="n">
        <v>53.44</v>
      </c>
      <c r="L15" t="n">
        <v>4.25</v>
      </c>
      <c r="M15" t="n">
        <v>14</v>
      </c>
      <c r="N15" t="n">
        <v>37.95</v>
      </c>
      <c r="O15" t="n">
        <v>23745.63</v>
      </c>
      <c r="P15" t="n">
        <v>87.44</v>
      </c>
      <c r="Q15" t="n">
        <v>968.49</v>
      </c>
      <c r="R15" t="n">
        <v>35.21</v>
      </c>
      <c r="S15" t="n">
        <v>23.91</v>
      </c>
      <c r="T15" t="n">
        <v>4852.76</v>
      </c>
      <c r="U15" t="n">
        <v>0.68</v>
      </c>
      <c r="V15" t="n">
        <v>0.87</v>
      </c>
      <c r="W15" t="n">
        <v>1.11</v>
      </c>
      <c r="X15" t="n">
        <v>0.3</v>
      </c>
      <c r="Y15" t="n">
        <v>1</v>
      </c>
      <c r="Z15" t="n">
        <v>10</v>
      </c>
      <c r="AA15" t="n">
        <v>207.9821323454966</v>
      </c>
      <c r="AB15" t="n">
        <v>284.57032899908</v>
      </c>
      <c r="AC15" t="n">
        <v>257.4113361964567</v>
      </c>
      <c r="AD15" t="n">
        <v>207982.1323454966</v>
      </c>
      <c r="AE15" t="n">
        <v>284570.32899908</v>
      </c>
      <c r="AF15" t="n">
        <v>2.165338214819629e-06</v>
      </c>
      <c r="AG15" t="n">
        <v>15</v>
      </c>
      <c r="AH15" t="n">
        <v>257411.3361964567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9.2605</v>
      </c>
      <c r="E16" t="n">
        <v>10.8</v>
      </c>
      <c r="F16" t="n">
        <v>7.77</v>
      </c>
      <c r="G16" t="n">
        <v>31.09</v>
      </c>
      <c r="H16" t="n">
        <v>0.42</v>
      </c>
      <c r="I16" t="n">
        <v>15</v>
      </c>
      <c r="J16" t="n">
        <v>191.02</v>
      </c>
      <c r="K16" t="n">
        <v>53.44</v>
      </c>
      <c r="L16" t="n">
        <v>4.5</v>
      </c>
      <c r="M16" t="n">
        <v>13</v>
      </c>
      <c r="N16" t="n">
        <v>38.08</v>
      </c>
      <c r="O16" t="n">
        <v>23792.83</v>
      </c>
      <c r="P16" t="n">
        <v>85.73</v>
      </c>
      <c r="Q16" t="n">
        <v>968.38</v>
      </c>
      <c r="R16" t="n">
        <v>34.28</v>
      </c>
      <c r="S16" t="n">
        <v>23.91</v>
      </c>
      <c r="T16" t="n">
        <v>4389.21</v>
      </c>
      <c r="U16" t="n">
        <v>0.7</v>
      </c>
      <c r="V16" t="n">
        <v>0.87</v>
      </c>
      <c r="W16" t="n">
        <v>1.1</v>
      </c>
      <c r="X16" t="n">
        <v>0.28</v>
      </c>
      <c r="Y16" t="n">
        <v>1</v>
      </c>
      <c r="Z16" t="n">
        <v>10</v>
      </c>
      <c r="AA16" t="n">
        <v>206.408993173025</v>
      </c>
      <c r="AB16" t="n">
        <v>282.4178905813033</v>
      </c>
      <c r="AC16" t="n">
        <v>255.4643234803056</v>
      </c>
      <c r="AD16" t="n">
        <v>206408.993173025</v>
      </c>
      <c r="AE16" t="n">
        <v>282417.8905813033</v>
      </c>
      <c r="AF16" t="n">
        <v>2.178819816839488e-06</v>
      </c>
      <c r="AG16" t="n">
        <v>15</v>
      </c>
      <c r="AH16" t="n">
        <v>255464.3234803056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9.304500000000001</v>
      </c>
      <c r="E17" t="n">
        <v>10.75</v>
      </c>
      <c r="F17" t="n">
        <v>7.76</v>
      </c>
      <c r="G17" t="n">
        <v>33.25</v>
      </c>
      <c r="H17" t="n">
        <v>0.44</v>
      </c>
      <c r="I17" t="n">
        <v>14</v>
      </c>
      <c r="J17" t="n">
        <v>191.4</v>
      </c>
      <c r="K17" t="n">
        <v>53.44</v>
      </c>
      <c r="L17" t="n">
        <v>4.75</v>
      </c>
      <c r="M17" t="n">
        <v>12</v>
      </c>
      <c r="N17" t="n">
        <v>38.22</v>
      </c>
      <c r="O17" t="n">
        <v>23840.07</v>
      </c>
      <c r="P17" t="n">
        <v>83.69</v>
      </c>
      <c r="Q17" t="n">
        <v>968.3200000000001</v>
      </c>
      <c r="R17" t="n">
        <v>33.77</v>
      </c>
      <c r="S17" t="n">
        <v>23.91</v>
      </c>
      <c r="T17" t="n">
        <v>4141.76</v>
      </c>
      <c r="U17" t="n">
        <v>0.71</v>
      </c>
      <c r="V17" t="n">
        <v>0.87</v>
      </c>
      <c r="W17" t="n">
        <v>1.1</v>
      </c>
      <c r="X17" t="n">
        <v>0.26</v>
      </c>
      <c r="Y17" t="n">
        <v>1</v>
      </c>
      <c r="Z17" t="n">
        <v>10</v>
      </c>
      <c r="AA17" t="n">
        <v>196.1628536892098</v>
      </c>
      <c r="AB17" t="n">
        <v>268.3986705117829</v>
      </c>
      <c r="AC17" t="n">
        <v>242.7830780981168</v>
      </c>
      <c r="AD17" t="n">
        <v>196162.8536892098</v>
      </c>
      <c r="AE17" t="n">
        <v>268398.6705117829</v>
      </c>
      <c r="AF17" t="n">
        <v>2.189172181392259e-06</v>
      </c>
      <c r="AG17" t="n">
        <v>14</v>
      </c>
      <c r="AH17" t="n">
        <v>242783.0780981168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9.3531</v>
      </c>
      <c r="E18" t="n">
        <v>10.69</v>
      </c>
      <c r="F18" t="n">
        <v>7.74</v>
      </c>
      <c r="G18" t="n">
        <v>35.72</v>
      </c>
      <c r="H18" t="n">
        <v>0.46</v>
      </c>
      <c r="I18" t="n">
        <v>13</v>
      </c>
      <c r="J18" t="n">
        <v>191.78</v>
      </c>
      <c r="K18" t="n">
        <v>53.44</v>
      </c>
      <c r="L18" t="n">
        <v>5</v>
      </c>
      <c r="M18" t="n">
        <v>10</v>
      </c>
      <c r="N18" t="n">
        <v>38.35</v>
      </c>
      <c r="O18" t="n">
        <v>23887.36</v>
      </c>
      <c r="P18" t="n">
        <v>82.40000000000001</v>
      </c>
      <c r="Q18" t="n">
        <v>968.34</v>
      </c>
      <c r="R18" t="n">
        <v>33.09</v>
      </c>
      <c r="S18" t="n">
        <v>23.91</v>
      </c>
      <c r="T18" t="n">
        <v>3807.32</v>
      </c>
      <c r="U18" t="n">
        <v>0.72</v>
      </c>
      <c r="V18" t="n">
        <v>0.87</v>
      </c>
      <c r="W18" t="n">
        <v>1.11</v>
      </c>
      <c r="X18" t="n">
        <v>0.24</v>
      </c>
      <c r="Y18" t="n">
        <v>1</v>
      </c>
      <c r="Z18" t="n">
        <v>10</v>
      </c>
      <c r="AA18" t="n">
        <v>194.9685044203074</v>
      </c>
      <c r="AB18" t="n">
        <v>266.7645091511004</v>
      </c>
      <c r="AC18" t="n">
        <v>241.3048788041375</v>
      </c>
      <c r="AD18" t="n">
        <v>194968.5044203074</v>
      </c>
      <c r="AE18" t="n">
        <v>266764.5091511004</v>
      </c>
      <c r="AF18" t="n">
        <v>2.20060683860282e-06</v>
      </c>
      <c r="AG18" t="n">
        <v>14</v>
      </c>
      <c r="AH18" t="n">
        <v>241304.8788041375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9.344799999999999</v>
      </c>
      <c r="E19" t="n">
        <v>10.7</v>
      </c>
      <c r="F19" t="n">
        <v>7.75</v>
      </c>
      <c r="G19" t="n">
        <v>35.76</v>
      </c>
      <c r="H19" t="n">
        <v>0.48</v>
      </c>
      <c r="I19" t="n">
        <v>13</v>
      </c>
      <c r="J19" t="n">
        <v>192.17</v>
      </c>
      <c r="K19" t="n">
        <v>53.44</v>
      </c>
      <c r="L19" t="n">
        <v>5.25</v>
      </c>
      <c r="M19" t="n">
        <v>7</v>
      </c>
      <c r="N19" t="n">
        <v>38.48</v>
      </c>
      <c r="O19" t="n">
        <v>23934.69</v>
      </c>
      <c r="P19" t="n">
        <v>80.61</v>
      </c>
      <c r="Q19" t="n">
        <v>968.41</v>
      </c>
      <c r="R19" t="n">
        <v>33.2</v>
      </c>
      <c r="S19" t="n">
        <v>23.91</v>
      </c>
      <c r="T19" t="n">
        <v>3860.5</v>
      </c>
      <c r="U19" t="n">
        <v>0.72</v>
      </c>
      <c r="V19" t="n">
        <v>0.87</v>
      </c>
      <c r="W19" t="n">
        <v>1.11</v>
      </c>
      <c r="X19" t="n">
        <v>0.25</v>
      </c>
      <c r="Y19" t="n">
        <v>1</v>
      </c>
      <c r="Z19" t="n">
        <v>10</v>
      </c>
      <c r="AA19" t="n">
        <v>194.0215162434643</v>
      </c>
      <c r="AB19" t="n">
        <v>265.4687981493745</v>
      </c>
      <c r="AC19" t="n">
        <v>240.1328286418741</v>
      </c>
      <c r="AD19" t="n">
        <v>194021.5162434643</v>
      </c>
      <c r="AE19" t="n">
        <v>265468.7981493745</v>
      </c>
      <c r="AF19" t="n">
        <v>2.198654006198547e-06</v>
      </c>
      <c r="AG19" t="n">
        <v>14</v>
      </c>
      <c r="AH19" t="n">
        <v>240132.8286418741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9.408300000000001</v>
      </c>
      <c r="E20" t="n">
        <v>10.63</v>
      </c>
      <c r="F20" t="n">
        <v>7.71</v>
      </c>
      <c r="G20" t="n">
        <v>38.57</v>
      </c>
      <c r="H20" t="n">
        <v>0.51</v>
      </c>
      <c r="I20" t="n">
        <v>12</v>
      </c>
      <c r="J20" t="n">
        <v>192.55</v>
      </c>
      <c r="K20" t="n">
        <v>53.44</v>
      </c>
      <c r="L20" t="n">
        <v>5.5</v>
      </c>
      <c r="M20" t="n">
        <v>4</v>
      </c>
      <c r="N20" t="n">
        <v>38.62</v>
      </c>
      <c r="O20" t="n">
        <v>23982.06</v>
      </c>
      <c r="P20" t="n">
        <v>79.81999999999999</v>
      </c>
      <c r="Q20" t="n">
        <v>968.3200000000001</v>
      </c>
      <c r="R20" t="n">
        <v>32.24</v>
      </c>
      <c r="S20" t="n">
        <v>23.91</v>
      </c>
      <c r="T20" t="n">
        <v>3385.33</v>
      </c>
      <c r="U20" t="n">
        <v>0.74</v>
      </c>
      <c r="V20" t="n">
        <v>0.88</v>
      </c>
      <c r="W20" t="n">
        <v>1.11</v>
      </c>
      <c r="X20" t="n">
        <v>0.22</v>
      </c>
      <c r="Y20" t="n">
        <v>1</v>
      </c>
      <c r="Z20" t="n">
        <v>10</v>
      </c>
      <c r="AA20" t="n">
        <v>192.959431825257</v>
      </c>
      <c r="AB20" t="n">
        <v>264.0156073925264</v>
      </c>
      <c r="AC20" t="n">
        <v>238.8183283712931</v>
      </c>
      <c r="AD20" t="n">
        <v>192959.431825257</v>
      </c>
      <c r="AE20" t="n">
        <v>264015.6073925264</v>
      </c>
      <c r="AF20" t="n">
        <v>2.213594350496296e-06</v>
      </c>
      <c r="AG20" t="n">
        <v>14</v>
      </c>
      <c r="AH20" t="n">
        <v>238818.3283712931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9.4024</v>
      </c>
      <c r="E21" t="n">
        <v>10.64</v>
      </c>
      <c r="F21" t="n">
        <v>7.72</v>
      </c>
      <c r="G21" t="n">
        <v>38.6</v>
      </c>
      <c r="H21" t="n">
        <v>0.53</v>
      </c>
      <c r="I21" t="n">
        <v>12</v>
      </c>
      <c r="J21" t="n">
        <v>192.94</v>
      </c>
      <c r="K21" t="n">
        <v>53.44</v>
      </c>
      <c r="L21" t="n">
        <v>5.75</v>
      </c>
      <c r="M21" t="n">
        <v>2</v>
      </c>
      <c r="N21" t="n">
        <v>38.75</v>
      </c>
      <c r="O21" t="n">
        <v>24029.48</v>
      </c>
      <c r="P21" t="n">
        <v>79.52</v>
      </c>
      <c r="Q21" t="n">
        <v>968.3200000000001</v>
      </c>
      <c r="R21" t="n">
        <v>32.34</v>
      </c>
      <c r="S21" t="n">
        <v>23.91</v>
      </c>
      <c r="T21" t="n">
        <v>3434.9</v>
      </c>
      <c r="U21" t="n">
        <v>0.74</v>
      </c>
      <c r="V21" t="n">
        <v>0.88</v>
      </c>
      <c r="W21" t="n">
        <v>1.11</v>
      </c>
      <c r="X21" t="n">
        <v>0.22</v>
      </c>
      <c r="Y21" t="n">
        <v>1</v>
      </c>
      <c r="Z21" t="n">
        <v>10</v>
      </c>
      <c r="AA21" t="n">
        <v>192.8609517577097</v>
      </c>
      <c r="AB21" t="n">
        <v>263.8808626194743</v>
      </c>
      <c r="AC21" t="n">
        <v>238.6964434502656</v>
      </c>
      <c r="AD21" t="n">
        <v>192860.9517577097</v>
      </c>
      <c r="AE21" t="n">
        <v>263880.8626194744</v>
      </c>
      <c r="AF21" t="n">
        <v>2.212206192522174e-06</v>
      </c>
      <c r="AG21" t="n">
        <v>14</v>
      </c>
      <c r="AH21" t="n">
        <v>238696.4434502656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9.3973</v>
      </c>
      <c r="E22" t="n">
        <v>10.64</v>
      </c>
      <c r="F22" t="n">
        <v>7.73</v>
      </c>
      <c r="G22" t="n">
        <v>38.63</v>
      </c>
      <c r="H22" t="n">
        <v>0.55</v>
      </c>
      <c r="I22" t="n">
        <v>12</v>
      </c>
      <c r="J22" t="n">
        <v>193.32</v>
      </c>
      <c r="K22" t="n">
        <v>53.44</v>
      </c>
      <c r="L22" t="n">
        <v>6</v>
      </c>
      <c r="M22" t="n">
        <v>0</v>
      </c>
      <c r="N22" t="n">
        <v>38.89</v>
      </c>
      <c r="O22" t="n">
        <v>24076.95</v>
      </c>
      <c r="P22" t="n">
        <v>79.48</v>
      </c>
      <c r="Q22" t="n">
        <v>968.3200000000001</v>
      </c>
      <c r="R22" t="n">
        <v>32.38</v>
      </c>
      <c r="S22" t="n">
        <v>23.91</v>
      </c>
      <c r="T22" t="n">
        <v>3456.63</v>
      </c>
      <c r="U22" t="n">
        <v>0.74</v>
      </c>
      <c r="V22" t="n">
        <v>0.88</v>
      </c>
      <c r="W22" t="n">
        <v>1.11</v>
      </c>
      <c r="X22" t="n">
        <v>0.23</v>
      </c>
      <c r="Y22" t="n">
        <v>1</v>
      </c>
      <c r="Z22" t="n">
        <v>10</v>
      </c>
      <c r="AA22" t="n">
        <v>192.9069577786414</v>
      </c>
      <c r="AB22" t="n">
        <v>263.9438100869554</v>
      </c>
      <c r="AC22" t="n">
        <v>238.7533832997975</v>
      </c>
      <c r="AD22" t="n">
        <v>192906.9577786413</v>
      </c>
      <c r="AE22" t="n">
        <v>263943.8100869554</v>
      </c>
      <c r="AF22" t="n">
        <v>2.211006259358104e-06</v>
      </c>
      <c r="AG22" t="n">
        <v>14</v>
      </c>
      <c r="AH22" t="n">
        <v>238753.3832997975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8.2303</v>
      </c>
      <c r="E2" t="n">
        <v>12.15</v>
      </c>
      <c r="F2" t="n">
        <v>8.66</v>
      </c>
      <c r="G2" t="n">
        <v>8.800000000000001</v>
      </c>
      <c r="H2" t="n">
        <v>0.15</v>
      </c>
      <c r="I2" t="n">
        <v>59</v>
      </c>
      <c r="J2" t="n">
        <v>116.05</v>
      </c>
      <c r="K2" t="n">
        <v>43.4</v>
      </c>
      <c r="L2" t="n">
        <v>1</v>
      </c>
      <c r="M2" t="n">
        <v>57</v>
      </c>
      <c r="N2" t="n">
        <v>16.65</v>
      </c>
      <c r="O2" t="n">
        <v>14546.17</v>
      </c>
      <c r="P2" t="n">
        <v>80.59999999999999</v>
      </c>
      <c r="Q2" t="n">
        <v>968.62</v>
      </c>
      <c r="R2" t="n">
        <v>61.84</v>
      </c>
      <c r="S2" t="n">
        <v>23.91</v>
      </c>
      <c r="T2" t="n">
        <v>17952.11</v>
      </c>
      <c r="U2" t="n">
        <v>0.39</v>
      </c>
      <c r="V2" t="n">
        <v>0.78</v>
      </c>
      <c r="W2" t="n">
        <v>1.17</v>
      </c>
      <c r="X2" t="n">
        <v>1.16</v>
      </c>
      <c r="Y2" t="n">
        <v>1</v>
      </c>
      <c r="Z2" t="n">
        <v>10</v>
      </c>
      <c r="AA2" t="n">
        <v>210.3571191858043</v>
      </c>
      <c r="AB2" t="n">
        <v>287.819890771012</v>
      </c>
      <c r="AC2" t="n">
        <v>260.3507643536651</v>
      </c>
      <c r="AD2" t="n">
        <v>210357.1191858043</v>
      </c>
      <c r="AE2" t="n">
        <v>287819.8907710119</v>
      </c>
      <c r="AF2" t="n">
        <v>2.094924639168953e-06</v>
      </c>
      <c r="AG2" t="n">
        <v>16</v>
      </c>
      <c r="AH2" t="n">
        <v>260350.7643536651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8.674099999999999</v>
      </c>
      <c r="E3" t="n">
        <v>11.53</v>
      </c>
      <c r="F3" t="n">
        <v>8.369999999999999</v>
      </c>
      <c r="G3" t="n">
        <v>11.16</v>
      </c>
      <c r="H3" t="n">
        <v>0.19</v>
      </c>
      <c r="I3" t="n">
        <v>45</v>
      </c>
      <c r="J3" t="n">
        <v>116.37</v>
      </c>
      <c r="K3" t="n">
        <v>43.4</v>
      </c>
      <c r="L3" t="n">
        <v>1.25</v>
      </c>
      <c r="M3" t="n">
        <v>43</v>
      </c>
      <c r="N3" t="n">
        <v>16.72</v>
      </c>
      <c r="O3" t="n">
        <v>14585.96</v>
      </c>
      <c r="P3" t="n">
        <v>75.76000000000001</v>
      </c>
      <c r="Q3" t="n">
        <v>968.49</v>
      </c>
      <c r="R3" t="n">
        <v>52.97</v>
      </c>
      <c r="S3" t="n">
        <v>23.91</v>
      </c>
      <c r="T3" t="n">
        <v>13584.56</v>
      </c>
      <c r="U3" t="n">
        <v>0.45</v>
      </c>
      <c r="V3" t="n">
        <v>0.8100000000000001</v>
      </c>
      <c r="W3" t="n">
        <v>1.15</v>
      </c>
      <c r="X3" t="n">
        <v>0.87</v>
      </c>
      <c r="Y3" t="n">
        <v>1</v>
      </c>
      <c r="Z3" t="n">
        <v>10</v>
      </c>
      <c r="AA3" t="n">
        <v>202.5448527775882</v>
      </c>
      <c r="AB3" t="n">
        <v>277.1308032184265</v>
      </c>
      <c r="AC3" t="n">
        <v>250.6818283148664</v>
      </c>
      <c r="AD3" t="n">
        <v>202544.8527775882</v>
      </c>
      <c r="AE3" t="n">
        <v>277130.8032184265</v>
      </c>
      <c r="AF3" t="n">
        <v>2.207888632566907e-06</v>
      </c>
      <c r="AG3" t="n">
        <v>16</v>
      </c>
      <c r="AH3" t="n">
        <v>250681.8283148663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8.9717</v>
      </c>
      <c r="E4" t="n">
        <v>11.15</v>
      </c>
      <c r="F4" t="n">
        <v>8.199999999999999</v>
      </c>
      <c r="G4" t="n">
        <v>13.67</v>
      </c>
      <c r="H4" t="n">
        <v>0.23</v>
      </c>
      <c r="I4" t="n">
        <v>36</v>
      </c>
      <c r="J4" t="n">
        <v>116.69</v>
      </c>
      <c r="K4" t="n">
        <v>43.4</v>
      </c>
      <c r="L4" t="n">
        <v>1.5</v>
      </c>
      <c r="M4" t="n">
        <v>34</v>
      </c>
      <c r="N4" t="n">
        <v>16.79</v>
      </c>
      <c r="O4" t="n">
        <v>14625.77</v>
      </c>
      <c r="P4" t="n">
        <v>72.27</v>
      </c>
      <c r="Q4" t="n">
        <v>968.41</v>
      </c>
      <c r="R4" t="n">
        <v>47.39</v>
      </c>
      <c r="S4" t="n">
        <v>23.91</v>
      </c>
      <c r="T4" t="n">
        <v>10841.22</v>
      </c>
      <c r="U4" t="n">
        <v>0.5</v>
      </c>
      <c r="V4" t="n">
        <v>0.82</v>
      </c>
      <c r="W4" t="n">
        <v>1.15</v>
      </c>
      <c r="X4" t="n">
        <v>0.7</v>
      </c>
      <c r="Y4" t="n">
        <v>1</v>
      </c>
      <c r="Z4" t="n">
        <v>10</v>
      </c>
      <c r="AA4" t="n">
        <v>189.4738713905975</v>
      </c>
      <c r="AB4" t="n">
        <v>259.246509833754</v>
      </c>
      <c r="AC4" t="n">
        <v>234.5043867900579</v>
      </c>
      <c r="AD4" t="n">
        <v>189473.8713905975</v>
      </c>
      <c r="AE4" t="n">
        <v>259246.509833754</v>
      </c>
      <c r="AF4" t="n">
        <v>2.283639160812133e-06</v>
      </c>
      <c r="AG4" t="n">
        <v>15</v>
      </c>
      <c r="AH4" t="n">
        <v>234504.3867900579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9.222300000000001</v>
      </c>
      <c r="E5" t="n">
        <v>10.84</v>
      </c>
      <c r="F5" t="n">
        <v>8.07</v>
      </c>
      <c r="G5" t="n">
        <v>16.69</v>
      </c>
      <c r="H5" t="n">
        <v>0.26</v>
      </c>
      <c r="I5" t="n">
        <v>29</v>
      </c>
      <c r="J5" t="n">
        <v>117.01</v>
      </c>
      <c r="K5" t="n">
        <v>43.4</v>
      </c>
      <c r="L5" t="n">
        <v>1.75</v>
      </c>
      <c r="M5" t="n">
        <v>27</v>
      </c>
      <c r="N5" t="n">
        <v>16.86</v>
      </c>
      <c r="O5" t="n">
        <v>14665.62</v>
      </c>
      <c r="P5" t="n">
        <v>68.48</v>
      </c>
      <c r="Q5" t="n">
        <v>968.52</v>
      </c>
      <c r="R5" t="n">
        <v>43.42</v>
      </c>
      <c r="S5" t="n">
        <v>23.91</v>
      </c>
      <c r="T5" t="n">
        <v>8893.02</v>
      </c>
      <c r="U5" t="n">
        <v>0.55</v>
      </c>
      <c r="V5" t="n">
        <v>0.84</v>
      </c>
      <c r="W5" t="n">
        <v>1.13</v>
      </c>
      <c r="X5" t="n">
        <v>0.57</v>
      </c>
      <c r="Y5" t="n">
        <v>1</v>
      </c>
      <c r="Z5" t="n">
        <v>10</v>
      </c>
      <c r="AA5" t="n">
        <v>185.1321274321713</v>
      </c>
      <c r="AB5" t="n">
        <v>253.3059442056133</v>
      </c>
      <c r="AC5" t="n">
        <v>229.1307804078289</v>
      </c>
      <c r="AD5" t="n">
        <v>185132.1274321713</v>
      </c>
      <c r="AE5" t="n">
        <v>253305.9442056133</v>
      </c>
      <c r="AF5" t="n">
        <v>2.347426399986372e-06</v>
      </c>
      <c r="AG5" t="n">
        <v>15</v>
      </c>
      <c r="AH5" t="n">
        <v>229130.7804078289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9.385999999999999</v>
      </c>
      <c r="E6" t="n">
        <v>10.65</v>
      </c>
      <c r="F6" t="n">
        <v>7.97</v>
      </c>
      <c r="G6" t="n">
        <v>19.13</v>
      </c>
      <c r="H6" t="n">
        <v>0.3</v>
      </c>
      <c r="I6" t="n">
        <v>25</v>
      </c>
      <c r="J6" t="n">
        <v>117.34</v>
      </c>
      <c r="K6" t="n">
        <v>43.4</v>
      </c>
      <c r="L6" t="n">
        <v>2</v>
      </c>
      <c r="M6" t="n">
        <v>22</v>
      </c>
      <c r="N6" t="n">
        <v>16.94</v>
      </c>
      <c r="O6" t="n">
        <v>14705.49</v>
      </c>
      <c r="P6" t="n">
        <v>65.81999999999999</v>
      </c>
      <c r="Q6" t="n">
        <v>968.34</v>
      </c>
      <c r="R6" t="n">
        <v>40.58</v>
      </c>
      <c r="S6" t="n">
        <v>23.91</v>
      </c>
      <c r="T6" t="n">
        <v>7491.49</v>
      </c>
      <c r="U6" t="n">
        <v>0.59</v>
      </c>
      <c r="V6" t="n">
        <v>0.85</v>
      </c>
      <c r="W6" t="n">
        <v>1.12</v>
      </c>
      <c r="X6" t="n">
        <v>0.48</v>
      </c>
      <c r="Y6" t="n">
        <v>1</v>
      </c>
      <c r="Z6" t="n">
        <v>10</v>
      </c>
      <c r="AA6" t="n">
        <v>174.0956275350894</v>
      </c>
      <c r="AB6" t="n">
        <v>238.2053181504215</v>
      </c>
      <c r="AC6" t="n">
        <v>215.471336909478</v>
      </c>
      <c r="AD6" t="n">
        <v>174095.6275350894</v>
      </c>
      <c r="AE6" t="n">
        <v>238205.3181504215</v>
      </c>
      <c r="AF6" t="n">
        <v>2.389094281282553e-06</v>
      </c>
      <c r="AG6" t="n">
        <v>14</v>
      </c>
      <c r="AH6" t="n">
        <v>215471.336909478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9.5052</v>
      </c>
      <c r="E7" t="n">
        <v>10.52</v>
      </c>
      <c r="F7" t="n">
        <v>7.91</v>
      </c>
      <c r="G7" t="n">
        <v>21.57</v>
      </c>
      <c r="H7" t="n">
        <v>0.34</v>
      </c>
      <c r="I7" t="n">
        <v>22</v>
      </c>
      <c r="J7" t="n">
        <v>117.66</v>
      </c>
      <c r="K7" t="n">
        <v>43.4</v>
      </c>
      <c r="L7" t="n">
        <v>2.25</v>
      </c>
      <c r="M7" t="n">
        <v>18</v>
      </c>
      <c r="N7" t="n">
        <v>17.01</v>
      </c>
      <c r="O7" t="n">
        <v>14745.39</v>
      </c>
      <c r="P7" t="n">
        <v>62.81</v>
      </c>
      <c r="Q7" t="n">
        <v>968.33</v>
      </c>
      <c r="R7" t="n">
        <v>38.53</v>
      </c>
      <c r="S7" t="n">
        <v>23.91</v>
      </c>
      <c r="T7" t="n">
        <v>6480.43</v>
      </c>
      <c r="U7" t="n">
        <v>0.62</v>
      </c>
      <c r="V7" t="n">
        <v>0.85</v>
      </c>
      <c r="W7" t="n">
        <v>1.12</v>
      </c>
      <c r="X7" t="n">
        <v>0.41</v>
      </c>
      <c r="Y7" t="n">
        <v>1</v>
      </c>
      <c r="Z7" t="n">
        <v>10</v>
      </c>
      <c r="AA7" t="n">
        <v>171.4955150069723</v>
      </c>
      <c r="AB7" t="n">
        <v>234.6477294805844</v>
      </c>
      <c r="AC7" t="n">
        <v>212.253279509182</v>
      </c>
      <c r="AD7" t="n">
        <v>171495.5150069723</v>
      </c>
      <c r="AE7" t="n">
        <v>234647.7294805844</v>
      </c>
      <c r="AF7" t="n">
        <v>2.419435218671098e-06</v>
      </c>
      <c r="AG7" t="n">
        <v>14</v>
      </c>
      <c r="AH7" t="n">
        <v>212253.279509182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9.587</v>
      </c>
      <c r="E8" t="n">
        <v>10.43</v>
      </c>
      <c r="F8" t="n">
        <v>7.87</v>
      </c>
      <c r="G8" t="n">
        <v>23.61</v>
      </c>
      <c r="H8" t="n">
        <v>0.37</v>
      </c>
      <c r="I8" t="n">
        <v>20</v>
      </c>
      <c r="J8" t="n">
        <v>117.98</v>
      </c>
      <c r="K8" t="n">
        <v>43.4</v>
      </c>
      <c r="L8" t="n">
        <v>2.5</v>
      </c>
      <c r="M8" t="n">
        <v>8</v>
      </c>
      <c r="N8" t="n">
        <v>17.08</v>
      </c>
      <c r="O8" t="n">
        <v>14785.31</v>
      </c>
      <c r="P8" t="n">
        <v>60.96</v>
      </c>
      <c r="Q8" t="n">
        <v>968.42</v>
      </c>
      <c r="R8" t="n">
        <v>36.93</v>
      </c>
      <c r="S8" t="n">
        <v>23.91</v>
      </c>
      <c r="T8" t="n">
        <v>5692.91</v>
      </c>
      <c r="U8" t="n">
        <v>0.65</v>
      </c>
      <c r="V8" t="n">
        <v>0.86</v>
      </c>
      <c r="W8" t="n">
        <v>1.12</v>
      </c>
      <c r="X8" t="n">
        <v>0.37</v>
      </c>
      <c r="Y8" t="n">
        <v>1</v>
      </c>
      <c r="Z8" t="n">
        <v>10</v>
      </c>
      <c r="AA8" t="n">
        <v>169.8738714702583</v>
      </c>
      <c r="AB8" t="n">
        <v>232.4289252517897</v>
      </c>
      <c r="AC8" t="n">
        <v>210.2462348418714</v>
      </c>
      <c r="AD8" t="n">
        <v>169873.8714702583</v>
      </c>
      <c r="AE8" t="n">
        <v>232428.9252517897</v>
      </c>
      <c r="AF8" t="n">
        <v>2.440256432415921e-06</v>
      </c>
      <c r="AG8" t="n">
        <v>14</v>
      </c>
      <c r="AH8" t="n">
        <v>210246.2348418714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9.601000000000001</v>
      </c>
      <c r="E9" t="n">
        <v>10.42</v>
      </c>
      <c r="F9" t="n">
        <v>7.88</v>
      </c>
      <c r="G9" t="n">
        <v>24.88</v>
      </c>
      <c r="H9" t="n">
        <v>0.41</v>
      </c>
      <c r="I9" t="n">
        <v>19</v>
      </c>
      <c r="J9" t="n">
        <v>118.31</v>
      </c>
      <c r="K9" t="n">
        <v>43.4</v>
      </c>
      <c r="L9" t="n">
        <v>2.75</v>
      </c>
      <c r="M9" t="n">
        <v>1</v>
      </c>
      <c r="N9" t="n">
        <v>17.16</v>
      </c>
      <c r="O9" t="n">
        <v>14825.26</v>
      </c>
      <c r="P9" t="n">
        <v>61.59</v>
      </c>
      <c r="Q9" t="n">
        <v>968.65</v>
      </c>
      <c r="R9" t="n">
        <v>37.02</v>
      </c>
      <c r="S9" t="n">
        <v>23.91</v>
      </c>
      <c r="T9" t="n">
        <v>5739.83</v>
      </c>
      <c r="U9" t="n">
        <v>0.65</v>
      </c>
      <c r="V9" t="n">
        <v>0.86</v>
      </c>
      <c r="W9" t="n">
        <v>1.13</v>
      </c>
      <c r="X9" t="n">
        <v>0.38</v>
      </c>
      <c r="Y9" t="n">
        <v>1</v>
      </c>
      <c r="Z9" t="n">
        <v>10</v>
      </c>
      <c r="AA9" t="n">
        <v>170.1768545461145</v>
      </c>
      <c r="AB9" t="n">
        <v>232.8434800628459</v>
      </c>
      <c r="AC9" t="n">
        <v>210.6212251235919</v>
      </c>
      <c r="AD9" t="n">
        <v>170176.8545461145</v>
      </c>
      <c r="AE9" t="n">
        <v>232843.4800628459</v>
      </c>
      <c r="AF9" t="n">
        <v>2.443819965330683e-06</v>
      </c>
      <c r="AG9" t="n">
        <v>14</v>
      </c>
      <c r="AH9" t="n">
        <v>210621.2251235919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9.5997</v>
      </c>
      <c r="E10" t="n">
        <v>10.42</v>
      </c>
      <c r="F10" t="n">
        <v>7.88</v>
      </c>
      <c r="G10" t="n">
        <v>24.88</v>
      </c>
      <c r="H10" t="n">
        <v>0.45</v>
      </c>
      <c r="I10" t="n">
        <v>19</v>
      </c>
      <c r="J10" t="n">
        <v>118.63</v>
      </c>
      <c r="K10" t="n">
        <v>43.4</v>
      </c>
      <c r="L10" t="n">
        <v>3</v>
      </c>
      <c r="M10" t="n">
        <v>0</v>
      </c>
      <c r="N10" t="n">
        <v>17.23</v>
      </c>
      <c r="O10" t="n">
        <v>14865.24</v>
      </c>
      <c r="P10" t="n">
        <v>61.78</v>
      </c>
      <c r="Q10" t="n">
        <v>968.65</v>
      </c>
      <c r="R10" t="n">
        <v>37.06</v>
      </c>
      <c r="S10" t="n">
        <v>23.91</v>
      </c>
      <c r="T10" t="n">
        <v>5760.22</v>
      </c>
      <c r="U10" t="n">
        <v>0.65</v>
      </c>
      <c r="V10" t="n">
        <v>0.86</v>
      </c>
      <c r="W10" t="n">
        <v>1.13</v>
      </c>
      <c r="X10" t="n">
        <v>0.38</v>
      </c>
      <c r="Y10" t="n">
        <v>1</v>
      </c>
      <c r="Z10" t="n">
        <v>10</v>
      </c>
      <c r="AA10" t="n">
        <v>170.2919005872017</v>
      </c>
      <c r="AB10" t="n">
        <v>233.0008911317345</v>
      </c>
      <c r="AC10" t="n">
        <v>210.7636131009936</v>
      </c>
      <c r="AD10" t="n">
        <v>170291.9005872017</v>
      </c>
      <c r="AE10" t="n">
        <v>233000.8911317345</v>
      </c>
      <c r="AF10" t="n">
        <v>2.44348906584574e-06</v>
      </c>
      <c r="AG10" t="n">
        <v>14</v>
      </c>
      <c r="AH10" t="n">
        <v>210763.6131009936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6.4453</v>
      </c>
      <c r="E2" t="n">
        <v>15.52</v>
      </c>
      <c r="F2" t="n">
        <v>9.380000000000001</v>
      </c>
      <c r="G2" t="n">
        <v>6.05</v>
      </c>
      <c r="H2" t="n">
        <v>0.09</v>
      </c>
      <c r="I2" t="n">
        <v>93</v>
      </c>
      <c r="J2" t="n">
        <v>194.77</v>
      </c>
      <c r="K2" t="n">
        <v>54.38</v>
      </c>
      <c r="L2" t="n">
        <v>1</v>
      </c>
      <c r="M2" t="n">
        <v>91</v>
      </c>
      <c r="N2" t="n">
        <v>39.4</v>
      </c>
      <c r="O2" t="n">
        <v>24256.19</v>
      </c>
      <c r="P2" t="n">
        <v>128.05</v>
      </c>
      <c r="Q2" t="n">
        <v>968.49</v>
      </c>
      <c r="R2" t="n">
        <v>84.45</v>
      </c>
      <c r="S2" t="n">
        <v>23.91</v>
      </c>
      <c r="T2" t="n">
        <v>29087.67</v>
      </c>
      <c r="U2" t="n">
        <v>0.28</v>
      </c>
      <c r="V2" t="n">
        <v>0.72</v>
      </c>
      <c r="W2" t="n">
        <v>1.23</v>
      </c>
      <c r="X2" t="n">
        <v>1.88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7.0721</v>
      </c>
      <c r="E3" t="n">
        <v>14.14</v>
      </c>
      <c r="F3" t="n">
        <v>8.9</v>
      </c>
      <c r="G3" t="n">
        <v>7.63</v>
      </c>
      <c r="H3" t="n">
        <v>0.11</v>
      </c>
      <c r="I3" t="n">
        <v>70</v>
      </c>
      <c r="J3" t="n">
        <v>195.16</v>
      </c>
      <c r="K3" t="n">
        <v>54.38</v>
      </c>
      <c r="L3" t="n">
        <v>1.25</v>
      </c>
      <c r="M3" t="n">
        <v>68</v>
      </c>
      <c r="N3" t="n">
        <v>39.53</v>
      </c>
      <c r="O3" t="n">
        <v>24303.87</v>
      </c>
      <c r="P3" t="n">
        <v>120.31</v>
      </c>
      <c r="Q3" t="n">
        <v>968.4400000000001</v>
      </c>
      <c r="R3" t="n">
        <v>69.63</v>
      </c>
      <c r="S3" t="n">
        <v>23.91</v>
      </c>
      <c r="T3" t="n">
        <v>21790.18</v>
      </c>
      <c r="U3" t="n">
        <v>0.34</v>
      </c>
      <c r="V3" t="n">
        <v>0.76</v>
      </c>
      <c r="W3" t="n">
        <v>1.19</v>
      </c>
      <c r="X3" t="n">
        <v>1.4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7.4799</v>
      </c>
      <c r="E4" t="n">
        <v>13.37</v>
      </c>
      <c r="F4" t="n">
        <v>8.640000000000001</v>
      </c>
      <c r="G4" t="n">
        <v>9.09</v>
      </c>
      <c r="H4" t="n">
        <v>0.14</v>
      </c>
      <c r="I4" t="n">
        <v>57</v>
      </c>
      <c r="J4" t="n">
        <v>195.55</v>
      </c>
      <c r="K4" t="n">
        <v>54.38</v>
      </c>
      <c r="L4" t="n">
        <v>1.5</v>
      </c>
      <c r="M4" t="n">
        <v>55</v>
      </c>
      <c r="N4" t="n">
        <v>39.67</v>
      </c>
      <c r="O4" t="n">
        <v>24351.61</v>
      </c>
      <c r="P4" t="n">
        <v>115.56</v>
      </c>
      <c r="Q4" t="n">
        <v>968.61</v>
      </c>
      <c r="R4" t="n">
        <v>61.31</v>
      </c>
      <c r="S4" t="n">
        <v>23.91</v>
      </c>
      <c r="T4" t="n">
        <v>17696.09</v>
      </c>
      <c r="U4" t="n">
        <v>0.39</v>
      </c>
      <c r="V4" t="n">
        <v>0.78</v>
      </c>
      <c r="W4" t="n">
        <v>1.17</v>
      </c>
      <c r="X4" t="n">
        <v>1.14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7.8404</v>
      </c>
      <c r="E5" t="n">
        <v>12.75</v>
      </c>
      <c r="F5" t="n">
        <v>8.41</v>
      </c>
      <c r="G5" t="n">
        <v>10.74</v>
      </c>
      <c r="H5" t="n">
        <v>0.16</v>
      </c>
      <c r="I5" t="n">
        <v>47</v>
      </c>
      <c r="J5" t="n">
        <v>195.93</v>
      </c>
      <c r="K5" t="n">
        <v>54.38</v>
      </c>
      <c r="L5" t="n">
        <v>1.75</v>
      </c>
      <c r="M5" t="n">
        <v>45</v>
      </c>
      <c r="N5" t="n">
        <v>39.81</v>
      </c>
      <c r="O5" t="n">
        <v>24399.39</v>
      </c>
      <c r="P5" t="n">
        <v>111.65</v>
      </c>
      <c r="Q5" t="n">
        <v>968.37</v>
      </c>
      <c r="R5" t="n">
        <v>54.07</v>
      </c>
      <c r="S5" t="n">
        <v>23.91</v>
      </c>
      <c r="T5" t="n">
        <v>14126.72</v>
      </c>
      <c r="U5" t="n">
        <v>0.44</v>
      </c>
      <c r="V5" t="n">
        <v>0.8</v>
      </c>
      <c r="W5" t="n">
        <v>1.16</v>
      </c>
      <c r="X5" t="n">
        <v>0.91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8.098599999999999</v>
      </c>
      <c r="E6" t="n">
        <v>12.35</v>
      </c>
      <c r="F6" t="n">
        <v>8.279999999999999</v>
      </c>
      <c r="G6" t="n">
        <v>12.41</v>
      </c>
      <c r="H6" t="n">
        <v>0.18</v>
      </c>
      <c r="I6" t="n">
        <v>40</v>
      </c>
      <c r="J6" t="n">
        <v>196.32</v>
      </c>
      <c r="K6" t="n">
        <v>54.38</v>
      </c>
      <c r="L6" t="n">
        <v>2</v>
      </c>
      <c r="M6" t="n">
        <v>38</v>
      </c>
      <c r="N6" t="n">
        <v>39.95</v>
      </c>
      <c r="O6" t="n">
        <v>24447.22</v>
      </c>
      <c r="P6" t="n">
        <v>108.68</v>
      </c>
      <c r="Q6" t="n">
        <v>968.63</v>
      </c>
      <c r="R6" t="n">
        <v>49.93</v>
      </c>
      <c r="S6" t="n">
        <v>23.91</v>
      </c>
      <c r="T6" t="n">
        <v>12090.01</v>
      </c>
      <c r="U6" t="n">
        <v>0.48</v>
      </c>
      <c r="V6" t="n">
        <v>0.82</v>
      </c>
      <c r="W6" t="n">
        <v>1.14</v>
      </c>
      <c r="X6" t="n">
        <v>0.78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8.276400000000001</v>
      </c>
      <c r="E7" t="n">
        <v>12.08</v>
      </c>
      <c r="F7" t="n">
        <v>8.199999999999999</v>
      </c>
      <c r="G7" t="n">
        <v>14.07</v>
      </c>
      <c r="H7" t="n">
        <v>0.2</v>
      </c>
      <c r="I7" t="n">
        <v>35</v>
      </c>
      <c r="J7" t="n">
        <v>196.71</v>
      </c>
      <c r="K7" t="n">
        <v>54.38</v>
      </c>
      <c r="L7" t="n">
        <v>2.25</v>
      </c>
      <c r="M7" t="n">
        <v>33</v>
      </c>
      <c r="N7" t="n">
        <v>40.08</v>
      </c>
      <c r="O7" t="n">
        <v>24495.09</v>
      </c>
      <c r="P7" t="n">
        <v>106.65</v>
      </c>
      <c r="Q7" t="n">
        <v>968.49</v>
      </c>
      <c r="R7" t="n">
        <v>47.45</v>
      </c>
      <c r="S7" t="n">
        <v>23.91</v>
      </c>
      <c r="T7" t="n">
        <v>10875.16</v>
      </c>
      <c r="U7" t="n">
        <v>0.5</v>
      </c>
      <c r="V7" t="n">
        <v>0.82</v>
      </c>
      <c r="W7" t="n">
        <v>1.15</v>
      </c>
      <c r="X7" t="n">
        <v>0.71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8.462400000000001</v>
      </c>
      <c r="E8" t="n">
        <v>11.82</v>
      </c>
      <c r="F8" t="n">
        <v>8.09</v>
      </c>
      <c r="G8" t="n">
        <v>15.67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104.09</v>
      </c>
      <c r="Q8" t="n">
        <v>968.3200000000001</v>
      </c>
      <c r="R8" t="n">
        <v>44.39</v>
      </c>
      <c r="S8" t="n">
        <v>23.91</v>
      </c>
      <c r="T8" t="n">
        <v>9364.66</v>
      </c>
      <c r="U8" t="n">
        <v>0.54</v>
      </c>
      <c r="V8" t="n">
        <v>0.84</v>
      </c>
      <c r="W8" t="n">
        <v>1.13</v>
      </c>
      <c r="X8" t="n">
        <v>0.6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8.587</v>
      </c>
      <c r="E9" t="n">
        <v>11.65</v>
      </c>
      <c r="F9" t="n">
        <v>8.039999999999999</v>
      </c>
      <c r="G9" t="n">
        <v>17.23</v>
      </c>
      <c r="H9" t="n">
        <v>0.25</v>
      </c>
      <c r="I9" t="n">
        <v>28</v>
      </c>
      <c r="J9" t="n">
        <v>197.49</v>
      </c>
      <c r="K9" t="n">
        <v>54.38</v>
      </c>
      <c r="L9" t="n">
        <v>2.75</v>
      </c>
      <c r="M9" t="n">
        <v>26</v>
      </c>
      <c r="N9" t="n">
        <v>40.36</v>
      </c>
      <c r="O9" t="n">
        <v>24590.98</v>
      </c>
      <c r="P9" t="n">
        <v>102.25</v>
      </c>
      <c r="Q9" t="n">
        <v>968.46</v>
      </c>
      <c r="R9" t="n">
        <v>42.45</v>
      </c>
      <c r="S9" t="n">
        <v>23.91</v>
      </c>
      <c r="T9" t="n">
        <v>8412.23</v>
      </c>
      <c r="U9" t="n">
        <v>0.5600000000000001</v>
      </c>
      <c r="V9" t="n">
        <v>0.84</v>
      </c>
      <c r="W9" t="n">
        <v>1.13</v>
      </c>
      <c r="X9" t="n">
        <v>0.54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8.7173</v>
      </c>
      <c r="E10" t="n">
        <v>11.47</v>
      </c>
      <c r="F10" t="n">
        <v>7.98</v>
      </c>
      <c r="G10" t="n">
        <v>19.16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100.29</v>
      </c>
      <c r="Q10" t="n">
        <v>968.3200000000001</v>
      </c>
      <c r="R10" t="n">
        <v>40.8</v>
      </c>
      <c r="S10" t="n">
        <v>23.91</v>
      </c>
      <c r="T10" t="n">
        <v>7599.96</v>
      </c>
      <c r="U10" t="n">
        <v>0.59</v>
      </c>
      <c r="V10" t="n">
        <v>0.85</v>
      </c>
      <c r="W10" t="n">
        <v>1.12</v>
      </c>
      <c r="X10" t="n">
        <v>0.49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8.8125</v>
      </c>
      <c r="E11" t="n">
        <v>11.35</v>
      </c>
      <c r="F11" t="n">
        <v>7.94</v>
      </c>
      <c r="G11" t="n">
        <v>20.7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98.53</v>
      </c>
      <c r="Q11" t="n">
        <v>968.35</v>
      </c>
      <c r="R11" t="n">
        <v>39.51</v>
      </c>
      <c r="S11" t="n">
        <v>23.91</v>
      </c>
      <c r="T11" t="n">
        <v>6964.55</v>
      </c>
      <c r="U11" t="n">
        <v>0.61</v>
      </c>
      <c r="V11" t="n">
        <v>0.85</v>
      </c>
      <c r="W11" t="n">
        <v>1.11</v>
      </c>
      <c r="X11" t="n">
        <v>0.44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8.898999999999999</v>
      </c>
      <c r="E12" t="n">
        <v>11.24</v>
      </c>
      <c r="F12" t="n">
        <v>7.9</v>
      </c>
      <c r="G12" t="n">
        <v>22.58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97.06999999999999</v>
      </c>
      <c r="Q12" t="n">
        <v>968.35</v>
      </c>
      <c r="R12" t="n">
        <v>38.21</v>
      </c>
      <c r="S12" t="n">
        <v>23.91</v>
      </c>
      <c r="T12" t="n">
        <v>6327.93</v>
      </c>
      <c r="U12" t="n">
        <v>0.63</v>
      </c>
      <c r="V12" t="n">
        <v>0.86</v>
      </c>
      <c r="W12" t="n">
        <v>1.12</v>
      </c>
      <c r="X12" t="n">
        <v>0.41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8.956799999999999</v>
      </c>
      <c r="E13" t="n">
        <v>11.16</v>
      </c>
      <c r="F13" t="n">
        <v>7.87</v>
      </c>
      <c r="G13" t="n">
        <v>23.61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95.67</v>
      </c>
      <c r="Q13" t="n">
        <v>968.3200000000001</v>
      </c>
      <c r="R13" t="n">
        <v>37.21</v>
      </c>
      <c r="S13" t="n">
        <v>23.91</v>
      </c>
      <c r="T13" t="n">
        <v>5828.85</v>
      </c>
      <c r="U13" t="n">
        <v>0.64</v>
      </c>
      <c r="V13" t="n">
        <v>0.86</v>
      </c>
      <c r="W13" t="n">
        <v>1.12</v>
      </c>
      <c r="X13" t="n">
        <v>0.37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9.055</v>
      </c>
      <c r="E14" t="n">
        <v>11.04</v>
      </c>
      <c r="F14" t="n">
        <v>7.83</v>
      </c>
      <c r="G14" t="n">
        <v>26.09</v>
      </c>
      <c r="H14" t="n">
        <v>0.36</v>
      </c>
      <c r="I14" t="n">
        <v>18</v>
      </c>
      <c r="J14" t="n">
        <v>199.44</v>
      </c>
      <c r="K14" t="n">
        <v>54.38</v>
      </c>
      <c r="L14" t="n">
        <v>4</v>
      </c>
      <c r="M14" t="n">
        <v>16</v>
      </c>
      <c r="N14" t="n">
        <v>41.06</v>
      </c>
      <c r="O14" t="n">
        <v>24831.54</v>
      </c>
      <c r="P14" t="n">
        <v>93.31</v>
      </c>
      <c r="Q14" t="n">
        <v>968.3200000000001</v>
      </c>
      <c r="R14" t="n">
        <v>36</v>
      </c>
      <c r="S14" t="n">
        <v>23.91</v>
      </c>
      <c r="T14" t="n">
        <v>5238.39</v>
      </c>
      <c r="U14" t="n">
        <v>0.66</v>
      </c>
      <c r="V14" t="n">
        <v>0.86</v>
      </c>
      <c r="W14" t="n">
        <v>1.11</v>
      </c>
      <c r="X14" t="n">
        <v>0.33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9.0817</v>
      </c>
      <c r="E15" t="n">
        <v>11.01</v>
      </c>
      <c r="F15" t="n">
        <v>7.83</v>
      </c>
      <c r="G15" t="n">
        <v>27.65</v>
      </c>
      <c r="H15" t="n">
        <v>0.38</v>
      </c>
      <c r="I15" t="n">
        <v>17</v>
      </c>
      <c r="J15" t="n">
        <v>199.83</v>
      </c>
      <c r="K15" t="n">
        <v>54.38</v>
      </c>
      <c r="L15" t="n">
        <v>4.25</v>
      </c>
      <c r="M15" t="n">
        <v>15</v>
      </c>
      <c r="N15" t="n">
        <v>41.2</v>
      </c>
      <c r="O15" t="n">
        <v>24879.79</v>
      </c>
      <c r="P15" t="n">
        <v>92.28</v>
      </c>
      <c r="Q15" t="n">
        <v>968.3200000000001</v>
      </c>
      <c r="R15" t="n">
        <v>36.19</v>
      </c>
      <c r="S15" t="n">
        <v>23.91</v>
      </c>
      <c r="T15" t="n">
        <v>5337.51</v>
      </c>
      <c r="U15" t="n">
        <v>0.66</v>
      </c>
      <c r="V15" t="n">
        <v>0.86</v>
      </c>
      <c r="W15" t="n">
        <v>1.11</v>
      </c>
      <c r="X15" t="n">
        <v>0.34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9.139799999999999</v>
      </c>
      <c r="E16" t="n">
        <v>10.94</v>
      </c>
      <c r="F16" t="n">
        <v>7.8</v>
      </c>
      <c r="G16" t="n">
        <v>29.26</v>
      </c>
      <c r="H16" t="n">
        <v>0.4</v>
      </c>
      <c r="I16" t="n">
        <v>16</v>
      </c>
      <c r="J16" t="n">
        <v>200.22</v>
      </c>
      <c r="K16" t="n">
        <v>54.38</v>
      </c>
      <c r="L16" t="n">
        <v>4.5</v>
      </c>
      <c r="M16" t="n">
        <v>14</v>
      </c>
      <c r="N16" t="n">
        <v>41.35</v>
      </c>
      <c r="O16" t="n">
        <v>24928.09</v>
      </c>
      <c r="P16" t="n">
        <v>90.73</v>
      </c>
      <c r="Q16" t="n">
        <v>968.4299999999999</v>
      </c>
      <c r="R16" t="n">
        <v>35.29</v>
      </c>
      <c r="S16" t="n">
        <v>23.91</v>
      </c>
      <c r="T16" t="n">
        <v>4890.68</v>
      </c>
      <c r="U16" t="n">
        <v>0.68</v>
      </c>
      <c r="V16" t="n">
        <v>0.87</v>
      </c>
      <c r="W16" t="n">
        <v>1.1</v>
      </c>
      <c r="X16" t="n">
        <v>0.31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9.196099999999999</v>
      </c>
      <c r="E17" t="n">
        <v>10.87</v>
      </c>
      <c r="F17" t="n">
        <v>7.77</v>
      </c>
      <c r="G17" t="n">
        <v>31.1</v>
      </c>
      <c r="H17" t="n">
        <v>0.42</v>
      </c>
      <c r="I17" t="n">
        <v>15</v>
      </c>
      <c r="J17" t="n">
        <v>200.61</v>
      </c>
      <c r="K17" t="n">
        <v>54.38</v>
      </c>
      <c r="L17" t="n">
        <v>4.75</v>
      </c>
      <c r="M17" t="n">
        <v>13</v>
      </c>
      <c r="N17" t="n">
        <v>41.49</v>
      </c>
      <c r="O17" t="n">
        <v>24976.45</v>
      </c>
      <c r="P17" t="n">
        <v>89.03</v>
      </c>
      <c r="Q17" t="n">
        <v>968.37</v>
      </c>
      <c r="R17" t="n">
        <v>34.27</v>
      </c>
      <c r="S17" t="n">
        <v>23.91</v>
      </c>
      <c r="T17" t="n">
        <v>4385.8</v>
      </c>
      <c r="U17" t="n">
        <v>0.7</v>
      </c>
      <c r="V17" t="n">
        <v>0.87</v>
      </c>
      <c r="W17" t="n">
        <v>1.11</v>
      </c>
      <c r="X17" t="n">
        <v>0.28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9.2478</v>
      </c>
      <c r="E18" t="n">
        <v>10.81</v>
      </c>
      <c r="F18" t="n">
        <v>7.75</v>
      </c>
      <c r="G18" t="n">
        <v>33.22</v>
      </c>
      <c r="H18" t="n">
        <v>0.44</v>
      </c>
      <c r="I18" t="n">
        <v>14</v>
      </c>
      <c r="J18" t="n">
        <v>201.01</v>
      </c>
      <c r="K18" t="n">
        <v>54.38</v>
      </c>
      <c r="L18" t="n">
        <v>5</v>
      </c>
      <c r="M18" t="n">
        <v>12</v>
      </c>
      <c r="N18" t="n">
        <v>41.63</v>
      </c>
      <c r="O18" t="n">
        <v>25024.84</v>
      </c>
      <c r="P18" t="n">
        <v>87.31</v>
      </c>
      <c r="Q18" t="n">
        <v>968.3200000000001</v>
      </c>
      <c r="R18" t="n">
        <v>33.52</v>
      </c>
      <c r="S18" t="n">
        <v>23.91</v>
      </c>
      <c r="T18" t="n">
        <v>4015.76</v>
      </c>
      <c r="U18" t="n">
        <v>0.71</v>
      </c>
      <c r="V18" t="n">
        <v>0.87</v>
      </c>
      <c r="W18" t="n">
        <v>1.11</v>
      </c>
      <c r="X18" t="n">
        <v>0.26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9.292</v>
      </c>
      <c r="E19" t="n">
        <v>10.76</v>
      </c>
      <c r="F19" t="n">
        <v>7.74</v>
      </c>
      <c r="G19" t="n">
        <v>35.72</v>
      </c>
      <c r="H19" t="n">
        <v>0.46</v>
      </c>
      <c r="I19" t="n">
        <v>13</v>
      </c>
      <c r="J19" t="n">
        <v>201.4</v>
      </c>
      <c r="K19" t="n">
        <v>54.38</v>
      </c>
      <c r="L19" t="n">
        <v>5.25</v>
      </c>
      <c r="M19" t="n">
        <v>11</v>
      </c>
      <c r="N19" t="n">
        <v>41.77</v>
      </c>
      <c r="O19" t="n">
        <v>25073.29</v>
      </c>
      <c r="P19" t="n">
        <v>86.13</v>
      </c>
      <c r="Q19" t="n">
        <v>968.34</v>
      </c>
      <c r="R19" t="n">
        <v>33.32</v>
      </c>
      <c r="S19" t="n">
        <v>23.91</v>
      </c>
      <c r="T19" t="n">
        <v>3923.37</v>
      </c>
      <c r="U19" t="n">
        <v>0.72</v>
      </c>
      <c r="V19" t="n">
        <v>0.87</v>
      </c>
      <c r="W19" t="n">
        <v>1.1</v>
      </c>
      <c r="X19" t="n">
        <v>0.24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9.343400000000001</v>
      </c>
      <c r="E20" t="n">
        <v>10.7</v>
      </c>
      <c r="F20" t="n">
        <v>7.72</v>
      </c>
      <c r="G20" t="n">
        <v>38.6</v>
      </c>
      <c r="H20" t="n">
        <v>0.48</v>
      </c>
      <c r="I20" t="n">
        <v>12</v>
      </c>
      <c r="J20" t="n">
        <v>201.79</v>
      </c>
      <c r="K20" t="n">
        <v>54.38</v>
      </c>
      <c r="L20" t="n">
        <v>5.5</v>
      </c>
      <c r="M20" t="n">
        <v>9</v>
      </c>
      <c r="N20" t="n">
        <v>41.92</v>
      </c>
      <c r="O20" t="n">
        <v>25121.79</v>
      </c>
      <c r="P20" t="n">
        <v>84.06</v>
      </c>
      <c r="Q20" t="n">
        <v>968.4299999999999</v>
      </c>
      <c r="R20" t="n">
        <v>32.65</v>
      </c>
      <c r="S20" t="n">
        <v>23.91</v>
      </c>
      <c r="T20" t="n">
        <v>3593.34</v>
      </c>
      <c r="U20" t="n">
        <v>0.73</v>
      </c>
      <c r="V20" t="n">
        <v>0.88</v>
      </c>
      <c r="W20" t="n">
        <v>1.1</v>
      </c>
      <c r="X20" t="n">
        <v>0.22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9.351100000000001</v>
      </c>
      <c r="E21" t="n">
        <v>10.69</v>
      </c>
      <c r="F21" t="n">
        <v>7.71</v>
      </c>
      <c r="G21" t="n">
        <v>38.55</v>
      </c>
      <c r="H21" t="n">
        <v>0.51</v>
      </c>
      <c r="I21" t="n">
        <v>12</v>
      </c>
      <c r="J21" t="n">
        <v>202.19</v>
      </c>
      <c r="K21" t="n">
        <v>54.38</v>
      </c>
      <c r="L21" t="n">
        <v>5.75</v>
      </c>
      <c r="M21" t="n">
        <v>6</v>
      </c>
      <c r="N21" t="n">
        <v>42.06</v>
      </c>
      <c r="O21" t="n">
        <v>25170.34</v>
      </c>
      <c r="P21" t="n">
        <v>83.66</v>
      </c>
      <c r="Q21" t="n">
        <v>968.38</v>
      </c>
      <c r="R21" t="n">
        <v>32.29</v>
      </c>
      <c r="S21" t="n">
        <v>23.91</v>
      </c>
      <c r="T21" t="n">
        <v>3412.55</v>
      </c>
      <c r="U21" t="n">
        <v>0.74</v>
      </c>
      <c r="V21" t="n">
        <v>0.88</v>
      </c>
      <c r="W21" t="n">
        <v>1.1</v>
      </c>
      <c r="X21" t="n">
        <v>0.21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9.3363</v>
      </c>
      <c r="E22" t="n">
        <v>10.71</v>
      </c>
      <c r="F22" t="n">
        <v>7.73</v>
      </c>
      <c r="G22" t="n">
        <v>38.64</v>
      </c>
      <c r="H22" t="n">
        <v>0.53</v>
      </c>
      <c r="I22" t="n">
        <v>12</v>
      </c>
      <c r="J22" t="n">
        <v>202.58</v>
      </c>
      <c r="K22" t="n">
        <v>54.38</v>
      </c>
      <c r="L22" t="n">
        <v>6</v>
      </c>
      <c r="M22" t="n">
        <v>4</v>
      </c>
      <c r="N22" t="n">
        <v>42.2</v>
      </c>
      <c r="O22" t="n">
        <v>25218.93</v>
      </c>
      <c r="P22" t="n">
        <v>82.15000000000001</v>
      </c>
      <c r="Q22" t="n">
        <v>968.45</v>
      </c>
      <c r="R22" t="n">
        <v>32.55</v>
      </c>
      <c r="S22" t="n">
        <v>23.91</v>
      </c>
      <c r="T22" t="n">
        <v>3541.61</v>
      </c>
      <c r="U22" t="n">
        <v>0.73</v>
      </c>
      <c r="V22" t="n">
        <v>0.88</v>
      </c>
      <c r="W22" t="n">
        <v>1.11</v>
      </c>
      <c r="X22" t="n">
        <v>0.23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9.3818</v>
      </c>
      <c r="E23" t="n">
        <v>10.66</v>
      </c>
      <c r="F23" t="n">
        <v>7.71</v>
      </c>
      <c r="G23" t="n">
        <v>42.08</v>
      </c>
      <c r="H23" t="n">
        <v>0.55</v>
      </c>
      <c r="I23" t="n">
        <v>11</v>
      </c>
      <c r="J23" t="n">
        <v>202.98</v>
      </c>
      <c r="K23" t="n">
        <v>54.38</v>
      </c>
      <c r="L23" t="n">
        <v>6.25</v>
      </c>
      <c r="M23" t="n">
        <v>1</v>
      </c>
      <c r="N23" t="n">
        <v>42.35</v>
      </c>
      <c r="O23" t="n">
        <v>25267.7</v>
      </c>
      <c r="P23" t="n">
        <v>81.59</v>
      </c>
      <c r="Q23" t="n">
        <v>968.47</v>
      </c>
      <c r="R23" t="n">
        <v>32.14</v>
      </c>
      <c r="S23" t="n">
        <v>23.91</v>
      </c>
      <c r="T23" t="n">
        <v>3341.01</v>
      </c>
      <c r="U23" t="n">
        <v>0.74</v>
      </c>
      <c r="V23" t="n">
        <v>0.88</v>
      </c>
      <c r="W23" t="n">
        <v>1.11</v>
      </c>
      <c r="X23" t="n">
        <v>0.22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9.391400000000001</v>
      </c>
      <c r="E24" t="n">
        <v>10.65</v>
      </c>
      <c r="F24" t="n">
        <v>7.7</v>
      </c>
      <c r="G24" t="n">
        <v>42.02</v>
      </c>
      <c r="H24" t="n">
        <v>0.57</v>
      </c>
      <c r="I24" t="n">
        <v>11</v>
      </c>
      <c r="J24" t="n">
        <v>203.37</v>
      </c>
      <c r="K24" t="n">
        <v>54.38</v>
      </c>
      <c r="L24" t="n">
        <v>6.5</v>
      </c>
      <c r="M24" t="n">
        <v>0</v>
      </c>
      <c r="N24" t="n">
        <v>42.49</v>
      </c>
      <c r="O24" t="n">
        <v>25316.39</v>
      </c>
      <c r="P24" t="n">
        <v>81.56</v>
      </c>
      <c r="Q24" t="n">
        <v>968.4299999999999</v>
      </c>
      <c r="R24" t="n">
        <v>31.79</v>
      </c>
      <c r="S24" t="n">
        <v>23.91</v>
      </c>
      <c r="T24" t="n">
        <v>3164.68</v>
      </c>
      <c r="U24" t="n">
        <v>0.75</v>
      </c>
      <c r="V24" t="n">
        <v>0.88</v>
      </c>
      <c r="W24" t="n">
        <v>1.11</v>
      </c>
      <c r="X24" t="n">
        <v>0.21</v>
      </c>
      <c r="Y24" t="n">
        <v>1</v>
      </c>
      <c r="Z24" t="n">
        <v>10</v>
      </c>
    </row>
    <row r="25">
      <c r="A25" t="n">
        <v>0</v>
      </c>
      <c r="B25" t="n">
        <v>140</v>
      </c>
      <c r="C25" t="inlineStr">
        <is>
          <t xml:space="preserve">CONCLUIDO	</t>
        </is>
      </c>
      <c r="D25" t="n">
        <v>5.129</v>
      </c>
      <c r="E25" t="n">
        <v>19.5</v>
      </c>
      <c r="F25" t="n">
        <v>10.07</v>
      </c>
      <c r="G25" t="n">
        <v>4.83</v>
      </c>
      <c r="H25" t="n">
        <v>0.06</v>
      </c>
      <c r="I25" t="n">
        <v>125</v>
      </c>
      <c r="J25" t="n">
        <v>274.09</v>
      </c>
      <c r="K25" t="n">
        <v>60.56</v>
      </c>
      <c r="L25" t="n">
        <v>1</v>
      </c>
      <c r="M25" t="n">
        <v>123</v>
      </c>
      <c r="N25" t="n">
        <v>72.53</v>
      </c>
      <c r="O25" t="n">
        <v>34038.11</v>
      </c>
      <c r="P25" t="n">
        <v>172.53</v>
      </c>
      <c r="Q25" t="n">
        <v>968.8099999999999</v>
      </c>
      <c r="R25" t="n">
        <v>105.62</v>
      </c>
      <c r="S25" t="n">
        <v>23.91</v>
      </c>
      <c r="T25" t="n">
        <v>39509.34</v>
      </c>
      <c r="U25" t="n">
        <v>0.23</v>
      </c>
      <c r="V25" t="n">
        <v>0.67</v>
      </c>
      <c r="W25" t="n">
        <v>1.3</v>
      </c>
      <c r="X25" t="n">
        <v>2.57</v>
      </c>
      <c r="Y25" t="n">
        <v>1</v>
      </c>
      <c r="Z25" t="n">
        <v>10</v>
      </c>
    </row>
    <row r="26">
      <c r="A26" t="n">
        <v>1</v>
      </c>
      <c r="B26" t="n">
        <v>140</v>
      </c>
      <c r="C26" t="inlineStr">
        <is>
          <t xml:space="preserve">CONCLUIDO	</t>
        </is>
      </c>
      <c r="D26" t="n">
        <v>5.834</v>
      </c>
      <c r="E26" t="n">
        <v>17.14</v>
      </c>
      <c r="F26" t="n">
        <v>9.380000000000001</v>
      </c>
      <c r="G26" t="n">
        <v>6.05</v>
      </c>
      <c r="H26" t="n">
        <v>0.08</v>
      </c>
      <c r="I26" t="n">
        <v>93</v>
      </c>
      <c r="J26" t="n">
        <v>274.57</v>
      </c>
      <c r="K26" t="n">
        <v>60.56</v>
      </c>
      <c r="L26" t="n">
        <v>1.25</v>
      </c>
      <c r="M26" t="n">
        <v>91</v>
      </c>
      <c r="N26" t="n">
        <v>72.76000000000001</v>
      </c>
      <c r="O26" t="n">
        <v>34097.72</v>
      </c>
      <c r="P26" t="n">
        <v>160.03</v>
      </c>
      <c r="Q26" t="n">
        <v>968.54</v>
      </c>
      <c r="R26" t="n">
        <v>84.45999999999999</v>
      </c>
      <c r="S26" t="n">
        <v>23.91</v>
      </c>
      <c r="T26" t="n">
        <v>29093.41</v>
      </c>
      <c r="U26" t="n">
        <v>0.28</v>
      </c>
      <c r="V26" t="n">
        <v>0.72</v>
      </c>
      <c r="W26" t="n">
        <v>1.23</v>
      </c>
      <c r="X26" t="n">
        <v>1.88</v>
      </c>
      <c r="Y26" t="n">
        <v>1</v>
      </c>
      <c r="Z26" t="n">
        <v>10</v>
      </c>
    </row>
    <row r="27">
      <c r="A27" t="n">
        <v>2</v>
      </c>
      <c r="B27" t="n">
        <v>140</v>
      </c>
      <c r="C27" t="inlineStr">
        <is>
          <t xml:space="preserve">CONCLUIDO	</t>
        </is>
      </c>
      <c r="D27" t="n">
        <v>6.352</v>
      </c>
      <c r="E27" t="n">
        <v>15.74</v>
      </c>
      <c r="F27" t="n">
        <v>8.98</v>
      </c>
      <c r="G27" t="n">
        <v>7.28</v>
      </c>
      <c r="H27" t="n">
        <v>0.1</v>
      </c>
      <c r="I27" t="n">
        <v>74</v>
      </c>
      <c r="J27" t="n">
        <v>275.05</v>
      </c>
      <c r="K27" t="n">
        <v>60.56</v>
      </c>
      <c r="L27" t="n">
        <v>1.5</v>
      </c>
      <c r="M27" t="n">
        <v>72</v>
      </c>
      <c r="N27" t="n">
        <v>73</v>
      </c>
      <c r="O27" t="n">
        <v>34157.42</v>
      </c>
      <c r="P27" t="n">
        <v>152.31</v>
      </c>
      <c r="Q27" t="n">
        <v>968.48</v>
      </c>
      <c r="R27" t="n">
        <v>71.69</v>
      </c>
      <c r="S27" t="n">
        <v>23.91</v>
      </c>
      <c r="T27" t="n">
        <v>22800.04</v>
      </c>
      <c r="U27" t="n">
        <v>0.33</v>
      </c>
      <c r="V27" t="n">
        <v>0.75</v>
      </c>
      <c r="W27" t="n">
        <v>1.2</v>
      </c>
      <c r="X27" t="n">
        <v>1.48</v>
      </c>
      <c r="Y27" t="n">
        <v>1</v>
      </c>
      <c r="Z27" t="n">
        <v>10</v>
      </c>
    </row>
    <row r="28">
      <c r="A28" t="n">
        <v>3</v>
      </c>
      <c r="B28" t="n">
        <v>140</v>
      </c>
      <c r="C28" t="inlineStr">
        <is>
          <t xml:space="preserve">CONCLUIDO	</t>
        </is>
      </c>
      <c r="D28" t="n">
        <v>6.7174</v>
      </c>
      <c r="E28" t="n">
        <v>14.89</v>
      </c>
      <c r="F28" t="n">
        <v>8.75</v>
      </c>
      <c r="G28" t="n">
        <v>8.470000000000001</v>
      </c>
      <c r="H28" t="n">
        <v>0.11</v>
      </c>
      <c r="I28" t="n">
        <v>62</v>
      </c>
      <c r="J28" t="n">
        <v>275.54</v>
      </c>
      <c r="K28" t="n">
        <v>60.56</v>
      </c>
      <c r="L28" t="n">
        <v>1.75</v>
      </c>
      <c r="M28" t="n">
        <v>60</v>
      </c>
      <c r="N28" t="n">
        <v>73.23</v>
      </c>
      <c r="O28" t="n">
        <v>34217.22</v>
      </c>
      <c r="P28" t="n">
        <v>147.78</v>
      </c>
      <c r="Q28" t="n">
        <v>968.54</v>
      </c>
      <c r="R28" t="n">
        <v>64.48999999999999</v>
      </c>
      <c r="S28" t="n">
        <v>23.91</v>
      </c>
      <c r="T28" t="n">
        <v>19262.4</v>
      </c>
      <c r="U28" t="n">
        <v>0.37</v>
      </c>
      <c r="V28" t="n">
        <v>0.77</v>
      </c>
      <c r="W28" t="n">
        <v>1.18</v>
      </c>
      <c r="X28" t="n">
        <v>1.25</v>
      </c>
      <c r="Y28" t="n">
        <v>1</v>
      </c>
      <c r="Z28" t="n">
        <v>10</v>
      </c>
    </row>
    <row r="29">
      <c r="A29" t="n">
        <v>4</v>
      </c>
      <c r="B29" t="n">
        <v>140</v>
      </c>
      <c r="C29" t="inlineStr">
        <is>
          <t xml:space="preserve">CONCLUIDO	</t>
        </is>
      </c>
      <c r="D29" t="n">
        <v>7.0373</v>
      </c>
      <c r="E29" t="n">
        <v>14.21</v>
      </c>
      <c r="F29" t="n">
        <v>8.539999999999999</v>
      </c>
      <c r="G29" t="n">
        <v>9.67</v>
      </c>
      <c r="H29" t="n">
        <v>0.13</v>
      </c>
      <c r="I29" t="n">
        <v>53</v>
      </c>
      <c r="J29" t="n">
        <v>276.02</v>
      </c>
      <c r="K29" t="n">
        <v>60.56</v>
      </c>
      <c r="L29" t="n">
        <v>2</v>
      </c>
      <c r="M29" t="n">
        <v>51</v>
      </c>
      <c r="N29" t="n">
        <v>73.47</v>
      </c>
      <c r="O29" t="n">
        <v>34277.1</v>
      </c>
      <c r="P29" t="n">
        <v>143.53</v>
      </c>
      <c r="Q29" t="n">
        <v>968.5</v>
      </c>
      <c r="R29" t="n">
        <v>58.13</v>
      </c>
      <c r="S29" t="n">
        <v>23.91</v>
      </c>
      <c r="T29" t="n">
        <v>16126.04</v>
      </c>
      <c r="U29" t="n">
        <v>0.41</v>
      </c>
      <c r="V29" t="n">
        <v>0.79</v>
      </c>
      <c r="W29" t="n">
        <v>1.17</v>
      </c>
      <c r="X29" t="n">
        <v>1.04</v>
      </c>
      <c r="Y29" t="n">
        <v>1</v>
      </c>
      <c r="Z29" t="n">
        <v>10</v>
      </c>
    </row>
    <row r="30">
      <c r="A30" t="n">
        <v>5</v>
      </c>
      <c r="B30" t="n">
        <v>140</v>
      </c>
      <c r="C30" t="inlineStr">
        <is>
          <t xml:space="preserve">CONCLUIDO	</t>
        </is>
      </c>
      <c r="D30" t="n">
        <v>7.2994</v>
      </c>
      <c r="E30" t="n">
        <v>13.7</v>
      </c>
      <c r="F30" t="n">
        <v>8.4</v>
      </c>
      <c r="G30" t="n">
        <v>10.95</v>
      </c>
      <c r="H30" t="n">
        <v>0.14</v>
      </c>
      <c r="I30" t="n">
        <v>46</v>
      </c>
      <c r="J30" t="n">
        <v>276.51</v>
      </c>
      <c r="K30" t="n">
        <v>60.56</v>
      </c>
      <c r="L30" t="n">
        <v>2.25</v>
      </c>
      <c r="M30" t="n">
        <v>44</v>
      </c>
      <c r="N30" t="n">
        <v>73.70999999999999</v>
      </c>
      <c r="O30" t="n">
        <v>34337.08</v>
      </c>
      <c r="P30" t="n">
        <v>140.32</v>
      </c>
      <c r="Q30" t="n">
        <v>968.52</v>
      </c>
      <c r="R30" t="n">
        <v>53.69</v>
      </c>
      <c r="S30" t="n">
        <v>23.91</v>
      </c>
      <c r="T30" t="n">
        <v>13940.62</v>
      </c>
      <c r="U30" t="n">
        <v>0.45</v>
      </c>
      <c r="V30" t="n">
        <v>0.8100000000000001</v>
      </c>
      <c r="W30" t="n">
        <v>1.15</v>
      </c>
      <c r="X30" t="n">
        <v>0.9</v>
      </c>
      <c r="Y30" t="n">
        <v>1</v>
      </c>
      <c r="Z30" t="n">
        <v>10</v>
      </c>
    </row>
    <row r="31">
      <c r="A31" t="n">
        <v>6</v>
      </c>
      <c r="B31" t="n">
        <v>140</v>
      </c>
      <c r="C31" t="inlineStr">
        <is>
          <t xml:space="preserve">CONCLUIDO	</t>
        </is>
      </c>
      <c r="D31" t="n">
        <v>7.4939</v>
      </c>
      <c r="E31" t="n">
        <v>13.34</v>
      </c>
      <c r="F31" t="n">
        <v>8.300000000000001</v>
      </c>
      <c r="G31" t="n">
        <v>12.15</v>
      </c>
      <c r="H31" t="n">
        <v>0.16</v>
      </c>
      <c r="I31" t="n">
        <v>41</v>
      </c>
      <c r="J31" t="n">
        <v>277</v>
      </c>
      <c r="K31" t="n">
        <v>60.56</v>
      </c>
      <c r="L31" t="n">
        <v>2.5</v>
      </c>
      <c r="M31" t="n">
        <v>39</v>
      </c>
      <c r="N31" t="n">
        <v>73.94</v>
      </c>
      <c r="O31" t="n">
        <v>34397.15</v>
      </c>
      <c r="P31" t="n">
        <v>138.09</v>
      </c>
      <c r="Q31" t="n">
        <v>968.34</v>
      </c>
      <c r="R31" t="n">
        <v>50.8</v>
      </c>
      <c r="S31" t="n">
        <v>23.91</v>
      </c>
      <c r="T31" t="n">
        <v>12519.97</v>
      </c>
      <c r="U31" t="n">
        <v>0.47</v>
      </c>
      <c r="V31" t="n">
        <v>0.8100000000000001</v>
      </c>
      <c r="W31" t="n">
        <v>1.15</v>
      </c>
      <c r="X31" t="n">
        <v>0.8100000000000001</v>
      </c>
      <c r="Y31" t="n">
        <v>1</v>
      </c>
      <c r="Z31" t="n">
        <v>10</v>
      </c>
    </row>
    <row r="32">
      <c r="A32" t="n">
        <v>7</v>
      </c>
      <c r="B32" t="n">
        <v>140</v>
      </c>
      <c r="C32" t="inlineStr">
        <is>
          <t xml:space="preserve">CONCLUIDO	</t>
        </is>
      </c>
      <c r="D32" t="n">
        <v>7.6623</v>
      </c>
      <c r="E32" t="n">
        <v>13.05</v>
      </c>
      <c r="F32" t="n">
        <v>8.220000000000001</v>
      </c>
      <c r="G32" t="n">
        <v>13.33</v>
      </c>
      <c r="H32" t="n">
        <v>0.18</v>
      </c>
      <c r="I32" t="n">
        <v>37</v>
      </c>
      <c r="J32" t="n">
        <v>277.48</v>
      </c>
      <c r="K32" t="n">
        <v>60.56</v>
      </c>
      <c r="L32" t="n">
        <v>2.75</v>
      </c>
      <c r="M32" t="n">
        <v>35</v>
      </c>
      <c r="N32" t="n">
        <v>74.18000000000001</v>
      </c>
      <c r="O32" t="n">
        <v>34457.31</v>
      </c>
      <c r="P32" t="n">
        <v>135.85</v>
      </c>
      <c r="Q32" t="n">
        <v>968.58</v>
      </c>
      <c r="R32" t="n">
        <v>47.88</v>
      </c>
      <c r="S32" t="n">
        <v>23.91</v>
      </c>
      <c r="T32" t="n">
        <v>11083.3</v>
      </c>
      <c r="U32" t="n">
        <v>0.5</v>
      </c>
      <c r="V32" t="n">
        <v>0.82</v>
      </c>
      <c r="W32" t="n">
        <v>1.15</v>
      </c>
      <c r="X32" t="n">
        <v>0.72</v>
      </c>
      <c r="Y32" t="n">
        <v>1</v>
      </c>
      <c r="Z32" t="n">
        <v>10</v>
      </c>
    </row>
    <row r="33">
      <c r="A33" t="n">
        <v>8</v>
      </c>
      <c r="B33" t="n">
        <v>140</v>
      </c>
      <c r="C33" t="inlineStr">
        <is>
          <t xml:space="preserve">CONCLUIDO	</t>
        </is>
      </c>
      <c r="D33" t="n">
        <v>7.8339</v>
      </c>
      <c r="E33" t="n">
        <v>12.76</v>
      </c>
      <c r="F33" t="n">
        <v>8.140000000000001</v>
      </c>
      <c r="G33" t="n">
        <v>14.8</v>
      </c>
      <c r="H33" t="n">
        <v>0.19</v>
      </c>
      <c r="I33" t="n">
        <v>33</v>
      </c>
      <c r="J33" t="n">
        <v>277.97</v>
      </c>
      <c r="K33" t="n">
        <v>60.56</v>
      </c>
      <c r="L33" t="n">
        <v>3</v>
      </c>
      <c r="M33" t="n">
        <v>31</v>
      </c>
      <c r="N33" t="n">
        <v>74.42</v>
      </c>
      <c r="O33" t="n">
        <v>34517.57</v>
      </c>
      <c r="P33" t="n">
        <v>133.94</v>
      </c>
      <c r="Q33" t="n">
        <v>968.4</v>
      </c>
      <c r="R33" t="n">
        <v>45.79</v>
      </c>
      <c r="S33" t="n">
        <v>23.91</v>
      </c>
      <c r="T33" t="n">
        <v>10057.89</v>
      </c>
      <c r="U33" t="n">
        <v>0.52</v>
      </c>
      <c r="V33" t="n">
        <v>0.83</v>
      </c>
      <c r="W33" t="n">
        <v>1.13</v>
      </c>
      <c r="X33" t="n">
        <v>0.64</v>
      </c>
      <c r="Y33" t="n">
        <v>1</v>
      </c>
      <c r="Z33" t="n">
        <v>10</v>
      </c>
    </row>
    <row r="34">
      <c r="A34" t="n">
        <v>9</v>
      </c>
      <c r="B34" t="n">
        <v>140</v>
      </c>
      <c r="C34" t="inlineStr">
        <is>
          <t xml:space="preserve">CONCLUIDO	</t>
        </is>
      </c>
      <c r="D34" t="n">
        <v>7.9189</v>
      </c>
      <c r="E34" t="n">
        <v>12.63</v>
      </c>
      <c r="F34" t="n">
        <v>8.109999999999999</v>
      </c>
      <c r="G34" t="n">
        <v>15.69</v>
      </c>
      <c r="H34" t="n">
        <v>0.21</v>
      </c>
      <c r="I34" t="n">
        <v>31</v>
      </c>
      <c r="J34" t="n">
        <v>278.46</v>
      </c>
      <c r="K34" t="n">
        <v>60.56</v>
      </c>
      <c r="L34" t="n">
        <v>3.25</v>
      </c>
      <c r="M34" t="n">
        <v>29</v>
      </c>
      <c r="N34" t="n">
        <v>74.66</v>
      </c>
      <c r="O34" t="n">
        <v>34577.92</v>
      </c>
      <c r="P34" t="n">
        <v>132.78</v>
      </c>
      <c r="Q34" t="n">
        <v>968.54</v>
      </c>
      <c r="R34" t="n">
        <v>44.51</v>
      </c>
      <c r="S34" t="n">
        <v>23.91</v>
      </c>
      <c r="T34" t="n">
        <v>9425.92</v>
      </c>
      <c r="U34" t="n">
        <v>0.54</v>
      </c>
      <c r="V34" t="n">
        <v>0.83</v>
      </c>
      <c r="W34" t="n">
        <v>1.13</v>
      </c>
      <c r="X34" t="n">
        <v>0.61</v>
      </c>
      <c r="Y34" t="n">
        <v>1</v>
      </c>
      <c r="Z34" t="n">
        <v>10</v>
      </c>
    </row>
    <row r="35">
      <c r="A35" t="n">
        <v>10</v>
      </c>
      <c r="B35" t="n">
        <v>140</v>
      </c>
      <c r="C35" t="inlineStr">
        <is>
          <t xml:space="preserve">CONCLUIDO	</t>
        </is>
      </c>
      <c r="D35" t="n">
        <v>8.072699999999999</v>
      </c>
      <c r="E35" t="n">
        <v>12.39</v>
      </c>
      <c r="F35" t="n">
        <v>8.02</v>
      </c>
      <c r="G35" t="n">
        <v>17.19</v>
      </c>
      <c r="H35" t="n">
        <v>0.22</v>
      </c>
      <c r="I35" t="n">
        <v>28</v>
      </c>
      <c r="J35" t="n">
        <v>278.95</v>
      </c>
      <c r="K35" t="n">
        <v>60.56</v>
      </c>
      <c r="L35" t="n">
        <v>3.5</v>
      </c>
      <c r="M35" t="n">
        <v>26</v>
      </c>
      <c r="N35" t="n">
        <v>74.90000000000001</v>
      </c>
      <c r="O35" t="n">
        <v>34638.36</v>
      </c>
      <c r="P35" t="n">
        <v>130.74</v>
      </c>
      <c r="Q35" t="n">
        <v>968.37</v>
      </c>
      <c r="R35" t="n">
        <v>42.04</v>
      </c>
      <c r="S35" t="n">
        <v>23.91</v>
      </c>
      <c r="T35" t="n">
        <v>8203.559999999999</v>
      </c>
      <c r="U35" t="n">
        <v>0.57</v>
      </c>
      <c r="V35" t="n">
        <v>0.84</v>
      </c>
      <c r="W35" t="n">
        <v>1.13</v>
      </c>
      <c r="X35" t="n">
        <v>0.53</v>
      </c>
      <c r="Y35" t="n">
        <v>1</v>
      </c>
      <c r="Z35" t="n">
        <v>10</v>
      </c>
    </row>
    <row r="36">
      <c r="A36" t="n">
        <v>11</v>
      </c>
      <c r="B36" t="n">
        <v>140</v>
      </c>
      <c r="C36" t="inlineStr">
        <is>
          <t xml:space="preserve">CONCLUIDO	</t>
        </is>
      </c>
      <c r="D36" t="n">
        <v>8.167</v>
      </c>
      <c r="E36" t="n">
        <v>12.24</v>
      </c>
      <c r="F36" t="n">
        <v>7.99</v>
      </c>
      <c r="G36" t="n">
        <v>18.43</v>
      </c>
      <c r="H36" t="n">
        <v>0.24</v>
      </c>
      <c r="I36" t="n">
        <v>26</v>
      </c>
      <c r="J36" t="n">
        <v>279.44</v>
      </c>
      <c r="K36" t="n">
        <v>60.56</v>
      </c>
      <c r="L36" t="n">
        <v>3.75</v>
      </c>
      <c r="M36" t="n">
        <v>24</v>
      </c>
      <c r="N36" t="n">
        <v>75.14</v>
      </c>
      <c r="O36" t="n">
        <v>34698.9</v>
      </c>
      <c r="P36" t="n">
        <v>129.17</v>
      </c>
      <c r="Q36" t="n">
        <v>968.4</v>
      </c>
      <c r="R36" t="n">
        <v>40.98</v>
      </c>
      <c r="S36" t="n">
        <v>23.91</v>
      </c>
      <c r="T36" t="n">
        <v>7683.74</v>
      </c>
      <c r="U36" t="n">
        <v>0.58</v>
      </c>
      <c r="V36" t="n">
        <v>0.85</v>
      </c>
      <c r="W36" t="n">
        <v>1.12</v>
      </c>
      <c r="X36" t="n">
        <v>0.49</v>
      </c>
      <c r="Y36" t="n">
        <v>1</v>
      </c>
      <c r="Z36" t="n">
        <v>10</v>
      </c>
    </row>
    <row r="37">
      <c r="A37" t="n">
        <v>12</v>
      </c>
      <c r="B37" t="n">
        <v>140</v>
      </c>
      <c r="C37" t="inlineStr">
        <is>
          <t xml:space="preserve">CONCLUIDO	</t>
        </is>
      </c>
      <c r="D37" t="n">
        <v>8.2719</v>
      </c>
      <c r="E37" t="n">
        <v>12.09</v>
      </c>
      <c r="F37" t="n">
        <v>7.93</v>
      </c>
      <c r="G37" t="n">
        <v>19.84</v>
      </c>
      <c r="H37" t="n">
        <v>0.25</v>
      </c>
      <c r="I37" t="n">
        <v>24</v>
      </c>
      <c r="J37" t="n">
        <v>279.94</v>
      </c>
      <c r="K37" t="n">
        <v>60.56</v>
      </c>
      <c r="L37" t="n">
        <v>4</v>
      </c>
      <c r="M37" t="n">
        <v>22</v>
      </c>
      <c r="N37" t="n">
        <v>75.38</v>
      </c>
      <c r="O37" t="n">
        <v>34759.54</v>
      </c>
      <c r="P37" t="n">
        <v>127.7</v>
      </c>
      <c r="Q37" t="n">
        <v>968.42</v>
      </c>
      <c r="R37" t="n">
        <v>39.34</v>
      </c>
      <c r="S37" t="n">
        <v>23.91</v>
      </c>
      <c r="T37" t="n">
        <v>6874.66</v>
      </c>
      <c r="U37" t="n">
        <v>0.61</v>
      </c>
      <c r="V37" t="n">
        <v>0.85</v>
      </c>
      <c r="W37" t="n">
        <v>1.11</v>
      </c>
      <c r="X37" t="n">
        <v>0.44</v>
      </c>
      <c r="Y37" t="n">
        <v>1</v>
      </c>
      <c r="Z37" t="n">
        <v>10</v>
      </c>
    </row>
    <row r="38">
      <c r="A38" t="n">
        <v>13</v>
      </c>
      <c r="B38" t="n">
        <v>140</v>
      </c>
      <c r="C38" t="inlineStr">
        <is>
          <t xml:space="preserve">CONCLUIDO	</t>
        </is>
      </c>
      <c r="D38" t="n">
        <v>8.3156</v>
      </c>
      <c r="E38" t="n">
        <v>12.03</v>
      </c>
      <c r="F38" t="n">
        <v>7.92</v>
      </c>
      <c r="G38" t="n">
        <v>20.67</v>
      </c>
      <c r="H38" t="n">
        <v>0.27</v>
      </c>
      <c r="I38" t="n">
        <v>23</v>
      </c>
      <c r="J38" t="n">
        <v>280.43</v>
      </c>
      <c r="K38" t="n">
        <v>60.56</v>
      </c>
      <c r="L38" t="n">
        <v>4.25</v>
      </c>
      <c r="M38" t="n">
        <v>21</v>
      </c>
      <c r="N38" t="n">
        <v>75.62</v>
      </c>
      <c r="O38" t="n">
        <v>34820.27</v>
      </c>
      <c r="P38" t="n">
        <v>126.87</v>
      </c>
      <c r="Q38" t="n">
        <v>968.42</v>
      </c>
      <c r="R38" t="n">
        <v>38.91</v>
      </c>
      <c r="S38" t="n">
        <v>23.91</v>
      </c>
      <c r="T38" t="n">
        <v>6664.57</v>
      </c>
      <c r="U38" t="n">
        <v>0.61</v>
      </c>
      <c r="V38" t="n">
        <v>0.85</v>
      </c>
      <c r="W38" t="n">
        <v>1.12</v>
      </c>
      <c r="X38" t="n">
        <v>0.43</v>
      </c>
      <c r="Y38" t="n">
        <v>1</v>
      </c>
      <c r="Z38" t="n">
        <v>10</v>
      </c>
    </row>
    <row r="39">
      <c r="A39" t="n">
        <v>14</v>
      </c>
      <c r="B39" t="n">
        <v>140</v>
      </c>
      <c r="C39" t="inlineStr">
        <is>
          <t xml:space="preserve">CONCLUIDO	</t>
        </is>
      </c>
      <c r="D39" t="n">
        <v>8.4063</v>
      </c>
      <c r="E39" t="n">
        <v>11.9</v>
      </c>
      <c r="F39" t="n">
        <v>7.9</v>
      </c>
      <c r="G39" t="n">
        <v>22.57</v>
      </c>
      <c r="H39" t="n">
        <v>0.29</v>
      </c>
      <c r="I39" t="n">
        <v>21</v>
      </c>
      <c r="J39" t="n">
        <v>280.92</v>
      </c>
      <c r="K39" t="n">
        <v>60.56</v>
      </c>
      <c r="L39" t="n">
        <v>4.5</v>
      </c>
      <c r="M39" t="n">
        <v>19</v>
      </c>
      <c r="N39" t="n">
        <v>75.87</v>
      </c>
      <c r="O39" t="n">
        <v>34881.09</v>
      </c>
      <c r="P39" t="n">
        <v>125.77</v>
      </c>
      <c r="Q39" t="n">
        <v>968.3200000000001</v>
      </c>
      <c r="R39" t="n">
        <v>38.14</v>
      </c>
      <c r="S39" t="n">
        <v>23.91</v>
      </c>
      <c r="T39" t="n">
        <v>6293.04</v>
      </c>
      <c r="U39" t="n">
        <v>0.63</v>
      </c>
      <c r="V39" t="n">
        <v>0.86</v>
      </c>
      <c r="W39" t="n">
        <v>1.11</v>
      </c>
      <c r="X39" t="n">
        <v>0.4</v>
      </c>
      <c r="Y39" t="n">
        <v>1</v>
      </c>
      <c r="Z39" t="n">
        <v>10</v>
      </c>
    </row>
    <row r="40">
      <c r="A40" t="n">
        <v>15</v>
      </c>
      <c r="B40" t="n">
        <v>140</v>
      </c>
      <c r="C40" t="inlineStr">
        <is>
          <t xml:space="preserve">CONCLUIDO	</t>
        </is>
      </c>
      <c r="D40" t="n">
        <v>8.464399999999999</v>
      </c>
      <c r="E40" t="n">
        <v>11.81</v>
      </c>
      <c r="F40" t="n">
        <v>7.87</v>
      </c>
      <c r="G40" t="n">
        <v>23.61</v>
      </c>
      <c r="H40" t="n">
        <v>0.3</v>
      </c>
      <c r="I40" t="n">
        <v>20</v>
      </c>
      <c r="J40" t="n">
        <v>281.41</v>
      </c>
      <c r="K40" t="n">
        <v>60.56</v>
      </c>
      <c r="L40" t="n">
        <v>4.75</v>
      </c>
      <c r="M40" t="n">
        <v>18</v>
      </c>
      <c r="N40" t="n">
        <v>76.11</v>
      </c>
      <c r="O40" t="n">
        <v>34942.02</v>
      </c>
      <c r="P40" t="n">
        <v>124.72</v>
      </c>
      <c r="Q40" t="n">
        <v>968.3200000000001</v>
      </c>
      <c r="R40" t="n">
        <v>37.28</v>
      </c>
      <c r="S40" t="n">
        <v>23.91</v>
      </c>
      <c r="T40" t="n">
        <v>5866.76</v>
      </c>
      <c r="U40" t="n">
        <v>0.64</v>
      </c>
      <c r="V40" t="n">
        <v>0.86</v>
      </c>
      <c r="W40" t="n">
        <v>1.11</v>
      </c>
      <c r="X40" t="n">
        <v>0.37</v>
      </c>
      <c r="Y40" t="n">
        <v>1</v>
      </c>
      <c r="Z40" t="n">
        <v>10</v>
      </c>
    </row>
    <row r="41">
      <c r="A41" t="n">
        <v>16</v>
      </c>
      <c r="B41" t="n">
        <v>140</v>
      </c>
      <c r="C41" t="inlineStr">
        <is>
          <t xml:space="preserve">CONCLUIDO	</t>
        </is>
      </c>
      <c r="D41" t="n">
        <v>8.5137</v>
      </c>
      <c r="E41" t="n">
        <v>11.75</v>
      </c>
      <c r="F41" t="n">
        <v>7.85</v>
      </c>
      <c r="G41" t="n">
        <v>24.8</v>
      </c>
      <c r="H41" t="n">
        <v>0.32</v>
      </c>
      <c r="I41" t="n">
        <v>19</v>
      </c>
      <c r="J41" t="n">
        <v>281.91</v>
      </c>
      <c r="K41" t="n">
        <v>60.56</v>
      </c>
      <c r="L41" t="n">
        <v>5</v>
      </c>
      <c r="M41" t="n">
        <v>17</v>
      </c>
      <c r="N41" t="n">
        <v>76.34999999999999</v>
      </c>
      <c r="O41" t="n">
        <v>35003.04</v>
      </c>
      <c r="P41" t="n">
        <v>123.32</v>
      </c>
      <c r="Q41" t="n">
        <v>968.46</v>
      </c>
      <c r="R41" t="n">
        <v>36.53</v>
      </c>
      <c r="S41" t="n">
        <v>23.91</v>
      </c>
      <c r="T41" t="n">
        <v>5497.71</v>
      </c>
      <c r="U41" t="n">
        <v>0.65</v>
      </c>
      <c r="V41" t="n">
        <v>0.86</v>
      </c>
      <c r="W41" t="n">
        <v>1.12</v>
      </c>
      <c r="X41" t="n">
        <v>0.36</v>
      </c>
      <c r="Y41" t="n">
        <v>1</v>
      </c>
      <c r="Z41" t="n">
        <v>10</v>
      </c>
    </row>
    <row r="42">
      <c r="A42" t="n">
        <v>17</v>
      </c>
      <c r="B42" t="n">
        <v>140</v>
      </c>
      <c r="C42" t="inlineStr">
        <is>
          <t xml:space="preserve">CONCLUIDO	</t>
        </is>
      </c>
      <c r="D42" t="n">
        <v>8.559200000000001</v>
      </c>
      <c r="E42" t="n">
        <v>11.68</v>
      </c>
      <c r="F42" t="n">
        <v>7.84</v>
      </c>
      <c r="G42" t="n">
        <v>26.14</v>
      </c>
      <c r="H42" t="n">
        <v>0.33</v>
      </c>
      <c r="I42" t="n">
        <v>18</v>
      </c>
      <c r="J42" t="n">
        <v>282.4</v>
      </c>
      <c r="K42" t="n">
        <v>60.56</v>
      </c>
      <c r="L42" t="n">
        <v>5.25</v>
      </c>
      <c r="M42" t="n">
        <v>16</v>
      </c>
      <c r="N42" t="n">
        <v>76.59999999999999</v>
      </c>
      <c r="O42" t="n">
        <v>35064.15</v>
      </c>
      <c r="P42" t="n">
        <v>122.48</v>
      </c>
      <c r="Q42" t="n">
        <v>968.3200000000001</v>
      </c>
      <c r="R42" t="n">
        <v>36.3</v>
      </c>
      <c r="S42" t="n">
        <v>23.91</v>
      </c>
      <c r="T42" t="n">
        <v>5386.66</v>
      </c>
      <c r="U42" t="n">
        <v>0.66</v>
      </c>
      <c r="V42" t="n">
        <v>0.86</v>
      </c>
      <c r="W42" t="n">
        <v>1.11</v>
      </c>
      <c r="X42" t="n">
        <v>0.35</v>
      </c>
      <c r="Y42" t="n">
        <v>1</v>
      </c>
      <c r="Z42" t="n">
        <v>10</v>
      </c>
    </row>
    <row r="43">
      <c r="A43" t="n">
        <v>18</v>
      </c>
      <c r="B43" t="n">
        <v>140</v>
      </c>
      <c r="C43" t="inlineStr">
        <is>
          <t xml:space="preserve">CONCLUIDO	</t>
        </is>
      </c>
      <c r="D43" t="n">
        <v>8.608499999999999</v>
      </c>
      <c r="E43" t="n">
        <v>11.62</v>
      </c>
      <c r="F43" t="n">
        <v>7.83</v>
      </c>
      <c r="G43" t="n">
        <v>27.63</v>
      </c>
      <c r="H43" t="n">
        <v>0.35</v>
      </c>
      <c r="I43" t="n">
        <v>17</v>
      </c>
      <c r="J43" t="n">
        <v>282.9</v>
      </c>
      <c r="K43" t="n">
        <v>60.56</v>
      </c>
      <c r="L43" t="n">
        <v>5.5</v>
      </c>
      <c r="M43" t="n">
        <v>15</v>
      </c>
      <c r="N43" t="n">
        <v>76.84999999999999</v>
      </c>
      <c r="O43" t="n">
        <v>35125.37</v>
      </c>
      <c r="P43" t="n">
        <v>121.38</v>
      </c>
      <c r="Q43" t="n">
        <v>968.48</v>
      </c>
      <c r="R43" t="n">
        <v>36</v>
      </c>
      <c r="S43" t="n">
        <v>23.91</v>
      </c>
      <c r="T43" t="n">
        <v>5241.99</v>
      </c>
      <c r="U43" t="n">
        <v>0.66</v>
      </c>
      <c r="V43" t="n">
        <v>0.86</v>
      </c>
      <c r="W43" t="n">
        <v>1.11</v>
      </c>
      <c r="X43" t="n">
        <v>0.33</v>
      </c>
      <c r="Y43" t="n">
        <v>1</v>
      </c>
      <c r="Z43" t="n">
        <v>10</v>
      </c>
    </row>
    <row r="44">
      <c r="A44" t="n">
        <v>19</v>
      </c>
      <c r="B44" t="n">
        <v>140</v>
      </c>
      <c r="C44" t="inlineStr">
        <is>
          <t xml:space="preserve">CONCLUIDO	</t>
        </is>
      </c>
      <c r="D44" t="n">
        <v>8.6701</v>
      </c>
      <c r="E44" t="n">
        <v>11.53</v>
      </c>
      <c r="F44" t="n">
        <v>7.8</v>
      </c>
      <c r="G44" t="n">
        <v>29.24</v>
      </c>
      <c r="H44" t="n">
        <v>0.36</v>
      </c>
      <c r="I44" t="n">
        <v>16</v>
      </c>
      <c r="J44" t="n">
        <v>283.4</v>
      </c>
      <c r="K44" t="n">
        <v>60.56</v>
      </c>
      <c r="L44" t="n">
        <v>5.75</v>
      </c>
      <c r="M44" t="n">
        <v>14</v>
      </c>
      <c r="N44" t="n">
        <v>77.09</v>
      </c>
      <c r="O44" t="n">
        <v>35186.68</v>
      </c>
      <c r="P44" t="n">
        <v>120.28</v>
      </c>
      <c r="Q44" t="n">
        <v>968.39</v>
      </c>
      <c r="R44" t="n">
        <v>34.96</v>
      </c>
      <c r="S44" t="n">
        <v>23.91</v>
      </c>
      <c r="T44" t="n">
        <v>4723.55</v>
      </c>
      <c r="U44" t="n">
        <v>0.68</v>
      </c>
      <c r="V44" t="n">
        <v>0.87</v>
      </c>
      <c r="W44" t="n">
        <v>1.11</v>
      </c>
      <c r="X44" t="n">
        <v>0.3</v>
      </c>
      <c r="Y44" t="n">
        <v>1</v>
      </c>
      <c r="Z44" t="n">
        <v>10</v>
      </c>
    </row>
    <row r="45">
      <c r="A45" t="n">
        <v>20</v>
      </c>
      <c r="B45" t="n">
        <v>140</v>
      </c>
      <c r="C45" t="inlineStr">
        <is>
          <t xml:space="preserve">CONCLUIDO	</t>
        </is>
      </c>
      <c r="D45" t="n">
        <v>8.6724</v>
      </c>
      <c r="E45" t="n">
        <v>11.53</v>
      </c>
      <c r="F45" t="n">
        <v>7.79</v>
      </c>
      <c r="G45" t="n">
        <v>29.23</v>
      </c>
      <c r="H45" t="n">
        <v>0.38</v>
      </c>
      <c r="I45" t="n">
        <v>16</v>
      </c>
      <c r="J45" t="n">
        <v>283.9</v>
      </c>
      <c r="K45" t="n">
        <v>60.56</v>
      </c>
      <c r="L45" t="n">
        <v>6</v>
      </c>
      <c r="M45" t="n">
        <v>14</v>
      </c>
      <c r="N45" t="n">
        <v>77.34</v>
      </c>
      <c r="O45" t="n">
        <v>35248.1</v>
      </c>
      <c r="P45" t="n">
        <v>119.58</v>
      </c>
      <c r="Q45" t="n">
        <v>968.42</v>
      </c>
      <c r="R45" t="n">
        <v>35.02</v>
      </c>
      <c r="S45" t="n">
        <v>23.91</v>
      </c>
      <c r="T45" t="n">
        <v>4756.38</v>
      </c>
      <c r="U45" t="n">
        <v>0.68</v>
      </c>
      <c r="V45" t="n">
        <v>0.87</v>
      </c>
      <c r="W45" t="n">
        <v>1.1</v>
      </c>
      <c r="X45" t="n">
        <v>0.3</v>
      </c>
      <c r="Y45" t="n">
        <v>1</v>
      </c>
      <c r="Z45" t="n">
        <v>10</v>
      </c>
    </row>
    <row r="46">
      <c r="A46" t="n">
        <v>21</v>
      </c>
      <c r="B46" t="n">
        <v>140</v>
      </c>
      <c r="C46" t="inlineStr">
        <is>
          <t xml:space="preserve">CONCLUIDO	</t>
        </is>
      </c>
      <c r="D46" t="n">
        <v>8.727499999999999</v>
      </c>
      <c r="E46" t="n">
        <v>11.46</v>
      </c>
      <c r="F46" t="n">
        <v>7.77</v>
      </c>
      <c r="G46" t="n">
        <v>31.09</v>
      </c>
      <c r="H46" t="n">
        <v>0.39</v>
      </c>
      <c r="I46" t="n">
        <v>15</v>
      </c>
      <c r="J46" t="n">
        <v>284.4</v>
      </c>
      <c r="K46" t="n">
        <v>60.56</v>
      </c>
      <c r="L46" t="n">
        <v>6.25</v>
      </c>
      <c r="M46" t="n">
        <v>13</v>
      </c>
      <c r="N46" t="n">
        <v>77.59</v>
      </c>
      <c r="O46" t="n">
        <v>35309.61</v>
      </c>
      <c r="P46" t="n">
        <v>118.52</v>
      </c>
      <c r="Q46" t="n">
        <v>968.3200000000001</v>
      </c>
      <c r="R46" t="n">
        <v>34.38</v>
      </c>
      <c r="S46" t="n">
        <v>23.91</v>
      </c>
      <c r="T46" t="n">
        <v>4440.13</v>
      </c>
      <c r="U46" t="n">
        <v>0.7</v>
      </c>
      <c r="V46" t="n">
        <v>0.87</v>
      </c>
      <c r="W46" t="n">
        <v>1.1</v>
      </c>
      <c r="X46" t="n">
        <v>0.28</v>
      </c>
      <c r="Y46" t="n">
        <v>1</v>
      </c>
      <c r="Z46" t="n">
        <v>10</v>
      </c>
    </row>
    <row r="47">
      <c r="A47" t="n">
        <v>22</v>
      </c>
      <c r="B47" t="n">
        <v>140</v>
      </c>
      <c r="C47" t="inlineStr">
        <is>
          <t xml:space="preserve">CONCLUIDO	</t>
        </is>
      </c>
      <c r="D47" t="n">
        <v>8.7852</v>
      </c>
      <c r="E47" t="n">
        <v>11.38</v>
      </c>
      <c r="F47" t="n">
        <v>7.75</v>
      </c>
      <c r="G47" t="n">
        <v>33.22</v>
      </c>
      <c r="H47" t="n">
        <v>0.41</v>
      </c>
      <c r="I47" t="n">
        <v>14</v>
      </c>
      <c r="J47" t="n">
        <v>284.89</v>
      </c>
      <c r="K47" t="n">
        <v>60.56</v>
      </c>
      <c r="L47" t="n">
        <v>6.5</v>
      </c>
      <c r="M47" t="n">
        <v>12</v>
      </c>
      <c r="N47" t="n">
        <v>77.84</v>
      </c>
      <c r="O47" t="n">
        <v>35371.22</v>
      </c>
      <c r="P47" t="n">
        <v>116.87</v>
      </c>
      <c r="Q47" t="n">
        <v>968.36</v>
      </c>
      <c r="R47" t="n">
        <v>33.44</v>
      </c>
      <c r="S47" t="n">
        <v>23.91</v>
      </c>
      <c r="T47" t="n">
        <v>3978.13</v>
      </c>
      <c r="U47" t="n">
        <v>0.71</v>
      </c>
      <c r="V47" t="n">
        <v>0.87</v>
      </c>
      <c r="W47" t="n">
        <v>1.11</v>
      </c>
      <c r="X47" t="n">
        <v>0.25</v>
      </c>
      <c r="Y47" t="n">
        <v>1</v>
      </c>
      <c r="Z47" t="n">
        <v>10</v>
      </c>
    </row>
    <row r="48">
      <c r="A48" t="n">
        <v>23</v>
      </c>
      <c r="B48" t="n">
        <v>140</v>
      </c>
      <c r="C48" t="inlineStr">
        <is>
          <t xml:space="preserve">CONCLUIDO	</t>
        </is>
      </c>
      <c r="D48" t="n">
        <v>8.7925</v>
      </c>
      <c r="E48" t="n">
        <v>11.37</v>
      </c>
      <c r="F48" t="n">
        <v>7.74</v>
      </c>
      <c r="G48" t="n">
        <v>33.18</v>
      </c>
      <c r="H48" t="n">
        <v>0.42</v>
      </c>
      <c r="I48" t="n">
        <v>14</v>
      </c>
      <c r="J48" t="n">
        <v>285.39</v>
      </c>
      <c r="K48" t="n">
        <v>60.56</v>
      </c>
      <c r="L48" t="n">
        <v>6.75</v>
      </c>
      <c r="M48" t="n">
        <v>12</v>
      </c>
      <c r="N48" t="n">
        <v>78.09</v>
      </c>
      <c r="O48" t="n">
        <v>35432.93</v>
      </c>
      <c r="P48" t="n">
        <v>116.53</v>
      </c>
      <c r="Q48" t="n">
        <v>968.37</v>
      </c>
      <c r="R48" t="n">
        <v>33.22</v>
      </c>
      <c r="S48" t="n">
        <v>23.91</v>
      </c>
      <c r="T48" t="n">
        <v>3868.39</v>
      </c>
      <c r="U48" t="n">
        <v>0.72</v>
      </c>
      <c r="V48" t="n">
        <v>0.87</v>
      </c>
      <c r="W48" t="n">
        <v>1.1</v>
      </c>
      <c r="X48" t="n">
        <v>0.24</v>
      </c>
      <c r="Y48" t="n">
        <v>1</v>
      </c>
      <c r="Z48" t="n">
        <v>10</v>
      </c>
    </row>
    <row r="49">
      <c r="A49" t="n">
        <v>24</v>
      </c>
      <c r="B49" t="n">
        <v>140</v>
      </c>
      <c r="C49" t="inlineStr">
        <is>
          <t xml:space="preserve">CONCLUIDO	</t>
        </is>
      </c>
      <c r="D49" t="n">
        <v>8.833299999999999</v>
      </c>
      <c r="E49" t="n">
        <v>11.32</v>
      </c>
      <c r="F49" t="n">
        <v>7.74</v>
      </c>
      <c r="G49" t="n">
        <v>35.73</v>
      </c>
      <c r="H49" t="n">
        <v>0.44</v>
      </c>
      <c r="I49" t="n">
        <v>13</v>
      </c>
      <c r="J49" t="n">
        <v>285.9</v>
      </c>
      <c r="K49" t="n">
        <v>60.56</v>
      </c>
      <c r="L49" t="n">
        <v>7</v>
      </c>
      <c r="M49" t="n">
        <v>11</v>
      </c>
      <c r="N49" t="n">
        <v>78.34</v>
      </c>
      <c r="O49" t="n">
        <v>35494.74</v>
      </c>
      <c r="P49" t="n">
        <v>115.7</v>
      </c>
      <c r="Q49" t="n">
        <v>968.4299999999999</v>
      </c>
      <c r="R49" t="n">
        <v>33.29</v>
      </c>
      <c r="S49" t="n">
        <v>23.91</v>
      </c>
      <c r="T49" t="n">
        <v>3904.79</v>
      </c>
      <c r="U49" t="n">
        <v>0.72</v>
      </c>
      <c r="V49" t="n">
        <v>0.87</v>
      </c>
      <c r="W49" t="n">
        <v>1.1</v>
      </c>
      <c r="X49" t="n">
        <v>0.24</v>
      </c>
      <c r="Y49" t="n">
        <v>1</v>
      </c>
      <c r="Z49" t="n">
        <v>10</v>
      </c>
    </row>
    <row r="50">
      <c r="A50" t="n">
        <v>25</v>
      </c>
      <c r="B50" t="n">
        <v>140</v>
      </c>
      <c r="C50" t="inlineStr">
        <is>
          <t xml:space="preserve">CONCLUIDO	</t>
        </is>
      </c>
      <c r="D50" t="n">
        <v>8.8346</v>
      </c>
      <c r="E50" t="n">
        <v>11.32</v>
      </c>
      <c r="F50" t="n">
        <v>7.74</v>
      </c>
      <c r="G50" t="n">
        <v>35.72</v>
      </c>
      <c r="H50" t="n">
        <v>0.45</v>
      </c>
      <c r="I50" t="n">
        <v>13</v>
      </c>
      <c r="J50" t="n">
        <v>286.4</v>
      </c>
      <c r="K50" t="n">
        <v>60.56</v>
      </c>
      <c r="L50" t="n">
        <v>7.25</v>
      </c>
      <c r="M50" t="n">
        <v>11</v>
      </c>
      <c r="N50" t="n">
        <v>78.59</v>
      </c>
      <c r="O50" t="n">
        <v>35556.78</v>
      </c>
      <c r="P50" t="n">
        <v>115.13</v>
      </c>
      <c r="Q50" t="n">
        <v>968.46</v>
      </c>
      <c r="R50" t="n">
        <v>33.15</v>
      </c>
      <c r="S50" t="n">
        <v>23.91</v>
      </c>
      <c r="T50" t="n">
        <v>3835.91</v>
      </c>
      <c r="U50" t="n">
        <v>0.72</v>
      </c>
      <c r="V50" t="n">
        <v>0.87</v>
      </c>
      <c r="W50" t="n">
        <v>1.1</v>
      </c>
      <c r="X50" t="n">
        <v>0.24</v>
      </c>
      <c r="Y50" t="n">
        <v>1</v>
      </c>
      <c r="Z50" t="n">
        <v>10</v>
      </c>
    </row>
    <row r="51">
      <c r="A51" t="n">
        <v>26</v>
      </c>
      <c r="B51" t="n">
        <v>140</v>
      </c>
      <c r="C51" t="inlineStr">
        <is>
          <t xml:space="preserve">CONCLUIDO	</t>
        </is>
      </c>
      <c r="D51" t="n">
        <v>8.898300000000001</v>
      </c>
      <c r="E51" t="n">
        <v>11.24</v>
      </c>
      <c r="F51" t="n">
        <v>7.71</v>
      </c>
      <c r="G51" t="n">
        <v>38.55</v>
      </c>
      <c r="H51" t="n">
        <v>0.47</v>
      </c>
      <c r="I51" t="n">
        <v>12</v>
      </c>
      <c r="J51" t="n">
        <v>286.9</v>
      </c>
      <c r="K51" t="n">
        <v>60.56</v>
      </c>
      <c r="L51" t="n">
        <v>7.5</v>
      </c>
      <c r="M51" t="n">
        <v>10</v>
      </c>
      <c r="N51" t="n">
        <v>78.84999999999999</v>
      </c>
      <c r="O51" t="n">
        <v>35618.8</v>
      </c>
      <c r="P51" t="n">
        <v>113.34</v>
      </c>
      <c r="Q51" t="n">
        <v>968.3200000000001</v>
      </c>
      <c r="R51" t="n">
        <v>32.38</v>
      </c>
      <c r="S51" t="n">
        <v>23.91</v>
      </c>
      <c r="T51" t="n">
        <v>3457.93</v>
      </c>
      <c r="U51" t="n">
        <v>0.74</v>
      </c>
      <c r="V51" t="n">
        <v>0.88</v>
      </c>
      <c r="W51" t="n">
        <v>1.1</v>
      </c>
      <c r="X51" t="n">
        <v>0.21</v>
      </c>
      <c r="Y51" t="n">
        <v>1</v>
      </c>
      <c r="Z51" t="n">
        <v>10</v>
      </c>
    </row>
    <row r="52">
      <c r="A52" t="n">
        <v>27</v>
      </c>
      <c r="B52" t="n">
        <v>140</v>
      </c>
      <c r="C52" t="inlineStr">
        <is>
          <t xml:space="preserve">CONCLUIDO	</t>
        </is>
      </c>
      <c r="D52" t="n">
        <v>8.8957</v>
      </c>
      <c r="E52" t="n">
        <v>11.24</v>
      </c>
      <c r="F52" t="n">
        <v>7.71</v>
      </c>
      <c r="G52" t="n">
        <v>38.57</v>
      </c>
      <c r="H52" t="n">
        <v>0.48</v>
      </c>
      <c r="I52" t="n">
        <v>12</v>
      </c>
      <c r="J52" t="n">
        <v>287.41</v>
      </c>
      <c r="K52" t="n">
        <v>60.56</v>
      </c>
      <c r="L52" t="n">
        <v>7.75</v>
      </c>
      <c r="M52" t="n">
        <v>10</v>
      </c>
      <c r="N52" t="n">
        <v>79.09999999999999</v>
      </c>
      <c r="O52" t="n">
        <v>35680.92</v>
      </c>
      <c r="P52" t="n">
        <v>112.39</v>
      </c>
      <c r="Q52" t="n">
        <v>968.35</v>
      </c>
      <c r="R52" t="n">
        <v>32.42</v>
      </c>
      <c r="S52" t="n">
        <v>23.91</v>
      </c>
      <c r="T52" t="n">
        <v>3475.23</v>
      </c>
      <c r="U52" t="n">
        <v>0.74</v>
      </c>
      <c r="V52" t="n">
        <v>0.88</v>
      </c>
      <c r="W52" t="n">
        <v>1.1</v>
      </c>
      <c r="X52" t="n">
        <v>0.22</v>
      </c>
      <c r="Y52" t="n">
        <v>1</v>
      </c>
      <c r="Z52" t="n">
        <v>10</v>
      </c>
    </row>
    <row r="53">
      <c r="A53" t="n">
        <v>28</v>
      </c>
      <c r="B53" t="n">
        <v>140</v>
      </c>
      <c r="C53" t="inlineStr">
        <is>
          <t xml:space="preserve">CONCLUIDO	</t>
        </is>
      </c>
      <c r="D53" t="n">
        <v>8.9534</v>
      </c>
      <c r="E53" t="n">
        <v>11.17</v>
      </c>
      <c r="F53" t="n">
        <v>7.69</v>
      </c>
      <c r="G53" t="n">
        <v>41.96</v>
      </c>
      <c r="H53" t="n">
        <v>0.49</v>
      </c>
      <c r="I53" t="n">
        <v>11</v>
      </c>
      <c r="J53" t="n">
        <v>287.91</v>
      </c>
      <c r="K53" t="n">
        <v>60.56</v>
      </c>
      <c r="L53" t="n">
        <v>8</v>
      </c>
      <c r="M53" t="n">
        <v>9</v>
      </c>
      <c r="N53" t="n">
        <v>79.36</v>
      </c>
      <c r="O53" t="n">
        <v>35743.15</v>
      </c>
      <c r="P53" t="n">
        <v>111.02</v>
      </c>
      <c r="Q53" t="n">
        <v>968.41</v>
      </c>
      <c r="R53" t="n">
        <v>31.83</v>
      </c>
      <c r="S53" t="n">
        <v>23.91</v>
      </c>
      <c r="T53" t="n">
        <v>3186.85</v>
      </c>
      <c r="U53" t="n">
        <v>0.75</v>
      </c>
      <c r="V53" t="n">
        <v>0.88</v>
      </c>
      <c r="W53" t="n">
        <v>1.1</v>
      </c>
      <c r="X53" t="n">
        <v>0.2</v>
      </c>
      <c r="Y53" t="n">
        <v>1</v>
      </c>
      <c r="Z53" t="n">
        <v>10</v>
      </c>
    </row>
    <row r="54">
      <c r="A54" t="n">
        <v>29</v>
      </c>
      <c r="B54" t="n">
        <v>140</v>
      </c>
      <c r="C54" t="inlineStr">
        <is>
          <t xml:space="preserve">CONCLUIDO	</t>
        </is>
      </c>
      <c r="D54" t="n">
        <v>8.9557</v>
      </c>
      <c r="E54" t="n">
        <v>11.17</v>
      </c>
      <c r="F54" t="n">
        <v>7.69</v>
      </c>
      <c r="G54" t="n">
        <v>41.95</v>
      </c>
      <c r="H54" t="n">
        <v>0.51</v>
      </c>
      <c r="I54" t="n">
        <v>11</v>
      </c>
      <c r="J54" t="n">
        <v>288.42</v>
      </c>
      <c r="K54" t="n">
        <v>60.56</v>
      </c>
      <c r="L54" t="n">
        <v>8.25</v>
      </c>
      <c r="M54" t="n">
        <v>9</v>
      </c>
      <c r="N54" t="n">
        <v>79.61</v>
      </c>
      <c r="O54" t="n">
        <v>35805.48</v>
      </c>
      <c r="P54" t="n">
        <v>110.6</v>
      </c>
      <c r="Q54" t="n">
        <v>968.41</v>
      </c>
      <c r="R54" t="n">
        <v>31.86</v>
      </c>
      <c r="S54" t="n">
        <v>23.91</v>
      </c>
      <c r="T54" t="n">
        <v>3201.66</v>
      </c>
      <c r="U54" t="n">
        <v>0.75</v>
      </c>
      <c r="V54" t="n">
        <v>0.88</v>
      </c>
      <c r="W54" t="n">
        <v>1.09</v>
      </c>
      <c r="X54" t="n">
        <v>0.19</v>
      </c>
      <c r="Y54" t="n">
        <v>1</v>
      </c>
      <c r="Z54" t="n">
        <v>10</v>
      </c>
    </row>
    <row r="55">
      <c r="A55" t="n">
        <v>30</v>
      </c>
      <c r="B55" t="n">
        <v>140</v>
      </c>
      <c r="C55" t="inlineStr">
        <is>
          <t xml:space="preserve">CONCLUIDO	</t>
        </is>
      </c>
      <c r="D55" t="n">
        <v>8.955399999999999</v>
      </c>
      <c r="E55" t="n">
        <v>11.17</v>
      </c>
      <c r="F55" t="n">
        <v>7.69</v>
      </c>
      <c r="G55" t="n">
        <v>41.95</v>
      </c>
      <c r="H55" t="n">
        <v>0.52</v>
      </c>
      <c r="I55" t="n">
        <v>11</v>
      </c>
      <c r="J55" t="n">
        <v>288.92</v>
      </c>
      <c r="K55" t="n">
        <v>60.56</v>
      </c>
      <c r="L55" t="n">
        <v>8.5</v>
      </c>
      <c r="M55" t="n">
        <v>9</v>
      </c>
      <c r="N55" t="n">
        <v>79.87</v>
      </c>
      <c r="O55" t="n">
        <v>35867.91</v>
      </c>
      <c r="P55" t="n">
        <v>109.57</v>
      </c>
      <c r="Q55" t="n">
        <v>968.3200000000001</v>
      </c>
      <c r="R55" t="n">
        <v>31.82</v>
      </c>
      <c r="S55" t="n">
        <v>23.91</v>
      </c>
      <c r="T55" t="n">
        <v>3181.02</v>
      </c>
      <c r="U55" t="n">
        <v>0.75</v>
      </c>
      <c r="V55" t="n">
        <v>0.88</v>
      </c>
      <c r="W55" t="n">
        <v>1.1</v>
      </c>
      <c r="X55" t="n">
        <v>0.19</v>
      </c>
      <c r="Y55" t="n">
        <v>1</v>
      </c>
      <c r="Z55" t="n">
        <v>10</v>
      </c>
    </row>
    <row r="56">
      <c r="A56" t="n">
        <v>31</v>
      </c>
      <c r="B56" t="n">
        <v>140</v>
      </c>
      <c r="C56" t="inlineStr">
        <is>
          <t xml:space="preserve">CONCLUIDO	</t>
        </is>
      </c>
      <c r="D56" t="n">
        <v>9.0122</v>
      </c>
      <c r="E56" t="n">
        <v>11.1</v>
      </c>
      <c r="F56" t="n">
        <v>7.67</v>
      </c>
      <c r="G56" t="n">
        <v>46.04</v>
      </c>
      <c r="H56" t="n">
        <v>0.54</v>
      </c>
      <c r="I56" t="n">
        <v>10</v>
      </c>
      <c r="J56" t="n">
        <v>289.43</v>
      </c>
      <c r="K56" t="n">
        <v>60.56</v>
      </c>
      <c r="L56" t="n">
        <v>8.75</v>
      </c>
      <c r="M56" t="n">
        <v>8</v>
      </c>
      <c r="N56" t="n">
        <v>80.12</v>
      </c>
      <c r="O56" t="n">
        <v>35930.44</v>
      </c>
      <c r="P56" t="n">
        <v>108.24</v>
      </c>
      <c r="Q56" t="n">
        <v>968.39</v>
      </c>
      <c r="R56" t="n">
        <v>31.16</v>
      </c>
      <c r="S56" t="n">
        <v>23.91</v>
      </c>
      <c r="T56" t="n">
        <v>2853.58</v>
      </c>
      <c r="U56" t="n">
        <v>0.77</v>
      </c>
      <c r="V56" t="n">
        <v>0.88</v>
      </c>
      <c r="W56" t="n">
        <v>1.1</v>
      </c>
      <c r="X56" t="n">
        <v>0.18</v>
      </c>
      <c r="Y56" t="n">
        <v>1</v>
      </c>
      <c r="Z56" t="n">
        <v>10</v>
      </c>
    </row>
    <row r="57">
      <c r="A57" t="n">
        <v>32</v>
      </c>
      <c r="B57" t="n">
        <v>140</v>
      </c>
      <c r="C57" t="inlineStr">
        <is>
          <t xml:space="preserve">CONCLUIDO	</t>
        </is>
      </c>
      <c r="D57" t="n">
        <v>9.015599999999999</v>
      </c>
      <c r="E57" t="n">
        <v>11.09</v>
      </c>
      <c r="F57" t="n">
        <v>7.67</v>
      </c>
      <c r="G57" t="n">
        <v>46.01</v>
      </c>
      <c r="H57" t="n">
        <v>0.55</v>
      </c>
      <c r="I57" t="n">
        <v>10</v>
      </c>
      <c r="J57" t="n">
        <v>289.94</v>
      </c>
      <c r="K57" t="n">
        <v>60.56</v>
      </c>
      <c r="L57" t="n">
        <v>9</v>
      </c>
      <c r="M57" t="n">
        <v>8</v>
      </c>
      <c r="N57" t="n">
        <v>80.38</v>
      </c>
      <c r="O57" t="n">
        <v>35993.08</v>
      </c>
      <c r="P57" t="n">
        <v>107.65</v>
      </c>
      <c r="Q57" t="n">
        <v>968.3200000000001</v>
      </c>
      <c r="R57" t="n">
        <v>30.99</v>
      </c>
      <c r="S57" t="n">
        <v>23.91</v>
      </c>
      <c r="T57" t="n">
        <v>2769.73</v>
      </c>
      <c r="U57" t="n">
        <v>0.77</v>
      </c>
      <c r="V57" t="n">
        <v>0.88</v>
      </c>
      <c r="W57" t="n">
        <v>1.1</v>
      </c>
      <c r="X57" t="n">
        <v>0.17</v>
      </c>
      <c r="Y57" t="n">
        <v>1</v>
      </c>
      <c r="Z57" t="n">
        <v>10</v>
      </c>
    </row>
    <row r="58">
      <c r="A58" t="n">
        <v>33</v>
      </c>
      <c r="B58" t="n">
        <v>140</v>
      </c>
      <c r="C58" t="inlineStr">
        <is>
          <t xml:space="preserve">CONCLUIDO	</t>
        </is>
      </c>
      <c r="D58" t="n">
        <v>9.023</v>
      </c>
      <c r="E58" t="n">
        <v>11.08</v>
      </c>
      <c r="F58" t="n">
        <v>7.66</v>
      </c>
      <c r="G58" t="n">
        <v>45.96</v>
      </c>
      <c r="H58" t="n">
        <v>0.57</v>
      </c>
      <c r="I58" t="n">
        <v>10</v>
      </c>
      <c r="J58" t="n">
        <v>290.45</v>
      </c>
      <c r="K58" t="n">
        <v>60.56</v>
      </c>
      <c r="L58" t="n">
        <v>9.25</v>
      </c>
      <c r="M58" t="n">
        <v>8</v>
      </c>
      <c r="N58" t="n">
        <v>80.64</v>
      </c>
      <c r="O58" t="n">
        <v>36055.83</v>
      </c>
      <c r="P58" t="n">
        <v>105.44</v>
      </c>
      <c r="Q58" t="n">
        <v>968.38</v>
      </c>
      <c r="R58" t="n">
        <v>30.79</v>
      </c>
      <c r="S58" t="n">
        <v>23.91</v>
      </c>
      <c r="T58" t="n">
        <v>2671.32</v>
      </c>
      <c r="U58" t="n">
        <v>0.78</v>
      </c>
      <c r="V58" t="n">
        <v>0.88</v>
      </c>
      <c r="W58" t="n">
        <v>1.09</v>
      </c>
      <c r="X58" t="n">
        <v>0.16</v>
      </c>
      <c r="Y58" t="n">
        <v>1</v>
      </c>
      <c r="Z58" t="n">
        <v>10</v>
      </c>
    </row>
    <row r="59">
      <c r="A59" t="n">
        <v>34</v>
      </c>
      <c r="B59" t="n">
        <v>140</v>
      </c>
      <c r="C59" t="inlineStr">
        <is>
          <t xml:space="preserve">CONCLUIDO	</t>
        </is>
      </c>
      <c r="D59" t="n">
        <v>9.0657</v>
      </c>
      <c r="E59" t="n">
        <v>11.03</v>
      </c>
      <c r="F59" t="n">
        <v>7.66</v>
      </c>
      <c r="G59" t="n">
        <v>51.06</v>
      </c>
      <c r="H59" t="n">
        <v>0.58</v>
      </c>
      <c r="I59" t="n">
        <v>9</v>
      </c>
      <c r="J59" t="n">
        <v>290.96</v>
      </c>
      <c r="K59" t="n">
        <v>60.56</v>
      </c>
      <c r="L59" t="n">
        <v>9.5</v>
      </c>
      <c r="M59" t="n">
        <v>7</v>
      </c>
      <c r="N59" t="n">
        <v>80.90000000000001</v>
      </c>
      <c r="O59" t="n">
        <v>36118.68</v>
      </c>
      <c r="P59" t="n">
        <v>104.73</v>
      </c>
      <c r="Q59" t="n">
        <v>968.3200000000001</v>
      </c>
      <c r="R59" t="n">
        <v>30.85</v>
      </c>
      <c r="S59" t="n">
        <v>23.91</v>
      </c>
      <c r="T59" t="n">
        <v>2703.45</v>
      </c>
      <c r="U59" t="n">
        <v>0.78</v>
      </c>
      <c r="V59" t="n">
        <v>0.88</v>
      </c>
      <c r="W59" t="n">
        <v>1.09</v>
      </c>
      <c r="X59" t="n">
        <v>0.16</v>
      </c>
      <c r="Y59" t="n">
        <v>1</v>
      </c>
      <c r="Z59" t="n">
        <v>10</v>
      </c>
    </row>
    <row r="60">
      <c r="A60" t="n">
        <v>35</v>
      </c>
      <c r="B60" t="n">
        <v>140</v>
      </c>
      <c r="C60" t="inlineStr">
        <is>
          <t xml:space="preserve">CONCLUIDO	</t>
        </is>
      </c>
      <c r="D60" t="n">
        <v>9.0671</v>
      </c>
      <c r="E60" t="n">
        <v>11.03</v>
      </c>
      <c r="F60" t="n">
        <v>7.66</v>
      </c>
      <c r="G60" t="n">
        <v>51.05</v>
      </c>
      <c r="H60" t="n">
        <v>0.6</v>
      </c>
      <c r="I60" t="n">
        <v>9</v>
      </c>
      <c r="J60" t="n">
        <v>291.47</v>
      </c>
      <c r="K60" t="n">
        <v>60.56</v>
      </c>
      <c r="L60" t="n">
        <v>9.75</v>
      </c>
      <c r="M60" t="n">
        <v>6</v>
      </c>
      <c r="N60" t="n">
        <v>81.16</v>
      </c>
      <c r="O60" t="n">
        <v>36181.64</v>
      </c>
      <c r="P60" t="n">
        <v>104.21</v>
      </c>
      <c r="Q60" t="n">
        <v>968.3200000000001</v>
      </c>
      <c r="R60" t="n">
        <v>30.59</v>
      </c>
      <c r="S60" t="n">
        <v>23.91</v>
      </c>
      <c r="T60" t="n">
        <v>2577.56</v>
      </c>
      <c r="U60" t="n">
        <v>0.78</v>
      </c>
      <c r="V60" t="n">
        <v>0.88</v>
      </c>
      <c r="W60" t="n">
        <v>1.1</v>
      </c>
      <c r="X60" t="n">
        <v>0.16</v>
      </c>
      <c r="Y60" t="n">
        <v>1</v>
      </c>
      <c r="Z60" t="n">
        <v>10</v>
      </c>
    </row>
    <row r="61">
      <c r="A61" t="n">
        <v>36</v>
      </c>
      <c r="B61" t="n">
        <v>140</v>
      </c>
      <c r="C61" t="inlineStr">
        <is>
          <t xml:space="preserve">CONCLUIDO	</t>
        </is>
      </c>
      <c r="D61" t="n">
        <v>9.069800000000001</v>
      </c>
      <c r="E61" t="n">
        <v>11.03</v>
      </c>
      <c r="F61" t="n">
        <v>7.65</v>
      </c>
      <c r="G61" t="n">
        <v>51.03</v>
      </c>
      <c r="H61" t="n">
        <v>0.61</v>
      </c>
      <c r="I61" t="n">
        <v>9</v>
      </c>
      <c r="J61" t="n">
        <v>291.98</v>
      </c>
      <c r="K61" t="n">
        <v>60.56</v>
      </c>
      <c r="L61" t="n">
        <v>10</v>
      </c>
      <c r="M61" t="n">
        <v>4</v>
      </c>
      <c r="N61" t="n">
        <v>81.42</v>
      </c>
      <c r="O61" t="n">
        <v>36244.71</v>
      </c>
      <c r="P61" t="n">
        <v>103.8</v>
      </c>
      <c r="Q61" t="n">
        <v>968.4</v>
      </c>
      <c r="R61" t="n">
        <v>30.49</v>
      </c>
      <c r="S61" t="n">
        <v>23.91</v>
      </c>
      <c r="T61" t="n">
        <v>2524.02</v>
      </c>
      <c r="U61" t="n">
        <v>0.78</v>
      </c>
      <c r="V61" t="n">
        <v>0.88</v>
      </c>
      <c r="W61" t="n">
        <v>1.1</v>
      </c>
      <c r="X61" t="n">
        <v>0.16</v>
      </c>
      <c r="Y61" t="n">
        <v>1</v>
      </c>
      <c r="Z61" t="n">
        <v>10</v>
      </c>
    </row>
    <row r="62">
      <c r="A62" t="n">
        <v>37</v>
      </c>
      <c r="B62" t="n">
        <v>140</v>
      </c>
      <c r="C62" t="inlineStr">
        <is>
          <t xml:space="preserve">CONCLUIDO	</t>
        </is>
      </c>
      <c r="D62" t="n">
        <v>9.0646</v>
      </c>
      <c r="E62" t="n">
        <v>11.03</v>
      </c>
      <c r="F62" t="n">
        <v>7.66</v>
      </c>
      <c r="G62" t="n">
        <v>51.07</v>
      </c>
      <c r="H62" t="n">
        <v>0.62</v>
      </c>
      <c r="I62" t="n">
        <v>9</v>
      </c>
      <c r="J62" t="n">
        <v>292.49</v>
      </c>
      <c r="K62" t="n">
        <v>60.56</v>
      </c>
      <c r="L62" t="n">
        <v>10.25</v>
      </c>
      <c r="M62" t="n">
        <v>4</v>
      </c>
      <c r="N62" t="n">
        <v>81.68000000000001</v>
      </c>
      <c r="O62" t="n">
        <v>36307.88</v>
      </c>
      <c r="P62" t="n">
        <v>103.81</v>
      </c>
      <c r="Q62" t="n">
        <v>968.48</v>
      </c>
      <c r="R62" t="n">
        <v>30.62</v>
      </c>
      <c r="S62" t="n">
        <v>23.91</v>
      </c>
      <c r="T62" t="n">
        <v>2591.08</v>
      </c>
      <c r="U62" t="n">
        <v>0.78</v>
      </c>
      <c r="V62" t="n">
        <v>0.88</v>
      </c>
      <c r="W62" t="n">
        <v>1.1</v>
      </c>
      <c r="X62" t="n">
        <v>0.16</v>
      </c>
      <c r="Y62" t="n">
        <v>1</v>
      </c>
      <c r="Z62" t="n">
        <v>10</v>
      </c>
    </row>
    <row r="63">
      <c r="A63" t="n">
        <v>38</v>
      </c>
      <c r="B63" t="n">
        <v>140</v>
      </c>
      <c r="C63" t="inlineStr">
        <is>
          <t xml:space="preserve">CONCLUIDO	</t>
        </is>
      </c>
      <c r="D63" t="n">
        <v>9.062099999999999</v>
      </c>
      <c r="E63" t="n">
        <v>11.04</v>
      </c>
      <c r="F63" t="n">
        <v>7.66</v>
      </c>
      <c r="G63" t="n">
        <v>51.09</v>
      </c>
      <c r="H63" t="n">
        <v>0.64</v>
      </c>
      <c r="I63" t="n">
        <v>9</v>
      </c>
      <c r="J63" t="n">
        <v>293</v>
      </c>
      <c r="K63" t="n">
        <v>60.56</v>
      </c>
      <c r="L63" t="n">
        <v>10.5</v>
      </c>
      <c r="M63" t="n">
        <v>2</v>
      </c>
      <c r="N63" t="n">
        <v>81.95</v>
      </c>
      <c r="O63" t="n">
        <v>36371.17</v>
      </c>
      <c r="P63" t="n">
        <v>103.11</v>
      </c>
      <c r="Q63" t="n">
        <v>968.4</v>
      </c>
      <c r="R63" t="n">
        <v>30.74</v>
      </c>
      <c r="S63" t="n">
        <v>23.91</v>
      </c>
      <c r="T63" t="n">
        <v>2652.43</v>
      </c>
      <c r="U63" t="n">
        <v>0.78</v>
      </c>
      <c r="V63" t="n">
        <v>0.88</v>
      </c>
      <c r="W63" t="n">
        <v>1.1</v>
      </c>
      <c r="X63" t="n">
        <v>0.17</v>
      </c>
      <c r="Y63" t="n">
        <v>1</v>
      </c>
      <c r="Z63" t="n">
        <v>10</v>
      </c>
    </row>
    <row r="64">
      <c r="A64" t="n">
        <v>39</v>
      </c>
      <c r="B64" t="n">
        <v>140</v>
      </c>
      <c r="C64" t="inlineStr">
        <is>
          <t xml:space="preserve">CONCLUIDO	</t>
        </is>
      </c>
      <c r="D64" t="n">
        <v>9.057700000000001</v>
      </c>
      <c r="E64" t="n">
        <v>11.04</v>
      </c>
      <c r="F64" t="n">
        <v>7.67</v>
      </c>
      <c r="G64" t="n">
        <v>51.13</v>
      </c>
      <c r="H64" t="n">
        <v>0.65</v>
      </c>
      <c r="I64" t="n">
        <v>9</v>
      </c>
      <c r="J64" t="n">
        <v>293.52</v>
      </c>
      <c r="K64" t="n">
        <v>60.56</v>
      </c>
      <c r="L64" t="n">
        <v>10.75</v>
      </c>
      <c r="M64" t="n">
        <v>2</v>
      </c>
      <c r="N64" t="n">
        <v>82.20999999999999</v>
      </c>
      <c r="O64" t="n">
        <v>36434.56</v>
      </c>
      <c r="P64" t="n">
        <v>102.72</v>
      </c>
      <c r="Q64" t="n">
        <v>968.4</v>
      </c>
      <c r="R64" t="n">
        <v>30.83</v>
      </c>
      <c r="S64" t="n">
        <v>23.91</v>
      </c>
      <c r="T64" t="n">
        <v>2696.21</v>
      </c>
      <c r="U64" t="n">
        <v>0.78</v>
      </c>
      <c r="V64" t="n">
        <v>0.88</v>
      </c>
      <c r="W64" t="n">
        <v>1.1</v>
      </c>
      <c r="X64" t="n">
        <v>0.17</v>
      </c>
      <c r="Y64" t="n">
        <v>1</v>
      </c>
      <c r="Z64" t="n">
        <v>10</v>
      </c>
    </row>
    <row r="65">
      <c r="A65" t="n">
        <v>40</v>
      </c>
      <c r="B65" t="n">
        <v>140</v>
      </c>
      <c r="C65" t="inlineStr">
        <is>
          <t xml:space="preserve">CONCLUIDO	</t>
        </is>
      </c>
      <c r="D65" t="n">
        <v>9.065300000000001</v>
      </c>
      <c r="E65" t="n">
        <v>11.03</v>
      </c>
      <c r="F65" t="n">
        <v>7.66</v>
      </c>
      <c r="G65" t="n">
        <v>51.07</v>
      </c>
      <c r="H65" t="n">
        <v>0.67</v>
      </c>
      <c r="I65" t="n">
        <v>9</v>
      </c>
      <c r="J65" t="n">
        <v>294.03</v>
      </c>
      <c r="K65" t="n">
        <v>60.56</v>
      </c>
      <c r="L65" t="n">
        <v>11</v>
      </c>
      <c r="M65" t="n">
        <v>2</v>
      </c>
      <c r="N65" t="n">
        <v>82.48</v>
      </c>
      <c r="O65" t="n">
        <v>36498.06</v>
      </c>
      <c r="P65" t="n">
        <v>102.24</v>
      </c>
      <c r="Q65" t="n">
        <v>968.4400000000001</v>
      </c>
      <c r="R65" t="n">
        <v>30.66</v>
      </c>
      <c r="S65" t="n">
        <v>23.91</v>
      </c>
      <c r="T65" t="n">
        <v>2610.12</v>
      </c>
      <c r="U65" t="n">
        <v>0.78</v>
      </c>
      <c r="V65" t="n">
        <v>0.88</v>
      </c>
      <c r="W65" t="n">
        <v>1.1</v>
      </c>
      <c r="X65" t="n">
        <v>0.16</v>
      </c>
      <c r="Y65" t="n">
        <v>1</v>
      </c>
      <c r="Z65" t="n">
        <v>10</v>
      </c>
    </row>
    <row r="66">
      <c r="A66" t="n">
        <v>41</v>
      </c>
      <c r="B66" t="n">
        <v>140</v>
      </c>
      <c r="C66" t="inlineStr">
        <is>
          <t xml:space="preserve">CONCLUIDO	</t>
        </is>
      </c>
      <c r="D66" t="n">
        <v>9.1243</v>
      </c>
      <c r="E66" t="n">
        <v>10.96</v>
      </c>
      <c r="F66" t="n">
        <v>7.64</v>
      </c>
      <c r="G66" t="n">
        <v>57.31</v>
      </c>
      <c r="H66" t="n">
        <v>0.68</v>
      </c>
      <c r="I66" t="n">
        <v>8</v>
      </c>
      <c r="J66" t="n">
        <v>294.55</v>
      </c>
      <c r="K66" t="n">
        <v>60.56</v>
      </c>
      <c r="L66" t="n">
        <v>11.25</v>
      </c>
      <c r="M66" t="n">
        <v>0</v>
      </c>
      <c r="N66" t="n">
        <v>82.73999999999999</v>
      </c>
      <c r="O66" t="n">
        <v>36561.67</v>
      </c>
      <c r="P66" t="n">
        <v>101.58</v>
      </c>
      <c r="Q66" t="n">
        <v>968.4</v>
      </c>
      <c r="R66" t="n">
        <v>29.92</v>
      </c>
      <c r="S66" t="n">
        <v>23.91</v>
      </c>
      <c r="T66" t="n">
        <v>2244.65</v>
      </c>
      <c r="U66" t="n">
        <v>0.8</v>
      </c>
      <c r="V66" t="n">
        <v>0.89</v>
      </c>
      <c r="W66" t="n">
        <v>1.1</v>
      </c>
      <c r="X66" t="n">
        <v>0.14</v>
      </c>
      <c r="Y66" t="n">
        <v>1</v>
      </c>
      <c r="Z66" t="n">
        <v>10</v>
      </c>
    </row>
    <row r="67">
      <c r="A67" t="n">
        <v>0</v>
      </c>
      <c r="B67" t="n">
        <v>40</v>
      </c>
      <c r="C67" t="inlineStr">
        <is>
          <t xml:space="preserve">CONCLUIDO	</t>
        </is>
      </c>
      <c r="D67" t="n">
        <v>8.9146</v>
      </c>
      <c r="E67" t="n">
        <v>11.22</v>
      </c>
      <c r="F67" t="n">
        <v>8.41</v>
      </c>
      <c r="G67" t="n">
        <v>10.97</v>
      </c>
      <c r="H67" t="n">
        <v>0.2</v>
      </c>
      <c r="I67" t="n">
        <v>46</v>
      </c>
      <c r="J67" t="n">
        <v>89.87</v>
      </c>
      <c r="K67" t="n">
        <v>37.55</v>
      </c>
      <c r="L67" t="n">
        <v>1</v>
      </c>
      <c r="M67" t="n">
        <v>44</v>
      </c>
      <c r="N67" t="n">
        <v>11.32</v>
      </c>
      <c r="O67" t="n">
        <v>11317.98</v>
      </c>
      <c r="P67" t="n">
        <v>62.49</v>
      </c>
      <c r="Q67" t="n">
        <v>968.38</v>
      </c>
      <c r="R67" t="n">
        <v>54.22</v>
      </c>
      <c r="S67" t="n">
        <v>23.91</v>
      </c>
      <c r="T67" t="n">
        <v>14205.05</v>
      </c>
      <c r="U67" t="n">
        <v>0.44</v>
      </c>
      <c r="V67" t="n">
        <v>0.8</v>
      </c>
      <c r="W67" t="n">
        <v>1.15</v>
      </c>
      <c r="X67" t="n">
        <v>0.91</v>
      </c>
      <c r="Y67" t="n">
        <v>1</v>
      </c>
      <c r="Z67" t="n">
        <v>10</v>
      </c>
    </row>
    <row r="68">
      <c r="A68" t="n">
        <v>1</v>
      </c>
      <c r="B68" t="n">
        <v>40</v>
      </c>
      <c r="C68" t="inlineStr">
        <is>
          <t xml:space="preserve">CONCLUIDO	</t>
        </is>
      </c>
      <c r="D68" t="n">
        <v>9.3132</v>
      </c>
      <c r="E68" t="n">
        <v>10.74</v>
      </c>
      <c r="F68" t="n">
        <v>8.16</v>
      </c>
      <c r="G68" t="n">
        <v>14.39</v>
      </c>
      <c r="H68" t="n">
        <v>0.24</v>
      </c>
      <c r="I68" t="n">
        <v>34</v>
      </c>
      <c r="J68" t="n">
        <v>90.18000000000001</v>
      </c>
      <c r="K68" t="n">
        <v>37.55</v>
      </c>
      <c r="L68" t="n">
        <v>1.25</v>
      </c>
      <c r="M68" t="n">
        <v>31</v>
      </c>
      <c r="N68" t="n">
        <v>11.37</v>
      </c>
      <c r="O68" t="n">
        <v>11355.7</v>
      </c>
      <c r="P68" t="n">
        <v>57.61</v>
      </c>
      <c r="Q68" t="n">
        <v>968.36</v>
      </c>
      <c r="R68" t="n">
        <v>46.12</v>
      </c>
      <c r="S68" t="n">
        <v>23.91</v>
      </c>
      <c r="T68" t="n">
        <v>10214.08</v>
      </c>
      <c r="U68" t="n">
        <v>0.52</v>
      </c>
      <c r="V68" t="n">
        <v>0.83</v>
      </c>
      <c r="W68" t="n">
        <v>1.14</v>
      </c>
      <c r="X68" t="n">
        <v>0.66</v>
      </c>
      <c r="Y68" t="n">
        <v>1</v>
      </c>
      <c r="Z68" t="n">
        <v>10</v>
      </c>
    </row>
    <row r="69">
      <c r="A69" t="n">
        <v>2</v>
      </c>
      <c r="B69" t="n">
        <v>40</v>
      </c>
      <c r="C69" t="inlineStr">
        <is>
          <t xml:space="preserve">CONCLUIDO	</t>
        </is>
      </c>
      <c r="D69" t="n">
        <v>9.5097</v>
      </c>
      <c r="E69" t="n">
        <v>10.52</v>
      </c>
      <c r="F69" t="n">
        <v>8.050000000000001</v>
      </c>
      <c r="G69" t="n">
        <v>17.24</v>
      </c>
      <c r="H69" t="n">
        <v>0.29</v>
      </c>
      <c r="I69" t="n">
        <v>28</v>
      </c>
      <c r="J69" t="n">
        <v>90.48</v>
      </c>
      <c r="K69" t="n">
        <v>37.55</v>
      </c>
      <c r="L69" t="n">
        <v>1.5</v>
      </c>
      <c r="M69" t="n">
        <v>17</v>
      </c>
      <c r="N69" t="n">
        <v>11.43</v>
      </c>
      <c r="O69" t="n">
        <v>11393.43</v>
      </c>
      <c r="P69" t="n">
        <v>54.6</v>
      </c>
      <c r="Q69" t="n">
        <v>968.38</v>
      </c>
      <c r="R69" t="n">
        <v>42.4</v>
      </c>
      <c r="S69" t="n">
        <v>23.91</v>
      </c>
      <c r="T69" t="n">
        <v>8386.02</v>
      </c>
      <c r="U69" t="n">
        <v>0.5600000000000001</v>
      </c>
      <c r="V69" t="n">
        <v>0.84</v>
      </c>
      <c r="W69" t="n">
        <v>1.14</v>
      </c>
      <c r="X69" t="n">
        <v>0.55</v>
      </c>
      <c r="Y69" t="n">
        <v>1</v>
      </c>
      <c r="Z69" t="n">
        <v>10</v>
      </c>
    </row>
    <row r="70">
      <c r="A70" t="n">
        <v>3</v>
      </c>
      <c r="B70" t="n">
        <v>40</v>
      </c>
      <c r="C70" t="inlineStr">
        <is>
          <t xml:space="preserve">CONCLUIDO	</t>
        </is>
      </c>
      <c r="D70" t="n">
        <v>9.569100000000001</v>
      </c>
      <c r="E70" t="n">
        <v>10.45</v>
      </c>
      <c r="F70" t="n">
        <v>8.02</v>
      </c>
      <c r="G70" t="n">
        <v>18.51</v>
      </c>
      <c r="H70" t="n">
        <v>0.34</v>
      </c>
      <c r="I70" t="n">
        <v>26</v>
      </c>
      <c r="J70" t="n">
        <v>90.79000000000001</v>
      </c>
      <c r="K70" t="n">
        <v>37.55</v>
      </c>
      <c r="L70" t="n">
        <v>1.75</v>
      </c>
      <c r="M70" t="n">
        <v>2</v>
      </c>
      <c r="N70" t="n">
        <v>11.49</v>
      </c>
      <c r="O70" t="n">
        <v>11431.19</v>
      </c>
      <c r="P70" t="n">
        <v>53.26</v>
      </c>
      <c r="Q70" t="n">
        <v>968.34</v>
      </c>
      <c r="R70" t="n">
        <v>41.08</v>
      </c>
      <c r="S70" t="n">
        <v>23.91</v>
      </c>
      <c r="T70" t="n">
        <v>7736.32</v>
      </c>
      <c r="U70" t="n">
        <v>0.58</v>
      </c>
      <c r="V70" t="n">
        <v>0.84</v>
      </c>
      <c r="W70" t="n">
        <v>1.15</v>
      </c>
      <c r="X70" t="n">
        <v>0.52</v>
      </c>
      <c r="Y70" t="n">
        <v>1</v>
      </c>
      <c r="Z70" t="n">
        <v>10</v>
      </c>
    </row>
    <row r="71">
      <c r="A71" t="n">
        <v>4</v>
      </c>
      <c r="B71" t="n">
        <v>40</v>
      </c>
      <c r="C71" t="inlineStr">
        <is>
          <t xml:space="preserve">CONCLUIDO	</t>
        </is>
      </c>
      <c r="D71" t="n">
        <v>9.5745</v>
      </c>
      <c r="E71" t="n">
        <v>10.44</v>
      </c>
      <c r="F71" t="n">
        <v>8.01</v>
      </c>
      <c r="G71" t="n">
        <v>18.49</v>
      </c>
      <c r="H71" t="n">
        <v>0.39</v>
      </c>
      <c r="I71" t="n">
        <v>26</v>
      </c>
      <c r="J71" t="n">
        <v>91.09999999999999</v>
      </c>
      <c r="K71" t="n">
        <v>37.55</v>
      </c>
      <c r="L71" t="n">
        <v>2</v>
      </c>
      <c r="M71" t="n">
        <v>0</v>
      </c>
      <c r="N71" t="n">
        <v>11.54</v>
      </c>
      <c r="O71" t="n">
        <v>11468.97</v>
      </c>
      <c r="P71" t="n">
        <v>53.27</v>
      </c>
      <c r="Q71" t="n">
        <v>968.34</v>
      </c>
      <c r="R71" t="n">
        <v>40.91</v>
      </c>
      <c r="S71" t="n">
        <v>23.91</v>
      </c>
      <c r="T71" t="n">
        <v>7652.33</v>
      </c>
      <c r="U71" t="n">
        <v>0.58</v>
      </c>
      <c r="V71" t="n">
        <v>0.84</v>
      </c>
      <c r="W71" t="n">
        <v>1.15</v>
      </c>
      <c r="X71" t="n">
        <v>0.52</v>
      </c>
      <c r="Y71" t="n">
        <v>1</v>
      </c>
      <c r="Z71" t="n">
        <v>10</v>
      </c>
    </row>
    <row r="72">
      <c r="A72" t="n">
        <v>0</v>
      </c>
      <c r="B72" t="n">
        <v>125</v>
      </c>
      <c r="C72" t="inlineStr">
        <is>
          <t xml:space="preserve">CONCLUIDO	</t>
        </is>
      </c>
      <c r="D72" t="n">
        <v>5.6112</v>
      </c>
      <c r="E72" t="n">
        <v>17.82</v>
      </c>
      <c r="F72" t="n">
        <v>9.779999999999999</v>
      </c>
      <c r="G72" t="n">
        <v>5.24</v>
      </c>
      <c r="H72" t="n">
        <v>0.07000000000000001</v>
      </c>
      <c r="I72" t="n">
        <v>112</v>
      </c>
      <c r="J72" t="n">
        <v>242.64</v>
      </c>
      <c r="K72" t="n">
        <v>58.47</v>
      </c>
      <c r="L72" t="n">
        <v>1</v>
      </c>
      <c r="M72" t="n">
        <v>110</v>
      </c>
      <c r="N72" t="n">
        <v>58.17</v>
      </c>
      <c r="O72" t="n">
        <v>30160.1</v>
      </c>
      <c r="P72" t="n">
        <v>154.71</v>
      </c>
      <c r="Q72" t="n">
        <v>968.6900000000001</v>
      </c>
      <c r="R72" t="n">
        <v>96.53</v>
      </c>
      <c r="S72" t="n">
        <v>23.91</v>
      </c>
      <c r="T72" t="n">
        <v>35029.38</v>
      </c>
      <c r="U72" t="n">
        <v>0.25</v>
      </c>
      <c r="V72" t="n">
        <v>0.6899999999999999</v>
      </c>
      <c r="W72" t="n">
        <v>1.27</v>
      </c>
      <c r="X72" t="n">
        <v>2.28</v>
      </c>
      <c r="Y72" t="n">
        <v>1</v>
      </c>
      <c r="Z72" t="n">
        <v>10</v>
      </c>
    </row>
    <row r="73">
      <c r="A73" t="n">
        <v>1</v>
      </c>
      <c r="B73" t="n">
        <v>125</v>
      </c>
      <c r="C73" t="inlineStr">
        <is>
          <t xml:space="preserve">CONCLUIDO	</t>
        </is>
      </c>
      <c r="D73" t="n">
        <v>6.2871</v>
      </c>
      <c r="E73" t="n">
        <v>15.91</v>
      </c>
      <c r="F73" t="n">
        <v>9.18</v>
      </c>
      <c r="G73" t="n">
        <v>6.56</v>
      </c>
      <c r="H73" t="n">
        <v>0.09</v>
      </c>
      <c r="I73" t="n">
        <v>84</v>
      </c>
      <c r="J73" t="n">
        <v>243.08</v>
      </c>
      <c r="K73" t="n">
        <v>58.47</v>
      </c>
      <c r="L73" t="n">
        <v>1.25</v>
      </c>
      <c r="M73" t="n">
        <v>82</v>
      </c>
      <c r="N73" t="n">
        <v>58.36</v>
      </c>
      <c r="O73" t="n">
        <v>30214.33</v>
      </c>
      <c r="P73" t="n">
        <v>144.37</v>
      </c>
      <c r="Q73" t="n">
        <v>968.73</v>
      </c>
      <c r="R73" t="n">
        <v>77.95</v>
      </c>
      <c r="S73" t="n">
        <v>23.91</v>
      </c>
      <c r="T73" t="n">
        <v>25883.4</v>
      </c>
      <c r="U73" t="n">
        <v>0.31</v>
      </c>
      <c r="V73" t="n">
        <v>0.74</v>
      </c>
      <c r="W73" t="n">
        <v>1.22</v>
      </c>
      <c r="X73" t="n">
        <v>1.68</v>
      </c>
      <c r="Y73" t="n">
        <v>1</v>
      </c>
      <c r="Z73" t="n">
        <v>10</v>
      </c>
    </row>
    <row r="74">
      <c r="A74" t="n">
        <v>2</v>
      </c>
      <c r="B74" t="n">
        <v>125</v>
      </c>
      <c r="C74" t="inlineStr">
        <is>
          <t xml:space="preserve">CONCLUIDO	</t>
        </is>
      </c>
      <c r="D74" t="n">
        <v>6.7761</v>
      </c>
      <c r="E74" t="n">
        <v>14.76</v>
      </c>
      <c r="F74" t="n">
        <v>8.84</v>
      </c>
      <c r="G74" t="n">
        <v>7.91</v>
      </c>
      <c r="H74" t="n">
        <v>0.11</v>
      </c>
      <c r="I74" t="n">
        <v>67</v>
      </c>
      <c r="J74" t="n">
        <v>243.52</v>
      </c>
      <c r="K74" t="n">
        <v>58.47</v>
      </c>
      <c r="L74" t="n">
        <v>1.5</v>
      </c>
      <c r="M74" t="n">
        <v>65</v>
      </c>
      <c r="N74" t="n">
        <v>58.55</v>
      </c>
      <c r="O74" t="n">
        <v>30268.64</v>
      </c>
      <c r="P74" t="n">
        <v>138.03</v>
      </c>
      <c r="Q74" t="n">
        <v>968.8</v>
      </c>
      <c r="R74" t="n">
        <v>67.34999999999999</v>
      </c>
      <c r="S74" t="n">
        <v>23.91</v>
      </c>
      <c r="T74" t="n">
        <v>20667</v>
      </c>
      <c r="U74" t="n">
        <v>0.35</v>
      </c>
      <c r="V74" t="n">
        <v>0.77</v>
      </c>
      <c r="W74" t="n">
        <v>1.19</v>
      </c>
      <c r="X74" t="n">
        <v>1.34</v>
      </c>
      <c r="Y74" t="n">
        <v>1</v>
      </c>
      <c r="Z74" t="n">
        <v>10</v>
      </c>
    </row>
    <row r="75">
      <c r="A75" t="n">
        <v>3</v>
      </c>
      <c r="B75" t="n">
        <v>125</v>
      </c>
      <c r="C75" t="inlineStr">
        <is>
          <t xml:space="preserve">CONCLUIDO	</t>
        </is>
      </c>
      <c r="D75" t="n">
        <v>7.1464</v>
      </c>
      <c r="E75" t="n">
        <v>13.99</v>
      </c>
      <c r="F75" t="n">
        <v>8.59</v>
      </c>
      <c r="G75" t="n">
        <v>9.210000000000001</v>
      </c>
      <c r="H75" t="n">
        <v>0.13</v>
      </c>
      <c r="I75" t="n">
        <v>56</v>
      </c>
      <c r="J75" t="n">
        <v>243.96</v>
      </c>
      <c r="K75" t="n">
        <v>58.47</v>
      </c>
      <c r="L75" t="n">
        <v>1.75</v>
      </c>
      <c r="M75" t="n">
        <v>54</v>
      </c>
      <c r="N75" t="n">
        <v>58.74</v>
      </c>
      <c r="O75" t="n">
        <v>30323.01</v>
      </c>
      <c r="P75" t="n">
        <v>133.47</v>
      </c>
      <c r="Q75" t="n">
        <v>968.35</v>
      </c>
      <c r="R75" t="n">
        <v>59.7</v>
      </c>
      <c r="S75" t="n">
        <v>23.91</v>
      </c>
      <c r="T75" t="n">
        <v>16897.8</v>
      </c>
      <c r="U75" t="n">
        <v>0.4</v>
      </c>
      <c r="V75" t="n">
        <v>0.79</v>
      </c>
      <c r="W75" t="n">
        <v>1.17</v>
      </c>
      <c r="X75" t="n">
        <v>1.09</v>
      </c>
      <c r="Y75" t="n">
        <v>1</v>
      </c>
      <c r="Z75" t="n">
        <v>10</v>
      </c>
    </row>
    <row r="76">
      <c r="A76" t="n">
        <v>4</v>
      </c>
      <c r="B76" t="n">
        <v>125</v>
      </c>
      <c r="C76" t="inlineStr">
        <is>
          <t xml:space="preserve">CONCLUIDO	</t>
        </is>
      </c>
      <c r="D76" t="n">
        <v>7.4247</v>
      </c>
      <c r="E76" t="n">
        <v>13.47</v>
      </c>
      <c r="F76" t="n">
        <v>8.449999999999999</v>
      </c>
      <c r="G76" t="n">
        <v>10.56</v>
      </c>
      <c r="H76" t="n">
        <v>0.15</v>
      </c>
      <c r="I76" t="n">
        <v>48</v>
      </c>
      <c r="J76" t="n">
        <v>244.41</v>
      </c>
      <c r="K76" t="n">
        <v>58.47</v>
      </c>
      <c r="L76" t="n">
        <v>2</v>
      </c>
      <c r="M76" t="n">
        <v>46</v>
      </c>
      <c r="N76" t="n">
        <v>58.93</v>
      </c>
      <c r="O76" t="n">
        <v>30377.45</v>
      </c>
      <c r="P76" t="n">
        <v>130.38</v>
      </c>
      <c r="Q76" t="n">
        <v>968.51</v>
      </c>
      <c r="R76" t="n">
        <v>55.1</v>
      </c>
      <c r="S76" t="n">
        <v>23.91</v>
      </c>
      <c r="T76" t="n">
        <v>14634.35</v>
      </c>
      <c r="U76" t="n">
        <v>0.43</v>
      </c>
      <c r="V76" t="n">
        <v>0.8</v>
      </c>
      <c r="W76" t="n">
        <v>1.16</v>
      </c>
      <c r="X76" t="n">
        <v>0.95</v>
      </c>
      <c r="Y76" t="n">
        <v>1</v>
      </c>
      <c r="Z76" t="n">
        <v>10</v>
      </c>
    </row>
    <row r="77">
      <c r="A77" t="n">
        <v>5</v>
      </c>
      <c r="B77" t="n">
        <v>125</v>
      </c>
      <c r="C77" t="inlineStr">
        <is>
          <t xml:space="preserve">CONCLUIDO	</t>
        </is>
      </c>
      <c r="D77" t="n">
        <v>7.6505</v>
      </c>
      <c r="E77" t="n">
        <v>13.07</v>
      </c>
      <c r="F77" t="n">
        <v>8.33</v>
      </c>
      <c r="G77" t="n">
        <v>11.9</v>
      </c>
      <c r="H77" t="n">
        <v>0.16</v>
      </c>
      <c r="I77" t="n">
        <v>42</v>
      </c>
      <c r="J77" t="n">
        <v>244.85</v>
      </c>
      <c r="K77" t="n">
        <v>58.47</v>
      </c>
      <c r="L77" t="n">
        <v>2.25</v>
      </c>
      <c r="M77" t="n">
        <v>40</v>
      </c>
      <c r="N77" t="n">
        <v>59.12</v>
      </c>
      <c r="O77" t="n">
        <v>30431.96</v>
      </c>
      <c r="P77" t="n">
        <v>127.64</v>
      </c>
      <c r="Q77" t="n">
        <v>968.4</v>
      </c>
      <c r="R77" t="n">
        <v>51.67</v>
      </c>
      <c r="S77" t="n">
        <v>23.91</v>
      </c>
      <c r="T77" t="n">
        <v>12949.83</v>
      </c>
      <c r="U77" t="n">
        <v>0.46</v>
      </c>
      <c r="V77" t="n">
        <v>0.8100000000000001</v>
      </c>
      <c r="W77" t="n">
        <v>1.15</v>
      </c>
      <c r="X77" t="n">
        <v>0.83</v>
      </c>
      <c r="Y77" t="n">
        <v>1</v>
      </c>
      <c r="Z77" t="n">
        <v>10</v>
      </c>
    </row>
    <row r="78">
      <c r="A78" t="n">
        <v>6</v>
      </c>
      <c r="B78" t="n">
        <v>125</v>
      </c>
      <c r="C78" t="inlineStr">
        <is>
          <t xml:space="preserve">CONCLUIDO	</t>
        </is>
      </c>
      <c r="D78" t="n">
        <v>7.8723</v>
      </c>
      <c r="E78" t="n">
        <v>12.7</v>
      </c>
      <c r="F78" t="n">
        <v>8.199999999999999</v>
      </c>
      <c r="G78" t="n">
        <v>13.3</v>
      </c>
      <c r="H78" t="n">
        <v>0.18</v>
      </c>
      <c r="I78" t="n">
        <v>37</v>
      </c>
      <c r="J78" t="n">
        <v>245.29</v>
      </c>
      <c r="K78" t="n">
        <v>58.47</v>
      </c>
      <c r="L78" t="n">
        <v>2.5</v>
      </c>
      <c r="M78" t="n">
        <v>35</v>
      </c>
      <c r="N78" t="n">
        <v>59.32</v>
      </c>
      <c r="O78" t="n">
        <v>30486.54</v>
      </c>
      <c r="P78" t="n">
        <v>124.71</v>
      </c>
      <c r="Q78" t="n">
        <v>968.37</v>
      </c>
      <c r="R78" t="n">
        <v>47.7</v>
      </c>
      <c r="S78" t="n">
        <v>23.91</v>
      </c>
      <c r="T78" t="n">
        <v>10990.69</v>
      </c>
      <c r="U78" t="n">
        <v>0.5</v>
      </c>
      <c r="V78" t="n">
        <v>0.82</v>
      </c>
      <c r="W78" t="n">
        <v>1.13</v>
      </c>
      <c r="X78" t="n">
        <v>0.7</v>
      </c>
      <c r="Y78" t="n">
        <v>1</v>
      </c>
      <c r="Z78" t="n">
        <v>10</v>
      </c>
    </row>
    <row r="79">
      <c r="A79" t="n">
        <v>7</v>
      </c>
      <c r="B79" t="n">
        <v>125</v>
      </c>
      <c r="C79" t="inlineStr">
        <is>
          <t xml:space="preserve">CONCLUIDO	</t>
        </is>
      </c>
      <c r="D79" t="n">
        <v>8.033899999999999</v>
      </c>
      <c r="E79" t="n">
        <v>12.45</v>
      </c>
      <c r="F79" t="n">
        <v>8.130000000000001</v>
      </c>
      <c r="G79" t="n">
        <v>14.79</v>
      </c>
      <c r="H79" t="n">
        <v>0.2</v>
      </c>
      <c r="I79" t="n">
        <v>33</v>
      </c>
      <c r="J79" t="n">
        <v>245.73</v>
      </c>
      <c r="K79" t="n">
        <v>58.47</v>
      </c>
      <c r="L79" t="n">
        <v>2.75</v>
      </c>
      <c r="M79" t="n">
        <v>31</v>
      </c>
      <c r="N79" t="n">
        <v>59.51</v>
      </c>
      <c r="O79" t="n">
        <v>30541.19</v>
      </c>
      <c r="P79" t="n">
        <v>122.87</v>
      </c>
      <c r="Q79" t="n">
        <v>968.55</v>
      </c>
      <c r="R79" t="n">
        <v>45.56</v>
      </c>
      <c r="S79" t="n">
        <v>23.91</v>
      </c>
      <c r="T79" t="n">
        <v>9938.639999999999</v>
      </c>
      <c r="U79" t="n">
        <v>0.52</v>
      </c>
      <c r="V79" t="n">
        <v>0.83</v>
      </c>
      <c r="W79" t="n">
        <v>1.13</v>
      </c>
      <c r="X79" t="n">
        <v>0.63</v>
      </c>
      <c r="Y79" t="n">
        <v>1</v>
      </c>
      <c r="Z79" t="n">
        <v>10</v>
      </c>
    </row>
    <row r="80">
      <c r="A80" t="n">
        <v>8</v>
      </c>
      <c r="B80" t="n">
        <v>125</v>
      </c>
      <c r="C80" t="inlineStr">
        <is>
          <t xml:space="preserve">CONCLUIDO	</t>
        </is>
      </c>
      <c r="D80" t="n">
        <v>8.1592</v>
      </c>
      <c r="E80" t="n">
        <v>12.26</v>
      </c>
      <c r="F80" t="n">
        <v>8.08</v>
      </c>
      <c r="G80" t="n">
        <v>16.16</v>
      </c>
      <c r="H80" t="n">
        <v>0.22</v>
      </c>
      <c r="I80" t="n">
        <v>30</v>
      </c>
      <c r="J80" t="n">
        <v>246.18</v>
      </c>
      <c r="K80" t="n">
        <v>58.47</v>
      </c>
      <c r="L80" t="n">
        <v>3</v>
      </c>
      <c r="M80" t="n">
        <v>28</v>
      </c>
      <c r="N80" t="n">
        <v>59.7</v>
      </c>
      <c r="O80" t="n">
        <v>30595.91</v>
      </c>
      <c r="P80" t="n">
        <v>121.3</v>
      </c>
      <c r="Q80" t="n">
        <v>968.47</v>
      </c>
      <c r="R80" t="n">
        <v>43.82</v>
      </c>
      <c r="S80" t="n">
        <v>23.91</v>
      </c>
      <c r="T80" t="n">
        <v>9085.780000000001</v>
      </c>
      <c r="U80" t="n">
        <v>0.55</v>
      </c>
      <c r="V80" t="n">
        <v>0.84</v>
      </c>
      <c r="W80" t="n">
        <v>1.13</v>
      </c>
      <c r="X80" t="n">
        <v>0.58</v>
      </c>
      <c r="Y80" t="n">
        <v>1</v>
      </c>
      <c r="Z80" t="n">
        <v>10</v>
      </c>
    </row>
    <row r="81">
      <c r="A81" t="n">
        <v>9</v>
      </c>
      <c r="B81" t="n">
        <v>125</v>
      </c>
      <c r="C81" t="inlineStr">
        <is>
          <t xml:space="preserve">CONCLUIDO	</t>
        </is>
      </c>
      <c r="D81" t="n">
        <v>8.259</v>
      </c>
      <c r="E81" t="n">
        <v>12.11</v>
      </c>
      <c r="F81" t="n">
        <v>8.029999999999999</v>
      </c>
      <c r="G81" t="n">
        <v>17.2</v>
      </c>
      <c r="H81" t="n">
        <v>0.23</v>
      </c>
      <c r="I81" t="n">
        <v>28</v>
      </c>
      <c r="J81" t="n">
        <v>246.62</v>
      </c>
      <c r="K81" t="n">
        <v>58.47</v>
      </c>
      <c r="L81" t="n">
        <v>3.25</v>
      </c>
      <c r="M81" t="n">
        <v>26</v>
      </c>
      <c r="N81" t="n">
        <v>59.9</v>
      </c>
      <c r="O81" t="n">
        <v>30650.7</v>
      </c>
      <c r="P81" t="n">
        <v>119.61</v>
      </c>
      <c r="Q81" t="n">
        <v>968.4</v>
      </c>
      <c r="R81" t="n">
        <v>42.38</v>
      </c>
      <c r="S81" t="n">
        <v>23.91</v>
      </c>
      <c r="T81" t="n">
        <v>8374.73</v>
      </c>
      <c r="U81" t="n">
        <v>0.5600000000000001</v>
      </c>
      <c r="V81" t="n">
        <v>0.84</v>
      </c>
      <c r="W81" t="n">
        <v>1.12</v>
      </c>
      <c r="X81" t="n">
        <v>0.53</v>
      </c>
      <c r="Y81" t="n">
        <v>1</v>
      </c>
      <c r="Z81" t="n">
        <v>10</v>
      </c>
    </row>
    <row r="82">
      <c r="A82" t="n">
        <v>10</v>
      </c>
      <c r="B82" t="n">
        <v>125</v>
      </c>
      <c r="C82" t="inlineStr">
        <is>
          <t xml:space="preserve">CONCLUIDO	</t>
        </is>
      </c>
      <c r="D82" t="n">
        <v>8.347200000000001</v>
      </c>
      <c r="E82" t="n">
        <v>11.98</v>
      </c>
      <c r="F82" t="n">
        <v>8</v>
      </c>
      <c r="G82" t="n">
        <v>18.45</v>
      </c>
      <c r="H82" t="n">
        <v>0.25</v>
      </c>
      <c r="I82" t="n">
        <v>26</v>
      </c>
      <c r="J82" t="n">
        <v>247.07</v>
      </c>
      <c r="K82" t="n">
        <v>58.47</v>
      </c>
      <c r="L82" t="n">
        <v>3.5</v>
      </c>
      <c r="M82" t="n">
        <v>24</v>
      </c>
      <c r="N82" t="n">
        <v>60.09</v>
      </c>
      <c r="O82" t="n">
        <v>30705.56</v>
      </c>
      <c r="P82" t="n">
        <v>118.35</v>
      </c>
      <c r="Q82" t="n">
        <v>968.36</v>
      </c>
      <c r="R82" t="n">
        <v>41.17</v>
      </c>
      <c r="S82" t="n">
        <v>23.91</v>
      </c>
      <c r="T82" t="n">
        <v>7782.05</v>
      </c>
      <c r="U82" t="n">
        <v>0.58</v>
      </c>
      <c r="V82" t="n">
        <v>0.85</v>
      </c>
      <c r="W82" t="n">
        <v>1.12</v>
      </c>
      <c r="X82" t="n">
        <v>0.5</v>
      </c>
      <c r="Y82" t="n">
        <v>1</v>
      </c>
      <c r="Z82" t="n">
        <v>10</v>
      </c>
    </row>
    <row r="83">
      <c r="A83" t="n">
        <v>11</v>
      </c>
      <c r="B83" t="n">
        <v>125</v>
      </c>
      <c r="C83" t="inlineStr">
        <is>
          <t xml:space="preserve">CONCLUIDO	</t>
        </is>
      </c>
      <c r="D83" t="n">
        <v>8.4499</v>
      </c>
      <c r="E83" t="n">
        <v>11.83</v>
      </c>
      <c r="F83" t="n">
        <v>7.94</v>
      </c>
      <c r="G83" t="n">
        <v>19.86</v>
      </c>
      <c r="H83" t="n">
        <v>0.27</v>
      </c>
      <c r="I83" t="n">
        <v>24</v>
      </c>
      <c r="J83" t="n">
        <v>247.51</v>
      </c>
      <c r="K83" t="n">
        <v>58.47</v>
      </c>
      <c r="L83" t="n">
        <v>3.75</v>
      </c>
      <c r="M83" t="n">
        <v>22</v>
      </c>
      <c r="N83" t="n">
        <v>60.29</v>
      </c>
      <c r="O83" t="n">
        <v>30760.49</v>
      </c>
      <c r="P83" t="n">
        <v>116.65</v>
      </c>
      <c r="Q83" t="n">
        <v>968.38</v>
      </c>
      <c r="R83" t="n">
        <v>39.72</v>
      </c>
      <c r="S83" t="n">
        <v>23.91</v>
      </c>
      <c r="T83" t="n">
        <v>7064.18</v>
      </c>
      <c r="U83" t="n">
        <v>0.6</v>
      </c>
      <c r="V83" t="n">
        <v>0.85</v>
      </c>
      <c r="W83" t="n">
        <v>1.11</v>
      </c>
      <c r="X83" t="n">
        <v>0.45</v>
      </c>
      <c r="Y83" t="n">
        <v>1</v>
      </c>
      <c r="Z83" t="n">
        <v>10</v>
      </c>
    </row>
    <row r="84">
      <c r="A84" t="n">
        <v>12</v>
      </c>
      <c r="B84" t="n">
        <v>125</v>
      </c>
      <c r="C84" t="inlineStr">
        <is>
          <t xml:space="preserve">CONCLUIDO	</t>
        </is>
      </c>
      <c r="D84" t="n">
        <v>8.5474</v>
      </c>
      <c r="E84" t="n">
        <v>11.7</v>
      </c>
      <c r="F84" t="n">
        <v>7.9</v>
      </c>
      <c r="G84" t="n">
        <v>21.56</v>
      </c>
      <c r="H84" t="n">
        <v>0.29</v>
      </c>
      <c r="I84" t="n">
        <v>22</v>
      </c>
      <c r="J84" t="n">
        <v>247.96</v>
      </c>
      <c r="K84" t="n">
        <v>58.47</v>
      </c>
      <c r="L84" t="n">
        <v>4</v>
      </c>
      <c r="M84" t="n">
        <v>20</v>
      </c>
      <c r="N84" t="n">
        <v>60.48</v>
      </c>
      <c r="O84" t="n">
        <v>30815.5</v>
      </c>
      <c r="P84" t="n">
        <v>115.29</v>
      </c>
      <c r="Q84" t="n">
        <v>968.4400000000001</v>
      </c>
      <c r="R84" t="n">
        <v>38.47</v>
      </c>
      <c r="S84" t="n">
        <v>23.91</v>
      </c>
      <c r="T84" t="n">
        <v>6448.6</v>
      </c>
      <c r="U84" t="n">
        <v>0.62</v>
      </c>
      <c r="V84" t="n">
        <v>0.86</v>
      </c>
      <c r="W84" t="n">
        <v>1.11</v>
      </c>
      <c r="X84" t="n">
        <v>0.41</v>
      </c>
      <c r="Y84" t="n">
        <v>1</v>
      </c>
      <c r="Z84" t="n">
        <v>10</v>
      </c>
    </row>
    <row r="85">
      <c r="A85" t="n">
        <v>13</v>
      </c>
      <c r="B85" t="n">
        <v>125</v>
      </c>
      <c r="C85" t="inlineStr">
        <is>
          <t xml:space="preserve">CONCLUIDO	</t>
        </is>
      </c>
      <c r="D85" t="n">
        <v>8.5892</v>
      </c>
      <c r="E85" t="n">
        <v>11.64</v>
      </c>
      <c r="F85" t="n">
        <v>7.89</v>
      </c>
      <c r="G85" t="n">
        <v>22.55</v>
      </c>
      <c r="H85" t="n">
        <v>0.3</v>
      </c>
      <c r="I85" t="n">
        <v>21</v>
      </c>
      <c r="J85" t="n">
        <v>248.4</v>
      </c>
      <c r="K85" t="n">
        <v>58.47</v>
      </c>
      <c r="L85" t="n">
        <v>4.25</v>
      </c>
      <c r="M85" t="n">
        <v>19</v>
      </c>
      <c r="N85" t="n">
        <v>60.68</v>
      </c>
      <c r="O85" t="n">
        <v>30870.57</v>
      </c>
      <c r="P85" t="n">
        <v>114.18</v>
      </c>
      <c r="Q85" t="n">
        <v>968.37</v>
      </c>
      <c r="R85" t="n">
        <v>38.16</v>
      </c>
      <c r="S85" t="n">
        <v>23.91</v>
      </c>
      <c r="T85" t="n">
        <v>6301.49</v>
      </c>
      <c r="U85" t="n">
        <v>0.63</v>
      </c>
      <c r="V85" t="n">
        <v>0.86</v>
      </c>
      <c r="W85" t="n">
        <v>1.11</v>
      </c>
      <c r="X85" t="n">
        <v>0.4</v>
      </c>
      <c r="Y85" t="n">
        <v>1</v>
      </c>
      <c r="Z85" t="n">
        <v>10</v>
      </c>
    </row>
    <row r="86">
      <c r="A86" t="n">
        <v>14</v>
      </c>
      <c r="B86" t="n">
        <v>125</v>
      </c>
      <c r="C86" t="inlineStr">
        <is>
          <t xml:space="preserve">CONCLUIDO	</t>
        </is>
      </c>
      <c r="D86" t="n">
        <v>8.6366</v>
      </c>
      <c r="E86" t="n">
        <v>11.58</v>
      </c>
      <c r="F86" t="n">
        <v>7.88</v>
      </c>
      <c r="G86" t="n">
        <v>23.63</v>
      </c>
      <c r="H86" t="n">
        <v>0.32</v>
      </c>
      <c r="I86" t="n">
        <v>20</v>
      </c>
      <c r="J86" t="n">
        <v>248.85</v>
      </c>
      <c r="K86" t="n">
        <v>58.47</v>
      </c>
      <c r="L86" t="n">
        <v>4.5</v>
      </c>
      <c r="M86" t="n">
        <v>18</v>
      </c>
      <c r="N86" t="n">
        <v>60.88</v>
      </c>
      <c r="O86" t="n">
        <v>30925.72</v>
      </c>
      <c r="P86" t="n">
        <v>113.54</v>
      </c>
      <c r="Q86" t="n">
        <v>968.35</v>
      </c>
      <c r="R86" t="n">
        <v>37.59</v>
      </c>
      <c r="S86" t="n">
        <v>23.91</v>
      </c>
      <c r="T86" t="n">
        <v>6020.61</v>
      </c>
      <c r="U86" t="n">
        <v>0.64</v>
      </c>
      <c r="V86" t="n">
        <v>0.86</v>
      </c>
      <c r="W86" t="n">
        <v>1.11</v>
      </c>
      <c r="X86" t="n">
        <v>0.38</v>
      </c>
      <c r="Y86" t="n">
        <v>1</v>
      </c>
      <c r="Z86" t="n">
        <v>10</v>
      </c>
    </row>
    <row r="87">
      <c r="A87" t="n">
        <v>15</v>
      </c>
      <c r="B87" t="n">
        <v>125</v>
      </c>
      <c r="C87" t="inlineStr">
        <is>
          <t xml:space="preserve">CONCLUIDO	</t>
        </is>
      </c>
      <c r="D87" t="n">
        <v>8.7338</v>
      </c>
      <c r="E87" t="n">
        <v>11.45</v>
      </c>
      <c r="F87" t="n">
        <v>7.84</v>
      </c>
      <c r="G87" t="n">
        <v>26.14</v>
      </c>
      <c r="H87" t="n">
        <v>0.34</v>
      </c>
      <c r="I87" t="n">
        <v>18</v>
      </c>
      <c r="J87" t="n">
        <v>249.3</v>
      </c>
      <c r="K87" t="n">
        <v>58.47</v>
      </c>
      <c r="L87" t="n">
        <v>4.75</v>
      </c>
      <c r="M87" t="n">
        <v>16</v>
      </c>
      <c r="N87" t="n">
        <v>61.07</v>
      </c>
      <c r="O87" t="n">
        <v>30980.93</v>
      </c>
      <c r="P87" t="n">
        <v>111.6</v>
      </c>
      <c r="Q87" t="n">
        <v>968.37</v>
      </c>
      <c r="R87" t="n">
        <v>36.38</v>
      </c>
      <c r="S87" t="n">
        <v>23.91</v>
      </c>
      <c r="T87" t="n">
        <v>5427.5</v>
      </c>
      <c r="U87" t="n">
        <v>0.66</v>
      </c>
      <c r="V87" t="n">
        <v>0.86</v>
      </c>
      <c r="W87" t="n">
        <v>1.11</v>
      </c>
      <c r="X87" t="n">
        <v>0.35</v>
      </c>
      <c r="Y87" t="n">
        <v>1</v>
      </c>
      <c r="Z87" t="n">
        <v>10</v>
      </c>
    </row>
    <row r="88">
      <c r="A88" t="n">
        <v>16</v>
      </c>
      <c r="B88" t="n">
        <v>125</v>
      </c>
      <c r="C88" t="inlineStr">
        <is>
          <t xml:space="preserve">CONCLUIDO	</t>
        </is>
      </c>
      <c r="D88" t="n">
        <v>8.7828</v>
      </c>
      <c r="E88" t="n">
        <v>11.39</v>
      </c>
      <c r="F88" t="n">
        <v>7.83</v>
      </c>
      <c r="G88" t="n">
        <v>27.62</v>
      </c>
      <c r="H88" t="n">
        <v>0.36</v>
      </c>
      <c r="I88" t="n">
        <v>17</v>
      </c>
      <c r="J88" t="n">
        <v>249.75</v>
      </c>
      <c r="K88" t="n">
        <v>58.47</v>
      </c>
      <c r="L88" t="n">
        <v>5</v>
      </c>
      <c r="M88" t="n">
        <v>15</v>
      </c>
      <c r="N88" t="n">
        <v>61.27</v>
      </c>
      <c r="O88" t="n">
        <v>31036.22</v>
      </c>
      <c r="P88" t="n">
        <v>110.32</v>
      </c>
      <c r="Q88" t="n">
        <v>968.42</v>
      </c>
      <c r="R88" t="n">
        <v>35.94</v>
      </c>
      <c r="S88" t="n">
        <v>23.91</v>
      </c>
      <c r="T88" t="n">
        <v>5210.18</v>
      </c>
      <c r="U88" t="n">
        <v>0.67</v>
      </c>
      <c r="V88" t="n">
        <v>0.86</v>
      </c>
      <c r="W88" t="n">
        <v>1.11</v>
      </c>
      <c r="X88" t="n">
        <v>0.33</v>
      </c>
      <c r="Y88" t="n">
        <v>1</v>
      </c>
      <c r="Z88" t="n">
        <v>10</v>
      </c>
    </row>
    <row r="89">
      <c r="A89" t="n">
        <v>17</v>
      </c>
      <c r="B89" t="n">
        <v>125</v>
      </c>
      <c r="C89" t="inlineStr">
        <is>
          <t xml:space="preserve">CONCLUIDO	</t>
        </is>
      </c>
      <c r="D89" t="n">
        <v>8.848000000000001</v>
      </c>
      <c r="E89" t="n">
        <v>11.3</v>
      </c>
      <c r="F89" t="n">
        <v>7.79</v>
      </c>
      <c r="G89" t="n">
        <v>29.21</v>
      </c>
      <c r="H89" t="n">
        <v>0.37</v>
      </c>
      <c r="I89" t="n">
        <v>16</v>
      </c>
      <c r="J89" t="n">
        <v>250.2</v>
      </c>
      <c r="K89" t="n">
        <v>58.47</v>
      </c>
      <c r="L89" t="n">
        <v>5.25</v>
      </c>
      <c r="M89" t="n">
        <v>14</v>
      </c>
      <c r="N89" t="n">
        <v>61.47</v>
      </c>
      <c r="O89" t="n">
        <v>31091.59</v>
      </c>
      <c r="P89" t="n">
        <v>109.19</v>
      </c>
      <c r="Q89" t="n">
        <v>968.35</v>
      </c>
      <c r="R89" t="n">
        <v>34.8</v>
      </c>
      <c r="S89" t="n">
        <v>23.91</v>
      </c>
      <c r="T89" t="n">
        <v>4643.93</v>
      </c>
      <c r="U89" t="n">
        <v>0.6899999999999999</v>
      </c>
      <c r="V89" t="n">
        <v>0.87</v>
      </c>
      <c r="W89" t="n">
        <v>1.11</v>
      </c>
      <c r="X89" t="n">
        <v>0.29</v>
      </c>
      <c r="Y89" t="n">
        <v>1</v>
      </c>
      <c r="Z89" t="n">
        <v>10</v>
      </c>
    </row>
    <row r="90">
      <c r="A90" t="n">
        <v>18</v>
      </c>
      <c r="B90" t="n">
        <v>125</v>
      </c>
      <c r="C90" t="inlineStr">
        <is>
          <t xml:space="preserve">CONCLUIDO	</t>
        </is>
      </c>
      <c r="D90" t="n">
        <v>8.8964</v>
      </c>
      <c r="E90" t="n">
        <v>11.24</v>
      </c>
      <c r="F90" t="n">
        <v>7.78</v>
      </c>
      <c r="G90" t="n">
        <v>31.1</v>
      </c>
      <c r="H90" t="n">
        <v>0.39</v>
      </c>
      <c r="I90" t="n">
        <v>15</v>
      </c>
      <c r="J90" t="n">
        <v>250.64</v>
      </c>
      <c r="K90" t="n">
        <v>58.47</v>
      </c>
      <c r="L90" t="n">
        <v>5.5</v>
      </c>
      <c r="M90" t="n">
        <v>13</v>
      </c>
      <c r="N90" t="n">
        <v>61.67</v>
      </c>
      <c r="O90" t="n">
        <v>31147.02</v>
      </c>
      <c r="P90" t="n">
        <v>107.18</v>
      </c>
      <c r="Q90" t="n">
        <v>968.38</v>
      </c>
      <c r="R90" t="n">
        <v>34.53</v>
      </c>
      <c r="S90" t="n">
        <v>23.91</v>
      </c>
      <c r="T90" t="n">
        <v>4515.66</v>
      </c>
      <c r="U90" t="n">
        <v>0.6899999999999999</v>
      </c>
      <c r="V90" t="n">
        <v>0.87</v>
      </c>
      <c r="W90" t="n">
        <v>1.1</v>
      </c>
      <c r="X90" t="n">
        <v>0.28</v>
      </c>
      <c r="Y90" t="n">
        <v>1</v>
      </c>
      <c r="Z90" t="n">
        <v>10</v>
      </c>
    </row>
    <row r="91">
      <c r="A91" t="n">
        <v>19</v>
      </c>
      <c r="B91" t="n">
        <v>125</v>
      </c>
      <c r="C91" t="inlineStr">
        <is>
          <t xml:space="preserve">CONCLUIDO	</t>
        </is>
      </c>
      <c r="D91" t="n">
        <v>8.896599999999999</v>
      </c>
      <c r="E91" t="n">
        <v>11.24</v>
      </c>
      <c r="F91" t="n">
        <v>7.78</v>
      </c>
      <c r="G91" t="n">
        <v>31.1</v>
      </c>
      <c r="H91" t="n">
        <v>0.41</v>
      </c>
      <c r="I91" t="n">
        <v>15</v>
      </c>
      <c r="J91" t="n">
        <v>251.09</v>
      </c>
      <c r="K91" t="n">
        <v>58.47</v>
      </c>
      <c r="L91" t="n">
        <v>5.75</v>
      </c>
      <c r="M91" t="n">
        <v>13</v>
      </c>
      <c r="N91" t="n">
        <v>61.87</v>
      </c>
      <c r="O91" t="n">
        <v>31202.53</v>
      </c>
      <c r="P91" t="n">
        <v>107.07</v>
      </c>
      <c r="Q91" t="n">
        <v>968.35</v>
      </c>
      <c r="R91" t="n">
        <v>34.32</v>
      </c>
      <c r="S91" t="n">
        <v>23.91</v>
      </c>
      <c r="T91" t="n">
        <v>4411.11</v>
      </c>
      <c r="U91" t="n">
        <v>0.7</v>
      </c>
      <c r="V91" t="n">
        <v>0.87</v>
      </c>
      <c r="W91" t="n">
        <v>1.1</v>
      </c>
      <c r="X91" t="n">
        <v>0.28</v>
      </c>
      <c r="Y91" t="n">
        <v>1</v>
      </c>
      <c r="Z91" t="n">
        <v>10</v>
      </c>
    </row>
    <row r="92">
      <c r="A92" t="n">
        <v>20</v>
      </c>
      <c r="B92" t="n">
        <v>125</v>
      </c>
      <c r="C92" t="inlineStr">
        <is>
          <t xml:space="preserve">CONCLUIDO	</t>
        </is>
      </c>
      <c r="D92" t="n">
        <v>8.9512</v>
      </c>
      <c r="E92" t="n">
        <v>11.17</v>
      </c>
      <c r="F92" t="n">
        <v>7.75</v>
      </c>
      <c r="G92" t="n">
        <v>33.23</v>
      </c>
      <c r="H92" t="n">
        <v>0.42</v>
      </c>
      <c r="I92" t="n">
        <v>14</v>
      </c>
      <c r="J92" t="n">
        <v>251.55</v>
      </c>
      <c r="K92" t="n">
        <v>58.47</v>
      </c>
      <c r="L92" t="n">
        <v>6</v>
      </c>
      <c r="M92" t="n">
        <v>12</v>
      </c>
      <c r="N92" t="n">
        <v>62.07</v>
      </c>
      <c r="O92" t="n">
        <v>31258.11</v>
      </c>
      <c r="P92" t="n">
        <v>105.54</v>
      </c>
      <c r="Q92" t="n">
        <v>968.34</v>
      </c>
      <c r="R92" t="n">
        <v>33.67</v>
      </c>
      <c r="S92" t="n">
        <v>23.91</v>
      </c>
      <c r="T92" t="n">
        <v>4089.92</v>
      </c>
      <c r="U92" t="n">
        <v>0.71</v>
      </c>
      <c r="V92" t="n">
        <v>0.87</v>
      </c>
      <c r="W92" t="n">
        <v>1.1</v>
      </c>
      <c r="X92" t="n">
        <v>0.26</v>
      </c>
      <c r="Y92" t="n">
        <v>1</v>
      </c>
      <c r="Z92" t="n">
        <v>10</v>
      </c>
    </row>
    <row r="93">
      <c r="A93" t="n">
        <v>21</v>
      </c>
      <c r="B93" t="n">
        <v>125</v>
      </c>
      <c r="C93" t="inlineStr">
        <is>
          <t xml:space="preserve">CONCLUIDO	</t>
        </is>
      </c>
      <c r="D93" t="n">
        <v>9.002700000000001</v>
      </c>
      <c r="E93" t="n">
        <v>11.11</v>
      </c>
      <c r="F93" t="n">
        <v>7.74</v>
      </c>
      <c r="G93" t="n">
        <v>35.71</v>
      </c>
      <c r="H93" t="n">
        <v>0.44</v>
      </c>
      <c r="I93" t="n">
        <v>13</v>
      </c>
      <c r="J93" t="n">
        <v>252</v>
      </c>
      <c r="K93" t="n">
        <v>58.47</v>
      </c>
      <c r="L93" t="n">
        <v>6.25</v>
      </c>
      <c r="M93" t="n">
        <v>11</v>
      </c>
      <c r="N93" t="n">
        <v>62.27</v>
      </c>
      <c r="O93" t="n">
        <v>31313.77</v>
      </c>
      <c r="P93" t="n">
        <v>104.42</v>
      </c>
      <c r="Q93" t="n">
        <v>968.33</v>
      </c>
      <c r="R93" t="n">
        <v>33.28</v>
      </c>
      <c r="S93" t="n">
        <v>23.91</v>
      </c>
      <c r="T93" t="n">
        <v>3902.92</v>
      </c>
      <c r="U93" t="n">
        <v>0.72</v>
      </c>
      <c r="V93" t="n">
        <v>0.87</v>
      </c>
      <c r="W93" t="n">
        <v>1.1</v>
      </c>
      <c r="X93" t="n">
        <v>0.24</v>
      </c>
      <c r="Y93" t="n">
        <v>1</v>
      </c>
      <c r="Z93" t="n">
        <v>10</v>
      </c>
    </row>
    <row r="94">
      <c r="A94" t="n">
        <v>22</v>
      </c>
      <c r="B94" t="n">
        <v>125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7.73</v>
      </c>
      <c r="G94" t="n">
        <v>35.69</v>
      </c>
      <c r="H94" t="n">
        <v>0.46</v>
      </c>
      <c r="I94" t="n">
        <v>13</v>
      </c>
      <c r="J94" t="n">
        <v>252.45</v>
      </c>
      <c r="K94" t="n">
        <v>58.47</v>
      </c>
      <c r="L94" t="n">
        <v>6.5</v>
      </c>
      <c r="M94" t="n">
        <v>11</v>
      </c>
      <c r="N94" t="n">
        <v>62.47</v>
      </c>
      <c r="O94" t="n">
        <v>31369.49</v>
      </c>
      <c r="P94" t="n">
        <v>103.83</v>
      </c>
      <c r="Q94" t="n">
        <v>968.39</v>
      </c>
      <c r="R94" t="n">
        <v>32.97</v>
      </c>
      <c r="S94" t="n">
        <v>23.91</v>
      </c>
      <c r="T94" t="n">
        <v>3747.57</v>
      </c>
      <c r="U94" t="n">
        <v>0.73</v>
      </c>
      <c r="V94" t="n">
        <v>0.87</v>
      </c>
      <c r="W94" t="n">
        <v>1.1</v>
      </c>
      <c r="X94" t="n">
        <v>0.24</v>
      </c>
      <c r="Y94" t="n">
        <v>1</v>
      </c>
      <c r="Z94" t="n">
        <v>10</v>
      </c>
    </row>
    <row r="95">
      <c r="A95" t="n">
        <v>23</v>
      </c>
      <c r="B95" t="n">
        <v>125</v>
      </c>
      <c r="C95" t="inlineStr">
        <is>
          <t xml:space="preserve">CONCLUIDO	</t>
        </is>
      </c>
      <c r="D95" t="n">
        <v>9.0655</v>
      </c>
      <c r="E95" t="n">
        <v>11.03</v>
      </c>
      <c r="F95" t="n">
        <v>7.71</v>
      </c>
      <c r="G95" t="n">
        <v>38.54</v>
      </c>
      <c r="H95" t="n">
        <v>0.47</v>
      </c>
      <c r="I95" t="n">
        <v>12</v>
      </c>
      <c r="J95" t="n">
        <v>252.9</v>
      </c>
      <c r="K95" t="n">
        <v>58.47</v>
      </c>
      <c r="L95" t="n">
        <v>6.75</v>
      </c>
      <c r="M95" t="n">
        <v>10</v>
      </c>
      <c r="N95" t="n">
        <v>62.68</v>
      </c>
      <c r="O95" t="n">
        <v>31425.3</v>
      </c>
      <c r="P95" t="n">
        <v>101.94</v>
      </c>
      <c r="Q95" t="n">
        <v>968.34</v>
      </c>
      <c r="R95" t="n">
        <v>32.37</v>
      </c>
      <c r="S95" t="n">
        <v>23.91</v>
      </c>
      <c r="T95" t="n">
        <v>3453.11</v>
      </c>
      <c r="U95" t="n">
        <v>0.74</v>
      </c>
      <c r="V95" t="n">
        <v>0.88</v>
      </c>
      <c r="W95" t="n">
        <v>1.09</v>
      </c>
      <c r="X95" t="n">
        <v>0.21</v>
      </c>
      <c r="Y95" t="n">
        <v>1</v>
      </c>
      <c r="Z95" t="n">
        <v>10</v>
      </c>
    </row>
    <row r="96">
      <c r="A96" t="n">
        <v>24</v>
      </c>
      <c r="B96" t="n">
        <v>125</v>
      </c>
      <c r="C96" t="inlineStr">
        <is>
          <t xml:space="preserve">CONCLUIDO	</t>
        </is>
      </c>
      <c r="D96" t="n">
        <v>9.0641</v>
      </c>
      <c r="E96" t="n">
        <v>11.03</v>
      </c>
      <c r="F96" t="n">
        <v>7.71</v>
      </c>
      <c r="G96" t="n">
        <v>38.54</v>
      </c>
      <c r="H96" t="n">
        <v>0.49</v>
      </c>
      <c r="I96" t="n">
        <v>12</v>
      </c>
      <c r="J96" t="n">
        <v>253.35</v>
      </c>
      <c r="K96" t="n">
        <v>58.47</v>
      </c>
      <c r="L96" t="n">
        <v>7</v>
      </c>
      <c r="M96" t="n">
        <v>10</v>
      </c>
      <c r="N96" t="n">
        <v>62.88</v>
      </c>
      <c r="O96" t="n">
        <v>31481.17</v>
      </c>
      <c r="P96" t="n">
        <v>100.7</v>
      </c>
      <c r="Q96" t="n">
        <v>968.3200000000001</v>
      </c>
      <c r="R96" t="n">
        <v>32.32</v>
      </c>
      <c r="S96" t="n">
        <v>23.91</v>
      </c>
      <c r="T96" t="n">
        <v>3425.76</v>
      </c>
      <c r="U96" t="n">
        <v>0.74</v>
      </c>
      <c r="V96" t="n">
        <v>0.88</v>
      </c>
      <c r="W96" t="n">
        <v>1.1</v>
      </c>
      <c r="X96" t="n">
        <v>0.21</v>
      </c>
      <c r="Y96" t="n">
        <v>1</v>
      </c>
      <c r="Z96" t="n">
        <v>10</v>
      </c>
    </row>
    <row r="97">
      <c r="A97" t="n">
        <v>25</v>
      </c>
      <c r="B97" t="n">
        <v>125</v>
      </c>
      <c r="C97" t="inlineStr">
        <is>
          <t xml:space="preserve">CONCLUIDO	</t>
        </is>
      </c>
      <c r="D97" t="n">
        <v>9.112299999999999</v>
      </c>
      <c r="E97" t="n">
        <v>10.97</v>
      </c>
      <c r="F97" t="n">
        <v>7.7</v>
      </c>
      <c r="G97" t="n">
        <v>41.99</v>
      </c>
      <c r="H97" t="n">
        <v>0.51</v>
      </c>
      <c r="I97" t="n">
        <v>11</v>
      </c>
      <c r="J97" t="n">
        <v>253.81</v>
      </c>
      <c r="K97" t="n">
        <v>58.47</v>
      </c>
      <c r="L97" t="n">
        <v>7.25</v>
      </c>
      <c r="M97" t="n">
        <v>9</v>
      </c>
      <c r="N97" t="n">
        <v>63.08</v>
      </c>
      <c r="O97" t="n">
        <v>31537.13</v>
      </c>
      <c r="P97" t="n">
        <v>99.3</v>
      </c>
      <c r="Q97" t="n">
        <v>968.34</v>
      </c>
      <c r="R97" t="n">
        <v>31.93</v>
      </c>
      <c r="S97" t="n">
        <v>23.91</v>
      </c>
      <c r="T97" t="n">
        <v>3234.4</v>
      </c>
      <c r="U97" t="n">
        <v>0.75</v>
      </c>
      <c r="V97" t="n">
        <v>0.88</v>
      </c>
      <c r="W97" t="n">
        <v>1.1</v>
      </c>
      <c r="X97" t="n">
        <v>0.2</v>
      </c>
      <c r="Y97" t="n">
        <v>1</v>
      </c>
      <c r="Z97" t="n">
        <v>10</v>
      </c>
    </row>
    <row r="98">
      <c r="A98" t="n">
        <v>26</v>
      </c>
      <c r="B98" t="n">
        <v>125</v>
      </c>
      <c r="C98" t="inlineStr">
        <is>
          <t xml:space="preserve">CONCLUIDO	</t>
        </is>
      </c>
      <c r="D98" t="n">
        <v>9.109299999999999</v>
      </c>
      <c r="E98" t="n">
        <v>10.98</v>
      </c>
      <c r="F98" t="n">
        <v>7.7</v>
      </c>
      <c r="G98" t="n">
        <v>42.01</v>
      </c>
      <c r="H98" t="n">
        <v>0.52</v>
      </c>
      <c r="I98" t="n">
        <v>11</v>
      </c>
      <c r="J98" t="n">
        <v>254.26</v>
      </c>
      <c r="K98" t="n">
        <v>58.47</v>
      </c>
      <c r="L98" t="n">
        <v>7.5</v>
      </c>
      <c r="M98" t="n">
        <v>9</v>
      </c>
      <c r="N98" t="n">
        <v>63.29</v>
      </c>
      <c r="O98" t="n">
        <v>31593.16</v>
      </c>
      <c r="P98" t="n">
        <v>98.98</v>
      </c>
      <c r="Q98" t="n">
        <v>968.46</v>
      </c>
      <c r="R98" t="n">
        <v>32.12</v>
      </c>
      <c r="S98" t="n">
        <v>23.91</v>
      </c>
      <c r="T98" t="n">
        <v>3332.84</v>
      </c>
      <c r="U98" t="n">
        <v>0.74</v>
      </c>
      <c r="V98" t="n">
        <v>0.88</v>
      </c>
      <c r="W98" t="n">
        <v>1.1</v>
      </c>
      <c r="X98" t="n">
        <v>0.2</v>
      </c>
      <c r="Y98" t="n">
        <v>1</v>
      </c>
      <c r="Z98" t="n">
        <v>10</v>
      </c>
    </row>
    <row r="99">
      <c r="A99" t="n">
        <v>27</v>
      </c>
      <c r="B99" t="n">
        <v>125</v>
      </c>
      <c r="C99" t="inlineStr">
        <is>
          <t xml:space="preserve">CONCLUIDO	</t>
        </is>
      </c>
      <c r="D99" t="n">
        <v>9.174300000000001</v>
      </c>
      <c r="E99" t="n">
        <v>10.9</v>
      </c>
      <c r="F99" t="n">
        <v>7.67</v>
      </c>
      <c r="G99" t="n">
        <v>46.02</v>
      </c>
      <c r="H99" t="n">
        <v>0.54</v>
      </c>
      <c r="I99" t="n">
        <v>10</v>
      </c>
      <c r="J99" t="n">
        <v>254.72</v>
      </c>
      <c r="K99" t="n">
        <v>58.47</v>
      </c>
      <c r="L99" t="n">
        <v>7.75</v>
      </c>
      <c r="M99" t="n">
        <v>8</v>
      </c>
      <c r="N99" t="n">
        <v>63.49</v>
      </c>
      <c r="O99" t="n">
        <v>31649.26</v>
      </c>
      <c r="P99" t="n">
        <v>97.44</v>
      </c>
      <c r="Q99" t="n">
        <v>968.3200000000001</v>
      </c>
      <c r="R99" t="n">
        <v>31.07</v>
      </c>
      <c r="S99" t="n">
        <v>23.91</v>
      </c>
      <c r="T99" t="n">
        <v>2810.25</v>
      </c>
      <c r="U99" t="n">
        <v>0.77</v>
      </c>
      <c r="V99" t="n">
        <v>0.88</v>
      </c>
      <c r="W99" t="n">
        <v>1.1</v>
      </c>
      <c r="X99" t="n">
        <v>0.17</v>
      </c>
      <c r="Y99" t="n">
        <v>1</v>
      </c>
      <c r="Z99" t="n">
        <v>10</v>
      </c>
    </row>
    <row r="100">
      <c r="A100" t="n">
        <v>28</v>
      </c>
      <c r="B100" t="n">
        <v>125</v>
      </c>
      <c r="C100" t="inlineStr">
        <is>
          <t xml:space="preserve">CONCLUIDO	</t>
        </is>
      </c>
      <c r="D100" t="n">
        <v>9.179</v>
      </c>
      <c r="E100" t="n">
        <v>10.89</v>
      </c>
      <c r="F100" t="n">
        <v>7.67</v>
      </c>
      <c r="G100" t="n">
        <v>45.99</v>
      </c>
      <c r="H100" t="n">
        <v>0.5600000000000001</v>
      </c>
      <c r="I100" t="n">
        <v>10</v>
      </c>
      <c r="J100" t="n">
        <v>255.17</v>
      </c>
      <c r="K100" t="n">
        <v>58.47</v>
      </c>
      <c r="L100" t="n">
        <v>8</v>
      </c>
      <c r="M100" t="n">
        <v>6</v>
      </c>
      <c r="N100" t="n">
        <v>63.7</v>
      </c>
      <c r="O100" t="n">
        <v>31705.44</v>
      </c>
      <c r="P100" t="n">
        <v>96.31</v>
      </c>
      <c r="Q100" t="n">
        <v>968.3200000000001</v>
      </c>
      <c r="R100" t="n">
        <v>30.8</v>
      </c>
      <c r="S100" t="n">
        <v>23.91</v>
      </c>
      <c r="T100" t="n">
        <v>2678.21</v>
      </c>
      <c r="U100" t="n">
        <v>0.78</v>
      </c>
      <c r="V100" t="n">
        <v>0.88</v>
      </c>
      <c r="W100" t="n">
        <v>1.1</v>
      </c>
      <c r="X100" t="n">
        <v>0.17</v>
      </c>
      <c r="Y100" t="n">
        <v>1</v>
      </c>
      <c r="Z100" t="n">
        <v>10</v>
      </c>
    </row>
    <row r="101">
      <c r="A101" t="n">
        <v>29</v>
      </c>
      <c r="B101" t="n">
        <v>125</v>
      </c>
      <c r="C101" t="inlineStr">
        <is>
          <t xml:space="preserve">CONCLUIDO	</t>
        </is>
      </c>
      <c r="D101" t="n">
        <v>9.1722</v>
      </c>
      <c r="E101" t="n">
        <v>10.9</v>
      </c>
      <c r="F101" t="n">
        <v>7.67</v>
      </c>
      <c r="G101" t="n">
        <v>46.04</v>
      </c>
      <c r="H101" t="n">
        <v>0.57</v>
      </c>
      <c r="I101" t="n">
        <v>10</v>
      </c>
      <c r="J101" t="n">
        <v>255.63</v>
      </c>
      <c r="K101" t="n">
        <v>58.47</v>
      </c>
      <c r="L101" t="n">
        <v>8.25</v>
      </c>
      <c r="M101" t="n">
        <v>5</v>
      </c>
      <c r="N101" t="n">
        <v>63.91</v>
      </c>
      <c r="O101" t="n">
        <v>31761.69</v>
      </c>
      <c r="P101" t="n">
        <v>95.90000000000001</v>
      </c>
      <c r="Q101" t="n">
        <v>968.34</v>
      </c>
      <c r="R101" t="n">
        <v>31.15</v>
      </c>
      <c r="S101" t="n">
        <v>23.91</v>
      </c>
      <c r="T101" t="n">
        <v>2850.95</v>
      </c>
      <c r="U101" t="n">
        <v>0.77</v>
      </c>
      <c r="V101" t="n">
        <v>0.88</v>
      </c>
      <c r="W101" t="n">
        <v>1.1</v>
      </c>
      <c r="X101" t="n">
        <v>0.18</v>
      </c>
      <c r="Y101" t="n">
        <v>1</v>
      </c>
      <c r="Z101" t="n">
        <v>10</v>
      </c>
    </row>
    <row r="102">
      <c r="A102" t="n">
        <v>30</v>
      </c>
      <c r="B102" t="n">
        <v>125</v>
      </c>
      <c r="C102" t="inlineStr">
        <is>
          <t xml:space="preserve">CONCLUIDO	</t>
        </is>
      </c>
      <c r="D102" t="n">
        <v>9.241400000000001</v>
      </c>
      <c r="E102" t="n">
        <v>10.82</v>
      </c>
      <c r="F102" t="n">
        <v>7.64</v>
      </c>
      <c r="G102" t="n">
        <v>50.93</v>
      </c>
      <c r="H102" t="n">
        <v>0.59</v>
      </c>
      <c r="I102" t="n">
        <v>9</v>
      </c>
      <c r="J102" t="n">
        <v>256.09</v>
      </c>
      <c r="K102" t="n">
        <v>58.47</v>
      </c>
      <c r="L102" t="n">
        <v>8.5</v>
      </c>
      <c r="M102" t="n">
        <v>3</v>
      </c>
      <c r="N102" t="n">
        <v>64.11</v>
      </c>
      <c r="O102" t="n">
        <v>31818.02</v>
      </c>
      <c r="P102" t="n">
        <v>92.88</v>
      </c>
      <c r="Q102" t="n">
        <v>968.41</v>
      </c>
      <c r="R102" t="n">
        <v>29.94</v>
      </c>
      <c r="S102" t="n">
        <v>23.91</v>
      </c>
      <c r="T102" t="n">
        <v>2251.86</v>
      </c>
      <c r="U102" t="n">
        <v>0.8</v>
      </c>
      <c r="V102" t="n">
        <v>0.89</v>
      </c>
      <c r="W102" t="n">
        <v>1.1</v>
      </c>
      <c r="X102" t="n">
        <v>0.14</v>
      </c>
      <c r="Y102" t="n">
        <v>1</v>
      </c>
      <c r="Z102" t="n">
        <v>10</v>
      </c>
    </row>
    <row r="103">
      <c r="A103" t="n">
        <v>31</v>
      </c>
      <c r="B103" t="n">
        <v>125</v>
      </c>
      <c r="C103" t="inlineStr">
        <is>
          <t xml:space="preserve">CONCLUIDO	</t>
        </is>
      </c>
      <c r="D103" t="n">
        <v>9.2341</v>
      </c>
      <c r="E103" t="n">
        <v>10.83</v>
      </c>
      <c r="F103" t="n">
        <v>7.65</v>
      </c>
      <c r="G103" t="n">
        <v>50.98</v>
      </c>
      <c r="H103" t="n">
        <v>0.61</v>
      </c>
      <c r="I103" t="n">
        <v>9</v>
      </c>
      <c r="J103" t="n">
        <v>256.54</v>
      </c>
      <c r="K103" t="n">
        <v>58.47</v>
      </c>
      <c r="L103" t="n">
        <v>8.75</v>
      </c>
      <c r="M103" t="n">
        <v>1</v>
      </c>
      <c r="N103" t="n">
        <v>64.31999999999999</v>
      </c>
      <c r="O103" t="n">
        <v>31874.43</v>
      </c>
      <c r="P103" t="n">
        <v>93.05</v>
      </c>
      <c r="Q103" t="n">
        <v>968.3200000000001</v>
      </c>
      <c r="R103" t="n">
        <v>30.2</v>
      </c>
      <c r="S103" t="n">
        <v>23.91</v>
      </c>
      <c r="T103" t="n">
        <v>2382.05</v>
      </c>
      <c r="U103" t="n">
        <v>0.79</v>
      </c>
      <c r="V103" t="n">
        <v>0.88</v>
      </c>
      <c r="W103" t="n">
        <v>1.1</v>
      </c>
      <c r="X103" t="n">
        <v>0.15</v>
      </c>
      <c r="Y103" t="n">
        <v>1</v>
      </c>
      <c r="Z103" t="n">
        <v>10</v>
      </c>
    </row>
    <row r="104">
      <c r="A104" t="n">
        <v>32</v>
      </c>
      <c r="B104" t="n">
        <v>125</v>
      </c>
      <c r="C104" t="inlineStr">
        <is>
          <t xml:space="preserve">CONCLUIDO	</t>
        </is>
      </c>
      <c r="D104" t="n">
        <v>9.229799999999999</v>
      </c>
      <c r="E104" t="n">
        <v>10.83</v>
      </c>
      <c r="F104" t="n">
        <v>7.65</v>
      </c>
      <c r="G104" t="n">
        <v>51.02</v>
      </c>
      <c r="H104" t="n">
        <v>0.62</v>
      </c>
      <c r="I104" t="n">
        <v>9</v>
      </c>
      <c r="J104" t="n">
        <v>257</v>
      </c>
      <c r="K104" t="n">
        <v>58.47</v>
      </c>
      <c r="L104" t="n">
        <v>9</v>
      </c>
      <c r="M104" t="n">
        <v>1</v>
      </c>
      <c r="N104" t="n">
        <v>64.53</v>
      </c>
      <c r="O104" t="n">
        <v>31931.04</v>
      </c>
      <c r="P104" t="n">
        <v>93.54000000000001</v>
      </c>
      <c r="Q104" t="n">
        <v>968.3200000000001</v>
      </c>
      <c r="R104" t="n">
        <v>30.3</v>
      </c>
      <c r="S104" t="n">
        <v>23.91</v>
      </c>
      <c r="T104" t="n">
        <v>2431.01</v>
      </c>
      <c r="U104" t="n">
        <v>0.79</v>
      </c>
      <c r="V104" t="n">
        <v>0.88</v>
      </c>
      <c r="W104" t="n">
        <v>1.1</v>
      </c>
      <c r="X104" t="n">
        <v>0.16</v>
      </c>
      <c r="Y104" t="n">
        <v>1</v>
      </c>
      <c r="Z104" t="n">
        <v>10</v>
      </c>
    </row>
    <row r="105">
      <c r="A105" t="n">
        <v>33</v>
      </c>
      <c r="B105" t="n">
        <v>125</v>
      </c>
      <c r="C105" t="inlineStr">
        <is>
          <t xml:space="preserve">CONCLUIDO	</t>
        </is>
      </c>
      <c r="D105" t="n">
        <v>9.2279</v>
      </c>
      <c r="E105" t="n">
        <v>10.84</v>
      </c>
      <c r="F105" t="n">
        <v>7.65</v>
      </c>
      <c r="G105" t="n">
        <v>51.03</v>
      </c>
      <c r="H105" t="n">
        <v>0.64</v>
      </c>
      <c r="I105" t="n">
        <v>9</v>
      </c>
      <c r="J105" t="n">
        <v>257.46</v>
      </c>
      <c r="K105" t="n">
        <v>58.47</v>
      </c>
      <c r="L105" t="n">
        <v>9.25</v>
      </c>
      <c r="M105" t="n">
        <v>0</v>
      </c>
      <c r="N105" t="n">
        <v>64.73999999999999</v>
      </c>
      <c r="O105" t="n">
        <v>31987.61</v>
      </c>
      <c r="P105" t="n">
        <v>93.77</v>
      </c>
      <c r="Q105" t="n">
        <v>968.3200000000001</v>
      </c>
      <c r="R105" t="n">
        <v>30.28</v>
      </c>
      <c r="S105" t="n">
        <v>23.91</v>
      </c>
      <c r="T105" t="n">
        <v>2420.59</v>
      </c>
      <c r="U105" t="n">
        <v>0.79</v>
      </c>
      <c r="V105" t="n">
        <v>0.88</v>
      </c>
      <c r="W105" t="n">
        <v>1.1</v>
      </c>
      <c r="X105" t="n">
        <v>0.16</v>
      </c>
      <c r="Y105" t="n">
        <v>1</v>
      </c>
      <c r="Z105" t="n">
        <v>10</v>
      </c>
    </row>
    <row r="106">
      <c r="A106" t="n">
        <v>0</v>
      </c>
      <c r="B106" t="n">
        <v>30</v>
      </c>
      <c r="C106" t="inlineStr">
        <is>
          <t xml:space="preserve">CONCLUIDO	</t>
        </is>
      </c>
      <c r="D106" t="n">
        <v>9.3956</v>
      </c>
      <c r="E106" t="n">
        <v>10.64</v>
      </c>
      <c r="F106" t="n">
        <v>8.220000000000001</v>
      </c>
      <c r="G106" t="n">
        <v>13.34</v>
      </c>
      <c r="H106" t="n">
        <v>0.24</v>
      </c>
      <c r="I106" t="n">
        <v>37</v>
      </c>
      <c r="J106" t="n">
        <v>71.52</v>
      </c>
      <c r="K106" t="n">
        <v>32.27</v>
      </c>
      <c r="L106" t="n">
        <v>1</v>
      </c>
      <c r="M106" t="n">
        <v>23</v>
      </c>
      <c r="N106" t="n">
        <v>8.25</v>
      </c>
      <c r="O106" t="n">
        <v>9054.6</v>
      </c>
      <c r="P106" t="n">
        <v>48.52</v>
      </c>
      <c r="Q106" t="n">
        <v>968.38</v>
      </c>
      <c r="R106" t="n">
        <v>47.97</v>
      </c>
      <c r="S106" t="n">
        <v>23.91</v>
      </c>
      <c r="T106" t="n">
        <v>11127.05</v>
      </c>
      <c r="U106" t="n">
        <v>0.5</v>
      </c>
      <c r="V106" t="n">
        <v>0.82</v>
      </c>
      <c r="W106" t="n">
        <v>1.15</v>
      </c>
      <c r="X106" t="n">
        <v>0.73</v>
      </c>
      <c r="Y106" t="n">
        <v>1</v>
      </c>
      <c r="Z106" t="n">
        <v>10</v>
      </c>
    </row>
    <row r="107">
      <c r="A107" t="n">
        <v>1</v>
      </c>
      <c r="B107" t="n">
        <v>30</v>
      </c>
      <c r="C107" t="inlineStr">
        <is>
          <t xml:space="preserve">CONCLUIDO	</t>
        </is>
      </c>
      <c r="D107" t="n">
        <v>9.457800000000001</v>
      </c>
      <c r="E107" t="n">
        <v>10.57</v>
      </c>
      <c r="F107" t="n">
        <v>8.199999999999999</v>
      </c>
      <c r="G107" t="n">
        <v>14.47</v>
      </c>
      <c r="H107" t="n">
        <v>0.3</v>
      </c>
      <c r="I107" t="n">
        <v>34</v>
      </c>
      <c r="J107" t="n">
        <v>71.81</v>
      </c>
      <c r="K107" t="n">
        <v>32.27</v>
      </c>
      <c r="L107" t="n">
        <v>1.25</v>
      </c>
      <c r="M107" t="n">
        <v>1</v>
      </c>
      <c r="N107" t="n">
        <v>8.289999999999999</v>
      </c>
      <c r="O107" t="n">
        <v>9090.98</v>
      </c>
      <c r="P107" t="n">
        <v>47.36</v>
      </c>
      <c r="Q107" t="n">
        <v>968.39</v>
      </c>
      <c r="R107" t="n">
        <v>46.34</v>
      </c>
      <c r="S107" t="n">
        <v>23.91</v>
      </c>
      <c r="T107" t="n">
        <v>10326.31</v>
      </c>
      <c r="U107" t="n">
        <v>0.52</v>
      </c>
      <c r="V107" t="n">
        <v>0.82</v>
      </c>
      <c r="W107" t="n">
        <v>1.18</v>
      </c>
      <c r="X107" t="n">
        <v>0.7</v>
      </c>
      <c r="Y107" t="n">
        <v>1</v>
      </c>
      <c r="Z107" t="n">
        <v>10</v>
      </c>
    </row>
    <row r="108">
      <c r="A108" t="n">
        <v>2</v>
      </c>
      <c r="B108" t="n">
        <v>30</v>
      </c>
      <c r="C108" t="inlineStr">
        <is>
          <t xml:space="preserve">CONCLUIDO	</t>
        </is>
      </c>
      <c r="D108" t="n">
        <v>9.4498</v>
      </c>
      <c r="E108" t="n">
        <v>10.58</v>
      </c>
      <c r="F108" t="n">
        <v>8.210000000000001</v>
      </c>
      <c r="G108" t="n">
        <v>14.49</v>
      </c>
      <c r="H108" t="n">
        <v>0.36</v>
      </c>
      <c r="I108" t="n">
        <v>34</v>
      </c>
      <c r="J108" t="n">
        <v>72.11</v>
      </c>
      <c r="K108" t="n">
        <v>32.27</v>
      </c>
      <c r="L108" t="n">
        <v>1.5</v>
      </c>
      <c r="M108" t="n">
        <v>0</v>
      </c>
      <c r="N108" t="n">
        <v>8.34</v>
      </c>
      <c r="O108" t="n">
        <v>9127.379999999999</v>
      </c>
      <c r="P108" t="n">
        <v>47.78</v>
      </c>
      <c r="Q108" t="n">
        <v>968.53</v>
      </c>
      <c r="R108" t="n">
        <v>46.38</v>
      </c>
      <c r="S108" t="n">
        <v>23.91</v>
      </c>
      <c r="T108" t="n">
        <v>10344.94</v>
      </c>
      <c r="U108" t="n">
        <v>0.52</v>
      </c>
      <c r="V108" t="n">
        <v>0.82</v>
      </c>
      <c r="W108" t="n">
        <v>1.18</v>
      </c>
      <c r="X108" t="n">
        <v>0.71</v>
      </c>
      <c r="Y108" t="n">
        <v>1</v>
      </c>
      <c r="Z108" t="n">
        <v>10</v>
      </c>
    </row>
    <row r="109">
      <c r="A109" t="n">
        <v>0</v>
      </c>
      <c r="B109" t="n">
        <v>15</v>
      </c>
      <c r="C109" t="inlineStr">
        <is>
          <t xml:space="preserve">CONCLUIDO	</t>
        </is>
      </c>
      <c r="D109" t="n">
        <v>8.8437</v>
      </c>
      <c r="E109" t="n">
        <v>11.31</v>
      </c>
      <c r="F109" t="n">
        <v>8.880000000000001</v>
      </c>
      <c r="G109" t="n">
        <v>8.07</v>
      </c>
      <c r="H109" t="n">
        <v>0.43</v>
      </c>
      <c r="I109" t="n">
        <v>66</v>
      </c>
      <c r="J109" t="n">
        <v>39.78</v>
      </c>
      <c r="K109" t="n">
        <v>19.54</v>
      </c>
      <c r="L109" t="n">
        <v>1</v>
      </c>
      <c r="M109" t="n">
        <v>0</v>
      </c>
      <c r="N109" t="n">
        <v>4.24</v>
      </c>
      <c r="O109" t="n">
        <v>5140</v>
      </c>
      <c r="P109" t="n">
        <v>35.16</v>
      </c>
      <c r="Q109" t="n">
        <v>968.67</v>
      </c>
      <c r="R109" t="n">
        <v>65.97</v>
      </c>
      <c r="S109" t="n">
        <v>23.91</v>
      </c>
      <c r="T109" t="n">
        <v>19979.08</v>
      </c>
      <c r="U109" t="n">
        <v>0.36</v>
      </c>
      <c r="V109" t="n">
        <v>0.76</v>
      </c>
      <c r="W109" t="n">
        <v>1.27</v>
      </c>
      <c r="X109" t="n">
        <v>1.38</v>
      </c>
      <c r="Y109" t="n">
        <v>1</v>
      </c>
      <c r="Z109" t="n">
        <v>10</v>
      </c>
    </row>
    <row r="110">
      <c r="A110" t="n">
        <v>0</v>
      </c>
      <c r="B110" t="n">
        <v>70</v>
      </c>
      <c r="C110" t="inlineStr">
        <is>
          <t xml:space="preserve">CONCLUIDO	</t>
        </is>
      </c>
      <c r="D110" t="n">
        <v>7.5597</v>
      </c>
      <c r="E110" t="n">
        <v>13.23</v>
      </c>
      <c r="F110" t="n">
        <v>8.949999999999999</v>
      </c>
      <c r="G110" t="n">
        <v>7.56</v>
      </c>
      <c r="H110" t="n">
        <v>0.12</v>
      </c>
      <c r="I110" t="n">
        <v>71</v>
      </c>
      <c r="J110" t="n">
        <v>141.81</v>
      </c>
      <c r="K110" t="n">
        <v>47.83</v>
      </c>
      <c r="L110" t="n">
        <v>1</v>
      </c>
      <c r="M110" t="n">
        <v>69</v>
      </c>
      <c r="N110" t="n">
        <v>22.98</v>
      </c>
      <c r="O110" t="n">
        <v>17723.39</v>
      </c>
      <c r="P110" t="n">
        <v>97.38</v>
      </c>
      <c r="Q110" t="n">
        <v>968.48</v>
      </c>
      <c r="R110" t="n">
        <v>70.56999999999999</v>
      </c>
      <c r="S110" t="n">
        <v>23.91</v>
      </c>
      <c r="T110" t="n">
        <v>22255.48</v>
      </c>
      <c r="U110" t="n">
        <v>0.34</v>
      </c>
      <c r="V110" t="n">
        <v>0.76</v>
      </c>
      <c r="W110" t="n">
        <v>1.21</v>
      </c>
      <c r="X110" t="n">
        <v>1.45</v>
      </c>
      <c r="Y110" t="n">
        <v>1</v>
      </c>
      <c r="Z110" t="n">
        <v>10</v>
      </c>
    </row>
    <row r="111">
      <c r="A111" t="n">
        <v>1</v>
      </c>
      <c r="B111" t="n">
        <v>70</v>
      </c>
      <c r="C111" t="inlineStr">
        <is>
          <t xml:space="preserve">CONCLUIDO	</t>
        </is>
      </c>
      <c r="D111" t="n">
        <v>8.1028</v>
      </c>
      <c r="E111" t="n">
        <v>12.34</v>
      </c>
      <c r="F111" t="n">
        <v>8.550000000000001</v>
      </c>
      <c r="G111" t="n">
        <v>9.5</v>
      </c>
      <c r="H111" t="n">
        <v>0.16</v>
      </c>
      <c r="I111" t="n">
        <v>54</v>
      </c>
      <c r="J111" t="n">
        <v>142.15</v>
      </c>
      <c r="K111" t="n">
        <v>47.83</v>
      </c>
      <c r="L111" t="n">
        <v>1.25</v>
      </c>
      <c r="M111" t="n">
        <v>52</v>
      </c>
      <c r="N111" t="n">
        <v>23.07</v>
      </c>
      <c r="O111" t="n">
        <v>17765.46</v>
      </c>
      <c r="P111" t="n">
        <v>91.42</v>
      </c>
      <c r="Q111" t="n">
        <v>968.45</v>
      </c>
      <c r="R111" t="n">
        <v>58.72</v>
      </c>
      <c r="S111" t="n">
        <v>23.91</v>
      </c>
      <c r="T111" t="n">
        <v>16416.24</v>
      </c>
      <c r="U111" t="n">
        <v>0.41</v>
      </c>
      <c r="V111" t="n">
        <v>0.79</v>
      </c>
      <c r="W111" t="n">
        <v>1.16</v>
      </c>
      <c r="X111" t="n">
        <v>1.06</v>
      </c>
      <c r="Y111" t="n">
        <v>1</v>
      </c>
      <c r="Z111" t="n">
        <v>10</v>
      </c>
    </row>
    <row r="112">
      <c r="A112" t="n">
        <v>2</v>
      </c>
      <c r="B112" t="n">
        <v>70</v>
      </c>
      <c r="C112" t="inlineStr">
        <is>
          <t xml:space="preserve">CONCLUIDO	</t>
        </is>
      </c>
      <c r="D112" t="n">
        <v>8.466799999999999</v>
      </c>
      <c r="E112" t="n">
        <v>11.81</v>
      </c>
      <c r="F112" t="n">
        <v>8.34</v>
      </c>
      <c r="G112" t="n">
        <v>11.64</v>
      </c>
      <c r="H112" t="n">
        <v>0.19</v>
      </c>
      <c r="I112" t="n">
        <v>43</v>
      </c>
      <c r="J112" t="n">
        <v>142.49</v>
      </c>
      <c r="K112" t="n">
        <v>47.83</v>
      </c>
      <c r="L112" t="n">
        <v>1.5</v>
      </c>
      <c r="M112" t="n">
        <v>41</v>
      </c>
      <c r="N112" t="n">
        <v>23.16</v>
      </c>
      <c r="O112" t="n">
        <v>17807.56</v>
      </c>
      <c r="P112" t="n">
        <v>87.45999999999999</v>
      </c>
      <c r="Q112" t="n">
        <v>968.48</v>
      </c>
      <c r="R112" t="n">
        <v>51.73</v>
      </c>
      <c r="S112" t="n">
        <v>23.91</v>
      </c>
      <c r="T112" t="n">
        <v>12973.77</v>
      </c>
      <c r="U112" t="n">
        <v>0.46</v>
      </c>
      <c r="V112" t="n">
        <v>0.8100000000000001</v>
      </c>
      <c r="W112" t="n">
        <v>1.16</v>
      </c>
      <c r="X112" t="n">
        <v>0.84</v>
      </c>
      <c r="Y112" t="n">
        <v>1</v>
      </c>
      <c r="Z112" t="n">
        <v>10</v>
      </c>
    </row>
    <row r="113">
      <c r="A113" t="n">
        <v>3</v>
      </c>
      <c r="B113" t="n">
        <v>70</v>
      </c>
      <c r="C113" t="inlineStr">
        <is>
          <t xml:space="preserve">CONCLUIDO	</t>
        </is>
      </c>
      <c r="D113" t="n">
        <v>8.7285</v>
      </c>
      <c r="E113" t="n">
        <v>11.46</v>
      </c>
      <c r="F113" t="n">
        <v>8.19</v>
      </c>
      <c r="G113" t="n">
        <v>13.65</v>
      </c>
      <c r="H113" t="n">
        <v>0.22</v>
      </c>
      <c r="I113" t="n">
        <v>36</v>
      </c>
      <c r="J113" t="n">
        <v>142.83</v>
      </c>
      <c r="K113" t="n">
        <v>47.83</v>
      </c>
      <c r="L113" t="n">
        <v>1.75</v>
      </c>
      <c r="M113" t="n">
        <v>34</v>
      </c>
      <c r="N113" t="n">
        <v>23.25</v>
      </c>
      <c r="O113" t="n">
        <v>17849.7</v>
      </c>
      <c r="P113" t="n">
        <v>84.5</v>
      </c>
      <c r="Q113" t="n">
        <v>968.53</v>
      </c>
      <c r="R113" t="n">
        <v>47.16</v>
      </c>
      <c r="S113" t="n">
        <v>23.91</v>
      </c>
      <c r="T113" t="n">
        <v>10724.46</v>
      </c>
      <c r="U113" t="n">
        <v>0.51</v>
      </c>
      <c r="V113" t="n">
        <v>0.83</v>
      </c>
      <c r="W113" t="n">
        <v>1.14</v>
      </c>
      <c r="X113" t="n">
        <v>0.6899999999999999</v>
      </c>
      <c r="Y113" t="n">
        <v>1</v>
      </c>
      <c r="Z113" t="n">
        <v>10</v>
      </c>
    </row>
    <row r="114">
      <c r="A114" t="n">
        <v>4</v>
      </c>
      <c r="B114" t="n">
        <v>70</v>
      </c>
      <c r="C114" t="inlineStr">
        <is>
          <t xml:space="preserve">CONCLUIDO	</t>
        </is>
      </c>
      <c r="D114" t="n">
        <v>8.9085</v>
      </c>
      <c r="E114" t="n">
        <v>11.23</v>
      </c>
      <c r="F114" t="n">
        <v>8.1</v>
      </c>
      <c r="G114" t="n">
        <v>15.68</v>
      </c>
      <c r="H114" t="n">
        <v>0.25</v>
      </c>
      <c r="I114" t="n">
        <v>31</v>
      </c>
      <c r="J114" t="n">
        <v>143.17</v>
      </c>
      <c r="K114" t="n">
        <v>47.83</v>
      </c>
      <c r="L114" t="n">
        <v>2</v>
      </c>
      <c r="M114" t="n">
        <v>29</v>
      </c>
      <c r="N114" t="n">
        <v>23.34</v>
      </c>
      <c r="O114" t="n">
        <v>17891.86</v>
      </c>
      <c r="P114" t="n">
        <v>81.73</v>
      </c>
      <c r="Q114" t="n">
        <v>968.37</v>
      </c>
      <c r="R114" t="n">
        <v>44.7</v>
      </c>
      <c r="S114" t="n">
        <v>23.91</v>
      </c>
      <c r="T114" t="n">
        <v>9521.27</v>
      </c>
      <c r="U114" t="n">
        <v>0.53</v>
      </c>
      <c r="V114" t="n">
        <v>0.83</v>
      </c>
      <c r="W114" t="n">
        <v>1.13</v>
      </c>
      <c r="X114" t="n">
        <v>0.6</v>
      </c>
      <c r="Y114" t="n">
        <v>1</v>
      </c>
      <c r="Z114" t="n">
        <v>10</v>
      </c>
    </row>
    <row r="115">
      <c r="A115" t="n">
        <v>5</v>
      </c>
      <c r="B115" t="n">
        <v>70</v>
      </c>
      <c r="C115" t="inlineStr">
        <is>
          <t xml:space="preserve">CONCLUIDO	</t>
        </is>
      </c>
      <c r="D115" t="n">
        <v>9.074</v>
      </c>
      <c r="E115" t="n">
        <v>11.02</v>
      </c>
      <c r="F115" t="n">
        <v>8.01</v>
      </c>
      <c r="G115" t="n">
        <v>17.8</v>
      </c>
      <c r="H115" t="n">
        <v>0.28</v>
      </c>
      <c r="I115" t="n">
        <v>27</v>
      </c>
      <c r="J115" t="n">
        <v>143.51</v>
      </c>
      <c r="K115" t="n">
        <v>47.83</v>
      </c>
      <c r="L115" t="n">
        <v>2.25</v>
      </c>
      <c r="M115" t="n">
        <v>25</v>
      </c>
      <c r="N115" t="n">
        <v>23.44</v>
      </c>
      <c r="O115" t="n">
        <v>17934.06</v>
      </c>
      <c r="P115" t="n">
        <v>78.92</v>
      </c>
      <c r="Q115" t="n">
        <v>968.3200000000001</v>
      </c>
      <c r="R115" t="n">
        <v>41.76</v>
      </c>
      <c r="S115" t="n">
        <v>23.91</v>
      </c>
      <c r="T115" t="n">
        <v>8069.16</v>
      </c>
      <c r="U115" t="n">
        <v>0.57</v>
      </c>
      <c r="V115" t="n">
        <v>0.84</v>
      </c>
      <c r="W115" t="n">
        <v>1.12</v>
      </c>
      <c r="X115" t="n">
        <v>0.52</v>
      </c>
      <c r="Y115" t="n">
        <v>1</v>
      </c>
      <c r="Z115" t="n">
        <v>10</v>
      </c>
    </row>
    <row r="116">
      <c r="A116" t="n">
        <v>6</v>
      </c>
      <c r="B116" t="n">
        <v>70</v>
      </c>
      <c r="C116" t="inlineStr">
        <is>
          <t xml:space="preserve">CONCLUIDO	</t>
        </is>
      </c>
      <c r="D116" t="n">
        <v>9.2303</v>
      </c>
      <c r="E116" t="n">
        <v>10.83</v>
      </c>
      <c r="F116" t="n">
        <v>7.94</v>
      </c>
      <c r="G116" t="n">
        <v>20.72</v>
      </c>
      <c r="H116" t="n">
        <v>0.31</v>
      </c>
      <c r="I116" t="n">
        <v>23</v>
      </c>
      <c r="J116" t="n">
        <v>143.86</v>
      </c>
      <c r="K116" t="n">
        <v>47.83</v>
      </c>
      <c r="L116" t="n">
        <v>2.5</v>
      </c>
      <c r="M116" t="n">
        <v>21</v>
      </c>
      <c r="N116" t="n">
        <v>23.53</v>
      </c>
      <c r="O116" t="n">
        <v>17976.29</v>
      </c>
      <c r="P116" t="n">
        <v>76.64</v>
      </c>
      <c r="Q116" t="n">
        <v>968.35</v>
      </c>
      <c r="R116" t="n">
        <v>39.64</v>
      </c>
      <c r="S116" t="n">
        <v>23.91</v>
      </c>
      <c r="T116" t="n">
        <v>7033.01</v>
      </c>
      <c r="U116" t="n">
        <v>0.6</v>
      </c>
      <c r="V116" t="n">
        <v>0.85</v>
      </c>
      <c r="W116" t="n">
        <v>1.12</v>
      </c>
      <c r="X116" t="n">
        <v>0.44</v>
      </c>
      <c r="Y116" t="n">
        <v>1</v>
      </c>
      <c r="Z116" t="n">
        <v>10</v>
      </c>
    </row>
    <row r="117">
      <c r="A117" t="n">
        <v>7</v>
      </c>
      <c r="B117" t="n">
        <v>70</v>
      </c>
      <c r="C117" t="inlineStr">
        <is>
          <t xml:space="preserve">CONCLUIDO	</t>
        </is>
      </c>
      <c r="D117" t="n">
        <v>9.323</v>
      </c>
      <c r="E117" t="n">
        <v>10.73</v>
      </c>
      <c r="F117" t="n">
        <v>7.89</v>
      </c>
      <c r="G117" t="n">
        <v>22.55</v>
      </c>
      <c r="H117" t="n">
        <v>0.34</v>
      </c>
      <c r="I117" t="n">
        <v>21</v>
      </c>
      <c r="J117" t="n">
        <v>144.2</v>
      </c>
      <c r="K117" t="n">
        <v>47.83</v>
      </c>
      <c r="L117" t="n">
        <v>2.75</v>
      </c>
      <c r="M117" t="n">
        <v>19</v>
      </c>
      <c r="N117" t="n">
        <v>23.62</v>
      </c>
      <c r="O117" t="n">
        <v>18018.55</v>
      </c>
      <c r="P117" t="n">
        <v>73.98999999999999</v>
      </c>
      <c r="Q117" t="n">
        <v>968.37</v>
      </c>
      <c r="R117" t="n">
        <v>38.07</v>
      </c>
      <c r="S117" t="n">
        <v>23.91</v>
      </c>
      <c r="T117" t="n">
        <v>6256.72</v>
      </c>
      <c r="U117" t="n">
        <v>0.63</v>
      </c>
      <c r="V117" t="n">
        <v>0.86</v>
      </c>
      <c r="W117" t="n">
        <v>1.11</v>
      </c>
      <c r="X117" t="n">
        <v>0.39</v>
      </c>
      <c r="Y117" t="n">
        <v>1</v>
      </c>
      <c r="Z117" t="n">
        <v>10</v>
      </c>
    </row>
    <row r="118">
      <c r="A118" t="n">
        <v>8</v>
      </c>
      <c r="B118" t="n">
        <v>70</v>
      </c>
      <c r="C118" t="inlineStr">
        <is>
          <t xml:space="preserve">CONCLUIDO	</t>
        </is>
      </c>
      <c r="D118" t="n">
        <v>9.453799999999999</v>
      </c>
      <c r="E118" t="n">
        <v>10.58</v>
      </c>
      <c r="F118" t="n">
        <v>7.83</v>
      </c>
      <c r="G118" t="n">
        <v>26.1</v>
      </c>
      <c r="H118" t="n">
        <v>0.37</v>
      </c>
      <c r="I118" t="n">
        <v>18</v>
      </c>
      <c r="J118" t="n">
        <v>144.54</v>
      </c>
      <c r="K118" t="n">
        <v>47.83</v>
      </c>
      <c r="L118" t="n">
        <v>3</v>
      </c>
      <c r="M118" t="n">
        <v>16</v>
      </c>
      <c r="N118" t="n">
        <v>23.71</v>
      </c>
      <c r="O118" t="n">
        <v>18060.85</v>
      </c>
      <c r="P118" t="n">
        <v>70.95</v>
      </c>
      <c r="Q118" t="n">
        <v>968.4</v>
      </c>
      <c r="R118" t="n">
        <v>36.05</v>
      </c>
      <c r="S118" t="n">
        <v>23.91</v>
      </c>
      <c r="T118" t="n">
        <v>5261.25</v>
      </c>
      <c r="U118" t="n">
        <v>0.66</v>
      </c>
      <c r="V118" t="n">
        <v>0.86</v>
      </c>
      <c r="W118" t="n">
        <v>1.11</v>
      </c>
      <c r="X118" t="n">
        <v>0.33</v>
      </c>
      <c r="Y118" t="n">
        <v>1</v>
      </c>
      <c r="Z118" t="n">
        <v>10</v>
      </c>
    </row>
    <row r="119">
      <c r="A119" t="n">
        <v>9</v>
      </c>
      <c r="B119" t="n">
        <v>70</v>
      </c>
      <c r="C119" t="inlineStr">
        <is>
          <t xml:space="preserve">CONCLUIDO	</t>
        </is>
      </c>
      <c r="D119" t="n">
        <v>9.4824</v>
      </c>
      <c r="E119" t="n">
        <v>10.55</v>
      </c>
      <c r="F119" t="n">
        <v>7.83</v>
      </c>
      <c r="G119" t="n">
        <v>27.62</v>
      </c>
      <c r="H119" t="n">
        <v>0.4</v>
      </c>
      <c r="I119" t="n">
        <v>17</v>
      </c>
      <c r="J119" t="n">
        <v>144.89</v>
      </c>
      <c r="K119" t="n">
        <v>47.83</v>
      </c>
      <c r="L119" t="n">
        <v>3.25</v>
      </c>
      <c r="M119" t="n">
        <v>12</v>
      </c>
      <c r="N119" t="n">
        <v>23.81</v>
      </c>
      <c r="O119" t="n">
        <v>18103.18</v>
      </c>
      <c r="P119" t="n">
        <v>69.87</v>
      </c>
      <c r="Q119" t="n">
        <v>968.48</v>
      </c>
      <c r="R119" t="n">
        <v>35.88</v>
      </c>
      <c r="S119" t="n">
        <v>23.91</v>
      </c>
      <c r="T119" t="n">
        <v>5180.87</v>
      </c>
      <c r="U119" t="n">
        <v>0.67</v>
      </c>
      <c r="V119" t="n">
        <v>0.86</v>
      </c>
      <c r="W119" t="n">
        <v>1.11</v>
      </c>
      <c r="X119" t="n">
        <v>0.33</v>
      </c>
      <c r="Y119" t="n">
        <v>1</v>
      </c>
      <c r="Z119" t="n">
        <v>10</v>
      </c>
    </row>
    <row r="120">
      <c r="A120" t="n">
        <v>10</v>
      </c>
      <c r="B120" t="n">
        <v>70</v>
      </c>
      <c r="C120" t="inlineStr">
        <is>
          <t xml:space="preserve">CONCLUIDO	</t>
        </is>
      </c>
      <c r="D120" t="n">
        <v>9.512700000000001</v>
      </c>
      <c r="E120" t="n">
        <v>10.51</v>
      </c>
      <c r="F120" t="n">
        <v>7.82</v>
      </c>
      <c r="G120" t="n">
        <v>29.33</v>
      </c>
      <c r="H120" t="n">
        <v>0.43</v>
      </c>
      <c r="I120" t="n">
        <v>16</v>
      </c>
      <c r="J120" t="n">
        <v>145.23</v>
      </c>
      <c r="K120" t="n">
        <v>47.83</v>
      </c>
      <c r="L120" t="n">
        <v>3.5</v>
      </c>
      <c r="M120" t="n">
        <v>4</v>
      </c>
      <c r="N120" t="n">
        <v>23.9</v>
      </c>
      <c r="O120" t="n">
        <v>18145.54</v>
      </c>
      <c r="P120" t="n">
        <v>68.97</v>
      </c>
      <c r="Q120" t="n">
        <v>968.66</v>
      </c>
      <c r="R120" t="n">
        <v>35.23</v>
      </c>
      <c r="S120" t="n">
        <v>23.91</v>
      </c>
      <c r="T120" t="n">
        <v>4861.36</v>
      </c>
      <c r="U120" t="n">
        <v>0.68</v>
      </c>
      <c r="V120" t="n">
        <v>0.86</v>
      </c>
      <c r="W120" t="n">
        <v>1.12</v>
      </c>
      <c r="X120" t="n">
        <v>0.32</v>
      </c>
      <c r="Y120" t="n">
        <v>1</v>
      </c>
      <c r="Z120" t="n">
        <v>10</v>
      </c>
    </row>
    <row r="121">
      <c r="A121" t="n">
        <v>11</v>
      </c>
      <c r="B121" t="n">
        <v>70</v>
      </c>
      <c r="C121" t="inlineStr">
        <is>
          <t xml:space="preserve">CONCLUIDO	</t>
        </is>
      </c>
      <c r="D121" t="n">
        <v>9.5185</v>
      </c>
      <c r="E121" t="n">
        <v>10.51</v>
      </c>
      <c r="F121" t="n">
        <v>7.82</v>
      </c>
      <c r="G121" t="n">
        <v>29.31</v>
      </c>
      <c r="H121" t="n">
        <v>0.46</v>
      </c>
      <c r="I121" t="n">
        <v>16</v>
      </c>
      <c r="J121" t="n">
        <v>145.57</v>
      </c>
      <c r="K121" t="n">
        <v>47.83</v>
      </c>
      <c r="L121" t="n">
        <v>3.75</v>
      </c>
      <c r="M121" t="n">
        <v>3</v>
      </c>
      <c r="N121" t="n">
        <v>23.99</v>
      </c>
      <c r="O121" t="n">
        <v>18187.93</v>
      </c>
      <c r="P121" t="n">
        <v>68.11</v>
      </c>
      <c r="Q121" t="n">
        <v>968.5700000000001</v>
      </c>
      <c r="R121" t="n">
        <v>35.17</v>
      </c>
      <c r="S121" t="n">
        <v>23.91</v>
      </c>
      <c r="T121" t="n">
        <v>4832.2</v>
      </c>
      <c r="U121" t="n">
        <v>0.68</v>
      </c>
      <c r="V121" t="n">
        <v>0.87</v>
      </c>
      <c r="W121" t="n">
        <v>1.12</v>
      </c>
      <c r="X121" t="n">
        <v>0.32</v>
      </c>
      <c r="Y121" t="n">
        <v>1</v>
      </c>
      <c r="Z121" t="n">
        <v>10</v>
      </c>
    </row>
    <row r="122">
      <c r="A122" t="n">
        <v>12</v>
      </c>
      <c r="B122" t="n">
        <v>70</v>
      </c>
      <c r="C122" t="inlineStr">
        <is>
          <t xml:space="preserve">CONCLUIDO	</t>
        </is>
      </c>
      <c r="D122" t="n">
        <v>9.5623</v>
      </c>
      <c r="E122" t="n">
        <v>10.46</v>
      </c>
      <c r="F122" t="n">
        <v>7.8</v>
      </c>
      <c r="G122" t="n">
        <v>31.18</v>
      </c>
      <c r="H122" t="n">
        <v>0.49</v>
      </c>
      <c r="I122" t="n">
        <v>15</v>
      </c>
      <c r="J122" t="n">
        <v>145.92</v>
      </c>
      <c r="K122" t="n">
        <v>47.83</v>
      </c>
      <c r="L122" t="n">
        <v>4</v>
      </c>
      <c r="M122" t="n">
        <v>1</v>
      </c>
      <c r="N122" t="n">
        <v>24.09</v>
      </c>
      <c r="O122" t="n">
        <v>18230.35</v>
      </c>
      <c r="P122" t="n">
        <v>67.59999999999999</v>
      </c>
      <c r="Q122" t="n">
        <v>968.5</v>
      </c>
      <c r="R122" t="n">
        <v>34.53</v>
      </c>
      <c r="S122" t="n">
        <v>23.91</v>
      </c>
      <c r="T122" t="n">
        <v>4516.55</v>
      </c>
      <c r="U122" t="n">
        <v>0.6899999999999999</v>
      </c>
      <c r="V122" t="n">
        <v>0.87</v>
      </c>
      <c r="W122" t="n">
        <v>1.12</v>
      </c>
      <c r="X122" t="n">
        <v>0.3</v>
      </c>
      <c r="Y122" t="n">
        <v>1</v>
      </c>
      <c r="Z122" t="n">
        <v>10</v>
      </c>
    </row>
    <row r="123">
      <c r="A123" t="n">
        <v>13</v>
      </c>
      <c r="B123" t="n">
        <v>70</v>
      </c>
      <c r="C123" t="inlineStr">
        <is>
          <t xml:space="preserve">CONCLUIDO	</t>
        </is>
      </c>
      <c r="D123" t="n">
        <v>9.5618</v>
      </c>
      <c r="E123" t="n">
        <v>10.46</v>
      </c>
      <c r="F123" t="n">
        <v>7.8</v>
      </c>
      <c r="G123" t="n">
        <v>31.19</v>
      </c>
      <c r="H123" t="n">
        <v>0.51</v>
      </c>
      <c r="I123" t="n">
        <v>15</v>
      </c>
      <c r="J123" t="n">
        <v>146.26</v>
      </c>
      <c r="K123" t="n">
        <v>47.83</v>
      </c>
      <c r="L123" t="n">
        <v>4.25</v>
      </c>
      <c r="M123" t="n">
        <v>0</v>
      </c>
      <c r="N123" t="n">
        <v>24.18</v>
      </c>
      <c r="O123" t="n">
        <v>18272.81</v>
      </c>
      <c r="P123" t="n">
        <v>67.77</v>
      </c>
      <c r="Q123" t="n">
        <v>968.52</v>
      </c>
      <c r="R123" t="n">
        <v>34.43</v>
      </c>
      <c r="S123" t="n">
        <v>23.91</v>
      </c>
      <c r="T123" t="n">
        <v>4465.39</v>
      </c>
      <c r="U123" t="n">
        <v>0.6899999999999999</v>
      </c>
      <c r="V123" t="n">
        <v>0.87</v>
      </c>
      <c r="W123" t="n">
        <v>1.12</v>
      </c>
      <c r="X123" t="n">
        <v>0.3</v>
      </c>
      <c r="Y123" t="n">
        <v>1</v>
      </c>
      <c r="Z123" t="n">
        <v>10</v>
      </c>
    </row>
    <row r="124">
      <c r="A124" t="n">
        <v>0</v>
      </c>
      <c r="B124" t="n">
        <v>90</v>
      </c>
      <c r="C124" t="inlineStr">
        <is>
          <t xml:space="preserve">CONCLUIDO	</t>
        </is>
      </c>
      <c r="D124" t="n">
        <v>6.7935</v>
      </c>
      <c r="E124" t="n">
        <v>14.72</v>
      </c>
      <c r="F124" t="n">
        <v>9.24</v>
      </c>
      <c r="G124" t="n">
        <v>6.45</v>
      </c>
      <c r="H124" t="n">
        <v>0.1</v>
      </c>
      <c r="I124" t="n">
        <v>86</v>
      </c>
      <c r="J124" t="n">
        <v>176.73</v>
      </c>
      <c r="K124" t="n">
        <v>52.44</v>
      </c>
      <c r="L124" t="n">
        <v>1</v>
      </c>
      <c r="M124" t="n">
        <v>84</v>
      </c>
      <c r="N124" t="n">
        <v>33.29</v>
      </c>
      <c r="O124" t="n">
        <v>22031.19</v>
      </c>
      <c r="P124" t="n">
        <v>117.92</v>
      </c>
      <c r="Q124" t="n">
        <v>968.66</v>
      </c>
      <c r="R124" t="n">
        <v>79.91</v>
      </c>
      <c r="S124" t="n">
        <v>23.91</v>
      </c>
      <c r="T124" t="n">
        <v>26852.09</v>
      </c>
      <c r="U124" t="n">
        <v>0.3</v>
      </c>
      <c r="V124" t="n">
        <v>0.73</v>
      </c>
      <c r="W124" t="n">
        <v>1.23</v>
      </c>
      <c r="X124" t="n">
        <v>1.74</v>
      </c>
      <c r="Y124" t="n">
        <v>1</v>
      </c>
      <c r="Z124" t="n">
        <v>10</v>
      </c>
    </row>
    <row r="125">
      <c r="A125" t="n">
        <v>1</v>
      </c>
      <c r="B125" t="n">
        <v>90</v>
      </c>
      <c r="C125" t="inlineStr">
        <is>
          <t xml:space="preserve">CONCLUIDO	</t>
        </is>
      </c>
      <c r="D125" t="n">
        <v>7.3917</v>
      </c>
      <c r="E125" t="n">
        <v>13.53</v>
      </c>
      <c r="F125" t="n">
        <v>8.800000000000001</v>
      </c>
      <c r="G125" t="n">
        <v>8.119999999999999</v>
      </c>
      <c r="H125" t="n">
        <v>0.13</v>
      </c>
      <c r="I125" t="n">
        <v>65</v>
      </c>
      <c r="J125" t="n">
        <v>177.1</v>
      </c>
      <c r="K125" t="n">
        <v>52.44</v>
      </c>
      <c r="L125" t="n">
        <v>1.25</v>
      </c>
      <c r="M125" t="n">
        <v>63</v>
      </c>
      <c r="N125" t="n">
        <v>33.41</v>
      </c>
      <c r="O125" t="n">
        <v>22076.81</v>
      </c>
      <c r="P125" t="n">
        <v>110.93</v>
      </c>
      <c r="Q125" t="n">
        <v>968.47</v>
      </c>
      <c r="R125" t="n">
        <v>66.3</v>
      </c>
      <c r="S125" t="n">
        <v>23.91</v>
      </c>
      <c r="T125" t="n">
        <v>20151.05</v>
      </c>
      <c r="U125" t="n">
        <v>0.36</v>
      </c>
      <c r="V125" t="n">
        <v>0.77</v>
      </c>
      <c r="W125" t="n">
        <v>1.18</v>
      </c>
      <c r="X125" t="n">
        <v>1.3</v>
      </c>
      <c r="Y125" t="n">
        <v>1</v>
      </c>
      <c r="Z125" t="n">
        <v>10</v>
      </c>
    </row>
    <row r="126">
      <c r="A126" t="n">
        <v>2</v>
      </c>
      <c r="B126" t="n">
        <v>90</v>
      </c>
      <c r="C126" t="inlineStr">
        <is>
          <t xml:space="preserve">CONCLUIDO	</t>
        </is>
      </c>
      <c r="D126" t="n">
        <v>7.8183</v>
      </c>
      <c r="E126" t="n">
        <v>12.79</v>
      </c>
      <c r="F126" t="n">
        <v>8.52</v>
      </c>
      <c r="G126" t="n">
        <v>9.83</v>
      </c>
      <c r="H126" t="n">
        <v>0.15</v>
      </c>
      <c r="I126" t="n">
        <v>52</v>
      </c>
      <c r="J126" t="n">
        <v>177.47</v>
      </c>
      <c r="K126" t="n">
        <v>52.44</v>
      </c>
      <c r="L126" t="n">
        <v>1.5</v>
      </c>
      <c r="M126" t="n">
        <v>50</v>
      </c>
      <c r="N126" t="n">
        <v>33.53</v>
      </c>
      <c r="O126" t="n">
        <v>22122.46</v>
      </c>
      <c r="P126" t="n">
        <v>106.25</v>
      </c>
      <c r="Q126" t="n">
        <v>968.35</v>
      </c>
      <c r="R126" t="n">
        <v>57.63</v>
      </c>
      <c r="S126" t="n">
        <v>23.91</v>
      </c>
      <c r="T126" t="n">
        <v>15880.49</v>
      </c>
      <c r="U126" t="n">
        <v>0.41</v>
      </c>
      <c r="V126" t="n">
        <v>0.79</v>
      </c>
      <c r="W126" t="n">
        <v>1.16</v>
      </c>
      <c r="X126" t="n">
        <v>1.02</v>
      </c>
      <c r="Y126" t="n">
        <v>1</v>
      </c>
      <c r="Z126" t="n">
        <v>10</v>
      </c>
    </row>
    <row r="127">
      <c r="A127" t="n">
        <v>3</v>
      </c>
      <c r="B127" t="n">
        <v>90</v>
      </c>
      <c r="C127" t="inlineStr">
        <is>
          <t xml:space="preserve">CONCLUIDO	</t>
        </is>
      </c>
      <c r="D127" t="n">
        <v>8.146800000000001</v>
      </c>
      <c r="E127" t="n">
        <v>12.27</v>
      </c>
      <c r="F127" t="n">
        <v>8.33</v>
      </c>
      <c r="G127" t="n">
        <v>11.62</v>
      </c>
      <c r="H127" t="n">
        <v>0.17</v>
      </c>
      <c r="I127" t="n">
        <v>43</v>
      </c>
      <c r="J127" t="n">
        <v>177.84</v>
      </c>
      <c r="K127" t="n">
        <v>52.44</v>
      </c>
      <c r="L127" t="n">
        <v>1.75</v>
      </c>
      <c r="M127" t="n">
        <v>41</v>
      </c>
      <c r="N127" t="n">
        <v>33.65</v>
      </c>
      <c r="O127" t="n">
        <v>22168.15</v>
      </c>
      <c r="P127" t="n">
        <v>102.48</v>
      </c>
      <c r="Q127" t="n">
        <v>968.47</v>
      </c>
      <c r="R127" t="n">
        <v>51.68</v>
      </c>
      <c r="S127" t="n">
        <v>23.91</v>
      </c>
      <c r="T127" t="n">
        <v>12950.24</v>
      </c>
      <c r="U127" t="n">
        <v>0.46</v>
      </c>
      <c r="V127" t="n">
        <v>0.8100000000000001</v>
      </c>
      <c r="W127" t="n">
        <v>1.14</v>
      </c>
      <c r="X127" t="n">
        <v>0.83</v>
      </c>
      <c r="Y127" t="n">
        <v>1</v>
      </c>
      <c r="Z127" t="n">
        <v>10</v>
      </c>
    </row>
    <row r="128">
      <c r="A128" t="n">
        <v>4</v>
      </c>
      <c r="B128" t="n">
        <v>90</v>
      </c>
      <c r="C128" t="inlineStr">
        <is>
          <t xml:space="preserve">CONCLUIDO	</t>
        </is>
      </c>
      <c r="D128" t="n">
        <v>8.3756</v>
      </c>
      <c r="E128" t="n">
        <v>11.94</v>
      </c>
      <c r="F128" t="n">
        <v>8.199999999999999</v>
      </c>
      <c r="G128" t="n">
        <v>13.3</v>
      </c>
      <c r="H128" t="n">
        <v>0.2</v>
      </c>
      <c r="I128" t="n">
        <v>37</v>
      </c>
      <c r="J128" t="n">
        <v>178.21</v>
      </c>
      <c r="K128" t="n">
        <v>52.44</v>
      </c>
      <c r="L128" t="n">
        <v>2</v>
      </c>
      <c r="M128" t="n">
        <v>35</v>
      </c>
      <c r="N128" t="n">
        <v>33.77</v>
      </c>
      <c r="O128" t="n">
        <v>22213.89</v>
      </c>
      <c r="P128" t="n">
        <v>99.65000000000001</v>
      </c>
      <c r="Q128" t="n">
        <v>968.46</v>
      </c>
      <c r="R128" t="n">
        <v>47.63</v>
      </c>
      <c r="S128" t="n">
        <v>23.91</v>
      </c>
      <c r="T128" t="n">
        <v>10958.33</v>
      </c>
      <c r="U128" t="n">
        <v>0.5</v>
      </c>
      <c r="V128" t="n">
        <v>0.82</v>
      </c>
      <c r="W128" t="n">
        <v>1.14</v>
      </c>
      <c r="X128" t="n">
        <v>0.71</v>
      </c>
      <c r="Y128" t="n">
        <v>1</v>
      </c>
      <c r="Z128" t="n">
        <v>10</v>
      </c>
    </row>
    <row r="129">
      <c r="A129" t="n">
        <v>5</v>
      </c>
      <c r="B129" t="n">
        <v>90</v>
      </c>
      <c r="C129" t="inlineStr">
        <is>
          <t xml:space="preserve">CONCLUIDO	</t>
        </is>
      </c>
      <c r="D129" t="n">
        <v>8.5549</v>
      </c>
      <c r="E129" t="n">
        <v>11.69</v>
      </c>
      <c r="F129" t="n">
        <v>8.130000000000001</v>
      </c>
      <c r="G129" t="n">
        <v>15.25</v>
      </c>
      <c r="H129" t="n">
        <v>0.22</v>
      </c>
      <c r="I129" t="n">
        <v>32</v>
      </c>
      <c r="J129" t="n">
        <v>178.59</v>
      </c>
      <c r="K129" t="n">
        <v>52.44</v>
      </c>
      <c r="L129" t="n">
        <v>2.25</v>
      </c>
      <c r="M129" t="n">
        <v>30</v>
      </c>
      <c r="N129" t="n">
        <v>33.89</v>
      </c>
      <c r="O129" t="n">
        <v>22259.66</v>
      </c>
      <c r="P129" t="n">
        <v>97.39</v>
      </c>
      <c r="Q129" t="n">
        <v>968.36</v>
      </c>
      <c r="R129" t="n">
        <v>45.33</v>
      </c>
      <c r="S129" t="n">
        <v>23.91</v>
      </c>
      <c r="T129" t="n">
        <v>9830.629999999999</v>
      </c>
      <c r="U129" t="n">
        <v>0.53</v>
      </c>
      <c r="V129" t="n">
        <v>0.83</v>
      </c>
      <c r="W129" t="n">
        <v>1.14</v>
      </c>
      <c r="X129" t="n">
        <v>0.63</v>
      </c>
      <c r="Y129" t="n">
        <v>1</v>
      </c>
      <c r="Z129" t="n">
        <v>10</v>
      </c>
    </row>
    <row r="130">
      <c r="A130" t="n">
        <v>6</v>
      </c>
      <c r="B130" t="n">
        <v>90</v>
      </c>
      <c r="C130" t="inlineStr">
        <is>
          <t xml:space="preserve">CONCLUIDO	</t>
        </is>
      </c>
      <c r="D130" t="n">
        <v>8.689399999999999</v>
      </c>
      <c r="E130" t="n">
        <v>11.51</v>
      </c>
      <c r="F130" t="n">
        <v>8.06</v>
      </c>
      <c r="G130" t="n">
        <v>16.67</v>
      </c>
      <c r="H130" t="n">
        <v>0.25</v>
      </c>
      <c r="I130" t="n">
        <v>29</v>
      </c>
      <c r="J130" t="n">
        <v>178.96</v>
      </c>
      <c r="K130" t="n">
        <v>52.44</v>
      </c>
      <c r="L130" t="n">
        <v>2.5</v>
      </c>
      <c r="M130" t="n">
        <v>27</v>
      </c>
      <c r="N130" t="n">
        <v>34.02</v>
      </c>
      <c r="O130" t="n">
        <v>22305.48</v>
      </c>
      <c r="P130" t="n">
        <v>95.48</v>
      </c>
      <c r="Q130" t="n">
        <v>968.35</v>
      </c>
      <c r="R130" t="n">
        <v>43.11</v>
      </c>
      <c r="S130" t="n">
        <v>23.91</v>
      </c>
      <c r="T130" t="n">
        <v>8736.1</v>
      </c>
      <c r="U130" t="n">
        <v>0.55</v>
      </c>
      <c r="V130" t="n">
        <v>0.84</v>
      </c>
      <c r="W130" t="n">
        <v>1.13</v>
      </c>
      <c r="X130" t="n">
        <v>0.5600000000000001</v>
      </c>
      <c r="Y130" t="n">
        <v>1</v>
      </c>
      <c r="Z130" t="n">
        <v>10</v>
      </c>
    </row>
    <row r="131">
      <c r="A131" t="n">
        <v>7</v>
      </c>
      <c r="B131" t="n">
        <v>90</v>
      </c>
      <c r="C131" t="inlineStr">
        <is>
          <t xml:space="preserve">CONCLUIDO	</t>
        </is>
      </c>
      <c r="D131" t="n">
        <v>8.8058</v>
      </c>
      <c r="E131" t="n">
        <v>11.36</v>
      </c>
      <c r="F131" t="n">
        <v>8.01</v>
      </c>
      <c r="G131" t="n">
        <v>18.49</v>
      </c>
      <c r="H131" t="n">
        <v>0.27</v>
      </c>
      <c r="I131" t="n">
        <v>26</v>
      </c>
      <c r="J131" t="n">
        <v>179.33</v>
      </c>
      <c r="K131" t="n">
        <v>52.44</v>
      </c>
      <c r="L131" t="n">
        <v>2.75</v>
      </c>
      <c r="M131" t="n">
        <v>24</v>
      </c>
      <c r="N131" t="n">
        <v>34.14</v>
      </c>
      <c r="O131" t="n">
        <v>22351.34</v>
      </c>
      <c r="P131" t="n">
        <v>93.88</v>
      </c>
      <c r="Q131" t="n">
        <v>968.37</v>
      </c>
      <c r="R131" t="n">
        <v>41.4</v>
      </c>
      <c r="S131" t="n">
        <v>23.91</v>
      </c>
      <c r="T131" t="n">
        <v>7897.9</v>
      </c>
      <c r="U131" t="n">
        <v>0.58</v>
      </c>
      <c r="V131" t="n">
        <v>0.84</v>
      </c>
      <c r="W131" t="n">
        <v>1.13</v>
      </c>
      <c r="X131" t="n">
        <v>0.51</v>
      </c>
      <c r="Y131" t="n">
        <v>1</v>
      </c>
      <c r="Z131" t="n">
        <v>10</v>
      </c>
    </row>
    <row r="132">
      <c r="A132" t="n">
        <v>8</v>
      </c>
      <c r="B132" t="n">
        <v>90</v>
      </c>
      <c r="C132" t="inlineStr">
        <is>
          <t xml:space="preserve">CONCLUIDO	</t>
        </is>
      </c>
      <c r="D132" t="n">
        <v>8.9465</v>
      </c>
      <c r="E132" t="n">
        <v>11.18</v>
      </c>
      <c r="F132" t="n">
        <v>7.94</v>
      </c>
      <c r="G132" t="n">
        <v>20.71</v>
      </c>
      <c r="H132" t="n">
        <v>0.3</v>
      </c>
      <c r="I132" t="n">
        <v>23</v>
      </c>
      <c r="J132" t="n">
        <v>179.7</v>
      </c>
      <c r="K132" t="n">
        <v>52.44</v>
      </c>
      <c r="L132" t="n">
        <v>3</v>
      </c>
      <c r="M132" t="n">
        <v>21</v>
      </c>
      <c r="N132" t="n">
        <v>34.26</v>
      </c>
      <c r="O132" t="n">
        <v>22397.24</v>
      </c>
      <c r="P132" t="n">
        <v>91.5</v>
      </c>
      <c r="Q132" t="n">
        <v>968.3200000000001</v>
      </c>
      <c r="R132" t="n">
        <v>39.52</v>
      </c>
      <c r="S132" t="n">
        <v>23.91</v>
      </c>
      <c r="T132" t="n">
        <v>6968.54</v>
      </c>
      <c r="U132" t="n">
        <v>0.61</v>
      </c>
      <c r="V132" t="n">
        <v>0.85</v>
      </c>
      <c r="W132" t="n">
        <v>1.12</v>
      </c>
      <c r="X132" t="n">
        <v>0.44</v>
      </c>
      <c r="Y132" t="n">
        <v>1</v>
      </c>
      <c r="Z132" t="n">
        <v>10</v>
      </c>
    </row>
    <row r="133">
      <c r="A133" t="n">
        <v>9</v>
      </c>
      <c r="B133" t="n">
        <v>90</v>
      </c>
      <c r="C133" t="inlineStr">
        <is>
          <t xml:space="preserve">CONCLUIDO	</t>
        </is>
      </c>
      <c r="D133" t="n">
        <v>9.0359</v>
      </c>
      <c r="E133" t="n">
        <v>11.07</v>
      </c>
      <c r="F133" t="n">
        <v>7.9</v>
      </c>
      <c r="G133" t="n">
        <v>22.57</v>
      </c>
      <c r="H133" t="n">
        <v>0.32</v>
      </c>
      <c r="I133" t="n">
        <v>21</v>
      </c>
      <c r="J133" t="n">
        <v>180.07</v>
      </c>
      <c r="K133" t="n">
        <v>52.44</v>
      </c>
      <c r="L133" t="n">
        <v>3.25</v>
      </c>
      <c r="M133" t="n">
        <v>19</v>
      </c>
      <c r="N133" t="n">
        <v>34.38</v>
      </c>
      <c r="O133" t="n">
        <v>22443.18</v>
      </c>
      <c r="P133" t="n">
        <v>89.52</v>
      </c>
      <c r="Q133" t="n">
        <v>968.34</v>
      </c>
      <c r="R133" t="n">
        <v>37.99</v>
      </c>
      <c r="S133" t="n">
        <v>23.91</v>
      </c>
      <c r="T133" t="n">
        <v>6218.03</v>
      </c>
      <c r="U133" t="n">
        <v>0.63</v>
      </c>
      <c r="V133" t="n">
        <v>0.86</v>
      </c>
      <c r="W133" t="n">
        <v>1.12</v>
      </c>
      <c r="X133" t="n">
        <v>0.4</v>
      </c>
      <c r="Y133" t="n">
        <v>1</v>
      </c>
      <c r="Z133" t="n">
        <v>10</v>
      </c>
    </row>
    <row r="134">
      <c r="A134" t="n">
        <v>10</v>
      </c>
      <c r="B134" t="n">
        <v>90</v>
      </c>
      <c r="C134" t="inlineStr">
        <is>
          <t xml:space="preserve">CONCLUIDO	</t>
        </is>
      </c>
      <c r="D134" t="n">
        <v>9.134499999999999</v>
      </c>
      <c r="E134" t="n">
        <v>10.95</v>
      </c>
      <c r="F134" t="n">
        <v>7.85</v>
      </c>
      <c r="G134" t="n">
        <v>24.79</v>
      </c>
      <c r="H134" t="n">
        <v>0.34</v>
      </c>
      <c r="I134" t="n">
        <v>19</v>
      </c>
      <c r="J134" t="n">
        <v>180.45</v>
      </c>
      <c r="K134" t="n">
        <v>52.44</v>
      </c>
      <c r="L134" t="n">
        <v>3.5</v>
      </c>
      <c r="M134" t="n">
        <v>17</v>
      </c>
      <c r="N134" t="n">
        <v>34.51</v>
      </c>
      <c r="O134" t="n">
        <v>22489.16</v>
      </c>
      <c r="P134" t="n">
        <v>87.89</v>
      </c>
      <c r="Q134" t="n">
        <v>968.34</v>
      </c>
      <c r="R134" t="n">
        <v>36.57</v>
      </c>
      <c r="S134" t="n">
        <v>23.91</v>
      </c>
      <c r="T134" t="n">
        <v>5514.35</v>
      </c>
      <c r="U134" t="n">
        <v>0.65</v>
      </c>
      <c r="V134" t="n">
        <v>0.86</v>
      </c>
      <c r="W134" t="n">
        <v>1.11</v>
      </c>
      <c r="X134" t="n">
        <v>0.35</v>
      </c>
      <c r="Y134" t="n">
        <v>1</v>
      </c>
      <c r="Z134" t="n">
        <v>10</v>
      </c>
    </row>
    <row r="135">
      <c r="A135" t="n">
        <v>11</v>
      </c>
      <c r="B135" t="n">
        <v>90</v>
      </c>
      <c r="C135" t="inlineStr">
        <is>
          <t xml:space="preserve">CONCLUIDO	</t>
        </is>
      </c>
      <c r="D135" t="n">
        <v>9.180400000000001</v>
      </c>
      <c r="E135" t="n">
        <v>10.89</v>
      </c>
      <c r="F135" t="n">
        <v>7.83</v>
      </c>
      <c r="G135" t="n">
        <v>26.11</v>
      </c>
      <c r="H135" t="n">
        <v>0.37</v>
      </c>
      <c r="I135" t="n">
        <v>18</v>
      </c>
      <c r="J135" t="n">
        <v>180.82</v>
      </c>
      <c r="K135" t="n">
        <v>52.44</v>
      </c>
      <c r="L135" t="n">
        <v>3.75</v>
      </c>
      <c r="M135" t="n">
        <v>16</v>
      </c>
      <c r="N135" t="n">
        <v>34.63</v>
      </c>
      <c r="O135" t="n">
        <v>22535.19</v>
      </c>
      <c r="P135" t="n">
        <v>85.06</v>
      </c>
      <c r="Q135" t="n">
        <v>968.4299999999999</v>
      </c>
      <c r="R135" t="n">
        <v>35.9</v>
      </c>
      <c r="S135" t="n">
        <v>23.91</v>
      </c>
      <c r="T135" t="n">
        <v>5186.78</v>
      </c>
      <c r="U135" t="n">
        <v>0.67</v>
      </c>
      <c r="V135" t="n">
        <v>0.86</v>
      </c>
      <c r="W135" t="n">
        <v>1.11</v>
      </c>
      <c r="X135" t="n">
        <v>0.34</v>
      </c>
      <c r="Y135" t="n">
        <v>1</v>
      </c>
      <c r="Z135" t="n">
        <v>10</v>
      </c>
    </row>
    <row r="136">
      <c r="A136" t="n">
        <v>12</v>
      </c>
      <c r="B136" t="n">
        <v>90</v>
      </c>
      <c r="C136" t="inlineStr">
        <is>
          <t xml:space="preserve">CONCLUIDO	</t>
        </is>
      </c>
      <c r="D136" t="n">
        <v>9.2225</v>
      </c>
      <c r="E136" t="n">
        <v>10.84</v>
      </c>
      <c r="F136" t="n">
        <v>7.82</v>
      </c>
      <c r="G136" t="n">
        <v>27.59</v>
      </c>
      <c r="H136" t="n">
        <v>0.39</v>
      </c>
      <c r="I136" t="n">
        <v>17</v>
      </c>
      <c r="J136" t="n">
        <v>181.19</v>
      </c>
      <c r="K136" t="n">
        <v>52.44</v>
      </c>
      <c r="L136" t="n">
        <v>4</v>
      </c>
      <c r="M136" t="n">
        <v>15</v>
      </c>
      <c r="N136" t="n">
        <v>34.75</v>
      </c>
      <c r="O136" t="n">
        <v>22581.25</v>
      </c>
      <c r="P136" t="n">
        <v>84.19</v>
      </c>
      <c r="Q136" t="n">
        <v>968.37</v>
      </c>
      <c r="R136" t="n">
        <v>35.72</v>
      </c>
      <c r="S136" t="n">
        <v>23.91</v>
      </c>
      <c r="T136" t="n">
        <v>5099.31</v>
      </c>
      <c r="U136" t="n">
        <v>0.67</v>
      </c>
      <c r="V136" t="n">
        <v>0.87</v>
      </c>
      <c r="W136" t="n">
        <v>1.11</v>
      </c>
      <c r="X136" t="n">
        <v>0.32</v>
      </c>
      <c r="Y136" t="n">
        <v>1</v>
      </c>
      <c r="Z136" t="n">
        <v>10</v>
      </c>
    </row>
    <row r="137">
      <c r="A137" t="n">
        <v>13</v>
      </c>
      <c r="B137" t="n">
        <v>90</v>
      </c>
      <c r="C137" t="inlineStr">
        <is>
          <t xml:space="preserve">CONCLUIDO	</t>
        </is>
      </c>
      <c r="D137" t="n">
        <v>9.3233</v>
      </c>
      <c r="E137" t="n">
        <v>10.73</v>
      </c>
      <c r="F137" t="n">
        <v>7.77</v>
      </c>
      <c r="G137" t="n">
        <v>31.09</v>
      </c>
      <c r="H137" t="n">
        <v>0.42</v>
      </c>
      <c r="I137" t="n">
        <v>15</v>
      </c>
      <c r="J137" t="n">
        <v>181.57</v>
      </c>
      <c r="K137" t="n">
        <v>52.44</v>
      </c>
      <c r="L137" t="n">
        <v>4.25</v>
      </c>
      <c r="M137" t="n">
        <v>13</v>
      </c>
      <c r="N137" t="n">
        <v>34.88</v>
      </c>
      <c r="O137" t="n">
        <v>22627.36</v>
      </c>
      <c r="P137" t="n">
        <v>81.86</v>
      </c>
      <c r="Q137" t="n">
        <v>968.38</v>
      </c>
      <c r="R137" t="n">
        <v>34.35</v>
      </c>
      <c r="S137" t="n">
        <v>23.91</v>
      </c>
      <c r="T137" t="n">
        <v>4423.48</v>
      </c>
      <c r="U137" t="n">
        <v>0.7</v>
      </c>
      <c r="V137" t="n">
        <v>0.87</v>
      </c>
      <c r="W137" t="n">
        <v>1.1</v>
      </c>
      <c r="X137" t="n">
        <v>0.28</v>
      </c>
      <c r="Y137" t="n">
        <v>1</v>
      </c>
      <c r="Z137" t="n">
        <v>10</v>
      </c>
    </row>
    <row r="138">
      <c r="A138" t="n">
        <v>14</v>
      </c>
      <c r="B138" t="n">
        <v>90</v>
      </c>
      <c r="C138" t="inlineStr">
        <is>
          <t xml:space="preserve">CONCLUIDO	</t>
        </is>
      </c>
      <c r="D138" t="n">
        <v>9.3809</v>
      </c>
      <c r="E138" t="n">
        <v>10.66</v>
      </c>
      <c r="F138" t="n">
        <v>7.74</v>
      </c>
      <c r="G138" t="n">
        <v>33.18</v>
      </c>
      <c r="H138" t="n">
        <v>0.44</v>
      </c>
      <c r="I138" t="n">
        <v>14</v>
      </c>
      <c r="J138" t="n">
        <v>181.94</v>
      </c>
      <c r="K138" t="n">
        <v>52.44</v>
      </c>
      <c r="L138" t="n">
        <v>4.5</v>
      </c>
      <c r="M138" t="n">
        <v>12</v>
      </c>
      <c r="N138" t="n">
        <v>35</v>
      </c>
      <c r="O138" t="n">
        <v>22673.63</v>
      </c>
      <c r="P138" t="n">
        <v>79.95</v>
      </c>
      <c r="Q138" t="n">
        <v>968.4</v>
      </c>
      <c r="R138" t="n">
        <v>33.24</v>
      </c>
      <c r="S138" t="n">
        <v>23.91</v>
      </c>
      <c r="T138" t="n">
        <v>3874.95</v>
      </c>
      <c r="U138" t="n">
        <v>0.72</v>
      </c>
      <c r="V138" t="n">
        <v>0.87</v>
      </c>
      <c r="W138" t="n">
        <v>1.1</v>
      </c>
      <c r="X138" t="n">
        <v>0.24</v>
      </c>
      <c r="Y138" t="n">
        <v>1</v>
      </c>
      <c r="Z138" t="n">
        <v>10</v>
      </c>
    </row>
    <row r="139">
      <c r="A139" t="n">
        <v>15</v>
      </c>
      <c r="B139" t="n">
        <v>90</v>
      </c>
      <c r="C139" t="inlineStr">
        <is>
          <t xml:space="preserve">CONCLUIDO	</t>
        </is>
      </c>
      <c r="D139" t="n">
        <v>9.4145</v>
      </c>
      <c r="E139" t="n">
        <v>10.62</v>
      </c>
      <c r="F139" t="n">
        <v>7.74</v>
      </c>
      <c r="G139" t="n">
        <v>35.72</v>
      </c>
      <c r="H139" t="n">
        <v>0.46</v>
      </c>
      <c r="I139" t="n">
        <v>13</v>
      </c>
      <c r="J139" t="n">
        <v>182.32</v>
      </c>
      <c r="K139" t="n">
        <v>52.44</v>
      </c>
      <c r="L139" t="n">
        <v>4.75</v>
      </c>
      <c r="M139" t="n">
        <v>8</v>
      </c>
      <c r="N139" t="n">
        <v>35.12</v>
      </c>
      <c r="O139" t="n">
        <v>22719.83</v>
      </c>
      <c r="P139" t="n">
        <v>78.77</v>
      </c>
      <c r="Q139" t="n">
        <v>968.36</v>
      </c>
      <c r="R139" t="n">
        <v>33.23</v>
      </c>
      <c r="S139" t="n">
        <v>23.91</v>
      </c>
      <c r="T139" t="n">
        <v>3876.48</v>
      </c>
      <c r="U139" t="n">
        <v>0.72</v>
      </c>
      <c r="V139" t="n">
        <v>0.87</v>
      </c>
      <c r="W139" t="n">
        <v>1.1</v>
      </c>
      <c r="X139" t="n">
        <v>0.24</v>
      </c>
      <c r="Y139" t="n">
        <v>1</v>
      </c>
      <c r="Z139" t="n">
        <v>10</v>
      </c>
    </row>
    <row r="140">
      <c r="A140" t="n">
        <v>16</v>
      </c>
      <c r="B140" t="n">
        <v>90</v>
      </c>
      <c r="C140" t="inlineStr">
        <is>
          <t xml:space="preserve">CONCLUIDO	</t>
        </is>
      </c>
      <c r="D140" t="n">
        <v>9.4024</v>
      </c>
      <c r="E140" t="n">
        <v>10.64</v>
      </c>
      <c r="F140" t="n">
        <v>7.75</v>
      </c>
      <c r="G140" t="n">
        <v>35.78</v>
      </c>
      <c r="H140" t="n">
        <v>0.49</v>
      </c>
      <c r="I140" t="n">
        <v>13</v>
      </c>
      <c r="J140" t="n">
        <v>182.69</v>
      </c>
      <c r="K140" t="n">
        <v>52.44</v>
      </c>
      <c r="L140" t="n">
        <v>5</v>
      </c>
      <c r="M140" t="n">
        <v>5</v>
      </c>
      <c r="N140" t="n">
        <v>35.25</v>
      </c>
      <c r="O140" t="n">
        <v>22766.06</v>
      </c>
      <c r="P140" t="n">
        <v>78.18000000000001</v>
      </c>
      <c r="Q140" t="n">
        <v>968.3200000000001</v>
      </c>
      <c r="R140" t="n">
        <v>33.33</v>
      </c>
      <c r="S140" t="n">
        <v>23.91</v>
      </c>
      <c r="T140" t="n">
        <v>3925.11</v>
      </c>
      <c r="U140" t="n">
        <v>0.72</v>
      </c>
      <c r="V140" t="n">
        <v>0.87</v>
      </c>
      <c r="W140" t="n">
        <v>1.11</v>
      </c>
      <c r="X140" t="n">
        <v>0.26</v>
      </c>
      <c r="Y140" t="n">
        <v>1</v>
      </c>
      <c r="Z140" t="n">
        <v>10</v>
      </c>
    </row>
    <row r="141">
      <c r="A141" t="n">
        <v>17</v>
      </c>
      <c r="B141" t="n">
        <v>90</v>
      </c>
      <c r="C141" t="inlineStr">
        <is>
          <t xml:space="preserve">CONCLUIDO	</t>
        </is>
      </c>
      <c r="D141" t="n">
        <v>9.410500000000001</v>
      </c>
      <c r="E141" t="n">
        <v>10.63</v>
      </c>
      <c r="F141" t="n">
        <v>7.74</v>
      </c>
      <c r="G141" t="n">
        <v>35.74</v>
      </c>
      <c r="H141" t="n">
        <v>0.51</v>
      </c>
      <c r="I141" t="n">
        <v>13</v>
      </c>
      <c r="J141" t="n">
        <v>183.07</v>
      </c>
      <c r="K141" t="n">
        <v>52.44</v>
      </c>
      <c r="L141" t="n">
        <v>5.25</v>
      </c>
      <c r="M141" t="n">
        <v>2</v>
      </c>
      <c r="N141" t="n">
        <v>35.37</v>
      </c>
      <c r="O141" t="n">
        <v>22812.34</v>
      </c>
      <c r="P141" t="n">
        <v>77.62</v>
      </c>
      <c r="Q141" t="n">
        <v>968.35</v>
      </c>
      <c r="R141" t="n">
        <v>33.1</v>
      </c>
      <c r="S141" t="n">
        <v>23.91</v>
      </c>
      <c r="T141" t="n">
        <v>3811.39</v>
      </c>
      <c r="U141" t="n">
        <v>0.72</v>
      </c>
      <c r="V141" t="n">
        <v>0.87</v>
      </c>
      <c r="W141" t="n">
        <v>1.11</v>
      </c>
      <c r="X141" t="n">
        <v>0.25</v>
      </c>
      <c r="Y141" t="n">
        <v>1</v>
      </c>
      <c r="Z141" t="n">
        <v>10</v>
      </c>
    </row>
    <row r="142">
      <c r="A142" t="n">
        <v>18</v>
      </c>
      <c r="B142" t="n">
        <v>90</v>
      </c>
      <c r="C142" t="inlineStr">
        <is>
          <t xml:space="preserve">CONCLUIDO	</t>
        </is>
      </c>
      <c r="D142" t="n">
        <v>9.4575</v>
      </c>
      <c r="E142" t="n">
        <v>10.57</v>
      </c>
      <c r="F142" t="n">
        <v>7.73</v>
      </c>
      <c r="G142" t="n">
        <v>38.63</v>
      </c>
      <c r="H142" t="n">
        <v>0.53</v>
      </c>
      <c r="I142" t="n">
        <v>12</v>
      </c>
      <c r="J142" t="n">
        <v>183.44</v>
      </c>
      <c r="K142" t="n">
        <v>52.44</v>
      </c>
      <c r="L142" t="n">
        <v>5.5</v>
      </c>
      <c r="M142" t="n">
        <v>1</v>
      </c>
      <c r="N142" t="n">
        <v>35.5</v>
      </c>
      <c r="O142" t="n">
        <v>22858.66</v>
      </c>
      <c r="P142" t="n">
        <v>76.92</v>
      </c>
      <c r="Q142" t="n">
        <v>968.3200000000001</v>
      </c>
      <c r="R142" t="n">
        <v>32.48</v>
      </c>
      <c r="S142" t="n">
        <v>23.91</v>
      </c>
      <c r="T142" t="n">
        <v>3505.13</v>
      </c>
      <c r="U142" t="n">
        <v>0.74</v>
      </c>
      <c r="V142" t="n">
        <v>0.88</v>
      </c>
      <c r="W142" t="n">
        <v>1.11</v>
      </c>
      <c r="X142" t="n">
        <v>0.23</v>
      </c>
      <c r="Y142" t="n">
        <v>1</v>
      </c>
      <c r="Z142" t="n">
        <v>10</v>
      </c>
    </row>
    <row r="143">
      <c r="A143" t="n">
        <v>19</v>
      </c>
      <c r="B143" t="n">
        <v>90</v>
      </c>
      <c r="C143" t="inlineStr">
        <is>
          <t xml:space="preserve">CONCLUIDO	</t>
        </is>
      </c>
      <c r="D143" t="n">
        <v>9.450100000000001</v>
      </c>
      <c r="E143" t="n">
        <v>10.58</v>
      </c>
      <c r="F143" t="n">
        <v>7.73</v>
      </c>
      <c r="G143" t="n">
        <v>38.67</v>
      </c>
      <c r="H143" t="n">
        <v>0.55</v>
      </c>
      <c r="I143" t="n">
        <v>12</v>
      </c>
      <c r="J143" t="n">
        <v>183.82</v>
      </c>
      <c r="K143" t="n">
        <v>52.44</v>
      </c>
      <c r="L143" t="n">
        <v>5.75</v>
      </c>
      <c r="M143" t="n">
        <v>1</v>
      </c>
      <c r="N143" t="n">
        <v>35.63</v>
      </c>
      <c r="O143" t="n">
        <v>22905.03</v>
      </c>
      <c r="P143" t="n">
        <v>77.16</v>
      </c>
      <c r="Q143" t="n">
        <v>968.34</v>
      </c>
      <c r="R143" t="n">
        <v>32.74</v>
      </c>
      <c r="S143" t="n">
        <v>23.91</v>
      </c>
      <c r="T143" t="n">
        <v>3638.34</v>
      </c>
      <c r="U143" t="n">
        <v>0.73</v>
      </c>
      <c r="V143" t="n">
        <v>0.87</v>
      </c>
      <c r="W143" t="n">
        <v>1.11</v>
      </c>
      <c r="X143" t="n">
        <v>0.24</v>
      </c>
      <c r="Y143" t="n">
        <v>1</v>
      </c>
      <c r="Z143" t="n">
        <v>10</v>
      </c>
    </row>
    <row r="144">
      <c r="A144" t="n">
        <v>20</v>
      </c>
      <c r="B144" t="n">
        <v>90</v>
      </c>
      <c r="C144" t="inlineStr">
        <is>
          <t xml:space="preserve">CONCLUIDO	</t>
        </is>
      </c>
      <c r="D144" t="n">
        <v>9.4436</v>
      </c>
      <c r="E144" t="n">
        <v>10.59</v>
      </c>
      <c r="F144" t="n">
        <v>7.74</v>
      </c>
      <c r="G144" t="n">
        <v>38.71</v>
      </c>
      <c r="H144" t="n">
        <v>0.58</v>
      </c>
      <c r="I144" t="n">
        <v>12</v>
      </c>
      <c r="J144" t="n">
        <v>184.19</v>
      </c>
      <c r="K144" t="n">
        <v>52.44</v>
      </c>
      <c r="L144" t="n">
        <v>6</v>
      </c>
      <c r="M144" t="n">
        <v>0</v>
      </c>
      <c r="N144" t="n">
        <v>35.75</v>
      </c>
      <c r="O144" t="n">
        <v>22951.43</v>
      </c>
      <c r="P144" t="n">
        <v>77.5</v>
      </c>
      <c r="Q144" t="n">
        <v>968.38</v>
      </c>
      <c r="R144" t="n">
        <v>32.83</v>
      </c>
      <c r="S144" t="n">
        <v>23.91</v>
      </c>
      <c r="T144" t="n">
        <v>3681.65</v>
      </c>
      <c r="U144" t="n">
        <v>0.73</v>
      </c>
      <c r="V144" t="n">
        <v>0.87</v>
      </c>
      <c r="W144" t="n">
        <v>1.12</v>
      </c>
      <c r="X144" t="n">
        <v>0.25</v>
      </c>
      <c r="Y144" t="n">
        <v>1</v>
      </c>
      <c r="Z144" t="n">
        <v>10</v>
      </c>
    </row>
    <row r="145">
      <c r="A145" t="n">
        <v>0</v>
      </c>
      <c r="B145" t="n">
        <v>110</v>
      </c>
      <c r="C145" t="inlineStr">
        <is>
          <t xml:space="preserve">CONCLUIDO	</t>
        </is>
      </c>
      <c r="D145" t="n">
        <v>6.1166</v>
      </c>
      <c r="E145" t="n">
        <v>16.35</v>
      </c>
      <c r="F145" t="n">
        <v>9.51</v>
      </c>
      <c r="G145" t="n">
        <v>5.71</v>
      </c>
      <c r="H145" t="n">
        <v>0.08</v>
      </c>
      <c r="I145" t="n">
        <v>100</v>
      </c>
      <c r="J145" t="n">
        <v>213.37</v>
      </c>
      <c r="K145" t="n">
        <v>56.13</v>
      </c>
      <c r="L145" t="n">
        <v>1</v>
      </c>
      <c r="M145" t="n">
        <v>98</v>
      </c>
      <c r="N145" t="n">
        <v>46.25</v>
      </c>
      <c r="O145" t="n">
        <v>26550.29</v>
      </c>
      <c r="P145" t="n">
        <v>138.08</v>
      </c>
      <c r="Q145" t="n">
        <v>968.62</v>
      </c>
      <c r="R145" t="n">
        <v>88.72</v>
      </c>
      <c r="S145" t="n">
        <v>23.91</v>
      </c>
      <c r="T145" t="n">
        <v>31187.47</v>
      </c>
      <c r="U145" t="n">
        <v>0.27</v>
      </c>
      <c r="V145" t="n">
        <v>0.71</v>
      </c>
      <c r="W145" t="n">
        <v>1.24</v>
      </c>
      <c r="X145" t="n">
        <v>2.02</v>
      </c>
      <c r="Y145" t="n">
        <v>1</v>
      </c>
      <c r="Z145" t="n">
        <v>10</v>
      </c>
    </row>
    <row r="146">
      <c r="A146" t="n">
        <v>1</v>
      </c>
      <c r="B146" t="n">
        <v>110</v>
      </c>
      <c r="C146" t="inlineStr">
        <is>
          <t xml:space="preserve">CONCLUIDO	</t>
        </is>
      </c>
      <c r="D146" t="n">
        <v>6.7349</v>
      </c>
      <c r="E146" t="n">
        <v>14.85</v>
      </c>
      <c r="F146" t="n">
        <v>9.029999999999999</v>
      </c>
      <c r="G146" t="n">
        <v>7.13</v>
      </c>
      <c r="H146" t="n">
        <v>0.1</v>
      </c>
      <c r="I146" t="n">
        <v>76</v>
      </c>
      <c r="J146" t="n">
        <v>213.78</v>
      </c>
      <c r="K146" t="n">
        <v>56.13</v>
      </c>
      <c r="L146" t="n">
        <v>1.25</v>
      </c>
      <c r="M146" t="n">
        <v>74</v>
      </c>
      <c r="N146" t="n">
        <v>46.4</v>
      </c>
      <c r="O146" t="n">
        <v>26600.32</v>
      </c>
      <c r="P146" t="n">
        <v>130.1</v>
      </c>
      <c r="Q146" t="n">
        <v>968.86</v>
      </c>
      <c r="R146" t="n">
        <v>73.16</v>
      </c>
      <c r="S146" t="n">
        <v>23.91</v>
      </c>
      <c r="T146" t="n">
        <v>23526.71</v>
      </c>
      <c r="U146" t="n">
        <v>0.33</v>
      </c>
      <c r="V146" t="n">
        <v>0.75</v>
      </c>
      <c r="W146" t="n">
        <v>1.21</v>
      </c>
      <c r="X146" t="n">
        <v>1.53</v>
      </c>
      <c r="Y146" t="n">
        <v>1</v>
      </c>
      <c r="Z146" t="n">
        <v>10</v>
      </c>
    </row>
    <row r="147">
      <c r="A147" t="n">
        <v>2</v>
      </c>
      <c r="B147" t="n">
        <v>110</v>
      </c>
      <c r="C147" t="inlineStr">
        <is>
          <t xml:space="preserve">CONCLUIDO	</t>
        </is>
      </c>
      <c r="D147" t="n">
        <v>7.1983</v>
      </c>
      <c r="E147" t="n">
        <v>13.89</v>
      </c>
      <c r="F147" t="n">
        <v>8.699999999999999</v>
      </c>
      <c r="G147" t="n">
        <v>8.56</v>
      </c>
      <c r="H147" t="n">
        <v>0.12</v>
      </c>
      <c r="I147" t="n">
        <v>61</v>
      </c>
      <c r="J147" t="n">
        <v>214.19</v>
      </c>
      <c r="K147" t="n">
        <v>56.13</v>
      </c>
      <c r="L147" t="n">
        <v>1.5</v>
      </c>
      <c r="M147" t="n">
        <v>59</v>
      </c>
      <c r="N147" t="n">
        <v>46.56</v>
      </c>
      <c r="O147" t="n">
        <v>26650.41</v>
      </c>
      <c r="P147" t="n">
        <v>124.39</v>
      </c>
      <c r="Q147" t="n">
        <v>968.52</v>
      </c>
      <c r="R147" t="n">
        <v>63.37</v>
      </c>
      <c r="S147" t="n">
        <v>23.91</v>
      </c>
      <c r="T147" t="n">
        <v>18706.45</v>
      </c>
      <c r="U147" t="n">
        <v>0.38</v>
      </c>
      <c r="V147" t="n">
        <v>0.78</v>
      </c>
      <c r="W147" t="n">
        <v>1.17</v>
      </c>
      <c r="X147" t="n">
        <v>1.21</v>
      </c>
      <c r="Y147" t="n">
        <v>1</v>
      </c>
      <c r="Z147" t="n">
        <v>10</v>
      </c>
    </row>
    <row r="148">
      <c r="A148" t="n">
        <v>3</v>
      </c>
      <c r="B148" t="n">
        <v>110</v>
      </c>
      <c r="C148" t="inlineStr">
        <is>
          <t xml:space="preserve">CONCLUIDO	</t>
        </is>
      </c>
      <c r="D148" t="n">
        <v>7.5347</v>
      </c>
      <c r="E148" t="n">
        <v>13.27</v>
      </c>
      <c r="F148" t="n">
        <v>8.51</v>
      </c>
      <c r="G148" t="n">
        <v>10.01</v>
      </c>
      <c r="H148" t="n">
        <v>0.14</v>
      </c>
      <c r="I148" t="n">
        <v>51</v>
      </c>
      <c r="J148" t="n">
        <v>214.59</v>
      </c>
      <c r="K148" t="n">
        <v>56.13</v>
      </c>
      <c r="L148" t="n">
        <v>1.75</v>
      </c>
      <c r="M148" t="n">
        <v>49</v>
      </c>
      <c r="N148" t="n">
        <v>46.72</v>
      </c>
      <c r="O148" t="n">
        <v>26700.55</v>
      </c>
      <c r="P148" t="n">
        <v>120.55</v>
      </c>
      <c r="Q148" t="n">
        <v>968.53</v>
      </c>
      <c r="R148" t="n">
        <v>57.18</v>
      </c>
      <c r="S148" t="n">
        <v>23.91</v>
      </c>
      <c r="T148" t="n">
        <v>15663.32</v>
      </c>
      <c r="U148" t="n">
        <v>0.42</v>
      </c>
      <c r="V148" t="n">
        <v>0.8</v>
      </c>
      <c r="W148" t="n">
        <v>1.16</v>
      </c>
      <c r="X148" t="n">
        <v>1.01</v>
      </c>
      <c r="Y148" t="n">
        <v>1</v>
      </c>
      <c r="Z148" t="n">
        <v>10</v>
      </c>
    </row>
    <row r="149">
      <c r="A149" t="n">
        <v>4</v>
      </c>
      <c r="B149" t="n">
        <v>110</v>
      </c>
      <c r="C149" t="inlineStr">
        <is>
          <t xml:space="preserve">CONCLUIDO	</t>
        </is>
      </c>
      <c r="D149" t="n">
        <v>7.8363</v>
      </c>
      <c r="E149" t="n">
        <v>12.76</v>
      </c>
      <c r="F149" t="n">
        <v>8.33</v>
      </c>
      <c r="G149" t="n">
        <v>11.63</v>
      </c>
      <c r="H149" t="n">
        <v>0.17</v>
      </c>
      <c r="I149" t="n">
        <v>43</v>
      </c>
      <c r="J149" t="n">
        <v>215</v>
      </c>
      <c r="K149" t="n">
        <v>56.13</v>
      </c>
      <c r="L149" t="n">
        <v>2</v>
      </c>
      <c r="M149" t="n">
        <v>41</v>
      </c>
      <c r="N149" t="n">
        <v>46.87</v>
      </c>
      <c r="O149" t="n">
        <v>26750.75</v>
      </c>
      <c r="P149" t="n">
        <v>117.08</v>
      </c>
      <c r="Q149" t="n">
        <v>968.45</v>
      </c>
      <c r="R149" t="n">
        <v>51.75</v>
      </c>
      <c r="S149" t="n">
        <v>23.91</v>
      </c>
      <c r="T149" t="n">
        <v>12985.27</v>
      </c>
      <c r="U149" t="n">
        <v>0.46</v>
      </c>
      <c r="V149" t="n">
        <v>0.8100000000000001</v>
      </c>
      <c r="W149" t="n">
        <v>1.15</v>
      </c>
      <c r="X149" t="n">
        <v>0.84</v>
      </c>
      <c r="Y149" t="n">
        <v>1</v>
      </c>
      <c r="Z149" t="n">
        <v>10</v>
      </c>
    </row>
    <row r="150">
      <c r="A150" t="n">
        <v>5</v>
      </c>
      <c r="B150" t="n">
        <v>110</v>
      </c>
      <c r="C150" t="inlineStr">
        <is>
          <t xml:space="preserve">CONCLUIDO	</t>
        </is>
      </c>
      <c r="D150" t="n">
        <v>8.0212</v>
      </c>
      <c r="E150" t="n">
        <v>12.47</v>
      </c>
      <c r="F150" t="n">
        <v>8.25</v>
      </c>
      <c r="G150" t="n">
        <v>13.03</v>
      </c>
      <c r="H150" t="n">
        <v>0.19</v>
      </c>
      <c r="I150" t="n">
        <v>38</v>
      </c>
      <c r="J150" t="n">
        <v>215.41</v>
      </c>
      <c r="K150" t="n">
        <v>56.13</v>
      </c>
      <c r="L150" t="n">
        <v>2.25</v>
      </c>
      <c r="M150" t="n">
        <v>36</v>
      </c>
      <c r="N150" t="n">
        <v>47.03</v>
      </c>
      <c r="O150" t="n">
        <v>26801</v>
      </c>
      <c r="P150" t="n">
        <v>115.04</v>
      </c>
      <c r="Q150" t="n">
        <v>968.3200000000001</v>
      </c>
      <c r="R150" t="n">
        <v>49.12</v>
      </c>
      <c r="S150" t="n">
        <v>23.91</v>
      </c>
      <c r="T150" t="n">
        <v>11694.39</v>
      </c>
      <c r="U150" t="n">
        <v>0.49</v>
      </c>
      <c r="V150" t="n">
        <v>0.82</v>
      </c>
      <c r="W150" t="n">
        <v>1.14</v>
      </c>
      <c r="X150" t="n">
        <v>0.75</v>
      </c>
      <c r="Y150" t="n">
        <v>1</v>
      </c>
      <c r="Z150" t="n">
        <v>10</v>
      </c>
    </row>
    <row r="151">
      <c r="A151" t="n">
        <v>6</v>
      </c>
      <c r="B151" t="n">
        <v>110</v>
      </c>
      <c r="C151" t="inlineStr">
        <is>
          <t xml:space="preserve">CONCLUIDO	</t>
        </is>
      </c>
      <c r="D151" t="n">
        <v>8.195600000000001</v>
      </c>
      <c r="E151" t="n">
        <v>12.2</v>
      </c>
      <c r="F151" t="n">
        <v>8.15</v>
      </c>
      <c r="G151" t="n">
        <v>14.39</v>
      </c>
      <c r="H151" t="n">
        <v>0.21</v>
      </c>
      <c r="I151" t="n">
        <v>34</v>
      </c>
      <c r="J151" t="n">
        <v>215.82</v>
      </c>
      <c r="K151" t="n">
        <v>56.13</v>
      </c>
      <c r="L151" t="n">
        <v>2.5</v>
      </c>
      <c r="M151" t="n">
        <v>32</v>
      </c>
      <c r="N151" t="n">
        <v>47.19</v>
      </c>
      <c r="O151" t="n">
        <v>26851.31</v>
      </c>
      <c r="P151" t="n">
        <v>112.5</v>
      </c>
      <c r="Q151" t="n">
        <v>968.37</v>
      </c>
      <c r="R151" t="n">
        <v>45.99</v>
      </c>
      <c r="S151" t="n">
        <v>23.91</v>
      </c>
      <c r="T151" t="n">
        <v>10152.73</v>
      </c>
      <c r="U151" t="n">
        <v>0.52</v>
      </c>
      <c r="V151" t="n">
        <v>0.83</v>
      </c>
      <c r="W151" t="n">
        <v>1.14</v>
      </c>
      <c r="X151" t="n">
        <v>0.66</v>
      </c>
      <c r="Y151" t="n">
        <v>1</v>
      </c>
      <c r="Z151" t="n">
        <v>10</v>
      </c>
    </row>
    <row r="152">
      <c r="A152" t="n">
        <v>7</v>
      </c>
      <c r="B152" t="n">
        <v>110</v>
      </c>
      <c r="C152" t="inlineStr">
        <is>
          <t xml:space="preserve">CONCLUIDO	</t>
        </is>
      </c>
      <c r="D152" t="n">
        <v>8.369199999999999</v>
      </c>
      <c r="E152" t="n">
        <v>11.95</v>
      </c>
      <c r="F152" t="n">
        <v>8.07</v>
      </c>
      <c r="G152" t="n">
        <v>16.14</v>
      </c>
      <c r="H152" t="n">
        <v>0.23</v>
      </c>
      <c r="I152" t="n">
        <v>30</v>
      </c>
      <c r="J152" t="n">
        <v>216.22</v>
      </c>
      <c r="K152" t="n">
        <v>56.13</v>
      </c>
      <c r="L152" t="n">
        <v>2.75</v>
      </c>
      <c r="M152" t="n">
        <v>28</v>
      </c>
      <c r="N152" t="n">
        <v>47.35</v>
      </c>
      <c r="O152" t="n">
        <v>26901.66</v>
      </c>
      <c r="P152" t="n">
        <v>110.39</v>
      </c>
      <c r="Q152" t="n">
        <v>968.4400000000001</v>
      </c>
      <c r="R152" t="n">
        <v>43.61</v>
      </c>
      <c r="S152" t="n">
        <v>23.91</v>
      </c>
      <c r="T152" t="n">
        <v>8982.110000000001</v>
      </c>
      <c r="U152" t="n">
        <v>0.55</v>
      </c>
      <c r="V152" t="n">
        <v>0.84</v>
      </c>
      <c r="W152" t="n">
        <v>1.12</v>
      </c>
      <c r="X152" t="n">
        <v>0.57</v>
      </c>
      <c r="Y152" t="n">
        <v>1</v>
      </c>
      <c r="Z152" t="n">
        <v>10</v>
      </c>
    </row>
    <row r="153">
      <c r="A153" t="n">
        <v>8</v>
      </c>
      <c r="B153" t="n">
        <v>110</v>
      </c>
      <c r="C153" t="inlineStr">
        <is>
          <t xml:space="preserve">CONCLUIDO	</t>
        </is>
      </c>
      <c r="D153" t="n">
        <v>8.5016</v>
      </c>
      <c r="E153" t="n">
        <v>11.76</v>
      </c>
      <c r="F153" t="n">
        <v>8.01</v>
      </c>
      <c r="G153" t="n">
        <v>17.8</v>
      </c>
      <c r="H153" t="n">
        <v>0.25</v>
      </c>
      <c r="I153" t="n">
        <v>27</v>
      </c>
      <c r="J153" t="n">
        <v>216.63</v>
      </c>
      <c r="K153" t="n">
        <v>56.13</v>
      </c>
      <c r="L153" t="n">
        <v>3</v>
      </c>
      <c r="M153" t="n">
        <v>25</v>
      </c>
      <c r="N153" t="n">
        <v>47.51</v>
      </c>
      <c r="O153" t="n">
        <v>26952.08</v>
      </c>
      <c r="P153" t="n">
        <v>108.55</v>
      </c>
      <c r="Q153" t="n">
        <v>968.47</v>
      </c>
      <c r="R153" t="n">
        <v>41.65</v>
      </c>
      <c r="S153" t="n">
        <v>23.91</v>
      </c>
      <c r="T153" t="n">
        <v>8015.89</v>
      </c>
      <c r="U153" t="n">
        <v>0.57</v>
      </c>
      <c r="V153" t="n">
        <v>0.84</v>
      </c>
      <c r="W153" t="n">
        <v>1.12</v>
      </c>
      <c r="X153" t="n">
        <v>0.51</v>
      </c>
      <c r="Y153" t="n">
        <v>1</v>
      </c>
      <c r="Z153" t="n">
        <v>10</v>
      </c>
    </row>
    <row r="154">
      <c r="A154" t="n">
        <v>9</v>
      </c>
      <c r="B154" t="n">
        <v>110</v>
      </c>
      <c r="C154" t="inlineStr">
        <is>
          <t xml:space="preserve">CONCLUIDO	</t>
        </is>
      </c>
      <c r="D154" t="n">
        <v>8.5837</v>
      </c>
      <c r="E154" t="n">
        <v>11.65</v>
      </c>
      <c r="F154" t="n">
        <v>7.98</v>
      </c>
      <c r="G154" t="n">
        <v>19.16</v>
      </c>
      <c r="H154" t="n">
        <v>0.27</v>
      </c>
      <c r="I154" t="n">
        <v>25</v>
      </c>
      <c r="J154" t="n">
        <v>217.04</v>
      </c>
      <c r="K154" t="n">
        <v>56.13</v>
      </c>
      <c r="L154" t="n">
        <v>3.25</v>
      </c>
      <c r="M154" t="n">
        <v>23</v>
      </c>
      <c r="N154" t="n">
        <v>47.66</v>
      </c>
      <c r="O154" t="n">
        <v>27002.55</v>
      </c>
      <c r="P154" t="n">
        <v>107.4</v>
      </c>
      <c r="Q154" t="n">
        <v>968.36</v>
      </c>
      <c r="R154" t="n">
        <v>40.8</v>
      </c>
      <c r="S154" t="n">
        <v>23.91</v>
      </c>
      <c r="T154" t="n">
        <v>7600.96</v>
      </c>
      <c r="U154" t="n">
        <v>0.59</v>
      </c>
      <c r="V154" t="n">
        <v>0.85</v>
      </c>
      <c r="W154" t="n">
        <v>1.12</v>
      </c>
      <c r="X154" t="n">
        <v>0.49</v>
      </c>
      <c r="Y154" t="n">
        <v>1</v>
      </c>
      <c r="Z154" t="n">
        <v>10</v>
      </c>
    </row>
    <row r="155">
      <c r="A155" t="n">
        <v>10</v>
      </c>
      <c r="B155" t="n">
        <v>110</v>
      </c>
      <c r="C155" t="inlineStr">
        <is>
          <t xml:space="preserve">CONCLUIDO	</t>
        </is>
      </c>
      <c r="D155" t="n">
        <v>8.683299999999999</v>
      </c>
      <c r="E155" t="n">
        <v>11.52</v>
      </c>
      <c r="F155" t="n">
        <v>7.93</v>
      </c>
      <c r="G155" t="n">
        <v>20.69</v>
      </c>
      <c r="H155" t="n">
        <v>0.29</v>
      </c>
      <c r="I155" t="n">
        <v>23</v>
      </c>
      <c r="J155" t="n">
        <v>217.45</v>
      </c>
      <c r="K155" t="n">
        <v>56.13</v>
      </c>
      <c r="L155" t="n">
        <v>3.5</v>
      </c>
      <c r="M155" t="n">
        <v>21</v>
      </c>
      <c r="N155" t="n">
        <v>47.82</v>
      </c>
      <c r="O155" t="n">
        <v>27053.07</v>
      </c>
      <c r="P155" t="n">
        <v>105.5</v>
      </c>
      <c r="Q155" t="n">
        <v>968.4299999999999</v>
      </c>
      <c r="R155" t="n">
        <v>39.2</v>
      </c>
      <c r="S155" t="n">
        <v>23.91</v>
      </c>
      <c r="T155" t="n">
        <v>6811.46</v>
      </c>
      <c r="U155" t="n">
        <v>0.61</v>
      </c>
      <c r="V155" t="n">
        <v>0.85</v>
      </c>
      <c r="W155" t="n">
        <v>1.12</v>
      </c>
      <c r="X155" t="n">
        <v>0.44</v>
      </c>
      <c r="Y155" t="n">
        <v>1</v>
      </c>
      <c r="Z155" t="n">
        <v>10</v>
      </c>
    </row>
    <row r="156">
      <c r="A156" t="n">
        <v>11</v>
      </c>
      <c r="B156" t="n">
        <v>110</v>
      </c>
      <c r="C156" t="inlineStr">
        <is>
          <t xml:space="preserve">CONCLUIDO	</t>
        </is>
      </c>
      <c r="D156" t="n">
        <v>8.769399999999999</v>
      </c>
      <c r="E156" t="n">
        <v>11.4</v>
      </c>
      <c r="F156" t="n">
        <v>7.9</v>
      </c>
      <c r="G156" t="n">
        <v>22.58</v>
      </c>
      <c r="H156" t="n">
        <v>0.31</v>
      </c>
      <c r="I156" t="n">
        <v>21</v>
      </c>
      <c r="J156" t="n">
        <v>217.86</v>
      </c>
      <c r="K156" t="n">
        <v>56.13</v>
      </c>
      <c r="L156" t="n">
        <v>3.75</v>
      </c>
      <c r="M156" t="n">
        <v>19</v>
      </c>
      <c r="N156" t="n">
        <v>47.98</v>
      </c>
      <c r="O156" t="n">
        <v>27103.65</v>
      </c>
      <c r="P156" t="n">
        <v>104.1</v>
      </c>
      <c r="Q156" t="n">
        <v>968.35</v>
      </c>
      <c r="R156" t="n">
        <v>38.32</v>
      </c>
      <c r="S156" t="n">
        <v>23.91</v>
      </c>
      <c r="T156" t="n">
        <v>6379.71</v>
      </c>
      <c r="U156" t="n">
        <v>0.62</v>
      </c>
      <c r="V156" t="n">
        <v>0.86</v>
      </c>
      <c r="W156" t="n">
        <v>1.12</v>
      </c>
      <c r="X156" t="n">
        <v>0.41</v>
      </c>
      <c r="Y156" t="n">
        <v>1</v>
      </c>
      <c r="Z156" t="n">
        <v>10</v>
      </c>
    </row>
    <row r="157">
      <c r="A157" t="n">
        <v>12</v>
      </c>
      <c r="B157" t="n">
        <v>110</v>
      </c>
      <c r="C157" t="inlineStr">
        <is>
          <t xml:space="preserve">CONCLUIDO	</t>
        </is>
      </c>
      <c r="D157" t="n">
        <v>8.832800000000001</v>
      </c>
      <c r="E157" t="n">
        <v>11.32</v>
      </c>
      <c r="F157" t="n">
        <v>7.86</v>
      </c>
      <c r="G157" t="n">
        <v>23.59</v>
      </c>
      <c r="H157" t="n">
        <v>0.33</v>
      </c>
      <c r="I157" t="n">
        <v>20</v>
      </c>
      <c r="J157" t="n">
        <v>218.27</v>
      </c>
      <c r="K157" t="n">
        <v>56.13</v>
      </c>
      <c r="L157" t="n">
        <v>4</v>
      </c>
      <c r="M157" t="n">
        <v>18</v>
      </c>
      <c r="N157" t="n">
        <v>48.15</v>
      </c>
      <c r="O157" t="n">
        <v>27154.29</v>
      </c>
      <c r="P157" t="n">
        <v>102.79</v>
      </c>
      <c r="Q157" t="n">
        <v>968.35</v>
      </c>
      <c r="R157" t="n">
        <v>37.01</v>
      </c>
      <c r="S157" t="n">
        <v>23.91</v>
      </c>
      <c r="T157" t="n">
        <v>5730.92</v>
      </c>
      <c r="U157" t="n">
        <v>0.65</v>
      </c>
      <c r="V157" t="n">
        <v>0.86</v>
      </c>
      <c r="W157" t="n">
        <v>1.11</v>
      </c>
      <c r="X157" t="n">
        <v>0.37</v>
      </c>
      <c r="Y157" t="n">
        <v>1</v>
      </c>
      <c r="Z157" t="n">
        <v>10</v>
      </c>
    </row>
    <row r="158">
      <c r="A158" t="n">
        <v>13</v>
      </c>
      <c r="B158" t="n">
        <v>110</v>
      </c>
      <c r="C158" t="inlineStr">
        <is>
          <t xml:space="preserve">CONCLUIDO	</t>
        </is>
      </c>
      <c r="D158" t="n">
        <v>8.9213</v>
      </c>
      <c r="E158" t="n">
        <v>11.21</v>
      </c>
      <c r="F158" t="n">
        <v>7.84</v>
      </c>
      <c r="G158" t="n">
        <v>26.12</v>
      </c>
      <c r="H158" t="n">
        <v>0.35</v>
      </c>
      <c r="I158" t="n">
        <v>18</v>
      </c>
      <c r="J158" t="n">
        <v>218.68</v>
      </c>
      <c r="K158" t="n">
        <v>56.13</v>
      </c>
      <c r="L158" t="n">
        <v>4.25</v>
      </c>
      <c r="M158" t="n">
        <v>16</v>
      </c>
      <c r="N158" t="n">
        <v>48.31</v>
      </c>
      <c r="O158" t="n">
        <v>27204.98</v>
      </c>
      <c r="P158" t="n">
        <v>100.89</v>
      </c>
      <c r="Q158" t="n">
        <v>968.45</v>
      </c>
      <c r="R158" t="n">
        <v>36.44</v>
      </c>
      <c r="S158" t="n">
        <v>23.91</v>
      </c>
      <c r="T158" t="n">
        <v>5457.56</v>
      </c>
      <c r="U158" t="n">
        <v>0.66</v>
      </c>
      <c r="V158" t="n">
        <v>0.86</v>
      </c>
      <c r="W158" t="n">
        <v>1.11</v>
      </c>
      <c r="X158" t="n">
        <v>0.34</v>
      </c>
      <c r="Y158" t="n">
        <v>1</v>
      </c>
      <c r="Z158" t="n">
        <v>10</v>
      </c>
    </row>
    <row r="159">
      <c r="A159" t="n">
        <v>14</v>
      </c>
      <c r="B159" t="n">
        <v>110</v>
      </c>
      <c r="C159" t="inlineStr">
        <is>
          <t xml:space="preserve">CONCLUIDO	</t>
        </is>
      </c>
      <c r="D159" t="n">
        <v>8.964399999999999</v>
      </c>
      <c r="E159" t="n">
        <v>11.16</v>
      </c>
      <c r="F159" t="n">
        <v>7.82</v>
      </c>
      <c r="G159" t="n">
        <v>27.62</v>
      </c>
      <c r="H159" t="n">
        <v>0.36</v>
      </c>
      <c r="I159" t="n">
        <v>17</v>
      </c>
      <c r="J159" t="n">
        <v>219.09</v>
      </c>
      <c r="K159" t="n">
        <v>56.13</v>
      </c>
      <c r="L159" t="n">
        <v>4.5</v>
      </c>
      <c r="M159" t="n">
        <v>15</v>
      </c>
      <c r="N159" t="n">
        <v>48.47</v>
      </c>
      <c r="O159" t="n">
        <v>27255.72</v>
      </c>
      <c r="P159" t="n">
        <v>99.51000000000001</v>
      </c>
      <c r="Q159" t="n">
        <v>968.3200000000001</v>
      </c>
      <c r="R159" t="n">
        <v>35.97</v>
      </c>
      <c r="S159" t="n">
        <v>23.91</v>
      </c>
      <c r="T159" t="n">
        <v>5227.01</v>
      </c>
      <c r="U159" t="n">
        <v>0.66</v>
      </c>
      <c r="V159" t="n">
        <v>0.86</v>
      </c>
      <c r="W159" t="n">
        <v>1.11</v>
      </c>
      <c r="X159" t="n">
        <v>0.33</v>
      </c>
      <c r="Y159" t="n">
        <v>1</v>
      </c>
      <c r="Z159" t="n">
        <v>10</v>
      </c>
    </row>
    <row r="160">
      <c r="A160" t="n">
        <v>15</v>
      </c>
      <c r="B160" t="n">
        <v>110</v>
      </c>
      <c r="C160" t="inlineStr">
        <is>
          <t xml:space="preserve">CONCLUIDO	</t>
        </is>
      </c>
      <c r="D160" t="n">
        <v>9.027100000000001</v>
      </c>
      <c r="E160" t="n">
        <v>11.08</v>
      </c>
      <c r="F160" t="n">
        <v>7.79</v>
      </c>
      <c r="G160" t="n">
        <v>29.21</v>
      </c>
      <c r="H160" t="n">
        <v>0.38</v>
      </c>
      <c r="I160" t="n">
        <v>16</v>
      </c>
      <c r="J160" t="n">
        <v>219.51</v>
      </c>
      <c r="K160" t="n">
        <v>56.13</v>
      </c>
      <c r="L160" t="n">
        <v>4.75</v>
      </c>
      <c r="M160" t="n">
        <v>14</v>
      </c>
      <c r="N160" t="n">
        <v>48.63</v>
      </c>
      <c r="O160" t="n">
        <v>27306.53</v>
      </c>
      <c r="P160" t="n">
        <v>98.28</v>
      </c>
      <c r="Q160" t="n">
        <v>968.3200000000001</v>
      </c>
      <c r="R160" t="n">
        <v>34.86</v>
      </c>
      <c r="S160" t="n">
        <v>23.91</v>
      </c>
      <c r="T160" t="n">
        <v>4677.8</v>
      </c>
      <c r="U160" t="n">
        <v>0.6899999999999999</v>
      </c>
      <c r="V160" t="n">
        <v>0.87</v>
      </c>
      <c r="W160" t="n">
        <v>1.11</v>
      </c>
      <c r="X160" t="n">
        <v>0.29</v>
      </c>
      <c r="Y160" t="n">
        <v>1</v>
      </c>
      <c r="Z160" t="n">
        <v>10</v>
      </c>
    </row>
    <row r="161">
      <c r="A161" t="n">
        <v>16</v>
      </c>
      <c r="B161" t="n">
        <v>110</v>
      </c>
      <c r="C161" t="inlineStr">
        <is>
          <t xml:space="preserve">CONCLUIDO	</t>
        </is>
      </c>
      <c r="D161" t="n">
        <v>9.074</v>
      </c>
      <c r="E161" t="n">
        <v>11.02</v>
      </c>
      <c r="F161" t="n">
        <v>7.77</v>
      </c>
      <c r="G161" t="n">
        <v>31.1</v>
      </c>
      <c r="H161" t="n">
        <v>0.4</v>
      </c>
      <c r="I161" t="n">
        <v>15</v>
      </c>
      <c r="J161" t="n">
        <v>219.92</v>
      </c>
      <c r="K161" t="n">
        <v>56.13</v>
      </c>
      <c r="L161" t="n">
        <v>5</v>
      </c>
      <c r="M161" t="n">
        <v>13</v>
      </c>
      <c r="N161" t="n">
        <v>48.79</v>
      </c>
      <c r="O161" t="n">
        <v>27357.39</v>
      </c>
      <c r="P161" t="n">
        <v>96.59</v>
      </c>
      <c r="Q161" t="n">
        <v>968.3200000000001</v>
      </c>
      <c r="R161" t="n">
        <v>34.47</v>
      </c>
      <c r="S161" t="n">
        <v>23.91</v>
      </c>
      <c r="T161" t="n">
        <v>4484.96</v>
      </c>
      <c r="U161" t="n">
        <v>0.6899999999999999</v>
      </c>
      <c r="V161" t="n">
        <v>0.87</v>
      </c>
      <c r="W161" t="n">
        <v>1.1</v>
      </c>
      <c r="X161" t="n">
        <v>0.28</v>
      </c>
      <c r="Y161" t="n">
        <v>1</v>
      </c>
      <c r="Z161" t="n">
        <v>10</v>
      </c>
    </row>
    <row r="162">
      <c r="A162" t="n">
        <v>17</v>
      </c>
      <c r="B162" t="n">
        <v>110</v>
      </c>
      <c r="C162" t="inlineStr">
        <is>
          <t xml:space="preserve">CONCLUIDO	</t>
        </is>
      </c>
      <c r="D162" t="n">
        <v>9.1357</v>
      </c>
      <c r="E162" t="n">
        <v>10.95</v>
      </c>
      <c r="F162" t="n">
        <v>7.74</v>
      </c>
      <c r="G162" t="n">
        <v>33.18</v>
      </c>
      <c r="H162" t="n">
        <v>0.42</v>
      </c>
      <c r="I162" t="n">
        <v>14</v>
      </c>
      <c r="J162" t="n">
        <v>220.33</v>
      </c>
      <c r="K162" t="n">
        <v>56.13</v>
      </c>
      <c r="L162" t="n">
        <v>5.25</v>
      </c>
      <c r="M162" t="n">
        <v>12</v>
      </c>
      <c r="N162" t="n">
        <v>48.95</v>
      </c>
      <c r="O162" t="n">
        <v>27408.3</v>
      </c>
      <c r="P162" t="n">
        <v>94.70999999999999</v>
      </c>
      <c r="Q162" t="n">
        <v>968.36</v>
      </c>
      <c r="R162" t="n">
        <v>33.38</v>
      </c>
      <c r="S162" t="n">
        <v>23.91</v>
      </c>
      <c r="T162" t="n">
        <v>3948.41</v>
      </c>
      <c r="U162" t="n">
        <v>0.72</v>
      </c>
      <c r="V162" t="n">
        <v>0.87</v>
      </c>
      <c r="W162" t="n">
        <v>1.1</v>
      </c>
      <c r="X162" t="n">
        <v>0.25</v>
      </c>
      <c r="Y162" t="n">
        <v>1</v>
      </c>
      <c r="Z162" t="n">
        <v>10</v>
      </c>
    </row>
    <row r="163">
      <c r="A163" t="n">
        <v>18</v>
      </c>
      <c r="B163" t="n">
        <v>110</v>
      </c>
      <c r="C163" t="inlineStr">
        <is>
          <t xml:space="preserve">CONCLUIDO	</t>
        </is>
      </c>
      <c r="D163" t="n">
        <v>9.1287</v>
      </c>
      <c r="E163" t="n">
        <v>10.95</v>
      </c>
      <c r="F163" t="n">
        <v>7.75</v>
      </c>
      <c r="G163" t="n">
        <v>33.22</v>
      </c>
      <c r="H163" t="n">
        <v>0.44</v>
      </c>
      <c r="I163" t="n">
        <v>14</v>
      </c>
      <c r="J163" t="n">
        <v>220.74</v>
      </c>
      <c r="K163" t="n">
        <v>56.13</v>
      </c>
      <c r="L163" t="n">
        <v>5.5</v>
      </c>
      <c r="M163" t="n">
        <v>12</v>
      </c>
      <c r="N163" t="n">
        <v>49.12</v>
      </c>
      <c r="O163" t="n">
        <v>27459.27</v>
      </c>
      <c r="P163" t="n">
        <v>94.29000000000001</v>
      </c>
      <c r="Q163" t="n">
        <v>968.4400000000001</v>
      </c>
      <c r="R163" t="n">
        <v>33.59</v>
      </c>
      <c r="S163" t="n">
        <v>23.91</v>
      </c>
      <c r="T163" t="n">
        <v>4049.83</v>
      </c>
      <c r="U163" t="n">
        <v>0.71</v>
      </c>
      <c r="V163" t="n">
        <v>0.87</v>
      </c>
      <c r="W163" t="n">
        <v>1.1</v>
      </c>
      <c r="X163" t="n">
        <v>0.25</v>
      </c>
      <c r="Y163" t="n">
        <v>1</v>
      </c>
      <c r="Z163" t="n">
        <v>10</v>
      </c>
    </row>
    <row r="164">
      <c r="A164" t="n">
        <v>19</v>
      </c>
      <c r="B164" t="n">
        <v>110</v>
      </c>
      <c r="C164" t="inlineStr">
        <is>
          <t xml:space="preserve">CONCLUIDO	</t>
        </is>
      </c>
      <c r="D164" t="n">
        <v>9.1755</v>
      </c>
      <c r="E164" t="n">
        <v>10.9</v>
      </c>
      <c r="F164" t="n">
        <v>7.74</v>
      </c>
      <c r="G164" t="n">
        <v>35.71</v>
      </c>
      <c r="H164" t="n">
        <v>0.46</v>
      </c>
      <c r="I164" t="n">
        <v>13</v>
      </c>
      <c r="J164" t="n">
        <v>221.16</v>
      </c>
      <c r="K164" t="n">
        <v>56.13</v>
      </c>
      <c r="L164" t="n">
        <v>5.75</v>
      </c>
      <c r="M164" t="n">
        <v>11</v>
      </c>
      <c r="N164" t="n">
        <v>49.28</v>
      </c>
      <c r="O164" t="n">
        <v>27510.3</v>
      </c>
      <c r="P164" t="n">
        <v>93.16</v>
      </c>
      <c r="Q164" t="n">
        <v>968.3200000000001</v>
      </c>
      <c r="R164" t="n">
        <v>33.31</v>
      </c>
      <c r="S164" t="n">
        <v>23.91</v>
      </c>
      <c r="T164" t="n">
        <v>3916.68</v>
      </c>
      <c r="U164" t="n">
        <v>0.72</v>
      </c>
      <c r="V164" t="n">
        <v>0.87</v>
      </c>
      <c r="W164" t="n">
        <v>1.1</v>
      </c>
      <c r="X164" t="n">
        <v>0.24</v>
      </c>
      <c r="Y164" t="n">
        <v>1</v>
      </c>
      <c r="Z164" t="n">
        <v>10</v>
      </c>
    </row>
    <row r="165">
      <c r="A165" t="n">
        <v>20</v>
      </c>
      <c r="B165" t="n">
        <v>110</v>
      </c>
      <c r="C165" t="inlineStr">
        <is>
          <t xml:space="preserve">CONCLUIDO	</t>
        </is>
      </c>
      <c r="D165" t="n">
        <v>9.232699999999999</v>
      </c>
      <c r="E165" t="n">
        <v>10.83</v>
      </c>
      <c r="F165" t="n">
        <v>7.71</v>
      </c>
      <c r="G165" t="n">
        <v>38.56</v>
      </c>
      <c r="H165" t="n">
        <v>0.48</v>
      </c>
      <c r="I165" t="n">
        <v>12</v>
      </c>
      <c r="J165" t="n">
        <v>221.57</v>
      </c>
      <c r="K165" t="n">
        <v>56.13</v>
      </c>
      <c r="L165" t="n">
        <v>6</v>
      </c>
      <c r="M165" t="n">
        <v>10</v>
      </c>
      <c r="N165" t="n">
        <v>49.45</v>
      </c>
      <c r="O165" t="n">
        <v>27561.39</v>
      </c>
      <c r="P165" t="n">
        <v>90.90000000000001</v>
      </c>
      <c r="Q165" t="n">
        <v>968.34</v>
      </c>
      <c r="R165" t="n">
        <v>32.35</v>
      </c>
      <c r="S165" t="n">
        <v>23.91</v>
      </c>
      <c r="T165" t="n">
        <v>3442.92</v>
      </c>
      <c r="U165" t="n">
        <v>0.74</v>
      </c>
      <c r="V165" t="n">
        <v>0.88</v>
      </c>
      <c r="W165" t="n">
        <v>1.1</v>
      </c>
      <c r="X165" t="n">
        <v>0.22</v>
      </c>
      <c r="Y165" t="n">
        <v>1</v>
      </c>
      <c r="Z165" t="n">
        <v>10</v>
      </c>
    </row>
    <row r="166">
      <c r="A166" t="n">
        <v>21</v>
      </c>
      <c r="B166" t="n">
        <v>110</v>
      </c>
      <c r="C166" t="inlineStr">
        <is>
          <t xml:space="preserve">CONCLUIDO	</t>
        </is>
      </c>
      <c r="D166" t="n">
        <v>9.229100000000001</v>
      </c>
      <c r="E166" t="n">
        <v>10.84</v>
      </c>
      <c r="F166" t="n">
        <v>7.72</v>
      </c>
      <c r="G166" t="n">
        <v>38.58</v>
      </c>
      <c r="H166" t="n">
        <v>0.5</v>
      </c>
      <c r="I166" t="n">
        <v>12</v>
      </c>
      <c r="J166" t="n">
        <v>221.99</v>
      </c>
      <c r="K166" t="n">
        <v>56.13</v>
      </c>
      <c r="L166" t="n">
        <v>6.25</v>
      </c>
      <c r="M166" t="n">
        <v>10</v>
      </c>
      <c r="N166" t="n">
        <v>49.61</v>
      </c>
      <c r="O166" t="n">
        <v>27612.53</v>
      </c>
      <c r="P166" t="n">
        <v>89.73999999999999</v>
      </c>
      <c r="Q166" t="n">
        <v>968.3200000000001</v>
      </c>
      <c r="R166" t="n">
        <v>32.46</v>
      </c>
      <c r="S166" t="n">
        <v>23.91</v>
      </c>
      <c r="T166" t="n">
        <v>3498</v>
      </c>
      <c r="U166" t="n">
        <v>0.74</v>
      </c>
      <c r="V166" t="n">
        <v>0.88</v>
      </c>
      <c r="W166" t="n">
        <v>1.1</v>
      </c>
      <c r="X166" t="n">
        <v>0.22</v>
      </c>
      <c r="Y166" t="n">
        <v>1</v>
      </c>
      <c r="Z166" t="n">
        <v>10</v>
      </c>
    </row>
    <row r="167">
      <c r="A167" t="n">
        <v>22</v>
      </c>
      <c r="B167" t="n">
        <v>110</v>
      </c>
      <c r="C167" t="inlineStr">
        <is>
          <t xml:space="preserve">CONCLUIDO	</t>
        </is>
      </c>
      <c r="D167" t="n">
        <v>9.2879</v>
      </c>
      <c r="E167" t="n">
        <v>10.77</v>
      </c>
      <c r="F167" t="n">
        <v>7.69</v>
      </c>
      <c r="G167" t="n">
        <v>41.94</v>
      </c>
      <c r="H167" t="n">
        <v>0.52</v>
      </c>
      <c r="I167" t="n">
        <v>11</v>
      </c>
      <c r="J167" t="n">
        <v>222.4</v>
      </c>
      <c r="K167" t="n">
        <v>56.13</v>
      </c>
      <c r="L167" t="n">
        <v>6.5</v>
      </c>
      <c r="M167" t="n">
        <v>7</v>
      </c>
      <c r="N167" t="n">
        <v>49.78</v>
      </c>
      <c r="O167" t="n">
        <v>27663.85</v>
      </c>
      <c r="P167" t="n">
        <v>87.72</v>
      </c>
      <c r="Q167" t="n">
        <v>968.37</v>
      </c>
      <c r="R167" t="n">
        <v>31.69</v>
      </c>
      <c r="S167" t="n">
        <v>23.91</v>
      </c>
      <c r="T167" t="n">
        <v>3117.25</v>
      </c>
      <c r="U167" t="n">
        <v>0.75</v>
      </c>
      <c r="V167" t="n">
        <v>0.88</v>
      </c>
      <c r="W167" t="n">
        <v>1.1</v>
      </c>
      <c r="X167" t="n">
        <v>0.19</v>
      </c>
      <c r="Y167" t="n">
        <v>1</v>
      </c>
      <c r="Z167" t="n">
        <v>10</v>
      </c>
    </row>
    <row r="168">
      <c r="A168" t="n">
        <v>23</v>
      </c>
      <c r="B168" t="n">
        <v>110</v>
      </c>
      <c r="C168" t="inlineStr">
        <is>
          <t xml:space="preserve">CONCLUIDO	</t>
        </is>
      </c>
      <c r="D168" t="n">
        <v>9.276</v>
      </c>
      <c r="E168" t="n">
        <v>10.78</v>
      </c>
      <c r="F168" t="n">
        <v>7.7</v>
      </c>
      <c r="G168" t="n">
        <v>42.02</v>
      </c>
      <c r="H168" t="n">
        <v>0.54</v>
      </c>
      <c r="I168" t="n">
        <v>11</v>
      </c>
      <c r="J168" t="n">
        <v>222.82</v>
      </c>
      <c r="K168" t="n">
        <v>56.13</v>
      </c>
      <c r="L168" t="n">
        <v>6.75</v>
      </c>
      <c r="M168" t="n">
        <v>5</v>
      </c>
      <c r="N168" t="n">
        <v>49.94</v>
      </c>
      <c r="O168" t="n">
        <v>27715.11</v>
      </c>
      <c r="P168" t="n">
        <v>87.61</v>
      </c>
      <c r="Q168" t="n">
        <v>968.66</v>
      </c>
      <c r="R168" t="n">
        <v>31.99</v>
      </c>
      <c r="S168" t="n">
        <v>23.91</v>
      </c>
      <c r="T168" t="n">
        <v>3267.84</v>
      </c>
      <c r="U168" t="n">
        <v>0.75</v>
      </c>
      <c r="V168" t="n">
        <v>0.88</v>
      </c>
      <c r="W168" t="n">
        <v>1.1</v>
      </c>
      <c r="X168" t="n">
        <v>0.21</v>
      </c>
      <c r="Y168" t="n">
        <v>1</v>
      </c>
      <c r="Z168" t="n">
        <v>10</v>
      </c>
    </row>
    <row r="169">
      <c r="A169" t="n">
        <v>24</v>
      </c>
      <c r="B169" t="n">
        <v>110</v>
      </c>
      <c r="C169" t="inlineStr">
        <is>
          <t xml:space="preserve">CONCLUIDO	</t>
        </is>
      </c>
      <c r="D169" t="n">
        <v>9.276400000000001</v>
      </c>
      <c r="E169" t="n">
        <v>10.78</v>
      </c>
      <c r="F169" t="n">
        <v>7.7</v>
      </c>
      <c r="G169" t="n">
        <v>42.02</v>
      </c>
      <c r="H169" t="n">
        <v>0.5600000000000001</v>
      </c>
      <c r="I169" t="n">
        <v>11</v>
      </c>
      <c r="J169" t="n">
        <v>223.23</v>
      </c>
      <c r="K169" t="n">
        <v>56.13</v>
      </c>
      <c r="L169" t="n">
        <v>7</v>
      </c>
      <c r="M169" t="n">
        <v>2</v>
      </c>
      <c r="N169" t="n">
        <v>50.11</v>
      </c>
      <c r="O169" t="n">
        <v>27766.43</v>
      </c>
      <c r="P169" t="n">
        <v>86.48</v>
      </c>
      <c r="Q169" t="n">
        <v>968.59</v>
      </c>
      <c r="R169" t="n">
        <v>31.92</v>
      </c>
      <c r="S169" t="n">
        <v>23.91</v>
      </c>
      <c r="T169" t="n">
        <v>3230.14</v>
      </c>
      <c r="U169" t="n">
        <v>0.75</v>
      </c>
      <c r="V169" t="n">
        <v>0.88</v>
      </c>
      <c r="W169" t="n">
        <v>1.1</v>
      </c>
      <c r="X169" t="n">
        <v>0.21</v>
      </c>
      <c r="Y169" t="n">
        <v>1</v>
      </c>
      <c r="Z169" t="n">
        <v>10</v>
      </c>
    </row>
    <row r="170">
      <c r="A170" t="n">
        <v>25</v>
      </c>
      <c r="B170" t="n">
        <v>110</v>
      </c>
      <c r="C170" t="inlineStr">
        <is>
          <t xml:space="preserve">CONCLUIDO	</t>
        </is>
      </c>
      <c r="D170" t="n">
        <v>9.331</v>
      </c>
      <c r="E170" t="n">
        <v>10.72</v>
      </c>
      <c r="F170" t="n">
        <v>7.68</v>
      </c>
      <c r="G170" t="n">
        <v>46.09</v>
      </c>
      <c r="H170" t="n">
        <v>0.58</v>
      </c>
      <c r="I170" t="n">
        <v>10</v>
      </c>
      <c r="J170" t="n">
        <v>223.65</v>
      </c>
      <c r="K170" t="n">
        <v>56.13</v>
      </c>
      <c r="L170" t="n">
        <v>7.25</v>
      </c>
      <c r="M170" t="n">
        <v>1</v>
      </c>
      <c r="N170" t="n">
        <v>50.27</v>
      </c>
      <c r="O170" t="n">
        <v>27817.81</v>
      </c>
      <c r="P170" t="n">
        <v>86.40000000000001</v>
      </c>
      <c r="Q170" t="n">
        <v>968.5599999999999</v>
      </c>
      <c r="R170" t="n">
        <v>31.22</v>
      </c>
      <c r="S170" t="n">
        <v>23.91</v>
      </c>
      <c r="T170" t="n">
        <v>2883.83</v>
      </c>
      <c r="U170" t="n">
        <v>0.77</v>
      </c>
      <c r="V170" t="n">
        <v>0.88</v>
      </c>
      <c r="W170" t="n">
        <v>1.1</v>
      </c>
      <c r="X170" t="n">
        <v>0.18</v>
      </c>
      <c r="Y170" t="n">
        <v>1</v>
      </c>
      <c r="Z170" t="n">
        <v>10</v>
      </c>
    </row>
    <row r="171">
      <c r="A171" t="n">
        <v>26</v>
      </c>
      <c r="B171" t="n">
        <v>110</v>
      </c>
      <c r="C171" t="inlineStr">
        <is>
          <t xml:space="preserve">CONCLUIDO	</t>
        </is>
      </c>
      <c r="D171" t="n">
        <v>9.3269</v>
      </c>
      <c r="E171" t="n">
        <v>10.72</v>
      </c>
      <c r="F171" t="n">
        <v>7.69</v>
      </c>
      <c r="G171" t="n">
        <v>46.12</v>
      </c>
      <c r="H171" t="n">
        <v>0.59</v>
      </c>
      <c r="I171" t="n">
        <v>10</v>
      </c>
      <c r="J171" t="n">
        <v>224.07</v>
      </c>
      <c r="K171" t="n">
        <v>56.13</v>
      </c>
      <c r="L171" t="n">
        <v>7.5</v>
      </c>
      <c r="M171" t="n">
        <v>1</v>
      </c>
      <c r="N171" t="n">
        <v>50.44</v>
      </c>
      <c r="O171" t="n">
        <v>27869.24</v>
      </c>
      <c r="P171" t="n">
        <v>86.73</v>
      </c>
      <c r="Q171" t="n">
        <v>968.5599999999999</v>
      </c>
      <c r="R171" t="n">
        <v>31.3</v>
      </c>
      <c r="S171" t="n">
        <v>23.91</v>
      </c>
      <c r="T171" t="n">
        <v>2926.02</v>
      </c>
      <c r="U171" t="n">
        <v>0.76</v>
      </c>
      <c r="V171" t="n">
        <v>0.88</v>
      </c>
      <c r="W171" t="n">
        <v>1.11</v>
      </c>
      <c r="X171" t="n">
        <v>0.19</v>
      </c>
      <c r="Y171" t="n">
        <v>1</v>
      </c>
      <c r="Z171" t="n">
        <v>10</v>
      </c>
    </row>
    <row r="172">
      <c r="A172" t="n">
        <v>27</v>
      </c>
      <c r="B172" t="n">
        <v>110</v>
      </c>
      <c r="C172" t="inlineStr">
        <is>
          <t xml:space="preserve">CONCLUIDO	</t>
        </is>
      </c>
      <c r="D172" t="n">
        <v>9.3255</v>
      </c>
      <c r="E172" t="n">
        <v>10.72</v>
      </c>
      <c r="F172" t="n">
        <v>7.69</v>
      </c>
      <c r="G172" t="n">
        <v>46.13</v>
      </c>
      <c r="H172" t="n">
        <v>0.61</v>
      </c>
      <c r="I172" t="n">
        <v>10</v>
      </c>
      <c r="J172" t="n">
        <v>224.49</v>
      </c>
      <c r="K172" t="n">
        <v>56.13</v>
      </c>
      <c r="L172" t="n">
        <v>7.75</v>
      </c>
      <c r="M172" t="n">
        <v>0</v>
      </c>
      <c r="N172" t="n">
        <v>50.61</v>
      </c>
      <c r="O172" t="n">
        <v>27920.73</v>
      </c>
      <c r="P172" t="n">
        <v>86.95999999999999</v>
      </c>
      <c r="Q172" t="n">
        <v>968.59</v>
      </c>
      <c r="R172" t="n">
        <v>31.36</v>
      </c>
      <c r="S172" t="n">
        <v>23.91</v>
      </c>
      <c r="T172" t="n">
        <v>2953.91</v>
      </c>
      <c r="U172" t="n">
        <v>0.76</v>
      </c>
      <c r="V172" t="n">
        <v>0.88</v>
      </c>
      <c r="W172" t="n">
        <v>1.11</v>
      </c>
      <c r="X172" t="n">
        <v>0.19</v>
      </c>
      <c r="Y172" t="n">
        <v>1</v>
      </c>
      <c r="Z172" t="n">
        <v>10</v>
      </c>
    </row>
    <row r="173">
      <c r="A173" t="n">
        <v>0</v>
      </c>
      <c r="B173" t="n">
        <v>150</v>
      </c>
      <c r="C173" t="inlineStr">
        <is>
          <t xml:space="preserve">CONCLUIDO	</t>
        </is>
      </c>
      <c r="D173" t="n">
        <v>4.8325</v>
      </c>
      <c r="E173" t="n">
        <v>20.69</v>
      </c>
      <c r="F173" t="n">
        <v>10.25</v>
      </c>
      <c r="G173" t="n">
        <v>4.59</v>
      </c>
      <c r="H173" t="n">
        <v>0.06</v>
      </c>
      <c r="I173" t="n">
        <v>134</v>
      </c>
      <c r="J173" t="n">
        <v>296.65</v>
      </c>
      <c r="K173" t="n">
        <v>61.82</v>
      </c>
      <c r="L173" t="n">
        <v>1</v>
      </c>
      <c r="M173" t="n">
        <v>132</v>
      </c>
      <c r="N173" t="n">
        <v>83.83</v>
      </c>
      <c r="O173" t="n">
        <v>36821.52</v>
      </c>
      <c r="P173" t="n">
        <v>184.9</v>
      </c>
      <c r="Q173" t="n">
        <v>968.79</v>
      </c>
      <c r="R173" t="n">
        <v>111.85</v>
      </c>
      <c r="S173" t="n">
        <v>23.91</v>
      </c>
      <c r="T173" t="n">
        <v>42580.2</v>
      </c>
      <c r="U173" t="n">
        <v>0.21</v>
      </c>
      <c r="V173" t="n">
        <v>0.66</v>
      </c>
      <c r="W173" t="n">
        <v>1.3</v>
      </c>
      <c r="X173" t="n">
        <v>2.75</v>
      </c>
      <c r="Y173" t="n">
        <v>1</v>
      </c>
      <c r="Z173" t="n">
        <v>10</v>
      </c>
    </row>
    <row r="174">
      <c r="A174" t="n">
        <v>1</v>
      </c>
      <c r="B174" t="n">
        <v>150</v>
      </c>
      <c r="C174" t="inlineStr">
        <is>
          <t xml:space="preserve">CONCLUIDO	</t>
        </is>
      </c>
      <c r="D174" t="n">
        <v>5.5547</v>
      </c>
      <c r="E174" t="n">
        <v>18</v>
      </c>
      <c r="F174" t="n">
        <v>9.51</v>
      </c>
      <c r="G174" t="n">
        <v>5.76</v>
      </c>
      <c r="H174" t="n">
        <v>0.07000000000000001</v>
      </c>
      <c r="I174" t="n">
        <v>99</v>
      </c>
      <c r="J174" t="n">
        <v>297.17</v>
      </c>
      <c r="K174" t="n">
        <v>61.82</v>
      </c>
      <c r="L174" t="n">
        <v>1.25</v>
      </c>
      <c r="M174" t="n">
        <v>97</v>
      </c>
      <c r="N174" t="n">
        <v>84.09999999999999</v>
      </c>
      <c r="O174" t="n">
        <v>36885.7</v>
      </c>
      <c r="P174" t="n">
        <v>170.76</v>
      </c>
      <c r="Q174" t="n">
        <v>968.5599999999999</v>
      </c>
      <c r="R174" t="n">
        <v>88.36</v>
      </c>
      <c r="S174" t="n">
        <v>23.91</v>
      </c>
      <c r="T174" t="n">
        <v>31010.26</v>
      </c>
      <c r="U174" t="n">
        <v>0.27</v>
      </c>
      <c r="V174" t="n">
        <v>0.71</v>
      </c>
      <c r="W174" t="n">
        <v>1.24</v>
      </c>
      <c r="X174" t="n">
        <v>2.01</v>
      </c>
      <c r="Y174" t="n">
        <v>1</v>
      </c>
      <c r="Z174" t="n">
        <v>10</v>
      </c>
    </row>
    <row r="175">
      <c r="A175" t="n">
        <v>2</v>
      </c>
      <c r="B175" t="n">
        <v>150</v>
      </c>
      <c r="C175" t="inlineStr">
        <is>
          <t xml:space="preserve">CONCLUIDO	</t>
        </is>
      </c>
      <c r="D175" t="n">
        <v>6.0733</v>
      </c>
      <c r="E175" t="n">
        <v>16.47</v>
      </c>
      <c r="F175" t="n">
        <v>9.08</v>
      </c>
      <c r="G175" t="n">
        <v>6.9</v>
      </c>
      <c r="H175" t="n">
        <v>0.09</v>
      </c>
      <c r="I175" t="n">
        <v>79</v>
      </c>
      <c r="J175" t="n">
        <v>297.7</v>
      </c>
      <c r="K175" t="n">
        <v>61.82</v>
      </c>
      <c r="L175" t="n">
        <v>1.5</v>
      </c>
      <c r="M175" t="n">
        <v>77</v>
      </c>
      <c r="N175" t="n">
        <v>84.37</v>
      </c>
      <c r="O175" t="n">
        <v>36949.99</v>
      </c>
      <c r="P175" t="n">
        <v>162.36</v>
      </c>
      <c r="Q175" t="n">
        <v>968.62</v>
      </c>
      <c r="R175" t="n">
        <v>74.84</v>
      </c>
      <c r="S175" t="n">
        <v>23.91</v>
      </c>
      <c r="T175" t="n">
        <v>24350.58</v>
      </c>
      <c r="U175" t="n">
        <v>0.32</v>
      </c>
      <c r="V175" t="n">
        <v>0.75</v>
      </c>
      <c r="W175" t="n">
        <v>1.21</v>
      </c>
      <c r="X175" t="n">
        <v>1.58</v>
      </c>
      <c r="Y175" t="n">
        <v>1</v>
      </c>
      <c r="Z175" t="n">
        <v>10</v>
      </c>
    </row>
    <row r="176">
      <c r="A176" t="n">
        <v>3</v>
      </c>
      <c r="B176" t="n">
        <v>150</v>
      </c>
      <c r="C176" t="inlineStr">
        <is>
          <t xml:space="preserve">CONCLUIDO	</t>
        </is>
      </c>
      <c r="D176" t="n">
        <v>6.4591</v>
      </c>
      <c r="E176" t="n">
        <v>15.48</v>
      </c>
      <c r="F176" t="n">
        <v>8.82</v>
      </c>
      <c r="G176" t="n">
        <v>8.02</v>
      </c>
      <c r="H176" t="n">
        <v>0.1</v>
      </c>
      <c r="I176" t="n">
        <v>66</v>
      </c>
      <c r="J176" t="n">
        <v>298.22</v>
      </c>
      <c r="K176" t="n">
        <v>61.82</v>
      </c>
      <c r="L176" t="n">
        <v>1.75</v>
      </c>
      <c r="M176" t="n">
        <v>64</v>
      </c>
      <c r="N176" t="n">
        <v>84.65000000000001</v>
      </c>
      <c r="O176" t="n">
        <v>37014.39</v>
      </c>
      <c r="P176" t="n">
        <v>157.06</v>
      </c>
      <c r="Q176" t="n">
        <v>968.7</v>
      </c>
      <c r="R176" t="n">
        <v>66.68000000000001</v>
      </c>
      <c r="S176" t="n">
        <v>23.91</v>
      </c>
      <c r="T176" t="n">
        <v>20335.24</v>
      </c>
      <c r="U176" t="n">
        <v>0.36</v>
      </c>
      <c r="V176" t="n">
        <v>0.77</v>
      </c>
      <c r="W176" t="n">
        <v>1.19</v>
      </c>
      <c r="X176" t="n">
        <v>1.32</v>
      </c>
      <c r="Y176" t="n">
        <v>1</v>
      </c>
      <c r="Z176" t="n">
        <v>10</v>
      </c>
    </row>
    <row r="177">
      <c r="A177" t="n">
        <v>4</v>
      </c>
      <c r="B177" t="n">
        <v>150</v>
      </c>
      <c r="C177" t="inlineStr">
        <is>
          <t xml:space="preserve">CONCLUIDO	</t>
        </is>
      </c>
      <c r="D177" t="n">
        <v>6.8027</v>
      </c>
      <c r="E177" t="n">
        <v>14.7</v>
      </c>
      <c r="F177" t="n">
        <v>8.59</v>
      </c>
      <c r="G177" t="n">
        <v>9.210000000000001</v>
      </c>
      <c r="H177" t="n">
        <v>0.12</v>
      </c>
      <c r="I177" t="n">
        <v>56</v>
      </c>
      <c r="J177" t="n">
        <v>298.74</v>
      </c>
      <c r="K177" t="n">
        <v>61.82</v>
      </c>
      <c r="L177" t="n">
        <v>2</v>
      </c>
      <c r="M177" t="n">
        <v>54</v>
      </c>
      <c r="N177" t="n">
        <v>84.92</v>
      </c>
      <c r="O177" t="n">
        <v>37078.91</v>
      </c>
      <c r="P177" t="n">
        <v>152.44</v>
      </c>
      <c r="Q177" t="n">
        <v>968.63</v>
      </c>
      <c r="R177" t="n">
        <v>59.7</v>
      </c>
      <c r="S177" t="n">
        <v>23.91</v>
      </c>
      <c r="T177" t="n">
        <v>16896.97</v>
      </c>
      <c r="U177" t="n">
        <v>0.4</v>
      </c>
      <c r="V177" t="n">
        <v>0.79</v>
      </c>
      <c r="W177" t="n">
        <v>1.17</v>
      </c>
      <c r="X177" t="n">
        <v>1.09</v>
      </c>
      <c r="Y177" t="n">
        <v>1</v>
      </c>
      <c r="Z177" t="n">
        <v>10</v>
      </c>
    </row>
    <row r="178">
      <c r="A178" t="n">
        <v>5</v>
      </c>
      <c r="B178" t="n">
        <v>150</v>
      </c>
      <c r="C178" t="inlineStr">
        <is>
          <t xml:space="preserve">CONCLUIDO	</t>
        </is>
      </c>
      <c r="D178" t="n">
        <v>7.0479</v>
      </c>
      <c r="E178" t="n">
        <v>14.19</v>
      </c>
      <c r="F178" t="n">
        <v>8.470000000000001</v>
      </c>
      <c r="G178" t="n">
        <v>10.37</v>
      </c>
      <c r="H178" t="n">
        <v>0.13</v>
      </c>
      <c r="I178" t="n">
        <v>49</v>
      </c>
      <c r="J178" t="n">
        <v>299.26</v>
      </c>
      <c r="K178" t="n">
        <v>61.82</v>
      </c>
      <c r="L178" t="n">
        <v>2.25</v>
      </c>
      <c r="M178" t="n">
        <v>47</v>
      </c>
      <c r="N178" t="n">
        <v>85.19</v>
      </c>
      <c r="O178" t="n">
        <v>37143.54</v>
      </c>
      <c r="P178" t="n">
        <v>149.66</v>
      </c>
      <c r="Q178" t="n">
        <v>968.51</v>
      </c>
      <c r="R178" t="n">
        <v>56.05</v>
      </c>
      <c r="S178" t="n">
        <v>23.91</v>
      </c>
      <c r="T178" t="n">
        <v>15103.72</v>
      </c>
      <c r="U178" t="n">
        <v>0.43</v>
      </c>
      <c r="V178" t="n">
        <v>0.8</v>
      </c>
      <c r="W178" t="n">
        <v>1.16</v>
      </c>
      <c r="X178" t="n">
        <v>0.97</v>
      </c>
      <c r="Y178" t="n">
        <v>1</v>
      </c>
      <c r="Z178" t="n">
        <v>10</v>
      </c>
    </row>
    <row r="179">
      <c r="A179" t="n">
        <v>6</v>
      </c>
      <c r="B179" t="n">
        <v>150</v>
      </c>
      <c r="C179" t="inlineStr">
        <is>
          <t xml:space="preserve">CONCLUIDO	</t>
        </is>
      </c>
      <c r="D179" t="n">
        <v>7.2892</v>
      </c>
      <c r="E179" t="n">
        <v>13.72</v>
      </c>
      <c r="F179" t="n">
        <v>8.33</v>
      </c>
      <c r="G179" t="n">
        <v>11.63</v>
      </c>
      <c r="H179" t="n">
        <v>0.15</v>
      </c>
      <c r="I179" t="n">
        <v>43</v>
      </c>
      <c r="J179" t="n">
        <v>299.79</v>
      </c>
      <c r="K179" t="n">
        <v>61.82</v>
      </c>
      <c r="L179" t="n">
        <v>2.5</v>
      </c>
      <c r="M179" t="n">
        <v>41</v>
      </c>
      <c r="N179" t="n">
        <v>85.47</v>
      </c>
      <c r="O179" t="n">
        <v>37208.42</v>
      </c>
      <c r="P179" t="n">
        <v>146.45</v>
      </c>
      <c r="Q179" t="n">
        <v>968.4400000000001</v>
      </c>
      <c r="R179" t="n">
        <v>51.61</v>
      </c>
      <c r="S179" t="n">
        <v>23.91</v>
      </c>
      <c r="T179" t="n">
        <v>12915.23</v>
      </c>
      <c r="U179" t="n">
        <v>0.46</v>
      </c>
      <c r="V179" t="n">
        <v>0.8100000000000001</v>
      </c>
      <c r="W179" t="n">
        <v>1.15</v>
      </c>
      <c r="X179" t="n">
        <v>0.84</v>
      </c>
      <c r="Y179" t="n">
        <v>1</v>
      </c>
      <c r="Z179" t="n">
        <v>10</v>
      </c>
    </row>
    <row r="180">
      <c r="A180" t="n">
        <v>7</v>
      </c>
      <c r="B180" t="n">
        <v>150</v>
      </c>
      <c r="C180" t="inlineStr">
        <is>
          <t xml:space="preserve">CONCLUIDO	</t>
        </is>
      </c>
      <c r="D180" t="n">
        <v>7.4545</v>
      </c>
      <c r="E180" t="n">
        <v>13.41</v>
      </c>
      <c r="F180" t="n">
        <v>8.25</v>
      </c>
      <c r="G180" t="n">
        <v>12.69</v>
      </c>
      <c r="H180" t="n">
        <v>0.16</v>
      </c>
      <c r="I180" t="n">
        <v>39</v>
      </c>
      <c r="J180" t="n">
        <v>300.32</v>
      </c>
      <c r="K180" t="n">
        <v>61.82</v>
      </c>
      <c r="L180" t="n">
        <v>2.75</v>
      </c>
      <c r="M180" t="n">
        <v>37</v>
      </c>
      <c r="N180" t="n">
        <v>85.73999999999999</v>
      </c>
      <c r="O180" t="n">
        <v>37273.29</v>
      </c>
      <c r="P180" t="n">
        <v>144.4</v>
      </c>
      <c r="Q180" t="n">
        <v>968.3200000000001</v>
      </c>
      <c r="R180" t="n">
        <v>49.08</v>
      </c>
      <c r="S180" t="n">
        <v>23.91</v>
      </c>
      <c r="T180" t="n">
        <v>11668.78</v>
      </c>
      <c r="U180" t="n">
        <v>0.49</v>
      </c>
      <c r="V180" t="n">
        <v>0.82</v>
      </c>
      <c r="W180" t="n">
        <v>1.15</v>
      </c>
      <c r="X180" t="n">
        <v>0.75</v>
      </c>
      <c r="Y180" t="n">
        <v>1</v>
      </c>
      <c r="Z180" t="n">
        <v>10</v>
      </c>
    </row>
    <row r="181">
      <c r="A181" t="n">
        <v>8</v>
      </c>
      <c r="B181" t="n">
        <v>150</v>
      </c>
      <c r="C181" t="inlineStr">
        <is>
          <t xml:space="preserve">CONCLUIDO	</t>
        </is>
      </c>
      <c r="D181" t="n">
        <v>7.5718</v>
      </c>
      <c r="E181" t="n">
        <v>13.21</v>
      </c>
      <c r="F181" t="n">
        <v>8.210000000000001</v>
      </c>
      <c r="G181" t="n">
        <v>13.68</v>
      </c>
      <c r="H181" t="n">
        <v>0.18</v>
      </c>
      <c r="I181" t="n">
        <v>36</v>
      </c>
      <c r="J181" t="n">
        <v>300.84</v>
      </c>
      <c r="K181" t="n">
        <v>61.82</v>
      </c>
      <c r="L181" t="n">
        <v>3</v>
      </c>
      <c r="M181" t="n">
        <v>34</v>
      </c>
      <c r="N181" t="n">
        <v>86.02</v>
      </c>
      <c r="O181" t="n">
        <v>37338.27</v>
      </c>
      <c r="P181" t="n">
        <v>143.19</v>
      </c>
      <c r="Q181" t="n">
        <v>968.3200000000001</v>
      </c>
      <c r="R181" t="n">
        <v>47.72</v>
      </c>
      <c r="S181" t="n">
        <v>23.91</v>
      </c>
      <c r="T181" t="n">
        <v>11006.67</v>
      </c>
      <c r="U181" t="n">
        <v>0.5</v>
      </c>
      <c r="V181" t="n">
        <v>0.82</v>
      </c>
      <c r="W181" t="n">
        <v>1.14</v>
      </c>
      <c r="X181" t="n">
        <v>0.71</v>
      </c>
      <c r="Y181" t="n">
        <v>1</v>
      </c>
      <c r="Z181" t="n">
        <v>10</v>
      </c>
    </row>
    <row r="182">
      <c r="A182" t="n">
        <v>9</v>
      </c>
      <c r="B182" t="n">
        <v>150</v>
      </c>
      <c r="C182" t="inlineStr">
        <is>
          <t xml:space="preserve">CONCLUIDO	</t>
        </is>
      </c>
      <c r="D182" t="n">
        <v>7.7516</v>
      </c>
      <c r="E182" t="n">
        <v>12.9</v>
      </c>
      <c r="F182" t="n">
        <v>8.130000000000001</v>
      </c>
      <c r="G182" t="n">
        <v>15.24</v>
      </c>
      <c r="H182" t="n">
        <v>0.19</v>
      </c>
      <c r="I182" t="n">
        <v>32</v>
      </c>
      <c r="J182" t="n">
        <v>301.37</v>
      </c>
      <c r="K182" t="n">
        <v>61.82</v>
      </c>
      <c r="L182" t="n">
        <v>3.25</v>
      </c>
      <c r="M182" t="n">
        <v>30</v>
      </c>
      <c r="N182" t="n">
        <v>86.3</v>
      </c>
      <c r="O182" t="n">
        <v>37403.38</v>
      </c>
      <c r="P182" t="n">
        <v>140.82</v>
      </c>
      <c r="Q182" t="n">
        <v>968.52</v>
      </c>
      <c r="R182" t="n">
        <v>45.22</v>
      </c>
      <c r="S182" t="n">
        <v>23.91</v>
      </c>
      <c r="T182" t="n">
        <v>9774.969999999999</v>
      </c>
      <c r="U182" t="n">
        <v>0.53</v>
      </c>
      <c r="V182" t="n">
        <v>0.83</v>
      </c>
      <c r="W182" t="n">
        <v>1.13</v>
      </c>
      <c r="X182" t="n">
        <v>0.63</v>
      </c>
      <c r="Y182" t="n">
        <v>1</v>
      </c>
      <c r="Z182" t="n">
        <v>10</v>
      </c>
    </row>
    <row r="183">
      <c r="A183" t="n">
        <v>10</v>
      </c>
      <c r="B183" t="n">
        <v>150</v>
      </c>
      <c r="C183" t="inlineStr">
        <is>
          <t xml:space="preserve">CONCLUIDO	</t>
        </is>
      </c>
      <c r="D183" t="n">
        <v>7.8604</v>
      </c>
      <c r="E183" t="n">
        <v>12.72</v>
      </c>
      <c r="F183" t="n">
        <v>8.06</v>
      </c>
      <c r="G183" t="n">
        <v>16.12</v>
      </c>
      <c r="H183" t="n">
        <v>0.21</v>
      </c>
      <c r="I183" t="n">
        <v>30</v>
      </c>
      <c r="J183" t="n">
        <v>301.9</v>
      </c>
      <c r="K183" t="n">
        <v>61.82</v>
      </c>
      <c r="L183" t="n">
        <v>3.5</v>
      </c>
      <c r="M183" t="n">
        <v>28</v>
      </c>
      <c r="N183" t="n">
        <v>86.58</v>
      </c>
      <c r="O183" t="n">
        <v>37468.6</v>
      </c>
      <c r="P183" t="n">
        <v>139.23</v>
      </c>
      <c r="Q183" t="n">
        <v>968.61</v>
      </c>
      <c r="R183" t="n">
        <v>43.19</v>
      </c>
      <c r="S183" t="n">
        <v>23.91</v>
      </c>
      <c r="T183" t="n">
        <v>8773.219999999999</v>
      </c>
      <c r="U183" t="n">
        <v>0.55</v>
      </c>
      <c r="V183" t="n">
        <v>0.84</v>
      </c>
      <c r="W183" t="n">
        <v>1.12</v>
      </c>
      <c r="X183" t="n">
        <v>0.5600000000000001</v>
      </c>
      <c r="Y183" t="n">
        <v>1</v>
      </c>
      <c r="Z183" t="n">
        <v>10</v>
      </c>
    </row>
    <row r="184">
      <c r="A184" t="n">
        <v>11</v>
      </c>
      <c r="B184" t="n">
        <v>150</v>
      </c>
      <c r="C184" t="inlineStr">
        <is>
          <t xml:space="preserve">CONCLUIDO	</t>
        </is>
      </c>
      <c r="D184" t="n">
        <v>7.9477</v>
      </c>
      <c r="E184" t="n">
        <v>12.58</v>
      </c>
      <c r="F184" t="n">
        <v>8.029999999999999</v>
      </c>
      <c r="G184" t="n">
        <v>17.21</v>
      </c>
      <c r="H184" t="n">
        <v>0.22</v>
      </c>
      <c r="I184" t="n">
        <v>28</v>
      </c>
      <c r="J184" t="n">
        <v>302.43</v>
      </c>
      <c r="K184" t="n">
        <v>61.82</v>
      </c>
      <c r="L184" t="n">
        <v>3.75</v>
      </c>
      <c r="M184" t="n">
        <v>26</v>
      </c>
      <c r="N184" t="n">
        <v>86.86</v>
      </c>
      <c r="O184" t="n">
        <v>37533.94</v>
      </c>
      <c r="P184" t="n">
        <v>137.95</v>
      </c>
      <c r="Q184" t="n">
        <v>968.41</v>
      </c>
      <c r="R184" t="n">
        <v>42.4</v>
      </c>
      <c r="S184" t="n">
        <v>23.91</v>
      </c>
      <c r="T184" t="n">
        <v>8386.32</v>
      </c>
      <c r="U184" t="n">
        <v>0.5600000000000001</v>
      </c>
      <c r="V184" t="n">
        <v>0.84</v>
      </c>
      <c r="W184" t="n">
        <v>1.12</v>
      </c>
      <c r="X184" t="n">
        <v>0.53</v>
      </c>
      <c r="Y184" t="n">
        <v>1</v>
      </c>
      <c r="Z184" t="n">
        <v>10</v>
      </c>
    </row>
    <row r="185">
      <c r="A185" t="n">
        <v>12</v>
      </c>
      <c r="B185" t="n">
        <v>150</v>
      </c>
      <c r="C185" t="inlineStr">
        <is>
          <t xml:space="preserve">CONCLUIDO	</t>
        </is>
      </c>
      <c r="D185" t="n">
        <v>8.044700000000001</v>
      </c>
      <c r="E185" t="n">
        <v>12.43</v>
      </c>
      <c r="F185" t="n">
        <v>7.99</v>
      </c>
      <c r="G185" t="n">
        <v>18.44</v>
      </c>
      <c r="H185" t="n">
        <v>0.24</v>
      </c>
      <c r="I185" t="n">
        <v>26</v>
      </c>
      <c r="J185" t="n">
        <v>302.96</v>
      </c>
      <c r="K185" t="n">
        <v>61.82</v>
      </c>
      <c r="L185" t="n">
        <v>4</v>
      </c>
      <c r="M185" t="n">
        <v>24</v>
      </c>
      <c r="N185" t="n">
        <v>87.14</v>
      </c>
      <c r="O185" t="n">
        <v>37599.4</v>
      </c>
      <c r="P185" t="n">
        <v>136.77</v>
      </c>
      <c r="Q185" t="n">
        <v>968.47</v>
      </c>
      <c r="R185" t="n">
        <v>41.07</v>
      </c>
      <c r="S185" t="n">
        <v>23.91</v>
      </c>
      <c r="T185" t="n">
        <v>7731.94</v>
      </c>
      <c r="U185" t="n">
        <v>0.58</v>
      </c>
      <c r="V185" t="n">
        <v>0.85</v>
      </c>
      <c r="W185" t="n">
        <v>1.12</v>
      </c>
      <c r="X185" t="n">
        <v>0.49</v>
      </c>
      <c r="Y185" t="n">
        <v>1</v>
      </c>
      <c r="Z185" t="n">
        <v>10</v>
      </c>
    </row>
    <row r="186">
      <c r="A186" t="n">
        <v>13</v>
      </c>
      <c r="B186" t="n">
        <v>150</v>
      </c>
      <c r="C186" t="inlineStr">
        <is>
          <t xml:space="preserve">CONCLUIDO	</t>
        </is>
      </c>
      <c r="D186" t="n">
        <v>8.1538</v>
      </c>
      <c r="E186" t="n">
        <v>12.26</v>
      </c>
      <c r="F186" t="n">
        <v>7.93</v>
      </c>
      <c r="G186" t="n">
        <v>19.83</v>
      </c>
      <c r="H186" t="n">
        <v>0.25</v>
      </c>
      <c r="I186" t="n">
        <v>24</v>
      </c>
      <c r="J186" t="n">
        <v>303.49</v>
      </c>
      <c r="K186" t="n">
        <v>61.82</v>
      </c>
      <c r="L186" t="n">
        <v>4.25</v>
      </c>
      <c r="M186" t="n">
        <v>22</v>
      </c>
      <c r="N186" t="n">
        <v>87.42</v>
      </c>
      <c r="O186" t="n">
        <v>37664.98</v>
      </c>
      <c r="P186" t="n">
        <v>135.11</v>
      </c>
      <c r="Q186" t="n">
        <v>968.34</v>
      </c>
      <c r="R186" t="n">
        <v>39.33</v>
      </c>
      <c r="S186" t="n">
        <v>23.91</v>
      </c>
      <c r="T186" t="n">
        <v>6871.1</v>
      </c>
      <c r="U186" t="n">
        <v>0.61</v>
      </c>
      <c r="V186" t="n">
        <v>0.85</v>
      </c>
      <c r="W186" t="n">
        <v>1.12</v>
      </c>
      <c r="X186" t="n">
        <v>0.44</v>
      </c>
      <c r="Y186" t="n">
        <v>1</v>
      </c>
      <c r="Z186" t="n">
        <v>10</v>
      </c>
    </row>
    <row r="187">
      <c r="A187" t="n">
        <v>14</v>
      </c>
      <c r="B187" t="n">
        <v>150</v>
      </c>
      <c r="C187" t="inlineStr">
        <is>
          <t xml:space="preserve">CONCLUIDO	</t>
        </is>
      </c>
      <c r="D187" t="n">
        <v>8.197699999999999</v>
      </c>
      <c r="E187" t="n">
        <v>12.2</v>
      </c>
      <c r="F187" t="n">
        <v>7.92</v>
      </c>
      <c r="G187" t="n">
        <v>20.67</v>
      </c>
      <c r="H187" t="n">
        <v>0.26</v>
      </c>
      <c r="I187" t="n">
        <v>23</v>
      </c>
      <c r="J187" t="n">
        <v>304.03</v>
      </c>
      <c r="K187" t="n">
        <v>61.82</v>
      </c>
      <c r="L187" t="n">
        <v>4.5</v>
      </c>
      <c r="M187" t="n">
        <v>21</v>
      </c>
      <c r="N187" t="n">
        <v>87.7</v>
      </c>
      <c r="O187" t="n">
        <v>37730.68</v>
      </c>
      <c r="P187" t="n">
        <v>134.35</v>
      </c>
      <c r="Q187" t="n">
        <v>968.37</v>
      </c>
      <c r="R187" t="n">
        <v>38.93</v>
      </c>
      <c r="S187" t="n">
        <v>23.91</v>
      </c>
      <c r="T187" t="n">
        <v>6675.49</v>
      </c>
      <c r="U187" t="n">
        <v>0.61</v>
      </c>
      <c r="V187" t="n">
        <v>0.85</v>
      </c>
      <c r="W187" t="n">
        <v>1.12</v>
      </c>
      <c r="X187" t="n">
        <v>0.43</v>
      </c>
      <c r="Y187" t="n">
        <v>1</v>
      </c>
      <c r="Z187" t="n">
        <v>10</v>
      </c>
    </row>
    <row r="188">
      <c r="A188" t="n">
        <v>15</v>
      </c>
      <c r="B188" t="n">
        <v>150</v>
      </c>
      <c r="C188" t="inlineStr">
        <is>
          <t xml:space="preserve">CONCLUIDO	</t>
        </is>
      </c>
      <c r="D188" t="n">
        <v>8.232100000000001</v>
      </c>
      <c r="E188" t="n">
        <v>12.15</v>
      </c>
      <c r="F188" t="n">
        <v>7.93</v>
      </c>
      <c r="G188" t="n">
        <v>21.62</v>
      </c>
      <c r="H188" t="n">
        <v>0.28</v>
      </c>
      <c r="I188" t="n">
        <v>22</v>
      </c>
      <c r="J188" t="n">
        <v>304.56</v>
      </c>
      <c r="K188" t="n">
        <v>61.82</v>
      </c>
      <c r="L188" t="n">
        <v>4.75</v>
      </c>
      <c r="M188" t="n">
        <v>20</v>
      </c>
      <c r="N188" t="n">
        <v>87.98999999999999</v>
      </c>
      <c r="O188" t="n">
        <v>37796.51</v>
      </c>
      <c r="P188" t="n">
        <v>133.84</v>
      </c>
      <c r="Q188" t="n">
        <v>968.46</v>
      </c>
      <c r="R188" t="n">
        <v>39.03</v>
      </c>
      <c r="S188" t="n">
        <v>23.91</v>
      </c>
      <c r="T188" t="n">
        <v>6731.12</v>
      </c>
      <c r="U188" t="n">
        <v>0.61</v>
      </c>
      <c r="V188" t="n">
        <v>0.85</v>
      </c>
      <c r="W188" t="n">
        <v>1.12</v>
      </c>
      <c r="X188" t="n">
        <v>0.43</v>
      </c>
      <c r="Y188" t="n">
        <v>1</v>
      </c>
      <c r="Z188" t="n">
        <v>10</v>
      </c>
    </row>
    <row r="189">
      <c r="A189" t="n">
        <v>16</v>
      </c>
      <c r="B189" t="n">
        <v>150</v>
      </c>
      <c r="C189" t="inlineStr">
        <is>
          <t xml:space="preserve">CONCLUIDO	</t>
        </is>
      </c>
      <c r="D189" t="n">
        <v>8.351100000000001</v>
      </c>
      <c r="E189" t="n">
        <v>11.97</v>
      </c>
      <c r="F189" t="n">
        <v>7.87</v>
      </c>
      <c r="G189" t="n">
        <v>23.6</v>
      </c>
      <c r="H189" t="n">
        <v>0.29</v>
      </c>
      <c r="I189" t="n">
        <v>20</v>
      </c>
      <c r="J189" t="n">
        <v>305.09</v>
      </c>
      <c r="K189" t="n">
        <v>61.82</v>
      </c>
      <c r="L189" t="n">
        <v>5</v>
      </c>
      <c r="M189" t="n">
        <v>18</v>
      </c>
      <c r="N189" t="n">
        <v>88.27</v>
      </c>
      <c r="O189" t="n">
        <v>37862.45</v>
      </c>
      <c r="P189" t="n">
        <v>132.28</v>
      </c>
      <c r="Q189" t="n">
        <v>968.4</v>
      </c>
      <c r="R189" t="n">
        <v>37.17</v>
      </c>
      <c r="S189" t="n">
        <v>23.91</v>
      </c>
      <c r="T189" t="n">
        <v>5811.59</v>
      </c>
      <c r="U189" t="n">
        <v>0.64</v>
      </c>
      <c r="V189" t="n">
        <v>0.86</v>
      </c>
      <c r="W189" t="n">
        <v>1.11</v>
      </c>
      <c r="X189" t="n">
        <v>0.37</v>
      </c>
      <c r="Y189" t="n">
        <v>1</v>
      </c>
      <c r="Z189" t="n">
        <v>10</v>
      </c>
    </row>
    <row r="190">
      <c r="A190" t="n">
        <v>17</v>
      </c>
      <c r="B190" t="n">
        <v>150</v>
      </c>
      <c r="C190" t="inlineStr">
        <is>
          <t xml:space="preserve">CONCLUIDO	</t>
        </is>
      </c>
      <c r="D190" t="n">
        <v>8.3992</v>
      </c>
      <c r="E190" t="n">
        <v>11.91</v>
      </c>
      <c r="F190" t="n">
        <v>7.85</v>
      </c>
      <c r="G190" t="n">
        <v>24.8</v>
      </c>
      <c r="H190" t="n">
        <v>0.31</v>
      </c>
      <c r="I190" t="n">
        <v>19</v>
      </c>
      <c r="J190" t="n">
        <v>305.63</v>
      </c>
      <c r="K190" t="n">
        <v>61.82</v>
      </c>
      <c r="L190" t="n">
        <v>5.25</v>
      </c>
      <c r="M190" t="n">
        <v>17</v>
      </c>
      <c r="N190" t="n">
        <v>88.56</v>
      </c>
      <c r="O190" t="n">
        <v>37928.52</v>
      </c>
      <c r="P190" t="n">
        <v>131.58</v>
      </c>
      <c r="Q190" t="n">
        <v>968.37</v>
      </c>
      <c r="R190" t="n">
        <v>36.76</v>
      </c>
      <c r="S190" t="n">
        <v>23.91</v>
      </c>
      <c r="T190" t="n">
        <v>5612.29</v>
      </c>
      <c r="U190" t="n">
        <v>0.65</v>
      </c>
      <c r="V190" t="n">
        <v>0.86</v>
      </c>
      <c r="W190" t="n">
        <v>1.11</v>
      </c>
      <c r="X190" t="n">
        <v>0.36</v>
      </c>
      <c r="Y190" t="n">
        <v>1</v>
      </c>
      <c r="Z190" t="n">
        <v>10</v>
      </c>
    </row>
    <row r="191">
      <c r="A191" t="n">
        <v>18</v>
      </c>
      <c r="B191" t="n">
        <v>150</v>
      </c>
      <c r="C191" t="inlineStr">
        <is>
          <t xml:space="preserve">CONCLUIDO	</t>
        </is>
      </c>
      <c r="D191" t="n">
        <v>8.4495</v>
      </c>
      <c r="E191" t="n">
        <v>11.84</v>
      </c>
      <c r="F191" t="n">
        <v>7.84</v>
      </c>
      <c r="G191" t="n">
        <v>26.13</v>
      </c>
      <c r="H191" t="n">
        <v>0.32</v>
      </c>
      <c r="I191" t="n">
        <v>18</v>
      </c>
      <c r="J191" t="n">
        <v>306.17</v>
      </c>
      <c r="K191" t="n">
        <v>61.82</v>
      </c>
      <c r="L191" t="n">
        <v>5.5</v>
      </c>
      <c r="M191" t="n">
        <v>16</v>
      </c>
      <c r="N191" t="n">
        <v>88.84</v>
      </c>
      <c r="O191" t="n">
        <v>37994.72</v>
      </c>
      <c r="P191" t="n">
        <v>130.31</v>
      </c>
      <c r="Q191" t="n">
        <v>968.39</v>
      </c>
      <c r="R191" t="n">
        <v>36.36</v>
      </c>
      <c r="S191" t="n">
        <v>23.91</v>
      </c>
      <c r="T191" t="n">
        <v>5417.17</v>
      </c>
      <c r="U191" t="n">
        <v>0.66</v>
      </c>
      <c r="V191" t="n">
        <v>0.86</v>
      </c>
      <c r="W191" t="n">
        <v>1.11</v>
      </c>
      <c r="X191" t="n">
        <v>0.34</v>
      </c>
      <c r="Y191" t="n">
        <v>1</v>
      </c>
      <c r="Z191" t="n">
        <v>10</v>
      </c>
    </row>
    <row r="192">
      <c r="A192" t="n">
        <v>19</v>
      </c>
      <c r="B192" t="n">
        <v>150</v>
      </c>
      <c r="C192" t="inlineStr">
        <is>
          <t xml:space="preserve">CONCLUIDO	</t>
        </is>
      </c>
      <c r="D192" t="n">
        <v>8.51</v>
      </c>
      <c r="E192" t="n">
        <v>11.75</v>
      </c>
      <c r="F192" t="n">
        <v>7.81</v>
      </c>
      <c r="G192" t="n">
        <v>27.56</v>
      </c>
      <c r="H192" t="n">
        <v>0.33</v>
      </c>
      <c r="I192" t="n">
        <v>17</v>
      </c>
      <c r="J192" t="n">
        <v>306.7</v>
      </c>
      <c r="K192" t="n">
        <v>61.82</v>
      </c>
      <c r="L192" t="n">
        <v>5.75</v>
      </c>
      <c r="M192" t="n">
        <v>15</v>
      </c>
      <c r="N192" t="n">
        <v>89.13</v>
      </c>
      <c r="O192" t="n">
        <v>38061.04</v>
      </c>
      <c r="P192" t="n">
        <v>128.34</v>
      </c>
      <c r="Q192" t="n">
        <v>968.3200000000001</v>
      </c>
      <c r="R192" t="n">
        <v>35.28</v>
      </c>
      <c r="S192" t="n">
        <v>23.91</v>
      </c>
      <c r="T192" t="n">
        <v>4882.5</v>
      </c>
      <c r="U192" t="n">
        <v>0.68</v>
      </c>
      <c r="V192" t="n">
        <v>0.87</v>
      </c>
      <c r="W192" t="n">
        <v>1.11</v>
      </c>
      <c r="X192" t="n">
        <v>0.31</v>
      </c>
      <c r="Y192" t="n">
        <v>1</v>
      </c>
      <c r="Z192" t="n">
        <v>10</v>
      </c>
    </row>
    <row r="193">
      <c r="A193" t="n">
        <v>20</v>
      </c>
      <c r="B193" t="n">
        <v>150</v>
      </c>
      <c r="C193" t="inlineStr">
        <is>
          <t xml:space="preserve">CONCLUIDO	</t>
        </is>
      </c>
      <c r="D193" t="n">
        <v>8.4998</v>
      </c>
      <c r="E193" t="n">
        <v>11.76</v>
      </c>
      <c r="F193" t="n">
        <v>7.82</v>
      </c>
      <c r="G193" t="n">
        <v>27.61</v>
      </c>
      <c r="H193" t="n">
        <v>0.35</v>
      </c>
      <c r="I193" t="n">
        <v>17</v>
      </c>
      <c r="J193" t="n">
        <v>307.24</v>
      </c>
      <c r="K193" t="n">
        <v>61.82</v>
      </c>
      <c r="L193" t="n">
        <v>6</v>
      </c>
      <c r="M193" t="n">
        <v>15</v>
      </c>
      <c r="N193" t="n">
        <v>89.42</v>
      </c>
      <c r="O193" t="n">
        <v>38127.48</v>
      </c>
      <c r="P193" t="n">
        <v>128.73</v>
      </c>
      <c r="Q193" t="n">
        <v>968.36</v>
      </c>
      <c r="R193" t="n">
        <v>35.73</v>
      </c>
      <c r="S193" t="n">
        <v>23.91</v>
      </c>
      <c r="T193" t="n">
        <v>5107.71</v>
      </c>
      <c r="U193" t="n">
        <v>0.67</v>
      </c>
      <c r="V193" t="n">
        <v>0.86</v>
      </c>
      <c r="W193" t="n">
        <v>1.11</v>
      </c>
      <c r="X193" t="n">
        <v>0.33</v>
      </c>
      <c r="Y193" t="n">
        <v>1</v>
      </c>
      <c r="Z193" t="n">
        <v>10</v>
      </c>
    </row>
    <row r="194">
      <c r="A194" t="n">
        <v>21</v>
      </c>
      <c r="B194" t="n">
        <v>150</v>
      </c>
      <c r="C194" t="inlineStr">
        <is>
          <t xml:space="preserve">CONCLUIDO	</t>
        </is>
      </c>
      <c r="D194" t="n">
        <v>8.5549</v>
      </c>
      <c r="E194" t="n">
        <v>11.69</v>
      </c>
      <c r="F194" t="n">
        <v>7.8</v>
      </c>
      <c r="G194" t="n">
        <v>29.26</v>
      </c>
      <c r="H194" t="n">
        <v>0.36</v>
      </c>
      <c r="I194" t="n">
        <v>16</v>
      </c>
      <c r="J194" t="n">
        <v>307.78</v>
      </c>
      <c r="K194" t="n">
        <v>61.82</v>
      </c>
      <c r="L194" t="n">
        <v>6.25</v>
      </c>
      <c r="M194" t="n">
        <v>14</v>
      </c>
      <c r="N194" t="n">
        <v>89.70999999999999</v>
      </c>
      <c r="O194" t="n">
        <v>38194.05</v>
      </c>
      <c r="P194" t="n">
        <v>127.92</v>
      </c>
      <c r="Q194" t="n">
        <v>968.4400000000001</v>
      </c>
      <c r="R194" t="n">
        <v>35.15</v>
      </c>
      <c r="S194" t="n">
        <v>23.91</v>
      </c>
      <c r="T194" t="n">
        <v>4819.92</v>
      </c>
      <c r="U194" t="n">
        <v>0.68</v>
      </c>
      <c r="V194" t="n">
        <v>0.87</v>
      </c>
      <c r="W194" t="n">
        <v>1.11</v>
      </c>
      <c r="X194" t="n">
        <v>0.31</v>
      </c>
      <c r="Y194" t="n">
        <v>1</v>
      </c>
      <c r="Z194" t="n">
        <v>10</v>
      </c>
    </row>
    <row r="195">
      <c r="A195" t="n">
        <v>22</v>
      </c>
      <c r="B195" t="n">
        <v>150</v>
      </c>
      <c r="C195" t="inlineStr">
        <is>
          <t xml:space="preserve">CONCLUIDO	</t>
        </is>
      </c>
      <c r="D195" t="n">
        <v>8.6151</v>
      </c>
      <c r="E195" t="n">
        <v>11.61</v>
      </c>
      <c r="F195" t="n">
        <v>7.78</v>
      </c>
      <c r="G195" t="n">
        <v>31.11</v>
      </c>
      <c r="H195" t="n">
        <v>0.38</v>
      </c>
      <c r="I195" t="n">
        <v>15</v>
      </c>
      <c r="J195" t="n">
        <v>308.32</v>
      </c>
      <c r="K195" t="n">
        <v>61.82</v>
      </c>
      <c r="L195" t="n">
        <v>6.5</v>
      </c>
      <c r="M195" t="n">
        <v>13</v>
      </c>
      <c r="N195" t="n">
        <v>90</v>
      </c>
      <c r="O195" t="n">
        <v>38260.74</v>
      </c>
      <c r="P195" t="n">
        <v>126.08</v>
      </c>
      <c r="Q195" t="n">
        <v>968.36</v>
      </c>
      <c r="R195" t="n">
        <v>34.54</v>
      </c>
      <c r="S195" t="n">
        <v>23.91</v>
      </c>
      <c r="T195" t="n">
        <v>4523.36</v>
      </c>
      <c r="U195" t="n">
        <v>0.6899999999999999</v>
      </c>
      <c r="V195" t="n">
        <v>0.87</v>
      </c>
      <c r="W195" t="n">
        <v>1.1</v>
      </c>
      <c r="X195" t="n">
        <v>0.28</v>
      </c>
      <c r="Y195" t="n">
        <v>1</v>
      </c>
      <c r="Z195" t="n">
        <v>10</v>
      </c>
    </row>
    <row r="196">
      <c r="A196" t="n">
        <v>23</v>
      </c>
      <c r="B196" t="n">
        <v>150</v>
      </c>
      <c r="C196" t="inlineStr">
        <is>
          <t xml:space="preserve">CONCLUIDO	</t>
        </is>
      </c>
      <c r="D196" t="n">
        <v>8.6166</v>
      </c>
      <c r="E196" t="n">
        <v>11.61</v>
      </c>
      <c r="F196" t="n">
        <v>7.78</v>
      </c>
      <c r="G196" t="n">
        <v>31.1</v>
      </c>
      <c r="H196" t="n">
        <v>0.39</v>
      </c>
      <c r="I196" t="n">
        <v>15</v>
      </c>
      <c r="J196" t="n">
        <v>308.86</v>
      </c>
      <c r="K196" t="n">
        <v>61.82</v>
      </c>
      <c r="L196" t="n">
        <v>6.75</v>
      </c>
      <c r="M196" t="n">
        <v>13</v>
      </c>
      <c r="N196" t="n">
        <v>90.29000000000001</v>
      </c>
      <c r="O196" t="n">
        <v>38327.57</v>
      </c>
      <c r="P196" t="n">
        <v>126.15</v>
      </c>
      <c r="Q196" t="n">
        <v>968.3200000000001</v>
      </c>
      <c r="R196" t="n">
        <v>34.29</v>
      </c>
      <c r="S196" t="n">
        <v>23.91</v>
      </c>
      <c r="T196" t="n">
        <v>4397.46</v>
      </c>
      <c r="U196" t="n">
        <v>0.7</v>
      </c>
      <c r="V196" t="n">
        <v>0.87</v>
      </c>
      <c r="W196" t="n">
        <v>1.11</v>
      </c>
      <c r="X196" t="n">
        <v>0.28</v>
      </c>
      <c r="Y196" t="n">
        <v>1</v>
      </c>
      <c r="Z196" t="n">
        <v>10</v>
      </c>
    </row>
    <row r="197">
      <c r="A197" t="n">
        <v>24</v>
      </c>
      <c r="B197" t="n">
        <v>150</v>
      </c>
      <c r="C197" t="inlineStr">
        <is>
          <t xml:space="preserve">CONCLUIDO	</t>
        </is>
      </c>
      <c r="D197" t="n">
        <v>8.682600000000001</v>
      </c>
      <c r="E197" t="n">
        <v>11.52</v>
      </c>
      <c r="F197" t="n">
        <v>7.74</v>
      </c>
      <c r="G197" t="n">
        <v>33.18</v>
      </c>
      <c r="H197" t="n">
        <v>0.4</v>
      </c>
      <c r="I197" t="n">
        <v>14</v>
      </c>
      <c r="J197" t="n">
        <v>309.41</v>
      </c>
      <c r="K197" t="n">
        <v>61.82</v>
      </c>
      <c r="L197" t="n">
        <v>7</v>
      </c>
      <c r="M197" t="n">
        <v>12</v>
      </c>
      <c r="N197" t="n">
        <v>90.59</v>
      </c>
      <c r="O197" t="n">
        <v>38394.52</v>
      </c>
      <c r="P197" t="n">
        <v>124.42</v>
      </c>
      <c r="Q197" t="n">
        <v>968.38</v>
      </c>
      <c r="R197" t="n">
        <v>33.26</v>
      </c>
      <c r="S197" t="n">
        <v>23.91</v>
      </c>
      <c r="T197" t="n">
        <v>3888.13</v>
      </c>
      <c r="U197" t="n">
        <v>0.72</v>
      </c>
      <c r="V197" t="n">
        <v>0.87</v>
      </c>
      <c r="W197" t="n">
        <v>1.1</v>
      </c>
      <c r="X197" t="n">
        <v>0.25</v>
      </c>
      <c r="Y197" t="n">
        <v>1</v>
      </c>
      <c r="Z197" t="n">
        <v>10</v>
      </c>
    </row>
    <row r="198">
      <c r="A198" t="n">
        <v>25</v>
      </c>
      <c r="B198" t="n">
        <v>150</v>
      </c>
      <c r="C198" t="inlineStr">
        <is>
          <t xml:space="preserve">CONCLUIDO	</t>
        </is>
      </c>
      <c r="D198" t="n">
        <v>8.6797</v>
      </c>
      <c r="E198" t="n">
        <v>11.52</v>
      </c>
      <c r="F198" t="n">
        <v>7.75</v>
      </c>
      <c r="G198" t="n">
        <v>33.2</v>
      </c>
      <c r="H198" t="n">
        <v>0.42</v>
      </c>
      <c r="I198" t="n">
        <v>14</v>
      </c>
      <c r="J198" t="n">
        <v>309.95</v>
      </c>
      <c r="K198" t="n">
        <v>61.82</v>
      </c>
      <c r="L198" t="n">
        <v>7.25</v>
      </c>
      <c r="M198" t="n">
        <v>12</v>
      </c>
      <c r="N198" t="n">
        <v>90.88</v>
      </c>
      <c r="O198" t="n">
        <v>38461.6</v>
      </c>
      <c r="P198" t="n">
        <v>124.13</v>
      </c>
      <c r="Q198" t="n">
        <v>968.37</v>
      </c>
      <c r="R198" t="n">
        <v>33.4</v>
      </c>
      <c r="S198" t="n">
        <v>23.91</v>
      </c>
      <c r="T198" t="n">
        <v>3954.54</v>
      </c>
      <c r="U198" t="n">
        <v>0.72</v>
      </c>
      <c r="V198" t="n">
        <v>0.87</v>
      </c>
      <c r="W198" t="n">
        <v>1.1</v>
      </c>
      <c r="X198" t="n">
        <v>0.25</v>
      </c>
      <c r="Y198" t="n">
        <v>1</v>
      </c>
      <c r="Z198" t="n">
        <v>10</v>
      </c>
    </row>
    <row r="199">
      <c r="A199" t="n">
        <v>26</v>
      </c>
      <c r="B199" t="n">
        <v>150</v>
      </c>
      <c r="C199" t="inlineStr">
        <is>
          <t xml:space="preserve">CONCLUIDO	</t>
        </is>
      </c>
      <c r="D199" t="n">
        <v>8.729200000000001</v>
      </c>
      <c r="E199" t="n">
        <v>11.46</v>
      </c>
      <c r="F199" t="n">
        <v>7.74</v>
      </c>
      <c r="G199" t="n">
        <v>35.71</v>
      </c>
      <c r="H199" t="n">
        <v>0.43</v>
      </c>
      <c r="I199" t="n">
        <v>13</v>
      </c>
      <c r="J199" t="n">
        <v>310.5</v>
      </c>
      <c r="K199" t="n">
        <v>61.82</v>
      </c>
      <c r="L199" t="n">
        <v>7.5</v>
      </c>
      <c r="M199" t="n">
        <v>11</v>
      </c>
      <c r="N199" t="n">
        <v>91.18000000000001</v>
      </c>
      <c r="O199" t="n">
        <v>38528.81</v>
      </c>
      <c r="P199" t="n">
        <v>123.42</v>
      </c>
      <c r="Q199" t="n">
        <v>968.33</v>
      </c>
      <c r="R199" t="n">
        <v>33.15</v>
      </c>
      <c r="S199" t="n">
        <v>23.91</v>
      </c>
      <c r="T199" t="n">
        <v>3833.69</v>
      </c>
      <c r="U199" t="n">
        <v>0.72</v>
      </c>
      <c r="V199" t="n">
        <v>0.87</v>
      </c>
      <c r="W199" t="n">
        <v>1.1</v>
      </c>
      <c r="X199" t="n">
        <v>0.24</v>
      </c>
      <c r="Y199" t="n">
        <v>1</v>
      </c>
      <c r="Z199" t="n">
        <v>10</v>
      </c>
    </row>
    <row r="200">
      <c r="A200" t="n">
        <v>27</v>
      </c>
      <c r="B200" t="n">
        <v>150</v>
      </c>
      <c r="C200" t="inlineStr">
        <is>
          <t xml:space="preserve">CONCLUIDO	</t>
        </is>
      </c>
      <c r="D200" t="n">
        <v>8.7258</v>
      </c>
      <c r="E200" t="n">
        <v>11.46</v>
      </c>
      <c r="F200" t="n">
        <v>7.74</v>
      </c>
      <c r="G200" t="n">
        <v>35.73</v>
      </c>
      <c r="H200" t="n">
        <v>0.44</v>
      </c>
      <c r="I200" t="n">
        <v>13</v>
      </c>
      <c r="J200" t="n">
        <v>311.04</v>
      </c>
      <c r="K200" t="n">
        <v>61.82</v>
      </c>
      <c r="L200" t="n">
        <v>7.75</v>
      </c>
      <c r="M200" t="n">
        <v>11</v>
      </c>
      <c r="N200" t="n">
        <v>91.47</v>
      </c>
      <c r="O200" t="n">
        <v>38596.15</v>
      </c>
      <c r="P200" t="n">
        <v>122.9</v>
      </c>
      <c r="Q200" t="n">
        <v>968.4299999999999</v>
      </c>
      <c r="R200" t="n">
        <v>33.14</v>
      </c>
      <c r="S200" t="n">
        <v>23.91</v>
      </c>
      <c r="T200" t="n">
        <v>3828.96</v>
      </c>
      <c r="U200" t="n">
        <v>0.72</v>
      </c>
      <c r="V200" t="n">
        <v>0.87</v>
      </c>
      <c r="W200" t="n">
        <v>1.1</v>
      </c>
      <c r="X200" t="n">
        <v>0.24</v>
      </c>
      <c r="Y200" t="n">
        <v>1</v>
      </c>
      <c r="Z200" t="n">
        <v>10</v>
      </c>
    </row>
    <row r="201">
      <c r="A201" t="n">
        <v>28</v>
      </c>
      <c r="B201" t="n">
        <v>150</v>
      </c>
      <c r="C201" t="inlineStr">
        <is>
          <t xml:space="preserve">CONCLUIDO	</t>
        </is>
      </c>
      <c r="D201" t="n">
        <v>8.7925</v>
      </c>
      <c r="E201" t="n">
        <v>11.37</v>
      </c>
      <c r="F201" t="n">
        <v>7.71</v>
      </c>
      <c r="G201" t="n">
        <v>38.55</v>
      </c>
      <c r="H201" t="n">
        <v>0.46</v>
      </c>
      <c r="I201" t="n">
        <v>12</v>
      </c>
      <c r="J201" t="n">
        <v>311.59</v>
      </c>
      <c r="K201" t="n">
        <v>61.82</v>
      </c>
      <c r="L201" t="n">
        <v>8</v>
      </c>
      <c r="M201" t="n">
        <v>10</v>
      </c>
      <c r="N201" t="n">
        <v>91.77</v>
      </c>
      <c r="O201" t="n">
        <v>38663.62</v>
      </c>
      <c r="P201" t="n">
        <v>121.14</v>
      </c>
      <c r="Q201" t="n">
        <v>968.34</v>
      </c>
      <c r="R201" t="n">
        <v>32.35</v>
      </c>
      <c r="S201" t="n">
        <v>23.91</v>
      </c>
      <c r="T201" t="n">
        <v>3440.22</v>
      </c>
      <c r="U201" t="n">
        <v>0.74</v>
      </c>
      <c r="V201" t="n">
        <v>0.88</v>
      </c>
      <c r="W201" t="n">
        <v>1.1</v>
      </c>
      <c r="X201" t="n">
        <v>0.21</v>
      </c>
      <c r="Y201" t="n">
        <v>1</v>
      </c>
      <c r="Z201" t="n">
        <v>10</v>
      </c>
    </row>
    <row r="202">
      <c r="A202" t="n">
        <v>29</v>
      </c>
      <c r="B202" t="n">
        <v>150</v>
      </c>
      <c r="C202" t="inlineStr">
        <is>
          <t xml:space="preserve">CONCLUIDO	</t>
        </is>
      </c>
      <c r="D202" t="n">
        <v>8.789899999999999</v>
      </c>
      <c r="E202" t="n">
        <v>11.38</v>
      </c>
      <c r="F202" t="n">
        <v>7.71</v>
      </c>
      <c r="G202" t="n">
        <v>38.56</v>
      </c>
      <c r="H202" t="n">
        <v>0.47</v>
      </c>
      <c r="I202" t="n">
        <v>12</v>
      </c>
      <c r="J202" t="n">
        <v>312.14</v>
      </c>
      <c r="K202" t="n">
        <v>61.82</v>
      </c>
      <c r="L202" t="n">
        <v>8.25</v>
      </c>
      <c r="M202" t="n">
        <v>10</v>
      </c>
      <c r="N202" t="n">
        <v>92.06999999999999</v>
      </c>
      <c r="O202" t="n">
        <v>38731.35</v>
      </c>
      <c r="P202" t="n">
        <v>120.4</v>
      </c>
      <c r="Q202" t="n">
        <v>968.39</v>
      </c>
      <c r="R202" t="n">
        <v>32.46</v>
      </c>
      <c r="S202" t="n">
        <v>23.91</v>
      </c>
      <c r="T202" t="n">
        <v>3494.07</v>
      </c>
      <c r="U202" t="n">
        <v>0.74</v>
      </c>
      <c r="V202" t="n">
        <v>0.88</v>
      </c>
      <c r="W202" t="n">
        <v>1.1</v>
      </c>
      <c r="X202" t="n">
        <v>0.22</v>
      </c>
      <c r="Y202" t="n">
        <v>1</v>
      </c>
      <c r="Z202" t="n">
        <v>10</v>
      </c>
    </row>
    <row r="203">
      <c r="A203" t="n">
        <v>30</v>
      </c>
      <c r="B203" t="n">
        <v>150</v>
      </c>
      <c r="C203" t="inlineStr">
        <is>
          <t xml:space="preserve">CONCLUIDO	</t>
        </is>
      </c>
      <c r="D203" t="n">
        <v>8.788600000000001</v>
      </c>
      <c r="E203" t="n">
        <v>11.38</v>
      </c>
      <c r="F203" t="n">
        <v>7.71</v>
      </c>
      <c r="G203" t="n">
        <v>38.57</v>
      </c>
      <c r="H203" t="n">
        <v>0.48</v>
      </c>
      <c r="I203" t="n">
        <v>12</v>
      </c>
      <c r="J203" t="n">
        <v>312.69</v>
      </c>
      <c r="K203" t="n">
        <v>61.82</v>
      </c>
      <c r="L203" t="n">
        <v>8.5</v>
      </c>
      <c r="M203" t="n">
        <v>10</v>
      </c>
      <c r="N203" t="n">
        <v>92.37</v>
      </c>
      <c r="O203" t="n">
        <v>38799.09</v>
      </c>
      <c r="P203" t="n">
        <v>119.53</v>
      </c>
      <c r="Q203" t="n">
        <v>968.3200000000001</v>
      </c>
      <c r="R203" t="n">
        <v>32.51</v>
      </c>
      <c r="S203" t="n">
        <v>23.91</v>
      </c>
      <c r="T203" t="n">
        <v>3520.15</v>
      </c>
      <c r="U203" t="n">
        <v>0.74</v>
      </c>
      <c r="V203" t="n">
        <v>0.88</v>
      </c>
      <c r="W203" t="n">
        <v>1.1</v>
      </c>
      <c r="X203" t="n">
        <v>0.22</v>
      </c>
      <c r="Y203" t="n">
        <v>1</v>
      </c>
      <c r="Z203" t="n">
        <v>10</v>
      </c>
    </row>
    <row r="204">
      <c r="A204" t="n">
        <v>31</v>
      </c>
      <c r="B204" t="n">
        <v>150</v>
      </c>
      <c r="C204" t="inlineStr">
        <is>
          <t xml:space="preserve">CONCLUIDO	</t>
        </is>
      </c>
      <c r="D204" t="n">
        <v>8.8474</v>
      </c>
      <c r="E204" t="n">
        <v>11.3</v>
      </c>
      <c r="F204" t="n">
        <v>7.69</v>
      </c>
      <c r="G204" t="n">
        <v>41.97</v>
      </c>
      <c r="H204" t="n">
        <v>0.5</v>
      </c>
      <c r="I204" t="n">
        <v>11</v>
      </c>
      <c r="J204" t="n">
        <v>313.24</v>
      </c>
      <c r="K204" t="n">
        <v>61.82</v>
      </c>
      <c r="L204" t="n">
        <v>8.75</v>
      </c>
      <c r="M204" t="n">
        <v>9</v>
      </c>
      <c r="N204" t="n">
        <v>92.67</v>
      </c>
      <c r="O204" t="n">
        <v>38866.96</v>
      </c>
      <c r="P204" t="n">
        <v>118.6</v>
      </c>
      <c r="Q204" t="n">
        <v>968.3200000000001</v>
      </c>
      <c r="R204" t="n">
        <v>31.8</v>
      </c>
      <c r="S204" t="n">
        <v>23.91</v>
      </c>
      <c r="T204" t="n">
        <v>3171.06</v>
      </c>
      <c r="U204" t="n">
        <v>0.75</v>
      </c>
      <c r="V204" t="n">
        <v>0.88</v>
      </c>
      <c r="W204" t="n">
        <v>1.1</v>
      </c>
      <c r="X204" t="n">
        <v>0.2</v>
      </c>
      <c r="Y204" t="n">
        <v>1</v>
      </c>
      <c r="Z204" t="n">
        <v>10</v>
      </c>
    </row>
    <row r="205">
      <c r="A205" t="n">
        <v>32</v>
      </c>
      <c r="B205" t="n">
        <v>150</v>
      </c>
      <c r="C205" t="inlineStr">
        <is>
          <t xml:space="preserve">CONCLUIDO	</t>
        </is>
      </c>
      <c r="D205" t="n">
        <v>8.843500000000001</v>
      </c>
      <c r="E205" t="n">
        <v>11.31</v>
      </c>
      <c r="F205" t="n">
        <v>7.7</v>
      </c>
      <c r="G205" t="n">
        <v>42</v>
      </c>
      <c r="H205" t="n">
        <v>0.51</v>
      </c>
      <c r="I205" t="n">
        <v>11</v>
      </c>
      <c r="J205" t="n">
        <v>313.79</v>
      </c>
      <c r="K205" t="n">
        <v>61.82</v>
      </c>
      <c r="L205" t="n">
        <v>9</v>
      </c>
      <c r="M205" t="n">
        <v>9</v>
      </c>
      <c r="N205" t="n">
        <v>92.97</v>
      </c>
      <c r="O205" t="n">
        <v>38934.97</v>
      </c>
      <c r="P205" t="n">
        <v>118.39</v>
      </c>
      <c r="Q205" t="n">
        <v>968.3200000000001</v>
      </c>
      <c r="R205" t="n">
        <v>32.12</v>
      </c>
      <c r="S205" t="n">
        <v>23.91</v>
      </c>
      <c r="T205" t="n">
        <v>3331.71</v>
      </c>
      <c r="U205" t="n">
        <v>0.74</v>
      </c>
      <c r="V205" t="n">
        <v>0.88</v>
      </c>
      <c r="W205" t="n">
        <v>1.1</v>
      </c>
      <c r="X205" t="n">
        <v>0.2</v>
      </c>
      <c r="Y205" t="n">
        <v>1</v>
      </c>
      <c r="Z205" t="n">
        <v>10</v>
      </c>
    </row>
    <row r="206">
      <c r="A206" t="n">
        <v>33</v>
      </c>
      <c r="B206" t="n">
        <v>150</v>
      </c>
      <c r="C206" t="inlineStr">
        <is>
          <t xml:space="preserve">CONCLUIDO	</t>
        </is>
      </c>
      <c r="D206" t="n">
        <v>8.845000000000001</v>
      </c>
      <c r="E206" t="n">
        <v>11.31</v>
      </c>
      <c r="F206" t="n">
        <v>7.7</v>
      </c>
      <c r="G206" t="n">
        <v>41.99</v>
      </c>
      <c r="H206" t="n">
        <v>0.52</v>
      </c>
      <c r="I206" t="n">
        <v>11</v>
      </c>
      <c r="J206" t="n">
        <v>314.34</v>
      </c>
      <c r="K206" t="n">
        <v>61.82</v>
      </c>
      <c r="L206" t="n">
        <v>9.25</v>
      </c>
      <c r="M206" t="n">
        <v>9</v>
      </c>
      <c r="N206" t="n">
        <v>93.27</v>
      </c>
      <c r="O206" t="n">
        <v>39003.11</v>
      </c>
      <c r="P206" t="n">
        <v>117.6</v>
      </c>
      <c r="Q206" t="n">
        <v>968.35</v>
      </c>
      <c r="R206" t="n">
        <v>31.92</v>
      </c>
      <c r="S206" t="n">
        <v>23.91</v>
      </c>
      <c r="T206" t="n">
        <v>3233.07</v>
      </c>
      <c r="U206" t="n">
        <v>0.75</v>
      </c>
      <c r="V206" t="n">
        <v>0.88</v>
      </c>
      <c r="W206" t="n">
        <v>1.1</v>
      </c>
      <c r="X206" t="n">
        <v>0.2</v>
      </c>
      <c r="Y206" t="n">
        <v>1</v>
      </c>
      <c r="Z206" t="n">
        <v>10</v>
      </c>
    </row>
    <row r="207">
      <c r="A207" t="n">
        <v>34</v>
      </c>
      <c r="B207" t="n">
        <v>150</v>
      </c>
      <c r="C207" t="inlineStr">
        <is>
          <t xml:space="preserve">CONCLUIDO	</t>
        </is>
      </c>
      <c r="D207" t="n">
        <v>8.915100000000001</v>
      </c>
      <c r="E207" t="n">
        <v>11.22</v>
      </c>
      <c r="F207" t="n">
        <v>7.66</v>
      </c>
      <c r="G207" t="n">
        <v>45.98</v>
      </c>
      <c r="H207" t="n">
        <v>0.54</v>
      </c>
      <c r="I207" t="n">
        <v>10</v>
      </c>
      <c r="J207" t="n">
        <v>314.9</v>
      </c>
      <c r="K207" t="n">
        <v>61.82</v>
      </c>
      <c r="L207" t="n">
        <v>9.5</v>
      </c>
      <c r="M207" t="n">
        <v>8</v>
      </c>
      <c r="N207" t="n">
        <v>93.56999999999999</v>
      </c>
      <c r="O207" t="n">
        <v>39071.38</v>
      </c>
      <c r="P207" t="n">
        <v>115.72</v>
      </c>
      <c r="Q207" t="n">
        <v>968.42</v>
      </c>
      <c r="R207" t="n">
        <v>30.91</v>
      </c>
      <c r="S207" t="n">
        <v>23.91</v>
      </c>
      <c r="T207" t="n">
        <v>2733.34</v>
      </c>
      <c r="U207" t="n">
        <v>0.77</v>
      </c>
      <c r="V207" t="n">
        <v>0.88</v>
      </c>
      <c r="W207" t="n">
        <v>1.09</v>
      </c>
      <c r="X207" t="n">
        <v>0.17</v>
      </c>
      <c r="Y207" t="n">
        <v>1</v>
      </c>
      <c r="Z207" t="n">
        <v>10</v>
      </c>
    </row>
    <row r="208">
      <c r="A208" t="n">
        <v>35</v>
      </c>
      <c r="B208" t="n">
        <v>150</v>
      </c>
      <c r="C208" t="inlineStr">
        <is>
          <t xml:space="preserve">CONCLUIDO	</t>
        </is>
      </c>
      <c r="D208" t="n">
        <v>8.911099999999999</v>
      </c>
      <c r="E208" t="n">
        <v>11.22</v>
      </c>
      <c r="F208" t="n">
        <v>7.67</v>
      </c>
      <c r="G208" t="n">
        <v>46.02</v>
      </c>
      <c r="H208" t="n">
        <v>0.55</v>
      </c>
      <c r="I208" t="n">
        <v>10</v>
      </c>
      <c r="J208" t="n">
        <v>315.45</v>
      </c>
      <c r="K208" t="n">
        <v>61.82</v>
      </c>
      <c r="L208" t="n">
        <v>9.75</v>
      </c>
      <c r="M208" t="n">
        <v>8</v>
      </c>
      <c r="N208" t="n">
        <v>93.88</v>
      </c>
      <c r="O208" t="n">
        <v>39139.8</v>
      </c>
      <c r="P208" t="n">
        <v>115.34</v>
      </c>
      <c r="Q208" t="n">
        <v>968.3200000000001</v>
      </c>
      <c r="R208" t="n">
        <v>31.14</v>
      </c>
      <c r="S208" t="n">
        <v>23.91</v>
      </c>
      <c r="T208" t="n">
        <v>2843.5</v>
      </c>
      <c r="U208" t="n">
        <v>0.77</v>
      </c>
      <c r="V208" t="n">
        <v>0.88</v>
      </c>
      <c r="W208" t="n">
        <v>1.09</v>
      </c>
      <c r="X208" t="n">
        <v>0.17</v>
      </c>
      <c r="Y208" t="n">
        <v>1</v>
      </c>
      <c r="Z208" t="n">
        <v>10</v>
      </c>
    </row>
    <row r="209">
      <c r="A209" t="n">
        <v>36</v>
      </c>
      <c r="B209" t="n">
        <v>150</v>
      </c>
      <c r="C209" t="inlineStr">
        <is>
          <t xml:space="preserve">CONCLUIDO	</t>
        </is>
      </c>
      <c r="D209" t="n">
        <v>8.914</v>
      </c>
      <c r="E209" t="n">
        <v>11.22</v>
      </c>
      <c r="F209" t="n">
        <v>7.67</v>
      </c>
      <c r="G209" t="n">
        <v>45.99</v>
      </c>
      <c r="H209" t="n">
        <v>0.5600000000000001</v>
      </c>
      <c r="I209" t="n">
        <v>10</v>
      </c>
      <c r="J209" t="n">
        <v>316.01</v>
      </c>
      <c r="K209" t="n">
        <v>61.82</v>
      </c>
      <c r="L209" t="n">
        <v>10</v>
      </c>
      <c r="M209" t="n">
        <v>8</v>
      </c>
      <c r="N209" t="n">
        <v>94.18000000000001</v>
      </c>
      <c r="O209" t="n">
        <v>39208.35</v>
      </c>
      <c r="P209" t="n">
        <v>113.4</v>
      </c>
      <c r="Q209" t="n">
        <v>968.41</v>
      </c>
      <c r="R209" t="n">
        <v>30.79</v>
      </c>
      <c r="S209" t="n">
        <v>23.91</v>
      </c>
      <c r="T209" t="n">
        <v>2671.47</v>
      </c>
      <c r="U209" t="n">
        <v>0.78</v>
      </c>
      <c r="V209" t="n">
        <v>0.88</v>
      </c>
      <c r="W209" t="n">
        <v>1.1</v>
      </c>
      <c r="X209" t="n">
        <v>0.17</v>
      </c>
      <c r="Y209" t="n">
        <v>1</v>
      </c>
      <c r="Z209" t="n">
        <v>10</v>
      </c>
    </row>
    <row r="210">
      <c r="A210" t="n">
        <v>37</v>
      </c>
      <c r="B210" t="n">
        <v>150</v>
      </c>
      <c r="C210" t="inlineStr">
        <is>
          <t xml:space="preserve">CONCLUIDO	</t>
        </is>
      </c>
      <c r="D210" t="n">
        <v>8.965</v>
      </c>
      <c r="E210" t="n">
        <v>11.15</v>
      </c>
      <c r="F210" t="n">
        <v>7.66</v>
      </c>
      <c r="G210" t="n">
        <v>51.05</v>
      </c>
      <c r="H210" t="n">
        <v>0.58</v>
      </c>
      <c r="I210" t="n">
        <v>9</v>
      </c>
      <c r="J210" t="n">
        <v>316.56</v>
      </c>
      <c r="K210" t="n">
        <v>61.82</v>
      </c>
      <c r="L210" t="n">
        <v>10.25</v>
      </c>
      <c r="M210" t="n">
        <v>7</v>
      </c>
      <c r="N210" t="n">
        <v>94.48999999999999</v>
      </c>
      <c r="O210" t="n">
        <v>39277.04</v>
      </c>
      <c r="P210" t="n">
        <v>112.85</v>
      </c>
      <c r="Q210" t="n">
        <v>968.3200000000001</v>
      </c>
      <c r="R210" t="n">
        <v>30.79</v>
      </c>
      <c r="S210" t="n">
        <v>23.91</v>
      </c>
      <c r="T210" t="n">
        <v>2678.18</v>
      </c>
      <c r="U210" t="n">
        <v>0.78</v>
      </c>
      <c r="V210" t="n">
        <v>0.88</v>
      </c>
      <c r="W210" t="n">
        <v>1.09</v>
      </c>
      <c r="X210" t="n">
        <v>0.16</v>
      </c>
      <c r="Y210" t="n">
        <v>1</v>
      </c>
      <c r="Z210" t="n">
        <v>10</v>
      </c>
    </row>
    <row r="211">
      <c r="A211" t="n">
        <v>38</v>
      </c>
      <c r="B211" t="n">
        <v>150</v>
      </c>
      <c r="C211" t="inlineStr">
        <is>
          <t xml:space="preserve">CONCLUIDO	</t>
        </is>
      </c>
      <c r="D211" t="n">
        <v>8.968400000000001</v>
      </c>
      <c r="E211" t="n">
        <v>11.15</v>
      </c>
      <c r="F211" t="n">
        <v>7.65</v>
      </c>
      <c r="G211" t="n">
        <v>51.02</v>
      </c>
      <c r="H211" t="n">
        <v>0.59</v>
      </c>
      <c r="I211" t="n">
        <v>9</v>
      </c>
      <c r="J211" t="n">
        <v>317.12</v>
      </c>
      <c r="K211" t="n">
        <v>61.82</v>
      </c>
      <c r="L211" t="n">
        <v>10.5</v>
      </c>
      <c r="M211" t="n">
        <v>7</v>
      </c>
      <c r="N211" t="n">
        <v>94.8</v>
      </c>
      <c r="O211" t="n">
        <v>39345.87</v>
      </c>
      <c r="P211" t="n">
        <v>112.45</v>
      </c>
      <c r="Q211" t="n">
        <v>968.33</v>
      </c>
      <c r="R211" t="n">
        <v>30.54</v>
      </c>
      <c r="S211" t="n">
        <v>23.91</v>
      </c>
      <c r="T211" t="n">
        <v>2552.06</v>
      </c>
      <c r="U211" t="n">
        <v>0.78</v>
      </c>
      <c r="V211" t="n">
        <v>0.88</v>
      </c>
      <c r="W211" t="n">
        <v>1.09</v>
      </c>
      <c r="X211" t="n">
        <v>0.16</v>
      </c>
      <c r="Y211" t="n">
        <v>1</v>
      </c>
      <c r="Z211" t="n">
        <v>10</v>
      </c>
    </row>
    <row r="212">
      <c r="A212" t="n">
        <v>39</v>
      </c>
      <c r="B212" t="n">
        <v>150</v>
      </c>
      <c r="C212" t="inlineStr">
        <is>
          <t xml:space="preserve">CONCLUIDO	</t>
        </is>
      </c>
      <c r="D212" t="n">
        <v>8.9673</v>
      </c>
      <c r="E212" t="n">
        <v>11.15</v>
      </c>
      <c r="F212" t="n">
        <v>7.65</v>
      </c>
      <c r="G212" t="n">
        <v>51.03</v>
      </c>
      <c r="H212" t="n">
        <v>0.6</v>
      </c>
      <c r="I212" t="n">
        <v>9</v>
      </c>
      <c r="J212" t="n">
        <v>317.68</v>
      </c>
      <c r="K212" t="n">
        <v>61.82</v>
      </c>
      <c r="L212" t="n">
        <v>10.75</v>
      </c>
      <c r="M212" t="n">
        <v>7</v>
      </c>
      <c r="N212" t="n">
        <v>95.11</v>
      </c>
      <c r="O212" t="n">
        <v>39414.84</v>
      </c>
      <c r="P212" t="n">
        <v>111.61</v>
      </c>
      <c r="Q212" t="n">
        <v>968.34</v>
      </c>
      <c r="R212" t="n">
        <v>30.65</v>
      </c>
      <c r="S212" t="n">
        <v>23.91</v>
      </c>
      <c r="T212" t="n">
        <v>2605.22</v>
      </c>
      <c r="U212" t="n">
        <v>0.78</v>
      </c>
      <c r="V212" t="n">
        <v>0.88</v>
      </c>
      <c r="W212" t="n">
        <v>1.09</v>
      </c>
      <c r="X212" t="n">
        <v>0.16</v>
      </c>
      <c r="Y212" t="n">
        <v>1</v>
      </c>
      <c r="Z212" t="n">
        <v>10</v>
      </c>
    </row>
    <row r="213">
      <c r="A213" t="n">
        <v>40</v>
      </c>
      <c r="B213" t="n">
        <v>150</v>
      </c>
      <c r="C213" t="inlineStr">
        <is>
          <t xml:space="preserve">CONCLUIDO	</t>
        </is>
      </c>
      <c r="D213" t="n">
        <v>8.963900000000001</v>
      </c>
      <c r="E213" t="n">
        <v>11.16</v>
      </c>
      <c r="F213" t="n">
        <v>7.66</v>
      </c>
      <c r="G213" t="n">
        <v>51.06</v>
      </c>
      <c r="H213" t="n">
        <v>0.62</v>
      </c>
      <c r="I213" t="n">
        <v>9</v>
      </c>
      <c r="J213" t="n">
        <v>318.24</v>
      </c>
      <c r="K213" t="n">
        <v>61.82</v>
      </c>
      <c r="L213" t="n">
        <v>11</v>
      </c>
      <c r="M213" t="n">
        <v>7</v>
      </c>
      <c r="N213" t="n">
        <v>95.42</v>
      </c>
      <c r="O213" t="n">
        <v>39483.95</v>
      </c>
      <c r="P213" t="n">
        <v>110.57</v>
      </c>
      <c r="Q213" t="n">
        <v>968.3200000000001</v>
      </c>
      <c r="R213" t="n">
        <v>30.68</v>
      </c>
      <c r="S213" t="n">
        <v>23.91</v>
      </c>
      <c r="T213" t="n">
        <v>2619.35</v>
      </c>
      <c r="U213" t="n">
        <v>0.78</v>
      </c>
      <c r="V213" t="n">
        <v>0.88</v>
      </c>
      <c r="W213" t="n">
        <v>1.1</v>
      </c>
      <c r="X213" t="n">
        <v>0.16</v>
      </c>
      <c r="Y213" t="n">
        <v>1</v>
      </c>
      <c r="Z213" t="n">
        <v>10</v>
      </c>
    </row>
    <row r="214">
      <c r="A214" t="n">
        <v>41</v>
      </c>
      <c r="B214" t="n">
        <v>150</v>
      </c>
      <c r="C214" t="inlineStr">
        <is>
          <t xml:space="preserve">CONCLUIDO	</t>
        </is>
      </c>
      <c r="D214" t="n">
        <v>9.026400000000001</v>
      </c>
      <c r="E214" t="n">
        <v>11.08</v>
      </c>
      <c r="F214" t="n">
        <v>7.64</v>
      </c>
      <c r="G214" t="n">
        <v>57.28</v>
      </c>
      <c r="H214" t="n">
        <v>0.63</v>
      </c>
      <c r="I214" t="n">
        <v>8</v>
      </c>
      <c r="J214" t="n">
        <v>318.8</v>
      </c>
      <c r="K214" t="n">
        <v>61.82</v>
      </c>
      <c r="L214" t="n">
        <v>11.25</v>
      </c>
      <c r="M214" t="n">
        <v>3</v>
      </c>
      <c r="N214" t="n">
        <v>95.73</v>
      </c>
      <c r="O214" t="n">
        <v>39553.2</v>
      </c>
      <c r="P214" t="n">
        <v>108.74</v>
      </c>
      <c r="Q214" t="n">
        <v>968.36</v>
      </c>
      <c r="R214" t="n">
        <v>29.97</v>
      </c>
      <c r="S214" t="n">
        <v>23.91</v>
      </c>
      <c r="T214" t="n">
        <v>2270.31</v>
      </c>
      <c r="U214" t="n">
        <v>0.8</v>
      </c>
      <c r="V214" t="n">
        <v>0.89</v>
      </c>
      <c r="W214" t="n">
        <v>1.1</v>
      </c>
      <c r="X214" t="n">
        <v>0.14</v>
      </c>
      <c r="Y214" t="n">
        <v>1</v>
      </c>
      <c r="Z214" t="n">
        <v>10</v>
      </c>
    </row>
    <row r="215">
      <c r="A215" t="n">
        <v>42</v>
      </c>
      <c r="B215" t="n">
        <v>150</v>
      </c>
      <c r="C215" t="inlineStr">
        <is>
          <t xml:space="preserve">CONCLUIDO	</t>
        </is>
      </c>
      <c r="D215" t="n">
        <v>9.0244</v>
      </c>
      <c r="E215" t="n">
        <v>11.08</v>
      </c>
      <c r="F215" t="n">
        <v>7.64</v>
      </c>
      <c r="G215" t="n">
        <v>57.3</v>
      </c>
      <c r="H215" t="n">
        <v>0.64</v>
      </c>
      <c r="I215" t="n">
        <v>8</v>
      </c>
      <c r="J215" t="n">
        <v>319.36</v>
      </c>
      <c r="K215" t="n">
        <v>61.82</v>
      </c>
      <c r="L215" t="n">
        <v>11.5</v>
      </c>
      <c r="M215" t="n">
        <v>3</v>
      </c>
      <c r="N215" t="n">
        <v>96.04000000000001</v>
      </c>
      <c r="O215" t="n">
        <v>39622.59</v>
      </c>
      <c r="P215" t="n">
        <v>109.13</v>
      </c>
      <c r="Q215" t="n">
        <v>968.39</v>
      </c>
      <c r="R215" t="n">
        <v>30.03</v>
      </c>
      <c r="S215" t="n">
        <v>23.91</v>
      </c>
      <c r="T215" t="n">
        <v>2300.91</v>
      </c>
      <c r="U215" t="n">
        <v>0.8</v>
      </c>
      <c r="V215" t="n">
        <v>0.89</v>
      </c>
      <c r="W215" t="n">
        <v>1.1</v>
      </c>
      <c r="X215" t="n">
        <v>0.14</v>
      </c>
      <c r="Y215" t="n">
        <v>1</v>
      </c>
      <c r="Z215" t="n">
        <v>10</v>
      </c>
    </row>
    <row r="216">
      <c r="A216" t="n">
        <v>43</v>
      </c>
      <c r="B216" t="n">
        <v>150</v>
      </c>
      <c r="C216" t="inlineStr">
        <is>
          <t xml:space="preserve">CONCLUIDO	</t>
        </is>
      </c>
      <c r="D216" t="n">
        <v>9.024100000000001</v>
      </c>
      <c r="E216" t="n">
        <v>11.08</v>
      </c>
      <c r="F216" t="n">
        <v>7.64</v>
      </c>
      <c r="G216" t="n">
        <v>57.3</v>
      </c>
      <c r="H216" t="n">
        <v>0.65</v>
      </c>
      <c r="I216" t="n">
        <v>8</v>
      </c>
      <c r="J216" t="n">
        <v>319.93</v>
      </c>
      <c r="K216" t="n">
        <v>61.82</v>
      </c>
      <c r="L216" t="n">
        <v>11.75</v>
      </c>
      <c r="M216" t="n">
        <v>3</v>
      </c>
      <c r="N216" t="n">
        <v>96.36</v>
      </c>
      <c r="O216" t="n">
        <v>39692.13</v>
      </c>
      <c r="P216" t="n">
        <v>109.64</v>
      </c>
      <c r="Q216" t="n">
        <v>968.36</v>
      </c>
      <c r="R216" t="n">
        <v>30</v>
      </c>
      <c r="S216" t="n">
        <v>23.91</v>
      </c>
      <c r="T216" t="n">
        <v>2286.85</v>
      </c>
      <c r="U216" t="n">
        <v>0.8</v>
      </c>
      <c r="V216" t="n">
        <v>0.89</v>
      </c>
      <c r="W216" t="n">
        <v>1.1</v>
      </c>
      <c r="X216" t="n">
        <v>0.14</v>
      </c>
      <c r="Y216" t="n">
        <v>1</v>
      </c>
      <c r="Z216" t="n">
        <v>10</v>
      </c>
    </row>
    <row r="217">
      <c r="A217" t="n">
        <v>44</v>
      </c>
      <c r="B217" t="n">
        <v>150</v>
      </c>
      <c r="C217" t="inlineStr">
        <is>
          <t xml:space="preserve">CONCLUIDO	</t>
        </is>
      </c>
      <c r="D217" t="n">
        <v>9.022600000000001</v>
      </c>
      <c r="E217" t="n">
        <v>11.08</v>
      </c>
      <c r="F217" t="n">
        <v>7.64</v>
      </c>
      <c r="G217" t="n">
        <v>57.31</v>
      </c>
      <c r="H217" t="n">
        <v>0.67</v>
      </c>
      <c r="I217" t="n">
        <v>8</v>
      </c>
      <c r="J217" t="n">
        <v>320.49</v>
      </c>
      <c r="K217" t="n">
        <v>61.82</v>
      </c>
      <c r="L217" t="n">
        <v>12</v>
      </c>
      <c r="M217" t="n">
        <v>1</v>
      </c>
      <c r="N217" t="n">
        <v>96.67</v>
      </c>
      <c r="O217" t="n">
        <v>39761.81</v>
      </c>
      <c r="P217" t="n">
        <v>109.44</v>
      </c>
      <c r="Q217" t="n">
        <v>968.36</v>
      </c>
      <c r="R217" t="n">
        <v>29.99</v>
      </c>
      <c r="S217" t="n">
        <v>23.91</v>
      </c>
      <c r="T217" t="n">
        <v>2279.89</v>
      </c>
      <c r="U217" t="n">
        <v>0.8</v>
      </c>
      <c r="V217" t="n">
        <v>0.88</v>
      </c>
      <c r="W217" t="n">
        <v>1.1</v>
      </c>
      <c r="X217" t="n">
        <v>0.15</v>
      </c>
      <c r="Y217" t="n">
        <v>1</v>
      </c>
      <c r="Z217" t="n">
        <v>10</v>
      </c>
    </row>
    <row r="218">
      <c r="A218" t="n">
        <v>45</v>
      </c>
      <c r="B218" t="n">
        <v>150</v>
      </c>
      <c r="C218" t="inlineStr">
        <is>
          <t xml:space="preserve">CONCLUIDO	</t>
        </is>
      </c>
      <c r="D218" t="n">
        <v>9.0219</v>
      </c>
      <c r="E218" t="n">
        <v>11.08</v>
      </c>
      <c r="F218" t="n">
        <v>7.64</v>
      </c>
      <c r="G218" t="n">
        <v>57.32</v>
      </c>
      <c r="H218" t="n">
        <v>0.68</v>
      </c>
      <c r="I218" t="n">
        <v>8</v>
      </c>
      <c r="J218" t="n">
        <v>321.06</v>
      </c>
      <c r="K218" t="n">
        <v>61.82</v>
      </c>
      <c r="L218" t="n">
        <v>12.25</v>
      </c>
      <c r="M218" t="n">
        <v>1</v>
      </c>
      <c r="N218" t="n">
        <v>96.98999999999999</v>
      </c>
      <c r="O218" t="n">
        <v>39831.64</v>
      </c>
      <c r="P218" t="n">
        <v>109.34</v>
      </c>
      <c r="Q218" t="n">
        <v>968.36</v>
      </c>
      <c r="R218" t="n">
        <v>30.06</v>
      </c>
      <c r="S218" t="n">
        <v>23.91</v>
      </c>
      <c r="T218" t="n">
        <v>2315.26</v>
      </c>
      <c r="U218" t="n">
        <v>0.8</v>
      </c>
      <c r="V218" t="n">
        <v>0.88</v>
      </c>
      <c r="W218" t="n">
        <v>1.1</v>
      </c>
      <c r="X218" t="n">
        <v>0.15</v>
      </c>
      <c r="Y218" t="n">
        <v>1</v>
      </c>
      <c r="Z218" t="n">
        <v>10</v>
      </c>
    </row>
    <row r="219">
      <c r="A219" t="n">
        <v>46</v>
      </c>
      <c r="B219" t="n">
        <v>150</v>
      </c>
      <c r="C219" t="inlineStr">
        <is>
          <t xml:space="preserve">CONCLUIDO	</t>
        </is>
      </c>
      <c r="D219" t="n">
        <v>9.020300000000001</v>
      </c>
      <c r="E219" t="n">
        <v>11.09</v>
      </c>
      <c r="F219" t="n">
        <v>7.64</v>
      </c>
      <c r="G219" t="n">
        <v>57.33</v>
      </c>
      <c r="H219" t="n">
        <v>0.6899999999999999</v>
      </c>
      <c r="I219" t="n">
        <v>8</v>
      </c>
      <c r="J219" t="n">
        <v>321.63</v>
      </c>
      <c r="K219" t="n">
        <v>61.82</v>
      </c>
      <c r="L219" t="n">
        <v>12.5</v>
      </c>
      <c r="M219" t="n">
        <v>1</v>
      </c>
      <c r="N219" t="n">
        <v>97.31</v>
      </c>
      <c r="O219" t="n">
        <v>39901.61</v>
      </c>
      <c r="P219" t="n">
        <v>109.51</v>
      </c>
      <c r="Q219" t="n">
        <v>968.36</v>
      </c>
      <c r="R219" t="n">
        <v>30.1</v>
      </c>
      <c r="S219" t="n">
        <v>23.91</v>
      </c>
      <c r="T219" t="n">
        <v>2335.24</v>
      </c>
      <c r="U219" t="n">
        <v>0.79</v>
      </c>
      <c r="V219" t="n">
        <v>0.88</v>
      </c>
      <c r="W219" t="n">
        <v>1.1</v>
      </c>
      <c r="X219" t="n">
        <v>0.15</v>
      </c>
      <c r="Y219" t="n">
        <v>1</v>
      </c>
      <c r="Z219" t="n">
        <v>10</v>
      </c>
    </row>
    <row r="220">
      <c r="A220" t="n">
        <v>47</v>
      </c>
      <c r="B220" t="n">
        <v>150</v>
      </c>
      <c r="C220" t="inlineStr">
        <is>
          <t xml:space="preserve">CONCLUIDO	</t>
        </is>
      </c>
      <c r="D220" t="n">
        <v>9.018000000000001</v>
      </c>
      <c r="E220" t="n">
        <v>11.09</v>
      </c>
      <c r="F220" t="n">
        <v>7.65</v>
      </c>
      <c r="G220" t="n">
        <v>57.35</v>
      </c>
      <c r="H220" t="n">
        <v>0.71</v>
      </c>
      <c r="I220" t="n">
        <v>8</v>
      </c>
      <c r="J220" t="n">
        <v>322.2</v>
      </c>
      <c r="K220" t="n">
        <v>61.82</v>
      </c>
      <c r="L220" t="n">
        <v>12.75</v>
      </c>
      <c r="M220" t="n">
        <v>1</v>
      </c>
      <c r="N220" t="n">
        <v>97.62</v>
      </c>
      <c r="O220" t="n">
        <v>39971.73</v>
      </c>
      <c r="P220" t="n">
        <v>109.52</v>
      </c>
      <c r="Q220" t="n">
        <v>968.36</v>
      </c>
      <c r="R220" t="n">
        <v>30.11</v>
      </c>
      <c r="S220" t="n">
        <v>23.91</v>
      </c>
      <c r="T220" t="n">
        <v>2340.12</v>
      </c>
      <c r="U220" t="n">
        <v>0.79</v>
      </c>
      <c r="V220" t="n">
        <v>0.88</v>
      </c>
      <c r="W220" t="n">
        <v>1.1</v>
      </c>
      <c r="X220" t="n">
        <v>0.15</v>
      </c>
      <c r="Y220" t="n">
        <v>1</v>
      </c>
      <c r="Z220" t="n">
        <v>10</v>
      </c>
    </row>
    <row r="221">
      <c r="A221" t="n">
        <v>48</v>
      </c>
      <c r="B221" t="n">
        <v>150</v>
      </c>
      <c r="C221" t="inlineStr">
        <is>
          <t xml:space="preserve">CONCLUIDO	</t>
        </is>
      </c>
      <c r="D221" t="n">
        <v>9.019600000000001</v>
      </c>
      <c r="E221" t="n">
        <v>11.09</v>
      </c>
      <c r="F221" t="n">
        <v>7.65</v>
      </c>
      <c r="G221" t="n">
        <v>57.34</v>
      </c>
      <c r="H221" t="n">
        <v>0.72</v>
      </c>
      <c r="I221" t="n">
        <v>8</v>
      </c>
      <c r="J221" t="n">
        <v>322.77</v>
      </c>
      <c r="K221" t="n">
        <v>61.82</v>
      </c>
      <c r="L221" t="n">
        <v>13</v>
      </c>
      <c r="M221" t="n">
        <v>0</v>
      </c>
      <c r="N221" t="n">
        <v>97.94</v>
      </c>
      <c r="O221" t="n">
        <v>40042</v>
      </c>
      <c r="P221" t="n">
        <v>109.65</v>
      </c>
      <c r="Q221" t="n">
        <v>968.38</v>
      </c>
      <c r="R221" t="n">
        <v>30.06</v>
      </c>
      <c r="S221" t="n">
        <v>23.91</v>
      </c>
      <c r="T221" t="n">
        <v>2318.1</v>
      </c>
      <c r="U221" t="n">
        <v>0.8</v>
      </c>
      <c r="V221" t="n">
        <v>0.88</v>
      </c>
      <c r="W221" t="n">
        <v>1.1</v>
      </c>
      <c r="X221" t="n">
        <v>0.15</v>
      </c>
      <c r="Y221" t="n">
        <v>1</v>
      </c>
      <c r="Z221" t="n">
        <v>10</v>
      </c>
    </row>
    <row r="222">
      <c r="A222" t="n">
        <v>0</v>
      </c>
      <c r="B222" t="n">
        <v>10</v>
      </c>
      <c r="C222" t="inlineStr">
        <is>
          <t xml:space="preserve">CONCLUIDO	</t>
        </is>
      </c>
      <c r="D222" t="n">
        <v>8.140000000000001</v>
      </c>
      <c r="E222" t="n">
        <v>12.28</v>
      </c>
      <c r="F222" t="n">
        <v>9.550000000000001</v>
      </c>
      <c r="G222" t="n">
        <v>5.85</v>
      </c>
      <c r="H222" t="n">
        <v>0.64</v>
      </c>
      <c r="I222" t="n">
        <v>98</v>
      </c>
      <c r="J222" t="n">
        <v>26.11</v>
      </c>
      <c r="K222" t="n">
        <v>12.1</v>
      </c>
      <c r="L222" t="n">
        <v>1</v>
      </c>
      <c r="M222" t="n">
        <v>0</v>
      </c>
      <c r="N222" t="n">
        <v>3.01</v>
      </c>
      <c r="O222" t="n">
        <v>3454.41</v>
      </c>
      <c r="P222" t="n">
        <v>27.96</v>
      </c>
      <c r="Q222" t="n">
        <v>968.9299999999999</v>
      </c>
      <c r="R222" t="n">
        <v>85.59</v>
      </c>
      <c r="S222" t="n">
        <v>23.91</v>
      </c>
      <c r="T222" t="n">
        <v>29631.35</v>
      </c>
      <c r="U222" t="n">
        <v>0.28</v>
      </c>
      <c r="V222" t="n">
        <v>0.71</v>
      </c>
      <c r="W222" t="n">
        <v>1.36</v>
      </c>
      <c r="X222" t="n">
        <v>2.05</v>
      </c>
      <c r="Y222" t="n">
        <v>1</v>
      </c>
      <c r="Z222" t="n">
        <v>10</v>
      </c>
    </row>
    <row r="223">
      <c r="A223" t="n">
        <v>0</v>
      </c>
      <c r="B223" t="n">
        <v>45</v>
      </c>
      <c r="C223" t="inlineStr">
        <is>
          <t xml:space="preserve">CONCLUIDO	</t>
        </is>
      </c>
      <c r="D223" t="n">
        <v>8.660299999999999</v>
      </c>
      <c r="E223" t="n">
        <v>11.55</v>
      </c>
      <c r="F223" t="n">
        <v>8.51</v>
      </c>
      <c r="G223" t="n">
        <v>10.01</v>
      </c>
      <c r="H223" t="n">
        <v>0.18</v>
      </c>
      <c r="I223" t="n">
        <v>51</v>
      </c>
      <c r="J223" t="n">
        <v>98.70999999999999</v>
      </c>
      <c r="K223" t="n">
        <v>39.72</v>
      </c>
      <c r="L223" t="n">
        <v>1</v>
      </c>
      <c r="M223" t="n">
        <v>49</v>
      </c>
      <c r="N223" t="n">
        <v>12.99</v>
      </c>
      <c r="O223" t="n">
        <v>12407.75</v>
      </c>
      <c r="P223" t="n">
        <v>69.09</v>
      </c>
      <c r="Q223" t="n">
        <v>968.48</v>
      </c>
      <c r="R223" t="n">
        <v>57.3</v>
      </c>
      <c r="S223" t="n">
        <v>23.91</v>
      </c>
      <c r="T223" t="n">
        <v>15721.55</v>
      </c>
      <c r="U223" t="n">
        <v>0.42</v>
      </c>
      <c r="V223" t="n">
        <v>0.79</v>
      </c>
      <c r="W223" t="n">
        <v>1.16</v>
      </c>
      <c r="X223" t="n">
        <v>1.01</v>
      </c>
      <c r="Y223" t="n">
        <v>1</v>
      </c>
      <c r="Z223" t="n">
        <v>10</v>
      </c>
    </row>
    <row r="224">
      <c r="A224" t="n">
        <v>1</v>
      </c>
      <c r="B224" t="n">
        <v>45</v>
      </c>
      <c r="C224" t="inlineStr">
        <is>
          <t xml:space="preserve">CONCLUIDO	</t>
        </is>
      </c>
      <c r="D224" t="n">
        <v>9.0854</v>
      </c>
      <c r="E224" t="n">
        <v>11.01</v>
      </c>
      <c r="F224" t="n">
        <v>8.24</v>
      </c>
      <c r="G224" t="n">
        <v>13.01</v>
      </c>
      <c r="H224" t="n">
        <v>0.22</v>
      </c>
      <c r="I224" t="n">
        <v>38</v>
      </c>
      <c r="J224" t="n">
        <v>99.02</v>
      </c>
      <c r="K224" t="n">
        <v>39.72</v>
      </c>
      <c r="L224" t="n">
        <v>1.25</v>
      </c>
      <c r="M224" t="n">
        <v>36</v>
      </c>
      <c r="N224" t="n">
        <v>13.05</v>
      </c>
      <c r="O224" t="n">
        <v>12446.14</v>
      </c>
      <c r="P224" t="n">
        <v>64.25</v>
      </c>
      <c r="Q224" t="n">
        <v>968.38</v>
      </c>
      <c r="R224" t="n">
        <v>48.67</v>
      </c>
      <c r="S224" t="n">
        <v>23.91</v>
      </c>
      <c r="T224" t="n">
        <v>11470.57</v>
      </c>
      <c r="U224" t="n">
        <v>0.49</v>
      </c>
      <c r="V224" t="n">
        <v>0.82</v>
      </c>
      <c r="W224" t="n">
        <v>1.14</v>
      </c>
      <c r="X224" t="n">
        <v>0.74</v>
      </c>
      <c r="Y224" t="n">
        <v>1</v>
      </c>
      <c r="Z224" t="n">
        <v>10</v>
      </c>
    </row>
    <row r="225">
      <c r="A225" t="n">
        <v>2</v>
      </c>
      <c r="B225" t="n">
        <v>45</v>
      </c>
      <c r="C225" t="inlineStr">
        <is>
          <t xml:space="preserve">CONCLUIDO	</t>
        </is>
      </c>
      <c r="D225" t="n">
        <v>9.3657</v>
      </c>
      <c r="E225" t="n">
        <v>10.68</v>
      </c>
      <c r="F225" t="n">
        <v>8.07</v>
      </c>
      <c r="G225" t="n">
        <v>16.14</v>
      </c>
      <c r="H225" t="n">
        <v>0.27</v>
      </c>
      <c r="I225" t="n">
        <v>30</v>
      </c>
      <c r="J225" t="n">
        <v>99.33</v>
      </c>
      <c r="K225" t="n">
        <v>39.72</v>
      </c>
      <c r="L225" t="n">
        <v>1.5</v>
      </c>
      <c r="M225" t="n">
        <v>27</v>
      </c>
      <c r="N225" t="n">
        <v>13.11</v>
      </c>
      <c r="O225" t="n">
        <v>12484.55</v>
      </c>
      <c r="P225" t="n">
        <v>60.23</v>
      </c>
      <c r="Q225" t="n">
        <v>968.4</v>
      </c>
      <c r="R225" t="n">
        <v>43.64</v>
      </c>
      <c r="S225" t="n">
        <v>23.91</v>
      </c>
      <c r="T225" t="n">
        <v>8997.07</v>
      </c>
      <c r="U225" t="n">
        <v>0.55</v>
      </c>
      <c r="V225" t="n">
        <v>0.84</v>
      </c>
      <c r="W225" t="n">
        <v>1.13</v>
      </c>
      <c r="X225" t="n">
        <v>0.58</v>
      </c>
      <c r="Y225" t="n">
        <v>1</v>
      </c>
      <c r="Z225" t="n">
        <v>10</v>
      </c>
    </row>
    <row r="226">
      <c r="A226" t="n">
        <v>3</v>
      </c>
      <c r="B226" t="n">
        <v>45</v>
      </c>
      <c r="C226" t="inlineStr">
        <is>
          <t xml:space="preserve">CONCLUIDO	</t>
        </is>
      </c>
      <c r="D226" t="n">
        <v>9.524800000000001</v>
      </c>
      <c r="E226" t="n">
        <v>10.5</v>
      </c>
      <c r="F226" t="n">
        <v>8</v>
      </c>
      <c r="G226" t="n">
        <v>19.19</v>
      </c>
      <c r="H226" t="n">
        <v>0.31</v>
      </c>
      <c r="I226" t="n">
        <v>25</v>
      </c>
      <c r="J226" t="n">
        <v>99.64</v>
      </c>
      <c r="K226" t="n">
        <v>39.72</v>
      </c>
      <c r="L226" t="n">
        <v>1.75</v>
      </c>
      <c r="M226" t="n">
        <v>17</v>
      </c>
      <c r="N226" t="n">
        <v>13.18</v>
      </c>
      <c r="O226" t="n">
        <v>12522.99</v>
      </c>
      <c r="P226" t="n">
        <v>56.9</v>
      </c>
      <c r="Q226" t="n">
        <v>968.74</v>
      </c>
      <c r="R226" t="n">
        <v>40.78</v>
      </c>
      <c r="S226" t="n">
        <v>23.91</v>
      </c>
      <c r="T226" t="n">
        <v>7590.91</v>
      </c>
      <c r="U226" t="n">
        <v>0.59</v>
      </c>
      <c r="V226" t="n">
        <v>0.85</v>
      </c>
      <c r="W226" t="n">
        <v>1.14</v>
      </c>
      <c r="X226" t="n">
        <v>0.5</v>
      </c>
      <c r="Y226" t="n">
        <v>1</v>
      </c>
      <c r="Z226" t="n">
        <v>10</v>
      </c>
    </row>
    <row r="227">
      <c r="A227" t="n">
        <v>4</v>
      </c>
      <c r="B227" t="n">
        <v>45</v>
      </c>
      <c r="C227" t="inlineStr">
        <is>
          <t xml:space="preserve">CONCLUIDO	</t>
        </is>
      </c>
      <c r="D227" t="n">
        <v>9.565799999999999</v>
      </c>
      <c r="E227" t="n">
        <v>10.45</v>
      </c>
      <c r="F227" t="n">
        <v>7.97</v>
      </c>
      <c r="G227" t="n">
        <v>19.93</v>
      </c>
      <c r="H227" t="n">
        <v>0.35</v>
      </c>
      <c r="I227" t="n">
        <v>24</v>
      </c>
      <c r="J227" t="n">
        <v>99.95</v>
      </c>
      <c r="K227" t="n">
        <v>39.72</v>
      </c>
      <c r="L227" t="n">
        <v>2</v>
      </c>
      <c r="M227" t="n">
        <v>3</v>
      </c>
      <c r="N227" t="n">
        <v>13.24</v>
      </c>
      <c r="O227" t="n">
        <v>12561.45</v>
      </c>
      <c r="P227" t="n">
        <v>56.12</v>
      </c>
      <c r="Q227" t="n">
        <v>968.49</v>
      </c>
      <c r="R227" t="n">
        <v>39.62</v>
      </c>
      <c r="S227" t="n">
        <v>23.91</v>
      </c>
      <c r="T227" t="n">
        <v>7014.35</v>
      </c>
      <c r="U227" t="n">
        <v>0.6</v>
      </c>
      <c r="V227" t="n">
        <v>0.85</v>
      </c>
      <c r="W227" t="n">
        <v>1.15</v>
      </c>
      <c r="X227" t="n">
        <v>0.48</v>
      </c>
      <c r="Y227" t="n">
        <v>1</v>
      </c>
      <c r="Z227" t="n">
        <v>10</v>
      </c>
    </row>
    <row r="228">
      <c r="A228" t="n">
        <v>5</v>
      </c>
      <c r="B228" t="n">
        <v>45</v>
      </c>
      <c r="C228" t="inlineStr">
        <is>
          <t xml:space="preserve">CONCLUIDO	</t>
        </is>
      </c>
      <c r="D228" t="n">
        <v>9.5816</v>
      </c>
      <c r="E228" t="n">
        <v>10.44</v>
      </c>
      <c r="F228" t="n">
        <v>7.98</v>
      </c>
      <c r="G228" t="n">
        <v>20.81</v>
      </c>
      <c r="H228" t="n">
        <v>0.39</v>
      </c>
      <c r="I228" t="n">
        <v>23</v>
      </c>
      <c r="J228" t="n">
        <v>100.27</v>
      </c>
      <c r="K228" t="n">
        <v>39.72</v>
      </c>
      <c r="L228" t="n">
        <v>2.25</v>
      </c>
      <c r="M228" t="n">
        <v>1</v>
      </c>
      <c r="N228" t="n">
        <v>13.3</v>
      </c>
      <c r="O228" t="n">
        <v>12599.94</v>
      </c>
      <c r="P228" t="n">
        <v>56.07</v>
      </c>
      <c r="Q228" t="n">
        <v>968.47</v>
      </c>
      <c r="R228" t="n">
        <v>39.75</v>
      </c>
      <c r="S228" t="n">
        <v>23.91</v>
      </c>
      <c r="T228" t="n">
        <v>7084.24</v>
      </c>
      <c r="U228" t="n">
        <v>0.6</v>
      </c>
      <c r="V228" t="n">
        <v>0.85</v>
      </c>
      <c r="W228" t="n">
        <v>1.14</v>
      </c>
      <c r="X228" t="n">
        <v>0.48</v>
      </c>
      <c r="Y228" t="n">
        <v>1</v>
      </c>
      <c r="Z228" t="n">
        <v>10</v>
      </c>
    </row>
    <row r="229">
      <c r="A229" t="n">
        <v>6</v>
      </c>
      <c r="B229" t="n">
        <v>45</v>
      </c>
      <c r="C229" t="inlineStr">
        <is>
          <t xml:space="preserve">CONCLUIDO	</t>
        </is>
      </c>
      <c r="D229" t="n">
        <v>9.577500000000001</v>
      </c>
      <c r="E229" t="n">
        <v>10.44</v>
      </c>
      <c r="F229" t="n">
        <v>7.98</v>
      </c>
      <c r="G229" t="n">
        <v>20.82</v>
      </c>
      <c r="H229" t="n">
        <v>0.44</v>
      </c>
      <c r="I229" t="n">
        <v>23</v>
      </c>
      <c r="J229" t="n">
        <v>100.58</v>
      </c>
      <c r="K229" t="n">
        <v>39.72</v>
      </c>
      <c r="L229" t="n">
        <v>2.5</v>
      </c>
      <c r="M229" t="n">
        <v>0</v>
      </c>
      <c r="N229" t="n">
        <v>13.36</v>
      </c>
      <c r="O229" t="n">
        <v>12638.45</v>
      </c>
      <c r="P229" t="n">
        <v>56.25</v>
      </c>
      <c r="Q229" t="n">
        <v>968.54</v>
      </c>
      <c r="R229" t="n">
        <v>39.79</v>
      </c>
      <c r="S229" t="n">
        <v>23.91</v>
      </c>
      <c r="T229" t="n">
        <v>7103.76</v>
      </c>
      <c r="U229" t="n">
        <v>0.6</v>
      </c>
      <c r="V229" t="n">
        <v>0.85</v>
      </c>
      <c r="W229" t="n">
        <v>1.15</v>
      </c>
      <c r="X229" t="n">
        <v>0.48</v>
      </c>
      <c r="Y229" t="n">
        <v>1</v>
      </c>
      <c r="Z229" t="n">
        <v>10</v>
      </c>
    </row>
    <row r="230">
      <c r="A230" t="n">
        <v>0</v>
      </c>
      <c r="B230" t="n">
        <v>105</v>
      </c>
      <c r="C230" t="inlineStr">
        <is>
          <t xml:space="preserve">CONCLUIDO	</t>
        </is>
      </c>
      <c r="D230" t="n">
        <v>6.2647</v>
      </c>
      <c r="E230" t="n">
        <v>15.96</v>
      </c>
      <c r="F230" t="n">
        <v>9.460000000000001</v>
      </c>
      <c r="G230" t="n">
        <v>5.85</v>
      </c>
      <c r="H230" t="n">
        <v>0.09</v>
      </c>
      <c r="I230" t="n">
        <v>97</v>
      </c>
      <c r="J230" t="n">
        <v>204</v>
      </c>
      <c r="K230" t="n">
        <v>55.27</v>
      </c>
      <c r="L230" t="n">
        <v>1</v>
      </c>
      <c r="M230" t="n">
        <v>95</v>
      </c>
      <c r="N230" t="n">
        <v>42.72</v>
      </c>
      <c r="O230" t="n">
        <v>25393.6</v>
      </c>
      <c r="P230" t="n">
        <v>133.32</v>
      </c>
      <c r="Q230" t="n">
        <v>968.58</v>
      </c>
      <c r="R230" t="n">
        <v>87.05</v>
      </c>
      <c r="S230" t="n">
        <v>23.91</v>
      </c>
      <c r="T230" t="n">
        <v>30368.08</v>
      </c>
      <c r="U230" t="n">
        <v>0.27</v>
      </c>
      <c r="V230" t="n">
        <v>0.71</v>
      </c>
      <c r="W230" t="n">
        <v>1.24</v>
      </c>
      <c r="X230" t="n">
        <v>1.97</v>
      </c>
      <c r="Y230" t="n">
        <v>1</v>
      </c>
      <c r="Z230" t="n">
        <v>10</v>
      </c>
    </row>
    <row r="231">
      <c r="A231" t="n">
        <v>1</v>
      </c>
      <c r="B231" t="n">
        <v>105</v>
      </c>
      <c r="C231" t="inlineStr">
        <is>
          <t xml:space="preserve">CONCLUIDO	</t>
        </is>
      </c>
      <c r="D231" t="n">
        <v>6.9109</v>
      </c>
      <c r="E231" t="n">
        <v>14.47</v>
      </c>
      <c r="F231" t="n">
        <v>8.94</v>
      </c>
      <c r="G231" t="n">
        <v>7.35</v>
      </c>
      <c r="H231" t="n">
        <v>0.11</v>
      </c>
      <c r="I231" t="n">
        <v>73</v>
      </c>
      <c r="J231" t="n">
        <v>204.39</v>
      </c>
      <c r="K231" t="n">
        <v>55.27</v>
      </c>
      <c r="L231" t="n">
        <v>1.25</v>
      </c>
      <c r="M231" t="n">
        <v>71</v>
      </c>
      <c r="N231" t="n">
        <v>42.87</v>
      </c>
      <c r="O231" t="n">
        <v>25442.42</v>
      </c>
      <c r="P231" t="n">
        <v>124.9</v>
      </c>
      <c r="Q231" t="n">
        <v>968.6</v>
      </c>
      <c r="R231" t="n">
        <v>70.89</v>
      </c>
      <c r="S231" t="n">
        <v>23.91</v>
      </c>
      <c r="T231" t="n">
        <v>22405.23</v>
      </c>
      <c r="U231" t="n">
        <v>0.34</v>
      </c>
      <c r="V231" t="n">
        <v>0.76</v>
      </c>
      <c r="W231" t="n">
        <v>1.19</v>
      </c>
      <c r="X231" t="n">
        <v>1.45</v>
      </c>
      <c r="Y231" t="n">
        <v>1</v>
      </c>
      <c r="Z231" t="n">
        <v>10</v>
      </c>
    </row>
    <row r="232">
      <c r="A232" t="n">
        <v>2</v>
      </c>
      <c r="B232" t="n">
        <v>105</v>
      </c>
      <c r="C232" t="inlineStr">
        <is>
          <t xml:space="preserve">CONCLUIDO	</t>
        </is>
      </c>
      <c r="D232" t="n">
        <v>7.3317</v>
      </c>
      <c r="E232" t="n">
        <v>13.64</v>
      </c>
      <c r="F232" t="n">
        <v>8.68</v>
      </c>
      <c r="G232" t="n">
        <v>8.83</v>
      </c>
      <c r="H232" t="n">
        <v>0.13</v>
      </c>
      <c r="I232" t="n">
        <v>59</v>
      </c>
      <c r="J232" t="n">
        <v>204.79</v>
      </c>
      <c r="K232" t="n">
        <v>55.27</v>
      </c>
      <c r="L232" t="n">
        <v>1.5</v>
      </c>
      <c r="M232" t="n">
        <v>57</v>
      </c>
      <c r="N232" t="n">
        <v>43.02</v>
      </c>
      <c r="O232" t="n">
        <v>25491.3</v>
      </c>
      <c r="P232" t="n">
        <v>120.24</v>
      </c>
      <c r="Q232" t="n">
        <v>968.37</v>
      </c>
      <c r="R232" t="n">
        <v>62.58</v>
      </c>
      <c r="S232" t="n">
        <v>23.91</v>
      </c>
      <c r="T232" t="n">
        <v>18322.92</v>
      </c>
      <c r="U232" t="n">
        <v>0.38</v>
      </c>
      <c r="V232" t="n">
        <v>0.78</v>
      </c>
      <c r="W232" t="n">
        <v>1.18</v>
      </c>
      <c r="X232" t="n">
        <v>1.19</v>
      </c>
      <c r="Y232" t="n">
        <v>1</v>
      </c>
      <c r="Z232" t="n">
        <v>10</v>
      </c>
    </row>
    <row r="233">
      <c r="A233" t="n">
        <v>3</v>
      </c>
      <c r="B233" t="n">
        <v>105</v>
      </c>
      <c r="C233" t="inlineStr">
        <is>
          <t xml:space="preserve">CONCLUIDO	</t>
        </is>
      </c>
      <c r="D233" t="n">
        <v>7.6753</v>
      </c>
      <c r="E233" t="n">
        <v>13.03</v>
      </c>
      <c r="F233" t="n">
        <v>8.48</v>
      </c>
      <c r="G233" t="n">
        <v>10.38</v>
      </c>
      <c r="H233" t="n">
        <v>0.15</v>
      </c>
      <c r="I233" t="n">
        <v>49</v>
      </c>
      <c r="J233" t="n">
        <v>205.18</v>
      </c>
      <c r="K233" t="n">
        <v>55.27</v>
      </c>
      <c r="L233" t="n">
        <v>1.75</v>
      </c>
      <c r="M233" t="n">
        <v>47</v>
      </c>
      <c r="N233" t="n">
        <v>43.16</v>
      </c>
      <c r="O233" t="n">
        <v>25540.22</v>
      </c>
      <c r="P233" t="n">
        <v>116.4</v>
      </c>
      <c r="Q233" t="n">
        <v>968.53</v>
      </c>
      <c r="R233" t="n">
        <v>56.04</v>
      </c>
      <c r="S233" t="n">
        <v>23.91</v>
      </c>
      <c r="T233" t="n">
        <v>15099.67</v>
      </c>
      <c r="U233" t="n">
        <v>0.43</v>
      </c>
      <c r="V233" t="n">
        <v>0.8</v>
      </c>
      <c r="W233" t="n">
        <v>1.17</v>
      </c>
      <c r="X233" t="n">
        <v>0.98</v>
      </c>
      <c r="Y233" t="n">
        <v>1</v>
      </c>
      <c r="Z233" t="n">
        <v>10</v>
      </c>
    </row>
    <row r="234">
      <c r="A234" t="n">
        <v>4</v>
      </c>
      <c r="B234" t="n">
        <v>105</v>
      </c>
      <c r="C234" t="inlineStr">
        <is>
          <t xml:space="preserve">CONCLUIDO	</t>
        </is>
      </c>
      <c r="D234" t="n">
        <v>7.9323</v>
      </c>
      <c r="E234" t="n">
        <v>12.61</v>
      </c>
      <c r="F234" t="n">
        <v>8.34</v>
      </c>
      <c r="G234" t="n">
        <v>11.91</v>
      </c>
      <c r="H234" t="n">
        <v>0.17</v>
      </c>
      <c r="I234" t="n">
        <v>42</v>
      </c>
      <c r="J234" t="n">
        <v>205.58</v>
      </c>
      <c r="K234" t="n">
        <v>55.27</v>
      </c>
      <c r="L234" t="n">
        <v>2</v>
      </c>
      <c r="M234" t="n">
        <v>40</v>
      </c>
      <c r="N234" t="n">
        <v>43.31</v>
      </c>
      <c r="O234" t="n">
        <v>25589.2</v>
      </c>
      <c r="P234" t="n">
        <v>113.38</v>
      </c>
      <c r="Q234" t="n">
        <v>968.4</v>
      </c>
      <c r="R234" t="n">
        <v>51.8</v>
      </c>
      <c r="S234" t="n">
        <v>23.91</v>
      </c>
      <c r="T234" t="n">
        <v>13016.02</v>
      </c>
      <c r="U234" t="n">
        <v>0.46</v>
      </c>
      <c r="V234" t="n">
        <v>0.8100000000000001</v>
      </c>
      <c r="W234" t="n">
        <v>1.15</v>
      </c>
      <c r="X234" t="n">
        <v>0.84</v>
      </c>
      <c r="Y234" t="n">
        <v>1</v>
      </c>
      <c r="Z234" t="n">
        <v>10</v>
      </c>
    </row>
    <row r="235">
      <c r="A235" t="n">
        <v>5</v>
      </c>
      <c r="B235" t="n">
        <v>105</v>
      </c>
      <c r="C235" t="inlineStr">
        <is>
          <t xml:space="preserve">CONCLUIDO	</t>
        </is>
      </c>
      <c r="D235" t="n">
        <v>8.138500000000001</v>
      </c>
      <c r="E235" t="n">
        <v>12.29</v>
      </c>
      <c r="F235" t="n">
        <v>8.220000000000001</v>
      </c>
      <c r="G235" t="n">
        <v>13.33</v>
      </c>
      <c r="H235" t="n">
        <v>0.19</v>
      </c>
      <c r="I235" t="n">
        <v>37</v>
      </c>
      <c r="J235" t="n">
        <v>205.98</v>
      </c>
      <c r="K235" t="n">
        <v>55.27</v>
      </c>
      <c r="L235" t="n">
        <v>2.25</v>
      </c>
      <c r="M235" t="n">
        <v>35</v>
      </c>
      <c r="N235" t="n">
        <v>43.46</v>
      </c>
      <c r="O235" t="n">
        <v>25638.22</v>
      </c>
      <c r="P235" t="n">
        <v>110.81</v>
      </c>
      <c r="Q235" t="n">
        <v>968.54</v>
      </c>
      <c r="R235" t="n">
        <v>48.09</v>
      </c>
      <c r="S235" t="n">
        <v>23.91</v>
      </c>
      <c r="T235" t="n">
        <v>11184</v>
      </c>
      <c r="U235" t="n">
        <v>0.5</v>
      </c>
      <c r="V235" t="n">
        <v>0.82</v>
      </c>
      <c r="W235" t="n">
        <v>1.14</v>
      </c>
      <c r="X235" t="n">
        <v>0.72</v>
      </c>
      <c r="Y235" t="n">
        <v>1</v>
      </c>
      <c r="Z235" t="n">
        <v>10</v>
      </c>
    </row>
    <row r="236">
      <c r="A236" t="n">
        <v>6</v>
      </c>
      <c r="B236" t="n">
        <v>105</v>
      </c>
      <c r="C236" t="inlineStr">
        <is>
          <t xml:space="preserve">CONCLUIDO	</t>
        </is>
      </c>
      <c r="D236" t="n">
        <v>8.3399</v>
      </c>
      <c r="E236" t="n">
        <v>11.99</v>
      </c>
      <c r="F236" t="n">
        <v>8.130000000000001</v>
      </c>
      <c r="G236" t="n">
        <v>15.24</v>
      </c>
      <c r="H236" t="n">
        <v>0.22</v>
      </c>
      <c r="I236" t="n">
        <v>32</v>
      </c>
      <c r="J236" t="n">
        <v>206.38</v>
      </c>
      <c r="K236" t="n">
        <v>55.27</v>
      </c>
      <c r="L236" t="n">
        <v>2.5</v>
      </c>
      <c r="M236" t="n">
        <v>30</v>
      </c>
      <c r="N236" t="n">
        <v>43.6</v>
      </c>
      <c r="O236" t="n">
        <v>25687.3</v>
      </c>
      <c r="P236" t="n">
        <v>108.14</v>
      </c>
      <c r="Q236" t="n">
        <v>968.52</v>
      </c>
      <c r="R236" t="n">
        <v>45.34</v>
      </c>
      <c r="S236" t="n">
        <v>23.91</v>
      </c>
      <c r="T236" t="n">
        <v>9835.16</v>
      </c>
      <c r="U236" t="n">
        <v>0.53</v>
      </c>
      <c r="V236" t="n">
        <v>0.83</v>
      </c>
      <c r="W236" t="n">
        <v>1.13</v>
      </c>
      <c r="X236" t="n">
        <v>0.63</v>
      </c>
      <c r="Y236" t="n">
        <v>1</v>
      </c>
      <c r="Z236" t="n">
        <v>10</v>
      </c>
    </row>
    <row r="237">
      <c r="A237" t="n">
        <v>7</v>
      </c>
      <c r="B237" t="n">
        <v>105</v>
      </c>
      <c r="C237" t="inlineStr">
        <is>
          <t xml:space="preserve">CONCLUIDO	</t>
        </is>
      </c>
      <c r="D237" t="n">
        <v>8.4686</v>
      </c>
      <c r="E237" t="n">
        <v>11.81</v>
      </c>
      <c r="F237" t="n">
        <v>8.07</v>
      </c>
      <c r="G237" t="n">
        <v>16.69</v>
      </c>
      <c r="H237" t="n">
        <v>0.24</v>
      </c>
      <c r="I237" t="n">
        <v>29</v>
      </c>
      <c r="J237" t="n">
        <v>206.78</v>
      </c>
      <c r="K237" t="n">
        <v>55.27</v>
      </c>
      <c r="L237" t="n">
        <v>2.75</v>
      </c>
      <c r="M237" t="n">
        <v>27</v>
      </c>
      <c r="N237" t="n">
        <v>43.75</v>
      </c>
      <c r="O237" t="n">
        <v>25736.42</v>
      </c>
      <c r="P237" t="n">
        <v>106.56</v>
      </c>
      <c r="Q237" t="n">
        <v>968.42</v>
      </c>
      <c r="R237" t="n">
        <v>43.55</v>
      </c>
      <c r="S237" t="n">
        <v>23.91</v>
      </c>
      <c r="T237" t="n">
        <v>8953.700000000001</v>
      </c>
      <c r="U237" t="n">
        <v>0.55</v>
      </c>
      <c r="V237" t="n">
        <v>0.84</v>
      </c>
      <c r="W237" t="n">
        <v>1.13</v>
      </c>
      <c r="X237" t="n">
        <v>0.57</v>
      </c>
      <c r="Y237" t="n">
        <v>1</v>
      </c>
      <c r="Z237" t="n">
        <v>10</v>
      </c>
    </row>
    <row r="238">
      <c r="A238" t="n">
        <v>8</v>
      </c>
      <c r="B238" t="n">
        <v>105</v>
      </c>
      <c r="C238" t="inlineStr">
        <is>
          <t xml:space="preserve">CONCLUIDO	</t>
        </is>
      </c>
      <c r="D238" t="n">
        <v>8.606299999999999</v>
      </c>
      <c r="E238" t="n">
        <v>11.62</v>
      </c>
      <c r="F238" t="n">
        <v>8</v>
      </c>
      <c r="G238" t="n">
        <v>18.46</v>
      </c>
      <c r="H238" t="n">
        <v>0.26</v>
      </c>
      <c r="I238" t="n">
        <v>26</v>
      </c>
      <c r="J238" t="n">
        <v>207.17</v>
      </c>
      <c r="K238" t="n">
        <v>55.27</v>
      </c>
      <c r="L238" t="n">
        <v>3</v>
      </c>
      <c r="M238" t="n">
        <v>24</v>
      </c>
      <c r="N238" t="n">
        <v>43.9</v>
      </c>
      <c r="O238" t="n">
        <v>25785.6</v>
      </c>
      <c r="P238" t="n">
        <v>104.42</v>
      </c>
      <c r="Q238" t="n">
        <v>968.3200000000001</v>
      </c>
      <c r="R238" t="n">
        <v>41.28</v>
      </c>
      <c r="S238" t="n">
        <v>23.91</v>
      </c>
      <c r="T238" t="n">
        <v>7833.7</v>
      </c>
      <c r="U238" t="n">
        <v>0.58</v>
      </c>
      <c r="V238" t="n">
        <v>0.85</v>
      </c>
      <c r="W238" t="n">
        <v>1.13</v>
      </c>
      <c r="X238" t="n">
        <v>0.5</v>
      </c>
      <c r="Y238" t="n">
        <v>1</v>
      </c>
      <c r="Z238" t="n">
        <v>10</v>
      </c>
    </row>
    <row r="239">
      <c r="A239" t="n">
        <v>9</v>
      </c>
      <c r="B239" t="n">
        <v>105</v>
      </c>
      <c r="C239" t="inlineStr">
        <is>
          <t xml:space="preserve">CONCLUIDO	</t>
        </is>
      </c>
      <c r="D239" t="n">
        <v>8.709300000000001</v>
      </c>
      <c r="E239" t="n">
        <v>11.48</v>
      </c>
      <c r="F239" t="n">
        <v>7.94</v>
      </c>
      <c r="G239" t="n">
        <v>19.86</v>
      </c>
      <c r="H239" t="n">
        <v>0.28</v>
      </c>
      <c r="I239" t="n">
        <v>24</v>
      </c>
      <c r="J239" t="n">
        <v>207.57</v>
      </c>
      <c r="K239" t="n">
        <v>55.27</v>
      </c>
      <c r="L239" t="n">
        <v>3.25</v>
      </c>
      <c r="M239" t="n">
        <v>22</v>
      </c>
      <c r="N239" t="n">
        <v>44.05</v>
      </c>
      <c r="O239" t="n">
        <v>25834.83</v>
      </c>
      <c r="P239" t="n">
        <v>102.78</v>
      </c>
      <c r="Q239" t="n">
        <v>968.4</v>
      </c>
      <c r="R239" t="n">
        <v>39.49</v>
      </c>
      <c r="S239" t="n">
        <v>23.91</v>
      </c>
      <c r="T239" t="n">
        <v>6952.94</v>
      </c>
      <c r="U239" t="n">
        <v>0.61</v>
      </c>
      <c r="V239" t="n">
        <v>0.85</v>
      </c>
      <c r="W239" t="n">
        <v>1.12</v>
      </c>
      <c r="X239" t="n">
        <v>0.45</v>
      </c>
      <c r="Y239" t="n">
        <v>1</v>
      </c>
      <c r="Z239" t="n">
        <v>10</v>
      </c>
    </row>
    <row r="240">
      <c r="A240" t="n">
        <v>10</v>
      </c>
      <c r="B240" t="n">
        <v>105</v>
      </c>
      <c r="C240" t="inlineStr">
        <is>
          <t xml:space="preserve">CONCLUIDO	</t>
        </is>
      </c>
      <c r="D240" t="n">
        <v>8.8048</v>
      </c>
      <c r="E240" t="n">
        <v>11.36</v>
      </c>
      <c r="F240" t="n">
        <v>7.9</v>
      </c>
      <c r="G240" t="n">
        <v>21.55</v>
      </c>
      <c r="H240" t="n">
        <v>0.3</v>
      </c>
      <c r="I240" t="n">
        <v>22</v>
      </c>
      <c r="J240" t="n">
        <v>207.97</v>
      </c>
      <c r="K240" t="n">
        <v>55.27</v>
      </c>
      <c r="L240" t="n">
        <v>3.5</v>
      </c>
      <c r="M240" t="n">
        <v>20</v>
      </c>
      <c r="N240" t="n">
        <v>44.2</v>
      </c>
      <c r="O240" t="n">
        <v>25884.1</v>
      </c>
      <c r="P240" t="n">
        <v>101</v>
      </c>
      <c r="Q240" t="n">
        <v>968.42</v>
      </c>
      <c r="R240" t="n">
        <v>38.39</v>
      </c>
      <c r="S240" t="n">
        <v>23.91</v>
      </c>
      <c r="T240" t="n">
        <v>6412.68</v>
      </c>
      <c r="U240" t="n">
        <v>0.62</v>
      </c>
      <c r="V240" t="n">
        <v>0.86</v>
      </c>
      <c r="W240" t="n">
        <v>1.11</v>
      </c>
      <c r="X240" t="n">
        <v>0.4</v>
      </c>
      <c r="Y240" t="n">
        <v>1</v>
      </c>
      <c r="Z240" t="n">
        <v>10</v>
      </c>
    </row>
    <row r="241">
      <c r="A241" t="n">
        <v>11</v>
      </c>
      <c r="B241" t="n">
        <v>105</v>
      </c>
      <c r="C241" t="inlineStr">
        <is>
          <t xml:space="preserve">CONCLUIDO	</t>
        </is>
      </c>
      <c r="D241" t="n">
        <v>8.898099999999999</v>
      </c>
      <c r="E241" t="n">
        <v>11.24</v>
      </c>
      <c r="F241" t="n">
        <v>7.86</v>
      </c>
      <c r="G241" t="n">
        <v>23.59</v>
      </c>
      <c r="H241" t="n">
        <v>0.32</v>
      </c>
      <c r="I241" t="n">
        <v>20</v>
      </c>
      <c r="J241" t="n">
        <v>208.37</v>
      </c>
      <c r="K241" t="n">
        <v>55.27</v>
      </c>
      <c r="L241" t="n">
        <v>3.75</v>
      </c>
      <c r="M241" t="n">
        <v>18</v>
      </c>
      <c r="N241" t="n">
        <v>44.35</v>
      </c>
      <c r="O241" t="n">
        <v>25933.43</v>
      </c>
      <c r="P241" t="n">
        <v>99.58</v>
      </c>
      <c r="Q241" t="n">
        <v>968.39</v>
      </c>
      <c r="R241" t="n">
        <v>37.12</v>
      </c>
      <c r="S241" t="n">
        <v>23.91</v>
      </c>
      <c r="T241" t="n">
        <v>5783.95</v>
      </c>
      <c r="U241" t="n">
        <v>0.64</v>
      </c>
      <c r="V241" t="n">
        <v>0.86</v>
      </c>
      <c r="W241" t="n">
        <v>1.11</v>
      </c>
      <c r="X241" t="n">
        <v>0.37</v>
      </c>
      <c r="Y241" t="n">
        <v>1</v>
      </c>
      <c r="Z241" t="n">
        <v>10</v>
      </c>
    </row>
    <row r="242">
      <c r="A242" t="n">
        <v>12</v>
      </c>
      <c r="B242" t="n">
        <v>105</v>
      </c>
      <c r="C242" t="inlineStr">
        <is>
          <t xml:space="preserve">CONCLUIDO	</t>
        </is>
      </c>
      <c r="D242" t="n">
        <v>8.946099999999999</v>
      </c>
      <c r="E242" t="n">
        <v>11.18</v>
      </c>
      <c r="F242" t="n">
        <v>7.84</v>
      </c>
      <c r="G242" t="n">
        <v>24.77</v>
      </c>
      <c r="H242" t="n">
        <v>0.34</v>
      </c>
      <c r="I242" t="n">
        <v>19</v>
      </c>
      <c r="J242" t="n">
        <v>208.77</v>
      </c>
      <c r="K242" t="n">
        <v>55.27</v>
      </c>
      <c r="L242" t="n">
        <v>4</v>
      </c>
      <c r="M242" t="n">
        <v>17</v>
      </c>
      <c r="N242" t="n">
        <v>44.5</v>
      </c>
      <c r="O242" t="n">
        <v>25982.82</v>
      </c>
      <c r="P242" t="n">
        <v>97.56</v>
      </c>
      <c r="Q242" t="n">
        <v>968.35</v>
      </c>
      <c r="R242" t="n">
        <v>36.39</v>
      </c>
      <c r="S242" t="n">
        <v>23.91</v>
      </c>
      <c r="T242" t="n">
        <v>5423.49</v>
      </c>
      <c r="U242" t="n">
        <v>0.66</v>
      </c>
      <c r="V242" t="n">
        <v>0.86</v>
      </c>
      <c r="W242" t="n">
        <v>1.11</v>
      </c>
      <c r="X242" t="n">
        <v>0.35</v>
      </c>
      <c r="Y242" t="n">
        <v>1</v>
      </c>
      <c r="Z242" t="n">
        <v>10</v>
      </c>
    </row>
    <row r="243">
      <c r="A243" t="n">
        <v>13</v>
      </c>
      <c r="B243" t="n">
        <v>105</v>
      </c>
      <c r="C243" t="inlineStr">
        <is>
          <t xml:space="preserve">CONCLUIDO	</t>
        </is>
      </c>
      <c r="D243" t="n">
        <v>9.0489</v>
      </c>
      <c r="E243" t="n">
        <v>11.05</v>
      </c>
      <c r="F243" t="n">
        <v>7.8</v>
      </c>
      <c r="G243" t="n">
        <v>27.52</v>
      </c>
      <c r="H243" t="n">
        <v>0.36</v>
      </c>
      <c r="I243" t="n">
        <v>17</v>
      </c>
      <c r="J243" t="n">
        <v>209.17</v>
      </c>
      <c r="K243" t="n">
        <v>55.27</v>
      </c>
      <c r="L243" t="n">
        <v>4.25</v>
      </c>
      <c r="M243" t="n">
        <v>15</v>
      </c>
      <c r="N243" t="n">
        <v>44.65</v>
      </c>
      <c r="O243" t="n">
        <v>26032.25</v>
      </c>
      <c r="P243" t="n">
        <v>95.08</v>
      </c>
      <c r="Q243" t="n">
        <v>968.36</v>
      </c>
      <c r="R243" t="n">
        <v>34.93</v>
      </c>
      <c r="S243" t="n">
        <v>23.91</v>
      </c>
      <c r="T243" t="n">
        <v>4704.68</v>
      </c>
      <c r="U243" t="n">
        <v>0.68</v>
      </c>
      <c r="V243" t="n">
        <v>0.87</v>
      </c>
      <c r="W243" t="n">
        <v>1.11</v>
      </c>
      <c r="X243" t="n">
        <v>0.3</v>
      </c>
      <c r="Y243" t="n">
        <v>1</v>
      </c>
      <c r="Z243" t="n">
        <v>10</v>
      </c>
    </row>
    <row r="244">
      <c r="A244" t="n">
        <v>14</v>
      </c>
      <c r="B244" t="n">
        <v>105</v>
      </c>
      <c r="C244" t="inlineStr">
        <is>
          <t xml:space="preserve">CONCLUIDO	</t>
        </is>
      </c>
      <c r="D244" t="n">
        <v>9.026899999999999</v>
      </c>
      <c r="E244" t="n">
        <v>11.08</v>
      </c>
      <c r="F244" t="n">
        <v>7.82</v>
      </c>
      <c r="G244" t="n">
        <v>27.61</v>
      </c>
      <c r="H244" t="n">
        <v>0.38</v>
      </c>
      <c r="I244" t="n">
        <v>17</v>
      </c>
      <c r="J244" t="n">
        <v>209.58</v>
      </c>
      <c r="K244" t="n">
        <v>55.27</v>
      </c>
      <c r="L244" t="n">
        <v>4.5</v>
      </c>
      <c r="M244" t="n">
        <v>15</v>
      </c>
      <c r="N244" t="n">
        <v>44.8</v>
      </c>
      <c r="O244" t="n">
        <v>26081.73</v>
      </c>
      <c r="P244" t="n">
        <v>95.37</v>
      </c>
      <c r="Q244" t="n">
        <v>968.36</v>
      </c>
      <c r="R244" t="n">
        <v>35.84</v>
      </c>
      <c r="S244" t="n">
        <v>23.91</v>
      </c>
      <c r="T244" t="n">
        <v>5159.14</v>
      </c>
      <c r="U244" t="n">
        <v>0.67</v>
      </c>
      <c r="V244" t="n">
        <v>0.86</v>
      </c>
      <c r="W244" t="n">
        <v>1.11</v>
      </c>
      <c r="X244" t="n">
        <v>0.33</v>
      </c>
      <c r="Y244" t="n">
        <v>1</v>
      </c>
      <c r="Z244" t="n">
        <v>10</v>
      </c>
    </row>
    <row r="245">
      <c r="A245" t="n">
        <v>15</v>
      </c>
      <c r="B245" t="n">
        <v>105</v>
      </c>
      <c r="C245" t="inlineStr">
        <is>
          <t xml:space="preserve">CONCLUIDO	</t>
        </is>
      </c>
      <c r="D245" t="n">
        <v>9.130800000000001</v>
      </c>
      <c r="E245" t="n">
        <v>10.95</v>
      </c>
      <c r="F245" t="n">
        <v>7.78</v>
      </c>
      <c r="G245" t="n">
        <v>31.12</v>
      </c>
      <c r="H245" t="n">
        <v>0.4</v>
      </c>
      <c r="I245" t="n">
        <v>15</v>
      </c>
      <c r="J245" t="n">
        <v>209.98</v>
      </c>
      <c r="K245" t="n">
        <v>55.27</v>
      </c>
      <c r="L245" t="n">
        <v>4.75</v>
      </c>
      <c r="M245" t="n">
        <v>13</v>
      </c>
      <c r="N245" t="n">
        <v>44.95</v>
      </c>
      <c r="O245" t="n">
        <v>26131.27</v>
      </c>
      <c r="P245" t="n">
        <v>92.7</v>
      </c>
      <c r="Q245" t="n">
        <v>968.4</v>
      </c>
      <c r="R245" t="n">
        <v>34.45</v>
      </c>
      <c r="S245" t="n">
        <v>23.91</v>
      </c>
      <c r="T245" t="n">
        <v>4476.41</v>
      </c>
      <c r="U245" t="n">
        <v>0.6899999999999999</v>
      </c>
      <c r="V245" t="n">
        <v>0.87</v>
      </c>
      <c r="W245" t="n">
        <v>1.1</v>
      </c>
      <c r="X245" t="n">
        <v>0.28</v>
      </c>
      <c r="Y245" t="n">
        <v>1</v>
      </c>
      <c r="Z245" t="n">
        <v>10</v>
      </c>
    </row>
    <row r="246">
      <c r="A246" t="n">
        <v>16</v>
      </c>
      <c r="B246" t="n">
        <v>105</v>
      </c>
      <c r="C246" t="inlineStr">
        <is>
          <t xml:space="preserve">CONCLUIDO	</t>
        </is>
      </c>
      <c r="D246" t="n">
        <v>9.1373</v>
      </c>
      <c r="E246" t="n">
        <v>10.94</v>
      </c>
      <c r="F246" t="n">
        <v>7.77</v>
      </c>
      <c r="G246" t="n">
        <v>31.08</v>
      </c>
      <c r="H246" t="n">
        <v>0.42</v>
      </c>
      <c r="I246" t="n">
        <v>15</v>
      </c>
      <c r="J246" t="n">
        <v>210.38</v>
      </c>
      <c r="K246" t="n">
        <v>55.27</v>
      </c>
      <c r="L246" t="n">
        <v>5</v>
      </c>
      <c r="M246" t="n">
        <v>13</v>
      </c>
      <c r="N246" t="n">
        <v>45.11</v>
      </c>
      <c r="O246" t="n">
        <v>26180.86</v>
      </c>
      <c r="P246" t="n">
        <v>91.97</v>
      </c>
      <c r="Q246" t="n">
        <v>968.36</v>
      </c>
      <c r="R246" t="n">
        <v>34.21</v>
      </c>
      <c r="S246" t="n">
        <v>23.91</v>
      </c>
      <c r="T246" t="n">
        <v>4354.45</v>
      </c>
      <c r="U246" t="n">
        <v>0.7</v>
      </c>
      <c r="V246" t="n">
        <v>0.87</v>
      </c>
      <c r="W246" t="n">
        <v>1.1</v>
      </c>
      <c r="X246" t="n">
        <v>0.27</v>
      </c>
      <c r="Y246" t="n">
        <v>1</v>
      </c>
      <c r="Z246" t="n">
        <v>10</v>
      </c>
    </row>
    <row r="247">
      <c r="A247" t="n">
        <v>17</v>
      </c>
      <c r="B247" t="n">
        <v>105</v>
      </c>
      <c r="C247" t="inlineStr">
        <is>
          <t xml:space="preserve">CONCLUIDO	</t>
        </is>
      </c>
      <c r="D247" t="n">
        <v>9.1919</v>
      </c>
      <c r="E247" t="n">
        <v>10.88</v>
      </c>
      <c r="F247" t="n">
        <v>7.75</v>
      </c>
      <c r="G247" t="n">
        <v>33.2</v>
      </c>
      <c r="H247" t="n">
        <v>0.44</v>
      </c>
      <c r="I247" t="n">
        <v>14</v>
      </c>
      <c r="J247" t="n">
        <v>210.78</v>
      </c>
      <c r="K247" t="n">
        <v>55.27</v>
      </c>
      <c r="L247" t="n">
        <v>5.25</v>
      </c>
      <c r="M247" t="n">
        <v>12</v>
      </c>
      <c r="N247" t="n">
        <v>45.26</v>
      </c>
      <c r="O247" t="n">
        <v>26230.5</v>
      </c>
      <c r="P247" t="n">
        <v>90.84</v>
      </c>
      <c r="Q247" t="n">
        <v>968.36</v>
      </c>
      <c r="R247" t="n">
        <v>33.36</v>
      </c>
      <c r="S247" t="n">
        <v>23.91</v>
      </c>
      <c r="T247" t="n">
        <v>3935.28</v>
      </c>
      <c r="U247" t="n">
        <v>0.72</v>
      </c>
      <c r="V247" t="n">
        <v>0.87</v>
      </c>
      <c r="W247" t="n">
        <v>1.1</v>
      </c>
      <c r="X247" t="n">
        <v>0.25</v>
      </c>
      <c r="Y247" t="n">
        <v>1</v>
      </c>
      <c r="Z247" t="n">
        <v>10</v>
      </c>
    </row>
    <row r="248">
      <c r="A248" t="n">
        <v>18</v>
      </c>
      <c r="B248" t="n">
        <v>105</v>
      </c>
      <c r="C248" t="inlineStr">
        <is>
          <t xml:space="preserve">CONCLUIDO	</t>
        </is>
      </c>
      <c r="D248" t="n">
        <v>9.2324</v>
      </c>
      <c r="E248" t="n">
        <v>10.83</v>
      </c>
      <c r="F248" t="n">
        <v>7.74</v>
      </c>
      <c r="G248" t="n">
        <v>35.72</v>
      </c>
      <c r="H248" t="n">
        <v>0.46</v>
      </c>
      <c r="I248" t="n">
        <v>13</v>
      </c>
      <c r="J248" t="n">
        <v>211.18</v>
      </c>
      <c r="K248" t="n">
        <v>55.27</v>
      </c>
      <c r="L248" t="n">
        <v>5.5</v>
      </c>
      <c r="M248" t="n">
        <v>11</v>
      </c>
      <c r="N248" t="n">
        <v>45.41</v>
      </c>
      <c r="O248" t="n">
        <v>26280.2</v>
      </c>
      <c r="P248" t="n">
        <v>89.66</v>
      </c>
      <c r="Q248" t="n">
        <v>968.38</v>
      </c>
      <c r="R248" t="n">
        <v>33.31</v>
      </c>
      <c r="S248" t="n">
        <v>23.91</v>
      </c>
      <c r="T248" t="n">
        <v>3917.79</v>
      </c>
      <c r="U248" t="n">
        <v>0.72</v>
      </c>
      <c r="V248" t="n">
        <v>0.87</v>
      </c>
      <c r="W248" t="n">
        <v>1.1</v>
      </c>
      <c r="X248" t="n">
        <v>0.24</v>
      </c>
      <c r="Y248" t="n">
        <v>1</v>
      </c>
      <c r="Z248" t="n">
        <v>10</v>
      </c>
    </row>
    <row r="249">
      <c r="A249" t="n">
        <v>19</v>
      </c>
      <c r="B249" t="n">
        <v>105</v>
      </c>
      <c r="C249" t="inlineStr">
        <is>
          <t xml:space="preserve">CONCLUIDO	</t>
        </is>
      </c>
      <c r="D249" t="n">
        <v>9.292</v>
      </c>
      <c r="E249" t="n">
        <v>10.76</v>
      </c>
      <c r="F249" t="n">
        <v>7.71</v>
      </c>
      <c r="G249" t="n">
        <v>38.55</v>
      </c>
      <c r="H249" t="n">
        <v>0.48</v>
      </c>
      <c r="I249" t="n">
        <v>12</v>
      </c>
      <c r="J249" t="n">
        <v>211.59</v>
      </c>
      <c r="K249" t="n">
        <v>55.27</v>
      </c>
      <c r="L249" t="n">
        <v>5.75</v>
      </c>
      <c r="M249" t="n">
        <v>10</v>
      </c>
      <c r="N249" t="n">
        <v>45.57</v>
      </c>
      <c r="O249" t="n">
        <v>26329.94</v>
      </c>
      <c r="P249" t="n">
        <v>87.18000000000001</v>
      </c>
      <c r="Q249" t="n">
        <v>968.39</v>
      </c>
      <c r="R249" t="n">
        <v>32.38</v>
      </c>
      <c r="S249" t="n">
        <v>23.91</v>
      </c>
      <c r="T249" t="n">
        <v>3457.08</v>
      </c>
      <c r="U249" t="n">
        <v>0.74</v>
      </c>
      <c r="V249" t="n">
        <v>0.88</v>
      </c>
      <c r="W249" t="n">
        <v>1.1</v>
      </c>
      <c r="X249" t="n">
        <v>0.21</v>
      </c>
      <c r="Y249" t="n">
        <v>1</v>
      </c>
      <c r="Z249" t="n">
        <v>10</v>
      </c>
    </row>
    <row r="250">
      <c r="A250" t="n">
        <v>20</v>
      </c>
      <c r="B250" t="n">
        <v>105</v>
      </c>
      <c r="C250" t="inlineStr">
        <is>
          <t xml:space="preserve">CONCLUIDO	</t>
        </is>
      </c>
      <c r="D250" t="n">
        <v>9.2889</v>
      </c>
      <c r="E250" t="n">
        <v>10.77</v>
      </c>
      <c r="F250" t="n">
        <v>7.71</v>
      </c>
      <c r="G250" t="n">
        <v>38.57</v>
      </c>
      <c r="H250" t="n">
        <v>0.5</v>
      </c>
      <c r="I250" t="n">
        <v>12</v>
      </c>
      <c r="J250" t="n">
        <v>211.99</v>
      </c>
      <c r="K250" t="n">
        <v>55.27</v>
      </c>
      <c r="L250" t="n">
        <v>6</v>
      </c>
      <c r="M250" t="n">
        <v>8</v>
      </c>
      <c r="N250" t="n">
        <v>45.72</v>
      </c>
      <c r="O250" t="n">
        <v>26379.74</v>
      </c>
      <c r="P250" t="n">
        <v>86.02</v>
      </c>
      <c r="Q250" t="n">
        <v>968.3200000000001</v>
      </c>
      <c r="R250" t="n">
        <v>32.38</v>
      </c>
      <c r="S250" t="n">
        <v>23.91</v>
      </c>
      <c r="T250" t="n">
        <v>3458.22</v>
      </c>
      <c r="U250" t="n">
        <v>0.74</v>
      </c>
      <c r="V250" t="n">
        <v>0.88</v>
      </c>
      <c r="W250" t="n">
        <v>1.1</v>
      </c>
      <c r="X250" t="n">
        <v>0.22</v>
      </c>
      <c r="Y250" t="n">
        <v>1</v>
      </c>
      <c r="Z250" t="n">
        <v>10</v>
      </c>
    </row>
    <row r="251">
      <c r="A251" t="n">
        <v>21</v>
      </c>
      <c r="B251" t="n">
        <v>105</v>
      </c>
      <c r="C251" t="inlineStr">
        <is>
          <t xml:space="preserve">CONCLUIDO	</t>
        </is>
      </c>
      <c r="D251" t="n">
        <v>9.336600000000001</v>
      </c>
      <c r="E251" t="n">
        <v>10.71</v>
      </c>
      <c r="F251" t="n">
        <v>7.7</v>
      </c>
      <c r="G251" t="n">
        <v>42</v>
      </c>
      <c r="H251" t="n">
        <v>0.52</v>
      </c>
      <c r="I251" t="n">
        <v>11</v>
      </c>
      <c r="J251" t="n">
        <v>212.4</v>
      </c>
      <c r="K251" t="n">
        <v>55.27</v>
      </c>
      <c r="L251" t="n">
        <v>6.25</v>
      </c>
      <c r="M251" t="n">
        <v>4</v>
      </c>
      <c r="N251" t="n">
        <v>45.87</v>
      </c>
      <c r="O251" t="n">
        <v>26429.59</v>
      </c>
      <c r="P251" t="n">
        <v>84.40000000000001</v>
      </c>
      <c r="Q251" t="n">
        <v>968.39</v>
      </c>
      <c r="R251" t="n">
        <v>31.84</v>
      </c>
      <c r="S251" t="n">
        <v>23.91</v>
      </c>
      <c r="T251" t="n">
        <v>3188.52</v>
      </c>
      <c r="U251" t="n">
        <v>0.75</v>
      </c>
      <c r="V251" t="n">
        <v>0.88</v>
      </c>
      <c r="W251" t="n">
        <v>1.1</v>
      </c>
      <c r="X251" t="n">
        <v>0.2</v>
      </c>
      <c r="Y251" t="n">
        <v>1</v>
      </c>
      <c r="Z251" t="n">
        <v>10</v>
      </c>
    </row>
    <row r="252">
      <c r="A252" t="n">
        <v>22</v>
      </c>
      <c r="B252" t="n">
        <v>105</v>
      </c>
      <c r="C252" t="inlineStr">
        <is>
          <t xml:space="preserve">CONCLUIDO	</t>
        </is>
      </c>
      <c r="D252" t="n">
        <v>9.3325</v>
      </c>
      <c r="E252" t="n">
        <v>10.72</v>
      </c>
      <c r="F252" t="n">
        <v>7.7</v>
      </c>
      <c r="G252" t="n">
        <v>42.02</v>
      </c>
      <c r="H252" t="n">
        <v>0.54</v>
      </c>
      <c r="I252" t="n">
        <v>11</v>
      </c>
      <c r="J252" t="n">
        <v>212.8</v>
      </c>
      <c r="K252" t="n">
        <v>55.27</v>
      </c>
      <c r="L252" t="n">
        <v>6.5</v>
      </c>
      <c r="M252" t="n">
        <v>2</v>
      </c>
      <c r="N252" t="n">
        <v>46.03</v>
      </c>
      <c r="O252" t="n">
        <v>26479.5</v>
      </c>
      <c r="P252" t="n">
        <v>84.31999999999999</v>
      </c>
      <c r="Q252" t="n">
        <v>968.36</v>
      </c>
      <c r="R252" t="n">
        <v>31.99</v>
      </c>
      <c r="S252" t="n">
        <v>23.91</v>
      </c>
      <c r="T252" t="n">
        <v>3265.85</v>
      </c>
      <c r="U252" t="n">
        <v>0.75</v>
      </c>
      <c r="V252" t="n">
        <v>0.88</v>
      </c>
      <c r="W252" t="n">
        <v>1.1</v>
      </c>
      <c r="X252" t="n">
        <v>0.21</v>
      </c>
      <c r="Y252" t="n">
        <v>1</v>
      </c>
      <c r="Z252" t="n">
        <v>10</v>
      </c>
    </row>
    <row r="253">
      <c r="A253" t="n">
        <v>23</v>
      </c>
      <c r="B253" t="n">
        <v>105</v>
      </c>
      <c r="C253" t="inlineStr">
        <is>
          <t xml:space="preserve">CONCLUIDO	</t>
        </is>
      </c>
      <c r="D253" t="n">
        <v>9.332000000000001</v>
      </c>
      <c r="E253" t="n">
        <v>10.72</v>
      </c>
      <c r="F253" t="n">
        <v>7.71</v>
      </c>
      <c r="G253" t="n">
        <v>42.03</v>
      </c>
      <c r="H253" t="n">
        <v>0.5600000000000001</v>
      </c>
      <c r="I253" t="n">
        <v>11</v>
      </c>
      <c r="J253" t="n">
        <v>213.21</v>
      </c>
      <c r="K253" t="n">
        <v>55.27</v>
      </c>
      <c r="L253" t="n">
        <v>6.75</v>
      </c>
      <c r="M253" t="n">
        <v>2</v>
      </c>
      <c r="N253" t="n">
        <v>46.18</v>
      </c>
      <c r="O253" t="n">
        <v>26529.46</v>
      </c>
      <c r="P253" t="n">
        <v>84.29000000000001</v>
      </c>
      <c r="Q253" t="n">
        <v>968.37</v>
      </c>
      <c r="R253" t="n">
        <v>31.99</v>
      </c>
      <c r="S253" t="n">
        <v>23.91</v>
      </c>
      <c r="T253" t="n">
        <v>3266.19</v>
      </c>
      <c r="U253" t="n">
        <v>0.75</v>
      </c>
      <c r="V253" t="n">
        <v>0.88</v>
      </c>
      <c r="W253" t="n">
        <v>1.1</v>
      </c>
      <c r="X253" t="n">
        <v>0.21</v>
      </c>
      <c r="Y253" t="n">
        <v>1</v>
      </c>
      <c r="Z253" t="n">
        <v>10</v>
      </c>
    </row>
    <row r="254">
      <c r="A254" t="n">
        <v>24</v>
      </c>
      <c r="B254" t="n">
        <v>105</v>
      </c>
      <c r="C254" t="inlineStr">
        <is>
          <t xml:space="preserve">CONCLUIDO	</t>
        </is>
      </c>
      <c r="D254" t="n">
        <v>9.330500000000001</v>
      </c>
      <c r="E254" t="n">
        <v>10.72</v>
      </c>
      <c r="F254" t="n">
        <v>7.71</v>
      </c>
      <c r="G254" t="n">
        <v>42.04</v>
      </c>
      <c r="H254" t="n">
        <v>0.58</v>
      </c>
      <c r="I254" t="n">
        <v>11</v>
      </c>
      <c r="J254" t="n">
        <v>213.61</v>
      </c>
      <c r="K254" t="n">
        <v>55.27</v>
      </c>
      <c r="L254" t="n">
        <v>7</v>
      </c>
      <c r="M254" t="n">
        <v>1</v>
      </c>
      <c r="N254" t="n">
        <v>46.34</v>
      </c>
      <c r="O254" t="n">
        <v>26579.47</v>
      </c>
      <c r="P254" t="n">
        <v>84.27</v>
      </c>
      <c r="Q254" t="n">
        <v>968.36</v>
      </c>
      <c r="R254" t="n">
        <v>32.06</v>
      </c>
      <c r="S254" t="n">
        <v>23.91</v>
      </c>
      <c r="T254" t="n">
        <v>3299.8</v>
      </c>
      <c r="U254" t="n">
        <v>0.75</v>
      </c>
      <c r="V254" t="n">
        <v>0.88</v>
      </c>
      <c r="W254" t="n">
        <v>1.1</v>
      </c>
      <c r="X254" t="n">
        <v>0.21</v>
      </c>
      <c r="Y254" t="n">
        <v>1</v>
      </c>
      <c r="Z254" t="n">
        <v>10</v>
      </c>
    </row>
    <row r="255">
      <c r="A255" t="n">
        <v>25</v>
      </c>
      <c r="B255" t="n">
        <v>105</v>
      </c>
      <c r="C255" t="inlineStr">
        <is>
          <t xml:space="preserve">CONCLUIDO	</t>
        </is>
      </c>
      <c r="D255" t="n">
        <v>9.329800000000001</v>
      </c>
      <c r="E255" t="n">
        <v>10.72</v>
      </c>
      <c r="F255" t="n">
        <v>7.71</v>
      </c>
      <c r="G255" t="n">
        <v>42.04</v>
      </c>
      <c r="H255" t="n">
        <v>0.6</v>
      </c>
      <c r="I255" t="n">
        <v>11</v>
      </c>
      <c r="J255" t="n">
        <v>214.02</v>
      </c>
      <c r="K255" t="n">
        <v>55.27</v>
      </c>
      <c r="L255" t="n">
        <v>7.25</v>
      </c>
      <c r="M255" t="n">
        <v>0</v>
      </c>
      <c r="N255" t="n">
        <v>46.49</v>
      </c>
      <c r="O255" t="n">
        <v>26629.54</v>
      </c>
      <c r="P255" t="n">
        <v>84.31</v>
      </c>
      <c r="Q255" t="n">
        <v>968.36</v>
      </c>
      <c r="R255" t="n">
        <v>32.01</v>
      </c>
      <c r="S255" t="n">
        <v>23.91</v>
      </c>
      <c r="T255" t="n">
        <v>3274.03</v>
      </c>
      <c r="U255" t="n">
        <v>0.75</v>
      </c>
      <c r="V255" t="n">
        <v>0.88</v>
      </c>
      <c r="W255" t="n">
        <v>1.11</v>
      </c>
      <c r="X255" t="n">
        <v>0.21</v>
      </c>
      <c r="Y255" t="n">
        <v>1</v>
      </c>
      <c r="Z255" t="n">
        <v>10</v>
      </c>
    </row>
    <row r="256">
      <c r="A256" t="n">
        <v>0</v>
      </c>
      <c r="B256" t="n">
        <v>60</v>
      </c>
      <c r="C256" t="inlineStr">
        <is>
          <t xml:space="preserve">CONCLUIDO	</t>
        </is>
      </c>
      <c r="D256" t="n">
        <v>8.0009</v>
      </c>
      <c r="E256" t="n">
        <v>12.5</v>
      </c>
      <c r="F256" t="n">
        <v>8.76</v>
      </c>
      <c r="G256" t="n">
        <v>8.34</v>
      </c>
      <c r="H256" t="n">
        <v>0.14</v>
      </c>
      <c r="I256" t="n">
        <v>63</v>
      </c>
      <c r="J256" t="n">
        <v>124.63</v>
      </c>
      <c r="K256" t="n">
        <v>45</v>
      </c>
      <c r="L256" t="n">
        <v>1</v>
      </c>
      <c r="M256" t="n">
        <v>61</v>
      </c>
      <c r="N256" t="n">
        <v>18.64</v>
      </c>
      <c r="O256" t="n">
        <v>15605.44</v>
      </c>
      <c r="P256" t="n">
        <v>86.28</v>
      </c>
      <c r="Q256" t="n">
        <v>968.49</v>
      </c>
      <c r="R256" t="n">
        <v>65.04000000000001</v>
      </c>
      <c r="S256" t="n">
        <v>23.91</v>
      </c>
      <c r="T256" t="n">
        <v>19530.95</v>
      </c>
      <c r="U256" t="n">
        <v>0.37</v>
      </c>
      <c r="V256" t="n">
        <v>0.77</v>
      </c>
      <c r="W256" t="n">
        <v>1.18</v>
      </c>
      <c r="X256" t="n">
        <v>1.26</v>
      </c>
      <c r="Y256" t="n">
        <v>1</v>
      </c>
      <c r="Z256" t="n">
        <v>10</v>
      </c>
    </row>
    <row r="257">
      <c r="A257" t="n">
        <v>1</v>
      </c>
      <c r="B257" t="n">
        <v>60</v>
      </c>
      <c r="C257" t="inlineStr">
        <is>
          <t xml:space="preserve">CONCLUIDO	</t>
        </is>
      </c>
      <c r="D257" t="n">
        <v>8.466200000000001</v>
      </c>
      <c r="E257" t="n">
        <v>11.81</v>
      </c>
      <c r="F257" t="n">
        <v>8.449999999999999</v>
      </c>
      <c r="G257" t="n">
        <v>10.57</v>
      </c>
      <c r="H257" t="n">
        <v>0.18</v>
      </c>
      <c r="I257" t="n">
        <v>48</v>
      </c>
      <c r="J257" t="n">
        <v>124.96</v>
      </c>
      <c r="K257" t="n">
        <v>45</v>
      </c>
      <c r="L257" t="n">
        <v>1.25</v>
      </c>
      <c r="M257" t="n">
        <v>46</v>
      </c>
      <c r="N257" t="n">
        <v>18.71</v>
      </c>
      <c r="O257" t="n">
        <v>15645.96</v>
      </c>
      <c r="P257" t="n">
        <v>81.56999999999999</v>
      </c>
      <c r="Q257" t="n">
        <v>968.5</v>
      </c>
      <c r="R257" t="n">
        <v>55.13</v>
      </c>
      <c r="S257" t="n">
        <v>23.91</v>
      </c>
      <c r="T257" t="n">
        <v>14651.61</v>
      </c>
      <c r="U257" t="n">
        <v>0.43</v>
      </c>
      <c r="V257" t="n">
        <v>0.8</v>
      </c>
      <c r="W257" t="n">
        <v>1.17</v>
      </c>
      <c r="X257" t="n">
        <v>0.96</v>
      </c>
      <c r="Y257" t="n">
        <v>1</v>
      </c>
      <c r="Z257" t="n">
        <v>10</v>
      </c>
    </row>
    <row r="258">
      <c r="A258" t="n">
        <v>2</v>
      </c>
      <c r="B258" t="n">
        <v>60</v>
      </c>
      <c r="C258" t="inlineStr">
        <is>
          <t xml:space="preserve">CONCLUIDO	</t>
        </is>
      </c>
      <c r="D258" t="n">
        <v>8.827400000000001</v>
      </c>
      <c r="E258" t="n">
        <v>11.33</v>
      </c>
      <c r="F258" t="n">
        <v>8.220000000000001</v>
      </c>
      <c r="G258" t="n">
        <v>12.99</v>
      </c>
      <c r="H258" t="n">
        <v>0.21</v>
      </c>
      <c r="I258" t="n">
        <v>38</v>
      </c>
      <c r="J258" t="n">
        <v>125.29</v>
      </c>
      <c r="K258" t="n">
        <v>45</v>
      </c>
      <c r="L258" t="n">
        <v>1.5</v>
      </c>
      <c r="M258" t="n">
        <v>36</v>
      </c>
      <c r="N258" t="n">
        <v>18.79</v>
      </c>
      <c r="O258" t="n">
        <v>15686.51</v>
      </c>
      <c r="P258" t="n">
        <v>77.43000000000001</v>
      </c>
      <c r="Q258" t="n">
        <v>968.47</v>
      </c>
      <c r="R258" t="n">
        <v>48.3</v>
      </c>
      <c r="S258" t="n">
        <v>23.91</v>
      </c>
      <c r="T258" t="n">
        <v>11283.88</v>
      </c>
      <c r="U258" t="n">
        <v>0.5</v>
      </c>
      <c r="V258" t="n">
        <v>0.82</v>
      </c>
      <c r="W258" t="n">
        <v>1.14</v>
      </c>
      <c r="X258" t="n">
        <v>0.73</v>
      </c>
      <c r="Y258" t="n">
        <v>1</v>
      </c>
      <c r="Z258" t="n">
        <v>10</v>
      </c>
    </row>
    <row r="259">
      <c r="A259" t="n">
        <v>3</v>
      </c>
      <c r="B259" t="n">
        <v>60</v>
      </c>
      <c r="C259" t="inlineStr">
        <is>
          <t xml:space="preserve">CONCLUIDO	</t>
        </is>
      </c>
      <c r="D259" t="n">
        <v>9.026899999999999</v>
      </c>
      <c r="E259" t="n">
        <v>11.08</v>
      </c>
      <c r="F259" t="n">
        <v>8.130000000000001</v>
      </c>
      <c r="G259" t="n">
        <v>15.24</v>
      </c>
      <c r="H259" t="n">
        <v>0.25</v>
      </c>
      <c r="I259" t="n">
        <v>32</v>
      </c>
      <c r="J259" t="n">
        <v>125.62</v>
      </c>
      <c r="K259" t="n">
        <v>45</v>
      </c>
      <c r="L259" t="n">
        <v>1.75</v>
      </c>
      <c r="M259" t="n">
        <v>30</v>
      </c>
      <c r="N259" t="n">
        <v>18.87</v>
      </c>
      <c r="O259" t="n">
        <v>15727.09</v>
      </c>
      <c r="P259" t="n">
        <v>74.53</v>
      </c>
      <c r="Q259" t="n">
        <v>968.39</v>
      </c>
      <c r="R259" t="n">
        <v>45.42</v>
      </c>
      <c r="S259" t="n">
        <v>23.91</v>
      </c>
      <c r="T259" t="n">
        <v>9876.4</v>
      </c>
      <c r="U259" t="n">
        <v>0.53</v>
      </c>
      <c r="V259" t="n">
        <v>0.83</v>
      </c>
      <c r="W259" t="n">
        <v>1.13</v>
      </c>
      <c r="X259" t="n">
        <v>0.63</v>
      </c>
      <c r="Y259" t="n">
        <v>1</v>
      </c>
      <c r="Z259" t="n">
        <v>10</v>
      </c>
    </row>
    <row r="260">
      <c r="A260" t="n">
        <v>4</v>
      </c>
      <c r="B260" t="n">
        <v>60</v>
      </c>
      <c r="C260" t="inlineStr">
        <is>
          <t xml:space="preserve">CONCLUIDO	</t>
        </is>
      </c>
      <c r="D260" t="n">
        <v>9.2334</v>
      </c>
      <c r="E260" t="n">
        <v>10.83</v>
      </c>
      <c r="F260" t="n">
        <v>8.01</v>
      </c>
      <c r="G260" t="n">
        <v>17.8</v>
      </c>
      <c r="H260" t="n">
        <v>0.28</v>
      </c>
      <c r="I260" t="n">
        <v>27</v>
      </c>
      <c r="J260" t="n">
        <v>125.95</v>
      </c>
      <c r="K260" t="n">
        <v>45</v>
      </c>
      <c r="L260" t="n">
        <v>2</v>
      </c>
      <c r="M260" t="n">
        <v>25</v>
      </c>
      <c r="N260" t="n">
        <v>18.95</v>
      </c>
      <c r="O260" t="n">
        <v>15767.7</v>
      </c>
      <c r="P260" t="n">
        <v>71.27</v>
      </c>
      <c r="Q260" t="n">
        <v>968.37</v>
      </c>
      <c r="R260" t="n">
        <v>41.36</v>
      </c>
      <c r="S260" t="n">
        <v>23.91</v>
      </c>
      <c r="T260" t="n">
        <v>7868.53</v>
      </c>
      <c r="U260" t="n">
        <v>0.58</v>
      </c>
      <c r="V260" t="n">
        <v>0.84</v>
      </c>
      <c r="W260" t="n">
        <v>1.13</v>
      </c>
      <c r="X260" t="n">
        <v>0.51</v>
      </c>
      <c r="Y260" t="n">
        <v>1</v>
      </c>
      <c r="Z260" t="n">
        <v>10</v>
      </c>
    </row>
    <row r="261">
      <c r="A261" t="n">
        <v>5</v>
      </c>
      <c r="B261" t="n">
        <v>60</v>
      </c>
      <c r="C261" t="inlineStr">
        <is>
          <t xml:space="preserve">CONCLUIDO	</t>
        </is>
      </c>
      <c r="D261" t="n">
        <v>9.387700000000001</v>
      </c>
      <c r="E261" t="n">
        <v>10.65</v>
      </c>
      <c r="F261" t="n">
        <v>7.93</v>
      </c>
      <c r="G261" t="n">
        <v>20.69</v>
      </c>
      <c r="H261" t="n">
        <v>0.31</v>
      </c>
      <c r="I261" t="n">
        <v>23</v>
      </c>
      <c r="J261" t="n">
        <v>126.28</v>
      </c>
      <c r="K261" t="n">
        <v>45</v>
      </c>
      <c r="L261" t="n">
        <v>2.25</v>
      </c>
      <c r="M261" t="n">
        <v>21</v>
      </c>
      <c r="N261" t="n">
        <v>19.03</v>
      </c>
      <c r="O261" t="n">
        <v>15808.34</v>
      </c>
      <c r="P261" t="n">
        <v>68.33</v>
      </c>
      <c r="Q261" t="n">
        <v>968.39</v>
      </c>
      <c r="R261" t="n">
        <v>39.1</v>
      </c>
      <c r="S261" t="n">
        <v>23.91</v>
      </c>
      <c r="T261" t="n">
        <v>6759.24</v>
      </c>
      <c r="U261" t="n">
        <v>0.61</v>
      </c>
      <c r="V261" t="n">
        <v>0.85</v>
      </c>
      <c r="W261" t="n">
        <v>1.12</v>
      </c>
      <c r="X261" t="n">
        <v>0.44</v>
      </c>
      <c r="Y261" t="n">
        <v>1</v>
      </c>
      <c r="Z261" t="n">
        <v>10</v>
      </c>
    </row>
    <row r="262">
      <c r="A262" t="n">
        <v>6</v>
      </c>
      <c r="B262" t="n">
        <v>60</v>
      </c>
      <c r="C262" t="inlineStr">
        <is>
          <t xml:space="preserve">CONCLUIDO	</t>
        </is>
      </c>
      <c r="D262" t="n">
        <v>9.498900000000001</v>
      </c>
      <c r="E262" t="n">
        <v>10.53</v>
      </c>
      <c r="F262" t="n">
        <v>7.88</v>
      </c>
      <c r="G262" t="n">
        <v>23.65</v>
      </c>
      <c r="H262" t="n">
        <v>0.35</v>
      </c>
      <c r="I262" t="n">
        <v>20</v>
      </c>
      <c r="J262" t="n">
        <v>126.61</v>
      </c>
      <c r="K262" t="n">
        <v>45</v>
      </c>
      <c r="L262" t="n">
        <v>2.5</v>
      </c>
      <c r="M262" t="n">
        <v>17</v>
      </c>
      <c r="N262" t="n">
        <v>19.11</v>
      </c>
      <c r="O262" t="n">
        <v>15849</v>
      </c>
      <c r="P262" t="n">
        <v>66.04000000000001</v>
      </c>
      <c r="Q262" t="n">
        <v>968.3200000000001</v>
      </c>
      <c r="R262" t="n">
        <v>37.56</v>
      </c>
      <c r="S262" t="n">
        <v>23.91</v>
      </c>
      <c r="T262" t="n">
        <v>6007.98</v>
      </c>
      <c r="U262" t="n">
        <v>0.64</v>
      </c>
      <c r="V262" t="n">
        <v>0.86</v>
      </c>
      <c r="W262" t="n">
        <v>1.12</v>
      </c>
      <c r="X262" t="n">
        <v>0.39</v>
      </c>
      <c r="Y262" t="n">
        <v>1</v>
      </c>
      <c r="Z262" t="n">
        <v>10</v>
      </c>
    </row>
    <row r="263">
      <c r="A263" t="n">
        <v>7</v>
      </c>
      <c r="B263" t="n">
        <v>60</v>
      </c>
      <c r="C263" t="inlineStr">
        <is>
          <t xml:space="preserve">CONCLUIDO	</t>
        </is>
      </c>
      <c r="D263" t="n">
        <v>9.5806</v>
      </c>
      <c r="E263" t="n">
        <v>10.44</v>
      </c>
      <c r="F263" t="n">
        <v>7.85</v>
      </c>
      <c r="G263" t="n">
        <v>26.15</v>
      </c>
      <c r="H263" t="n">
        <v>0.38</v>
      </c>
      <c r="I263" t="n">
        <v>18</v>
      </c>
      <c r="J263" t="n">
        <v>126.94</v>
      </c>
      <c r="K263" t="n">
        <v>45</v>
      </c>
      <c r="L263" t="n">
        <v>2.75</v>
      </c>
      <c r="M263" t="n">
        <v>8</v>
      </c>
      <c r="N263" t="n">
        <v>19.19</v>
      </c>
      <c r="O263" t="n">
        <v>15889.69</v>
      </c>
      <c r="P263" t="n">
        <v>63.82</v>
      </c>
      <c r="Q263" t="n">
        <v>968.34</v>
      </c>
      <c r="R263" t="n">
        <v>36.13</v>
      </c>
      <c r="S263" t="n">
        <v>23.91</v>
      </c>
      <c r="T263" t="n">
        <v>5301.76</v>
      </c>
      <c r="U263" t="n">
        <v>0.66</v>
      </c>
      <c r="V263" t="n">
        <v>0.86</v>
      </c>
      <c r="W263" t="n">
        <v>1.12</v>
      </c>
      <c r="X263" t="n">
        <v>0.35</v>
      </c>
      <c r="Y263" t="n">
        <v>1</v>
      </c>
      <c r="Z263" t="n">
        <v>10</v>
      </c>
    </row>
    <row r="264">
      <c r="A264" t="n">
        <v>8</v>
      </c>
      <c r="B264" t="n">
        <v>60</v>
      </c>
      <c r="C264" t="inlineStr">
        <is>
          <t xml:space="preserve">CONCLUIDO	</t>
        </is>
      </c>
      <c r="D264" t="n">
        <v>9.5686</v>
      </c>
      <c r="E264" t="n">
        <v>10.45</v>
      </c>
      <c r="F264" t="n">
        <v>7.86</v>
      </c>
      <c r="G264" t="n">
        <v>26.2</v>
      </c>
      <c r="H264" t="n">
        <v>0.42</v>
      </c>
      <c r="I264" t="n">
        <v>18</v>
      </c>
      <c r="J264" t="n">
        <v>127.27</v>
      </c>
      <c r="K264" t="n">
        <v>45</v>
      </c>
      <c r="L264" t="n">
        <v>3</v>
      </c>
      <c r="M264" t="n">
        <v>2</v>
      </c>
      <c r="N264" t="n">
        <v>19.27</v>
      </c>
      <c r="O264" t="n">
        <v>15930.42</v>
      </c>
      <c r="P264" t="n">
        <v>64.40000000000001</v>
      </c>
      <c r="Q264" t="n">
        <v>968.42</v>
      </c>
      <c r="R264" t="n">
        <v>36.35</v>
      </c>
      <c r="S264" t="n">
        <v>23.91</v>
      </c>
      <c r="T264" t="n">
        <v>5412.25</v>
      </c>
      <c r="U264" t="n">
        <v>0.66</v>
      </c>
      <c r="V264" t="n">
        <v>0.86</v>
      </c>
      <c r="W264" t="n">
        <v>1.13</v>
      </c>
      <c r="X264" t="n">
        <v>0.36</v>
      </c>
      <c r="Y264" t="n">
        <v>1</v>
      </c>
      <c r="Z264" t="n">
        <v>10</v>
      </c>
    </row>
    <row r="265">
      <c r="A265" t="n">
        <v>9</v>
      </c>
      <c r="B265" t="n">
        <v>60</v>
      </c>
      <c r="C265" t="inlineStr">
        <is>
          <t xml:space="preserve">CONCLUIDO	</t>
        </is>
      </c>
      <c r="D265" t="n">
        <v>9.5686</v>
      </c>
      <c r="E265" t="n">
        <v>10.45</v>
      </c>
      <c r="F265" t="n">
        <v>7.86</v>
      </c>
      <c r="G265" t="n">
        <v>26.2</v>
      </c>
      <c r="H265" t="n">
        <v>0.45</v>
      </c>
      <c r="I265" t="n">
        <v>18</v>
      </c>
      <c r="J265" t="n">
        <v>127.6</v>
      </c>
      <c r="K265" t="n">
        <v>45</v>
      </c>
      <c r="L265" t="n">
        <v>3.25</v>
      </c>
      <c r="M265" t="n">
        <v>1</v>
      </c>
      <c r="N265" t="n">
        <v>19.35</v>
      </c>
      <c r="O265" t="n">
        <v>15971.17</v>
      </c>
      <c r="P265" t="n">
        <v>64.06</v>
      </c>
      <c r="Q265" t="n">
        <v>968.35</v>
      </c>
      <c r="R265" t="n">
        <v>36.35</v>
      </c>
      <c r="S265" t="n">
        <v>23.91</v>
      </c>
      <c r="T265" t="n">
        <v>5409.19</v>
      </c>
      <c r="U265" t="n">
        <v>0.66</v>
      </c>
      <c r="V265" t="n">
        <v>0.86</v>
      </c>
      <c r="W265" t="n">
        <v>1.13</v>
      </c>
      <c r="X265" t="n">
        <v>0.36</v>
      </c>
      <c r="Y265" t="n">
        <v>1</v>
      </c>
      <c r="Z265" t="n">
        <v>10</v>
      </c>
    </row>
    <row r="266">
      <c r="A266" t="n">
        <v>10</v>
      </c>
      <c r="B266" t="n">
        <v>60</v>
      </c>
      <c r="C266" t="inlineStr">
        <is>
          <t xml:space="preserve">CONCLUIDO	</t>
        </is>
      </c>
      <c r="D266" t="n">
        <v>9.568099999999999</v>
      </c>
      <c r="E266" t="n">
        <v>10.45</v>
      </c>
      <c r="F266" t="n">
        <v>7.86</v>
      </c>
      <c r="G266" t="n">
        <v>26.2</v>
      </c>
      <c r="H266" t="n">
        <v>0.48</v>
      </c>
      <c r="I266" t="n">
        <v>18</v>
      </c>
      <c r="J266" t="n">
        <v>127.93</v>
      </c>
      <c r="K266" t="n">
        <v>45</v>
      </c>
      <c r="L266" t="n">
        <v>3.5</v>
      </c>
      <c r="M266" t="n">
        <v>0</v>
      </c>
      <c r="N266" t="n">
        <v>19.43</v>
      </c>
      <c r="O266" t="n">
        <v>16011.95</v>
      </c>
      <c r="P266" t="n">
        <v>64.09999999999999</v>
      </c>
      <c r="Q266" t="n">
        <v>968.4400000000001</v>
      </c>
      <c r="R266" t="n">
        <v>36.14</v>
      </c>
      <c r="S266" t="n">
        <v>23.91</v>
      </c>
      <c r="T266" t="n">
        <v>5305.25</v>
      </c>
      <c r="U266" t="n">
        <v>0.66</v>
      </c>
      <c r="V266" t="n">
        <v>0.86</v>
      </c>
      <c r="W266" t="n">
        <v>1.13</v>
      </c>
      <c r="X266" t="n">
        <v>0.36</v>
      </c>
      <c r="Y266" t="n">
        <v>1</v>
      </c>
      <c r="Z266" t="n">
        <v>10</v>
      </c>
    </row>
    <row r="267">
      <c r="A267" t="n">
        <v>0</v>
      </c>
      <c r="B267" t="n">
        <v>135</v>
      </c>
      <c r="C267" t="inlineStr">
        <is>
          <t xml:space="preserve">CONCLUIDO	</t>
        </is>
      </c>
      <c r="D267" t="n">
        <v>5.2781</v>
      </c>
      <c r="E267" t="n">
        <v>18.95</v>
      </c>
      <c r="F267" t="n">
        <v>9.98</v>
      </c>
      <c r="G267" t="n">
        <v>4.95</v>
      </c>
      <c r="H267" t="n">
        <v>0.07000000000000001</v>
      </c>
      <c r="I267" t="n">
        <v>121</v>
      </c>
      <c r="J267" t="n">
        <v>263.32</v>
      </c>
      <c r="K267" t="n">
        <v>59.89</v>
      </c>
      <c r="L267" t="n">
        <v>1</v>
      </c>
      <c r="M267" t="n">
        <v>119</v>
      </c>
      <c r="N267" t="n">
        <v>67.43000000000001</v>
      </c>
      <c r="O267" t="n">
        <v>32710.1</v>
      </c>
      <c r="P267" t="n">
        <v>166.53</v>
      </c>
      <c r="Q267" t="n">
        <v>968.74</v>
      </c>
      <c r="R267" t="n">
        <v>102.57</v>
      </c>
      <c r="S267" t="n">
        <v>23.91</v>
      </c>
      <c r="T267" t="n">
        <v>38005.51</v>
      </c>
      <c r="U267" t="n">
        <v>0.23</v>
      </c>
      <c r="V267" t="n">
        <v>0.68</v>
      </c>
      <c r="W267" t="n">
        <v>1.29</v>
      </c>
      <c r="X267" t="n">
        <v>2.48</v>
      </c>
      <c r="Y267" t="n">
        <v>1</v>
      </c>
      <c r="Z267" t="n">
        <v>10</v>
      </c>
    </row>
    <row r="268">
      <c r="A268" t="n">
        <v>1</v>
      </c>
      <c r="B268" t="n">
        <v>135</v>
      </c>
      <c r="C268" t="inlineStr">
        <is>
          <t xml:space="preserve">CONCLUIDO	</t>
        </is>
      </c>
      <c r="D268" t="n">
        <v>5.9892</v>
      </c>
      <c r="E268" t="n">
        <v>16.7</v>
      </c>
      <c r="F268" t="n">
        <v>9.289999999999999</v>
      </c>
      <c r="G268" t="n">
        <v>6.2</v>
      </c>
      <c r="H268" t="n">
        <v>0.08</v>
      </c>
      <c r="I268" t="n">
        <v>90</v>
      </c>
      <c r="J268" t="n">
        <v>263.79</v>
      </c>
      <c r="K268" t="n">
        <v>59.89</v>
      </c>
      <c r="L268" t="n">
        <v>1.25</v>
      </c>
      <c r="M268" t="n">
        <v>88</v>
      </c>
      <c r="N268" t="n">
        <v>67.65000000000001</v>
      </c>
      <c r="O268" t="n">
        <v>32767.75</v>
      </c>
      <c r="P268" t="n">
        <v>154.31</v>
      </c>
      <c r="Q268" t="n">
        <v>968.71</v>
      </c>
      <c r="R268" t="n">
        <v>81.53</v>
      </c>
      <c r="S268" t="n">
        <v>23.91</v>
      </c>
      <c r="T268" t="n">
        <v>27640.17</v>
      </c>
      <c r="U268" t="n">
        <v>0.29</v>
      </c>
      <c r="V268" t="n">
        <v>0.73</v>
      </c>
      <c r="W268" t="n">
        <v>1.23</v>
      </c>
      <c r="X268" t="n">
        <v>1.79</v>
      </c>
      <c r="Y268" t="n">
        <v>1</v>
      </c>
      <c r="Z268" t="n">
        <v>10</v>
      </c>
    </row>
    <row r="269">
      <c r="A269" t="n">
        <v>2</v>
      </c>
      <c r="B269" t="n">
        <v>135</v>
      </c>
      <c r="C269" t="inlineStr">
        <is>
          <t xml:space="preserve">CONCLUIDO	</t>
        </is>
      </c>
      <c r="D269" t="n">
        <v>6.478</v>
      </c>
      <c r="E269" t="n">
        <v>15.44</v>
      </c>
      <c r="F269" t="n">
        <v>8.94</v>
      </c>
      <c r="G269" t="n">
        <v>7.45</v>
      </c>
      <c r="H269" t="n">
        <v>0.1</v>
      </c>
      <c r="I269" t="n">
        <v>72</v>
      </c>
      <c r="J269" t="n">
        <v>264.25</v>
      </c>
      <c r="K269" t="n">
        <v>59.89</v>
      </c>
      <c r="L269" t="n">
        <v>1.5</v>
      </c>
      <c r="M269" t="n">
        <v>70</v>
      </c>
      <c r="N269" t="n">
        <v>67.87</v>
      </c>
      <c r="O269" t="n">
        <v>32825.49</v>
      </c>
      <c r="P269" t="n">
        <v>147.74</v>
      </c>
      <c r="Q269" t="n">
        <v>968.62</v>
      </c>
      <c r="R269" t="n">
        <v>70.56999999999999</v>
      </c>
      <c r="S269" t="n">
        <v>23.91</v>
      </c>
      <c r="T269" t="n">
        <v>22248.56</v>
      </c>
      <c r="U269" t="n">
        <v>0.34</v>
      </c>
      <c r="V269" t="n">
        <v>0.76</v>
      </c>
      <c r="W269" t="n">
        <v>1.2</v>
      </c>
      <c r="X269" t="n">
        <v>1.45</v>
      </c>
      <c r="Y269" t="n">
        <v>1</v>
      </c>
      <c r="Z269" t="n">
        <v>10</v>
      </c>
    </row>
    <row r="270">
      <c r="A270" t="n">
        <v>3</v>
      </c>
      <c r="B270" t="n">
        <v>135</v>
      </c>
      <c r="C270" t="inlineStr">
        <is>
          <t xml:space="preserve">CONCLUIDO	</t>
        </is>
      </c>
      <c r="D270" t="n">
        <v>6.8639</v>
      </c>
      <c r="E270" t="n">
        <v>14.57</v>
      </c>
      <c r="F270" t="n">
        <v>8.68</v>
      </c>
      <c r="G270" t="n">
        <v>8.68</v>
      </c>
      <c r="H270" t="n">
        <v>0.12</v>
      </c>
      <c r="I270" t="n">
        <v>60</v>
      </c>
      <c r="J270" t="n">
        <v>264.72</v>
      </c>
      <c r="K270" t="n">
        <v>59.89</v>
      </c>
      <c r="L270" t="n">
        <v>1.75</v>
      </c>
      <c r="M270" t="n">
        <v>58</v>
      </c>
      <c r="N270" t="n">
        <v>68.09</v>
      </c>
      <c r="O270" t="n">
        <v>32883.31</v>
      </c>
      <c r="P270" t="n">
        <v>142.64</v>
      </c>
      <c r="Q270" t="n">
        <v>968.4</v>
      </c>
      <c r="R270" t="n">
        <v>62.77</v>
      </c>
      <c r="S270" t="n">
        <v>23.91</v>
      </c>
      <c r="T270" t="n">
        <v>18411.72</v>
      </c>
      <c r="U270" t="n">
        <v>0.38</v>
      </c>
      <c r="V270" t="n">
        <v>0.78</v>
      </c>
      <c r="W270" t="n">
        <v>1.17</v>
      </c>
      <c r="X270" t="n">
        <v>1.19</v>
      </c>
      <c r="Y270" t="n">
        <v>1</v>
      </c>
      <c r="Z270" t="n">
        <v>10</v>
      </c>
    </row>
    <row r="271">
      <c r="A271" t="n">
        <v>4</v>
      </c>
      <c r="B271" t="n">
        <v>135</v>
      </c>
      <c r="C271" t="inlineStr">
        <is>
          <t xml:space="preserve">CONCLUIDO	</t>
        </is>
      </c>
      <c r="D271" t="n">
        <v>7.1699</v>
      </c>
      <c r="E271" t="n">
        <v>13.95</v>
      </c>
      <c r="F271" t="n">
        <v>8.52</v>
      </c>
      <c r="G271" t="n">
        <v>10.02</v>
      </c>
      <c r="H271" t="n">
        <v>0.13</v>
      </c>
      <c r="I271" t="n">
        <v>51</v>
      </c>
      <c r="J271" t="n">
        <v>265.19</v>
      </c>
      <c r="K271" t="n">
        <v>59.89</v>
      </c>
      <c r="L271" t="n">
        <v>2</v>
      </c>
      <c r="M271" t="n">
        <v>49</v>
      </c>
      <c r="N271" t="n">
        <v>68.31</v>
      </c>
      <c r="O271" t="n">
        <v>32941.21</v>
      </c>
      <c r="P271" t="n">
        <v>139.15</v>
      </c>
      <c r="Q271" t="n">
        <v>968.52</v>
      </c>
      <c r="R271" t="n">
        <v>57.03</v>
      </c>
      <c r="S271" t="n">
        <v>23.91</v>
      </c>
      <c r="T271" t="n">
        <v>15586.29</v>
      </c>
      <c r="U271" t="n">
        <v>0.42</v>
      </c>
      <c r="V271" t="n">
        <v>0.79</v>
      </c>
      <c r="W271" t="n">
        <v>1.17</v>
      </c>
      <c r="X271" t="n">
        <v>1.02</v>
      </c>
      <c r="Y271" t="n">
        <v>1</v>
      </c>
      <c r="Z271" t="n">
        <v>10</v>
      </c>
    </row>
    <row r="272">
      <c r="A272" t="n">
        <v>5</v>
      </c>
      <c r="B272" t="n">
        <v>135</v>
      </c>
      <c r="C272" t="inlineStr">
        <is>
          <t xml:space="preserve">CONCLUIDO	</t>
        </is>
      </c>
      <c r="D272" t="n">
        <v>7.4089</v>
      </c>
      <c r="E272" t="n">
        <v>13.5</v>
      </c>
      <c r="F272" t="n">
        <v>8.369999999999999</v>
      </c>
      <c r="G272" t="n">
        <v>11.16</v>
      </c>
      <c r="H272" t="n">
        <v>0.15</v>
      </c>
      <c r="I272" t="n">
        <v>45</v>
      </c>
      <c r="J272" t="n">
        <v>265.66</v>
      </c>
      <c r="K272" t="n">
        <v>59.89</v>
      </c>
      <c r="L272" t="n">
        <v>2.25</v>
      </c>
      <c r="M272" t="n">
        <v>43</v>
      </c>
      <c r="N272" t="n">
        <v>68.53</v>
      </c>
      <c r="O272" t="n">
        <v>32999.19</v>
      </c>
      <c r="P272" t="n">
        <v>135.87</v>
      </c>
      <c r="Q272" t="n">
        <v>968.4</v>
      </c>
      <c r="R272" t="n">
        <v>52.89</v>
      </c>
      <c r="S272" t="n">
        <v>23.91</v>
      </c>
      <c r="T272" t="n">
        <v>13545.73</v>
      </c>
      <c r="U272" t="n">
        <v>0.45</v>
      </c>
      <c r="V272" t="n">
        <v>0.8100000000000001</v>
      </c>
      <c r="W272" t="n">
        <v>1.15</v>
      </c>
      <c r="X272" t="n">
        <v>0.87</v>
      </c>
      <c r="Y272" t="n">
        <v>1</v>
      </c>
      <c r="Z272" t="n">
        <v>10</v>
      </c>
    </row>
    <row r="273">
      <c r="A273" t="n">
        <v>6</v>
      </c>
      <c r="B273" t="n">
        <v>135</v>
      </c>
      <c r="C273" t="inlineStr">
        <is>
          <t xml:space="preserve">CONCLUIDO	</t>
        </is>
      </c>
      <c r="D273" t="n">
        <v>7.6034</v>
      </c>
      <c r="E273" t="n">
        <v>13.15</v>
      </c>
      <c r="F273" t="n">
        <v>8.279999999999999</v>
      </c>
      <c r="G273" t="n">
        <v>12.41</v>
      </c>
      <c r="H273" t="n">
        <v>0.17</v>
      </c>
      <c r="I273" t="n">
        <v>40</v>
      </c>
      <c r="J273" t="n">
        <v>266.13</v>
      </c>
      <c r="K273" t="n">
        <v>59.89</v>
      </c>
      <c r="L273" t="n">
        <v>2.5</v>
      </c>
      <c r="M273" t="n">
        <v>38</v>
      </c>
      <c r="N273" t="n">
        <v>68.75</v>
      </c>
      <c r="O273" t="n">
        <v>33057.26</v>
      </c>
      <c r="P273" t="n">
        <v>133.76</v>
      </c>
      <c r="Q273" t="n">
        <v>968.48</v>
      </c>
      <c r="R273" t="n">
        <v>49.82</v>
      </c>
      <c r="S273" t="n">
        <v>23.91</v>
      </c>
      <c r="T273" t="n">
        <v>12036.45</v>
      </c>
      <c r="U273" t="n">
        <v>0.48</v>
      </c>
      <c r="V273" t="n">
        <v>0.82</v>
      </c>
      <c r="W273" t="n">
        <v>1.15</v>
      </c>
      <c r="X273" t="n">
        <v>0.78</v>
      </c>
      <c r="Y273" t="n">
        <v>1</v>
      </c>
      <c r="Z273" t="n">
        <v>10</v>
      </c>
    </row>
    <row r="274">
      <c r="A274" t="n">
        <v>7</v>
      </c>
      <c r="B274" t="n">
        <v>135</v>
      </c>
      <c r="C274" t="inlineStr">
        <is>
          <t xml:space="preserve">CONCLUIDO	</t>
        </is>
      </c>
      <c r="D274" t="n">
        <v>7.767</v>
      </c>
      <c r="E274" t="n">
        <v>12.88</v>
      </c>
      <c r="F274" t="n">
        <v>8.199999999999999</v>
      </c>
      <c r="G274" t="n">
        <v>13.67</v>
      </c>
      <c r="H274" t="n">
        <v>0.18</v>
      </c>
      <c r="I274" t="n">
        <v>36</v>
      </c>
      <c r="J274" t="n">
        <v>266.6</v>
      </c>
      <c r="K274" t="n">
        <v>59.89</v>
      </c>
      <c r="L274" t="n">
        <v>2.75</v>
      </c>
      <c r="M274" t="n">
        <v>34</v>
      </c>
      <c r="N274" t="n">
        <v>68.97</v>
      </c>
      <c r="O274" t="n">
        <v>33115.41</v>
      </c>
      <c r="P274" t="n">
        <v>131.91</v>
      </c>
      <c r="Q274" t="n">
        <v>968.45</v>
      </c>
      <c r="R274" t="n">
        <v>47.64</v>
      </c>
      <c r="S274" t="n">
        <v>23.91</v>
      </c>
      <c r="T274" t="n">
        <v>10964.18</v>
      </c>
      <c r="U274" t="n">
        <v>0.5</v>
      </c>
      <c r="V274" t="n">
        <v>0.82</v>
      </c>
      <c r="W274" t="n">
        <v>1.14</v>
      </c>
      <c r="X274" t="n">
        <v>0.7</v>
      </c>
      <c r="Y274" t="n">
        <v>1</v>
      </c>
      <c r="Z274" t="n">
        <v>10</v>
      </c>
    </row>
    <row r="275">
      <c r="A275" t="n">
        <v>8</v>
      </c>
      <c r="B275" t="n">
        <v>135</v>
      </c>
      <c r="C275" t="inlineStr">
        <is>
          <t xml:space="preserve">CONCLUIDO	</t>
        </is>
      </c>
      <c r="D275" t="n">
        <v>7.9414</v>
      </c>
      <c r="E275" t="n">
        <v>12.59</v>
      </c>
      <c r="F275" t="n">
        <v>8.119999999999999</v>
      </c>
      <c r="G275" t="n">
        <v>15.23</v>
      </c>
      <c r="H275" t="n">
        <v>0.2</v>
      </c>
      <c r="I275" t="n">
        <v>32</v>
      </c>
      <c r="J275" t="n">
        <v>267.08</v>
      </c>
      <c r="K275" t="n">
        <v>59.89</v>
      </c>
      <c r="L275" t="n">
        <v>3</v>
      </c>
      <c r="M275" t="n">
        <v>30</v>
      </c>
      <c r="N275" t="n">
        <v>69.19</v>
      </c>
      <c r="O275" t="n">
        <v>33173.65</v>
      </c>
      <c r="P275" t="n">
        <v>129.62</v>
      </c>
      <c r="Q275" t="n">
        <v>968.6900000000001</v>
      </c>
      <c r="R275" t="n">
        <v>45.2</v>
      </c>
      <c r="S275" t="n">
        <v>23.91</v>
      </c>
      <c r="T275" t="n">
        <v>9764.07</v>
      </c>
      <c r="U275" t="n">
        <v>0.53</v>
      </c>
      <c r="V275" t="n">
        <v>0.83</v>
      </c>
      <c r="W275" t="n">
        <v>1.13</v>
      </c>
      <c r="X275" t="n">
        <v>0.62</v>
      </c>
      <c r="Y275" t="n">
        <v>1</v>
      </c>
      <c r="Z275" t="n">
        <v>10</v>
      </c>
    </row>
    <row r="276">
      <c r="A276" t="n">
        <v>9</v>
      </c>
      <c r="B276" t="n">
        <v>135</v>
      </c>
      <c r="C276" t="inlineStr">
        <is>
          <t xml:space="preserve">CONCLUIDO	</t>
        </is>
      </c>
      <c r="D276" t="n">
        <v>8.0375</v>
      </c>
      <c r="E276" t="n">
        <v>12.44</v>
      </c>
      <c r="F276" t="n">
        <v>8.07</v>
      </c>
      <c r="G276" t="n">
        <v>16.14</v>
      </c>
      <c r="H276" t="n">
        <v>0.22</v>
      </c>
      <c r="I276" t="n">
        <v>30</v>
      </c>
      <c r="J276" t="n">
        <v>267.55</v>
      </c>
      <c r="K276" t="n">
        <v>59.89</v>
      </c>
      <c r="L276" t="n">
        <v>3.25</v>
      </c>
      <c r="M276" t="n">
        <v>28</v>
      </c>
      <c r="N276" t="n">
        <v>69.41</v>
      </c>
      <c r="O276" t="n">
        <v>33231.97</v>
      </c>
      <c r="P276" t="n">
        <v>128.17</v>
      </c>
      <c r="Q276" t="n">
        <v>968.4400000000001</v>
      </c>
      <c r="R276" t="n">
        <v>43.64</v>
      </c>
      <c r="S276" t="n">
        <v>23.91</v>
      </c>
      <c r="T276" t="n">
        <v>8994.48</v>
      </c>
      <c r="U276" t="n">
        <v>0.55</v>
      </c>
      <c r="V276" t="n">
        <v>0.84</v>
      </c>
      <c r="W276" t="n">
        <v>1.13</v>
      </c>
      <c r="X276" t="n">
        <v>0.57</v>
      </c>
      <c r="Y276" t="n">
        <v>1</v>
      </c>
      <c r="Z276" t="n">
        <v>10</v>
      </c>
    </row>
    <row r="277">
      <c r="A277" t="n">
        <v>10</v>
      </c>
      <c r="B277" t="n">
        <v>135</v>
      </c>
      <c r="C277" t="inlineStr">
        <is>
          <t xml:space="preserve">CONCLUIDO	</t>
        </is>
      </c>
      <c r="D277" t="n">
        <v>8.176600000000001</v>
      </c>
      <c r="E277" t="n">
        <v>12.23</v>
      </c>
      <c r="F277" t="n">
        <v>8.01</v>
      </c>
      <c r="G277" t="n">
        <v>17.8</v>
      </c>
      <c r="H277" t="n">
        <v>0.23</v>
      </c>
      <c r="I277" t="n">
        <v>27</v>
      </c>
      <c r="J277" t="n">
        <v>268.02</v>
      </c>
      <c r="K277" t="n">
        <v>59.89</v>
      </c>
      <c r="L277" t="n">
        <v>3.5</v>
      </c>
      <c r="M277" t="n">
        <v>25</v>
      </c>
      <c r="N277" t="n">
        <v>69.64</v>
      </c>
      <c r="O277" t="n">
        <v>33290.38</v>
      </c>
      <c r="P277" t="n">
        <v>126.36</v>
      </c>
      <c r="Q277" t="n">
        <v>968.62</v>
      </c>
      <c r="R277" t="n">
        <v>41.73</v>
      </c>
      <c r="S277" t="n">
        <v>23.91</v>
      </c>
      <c r="T277" t="n">
        <v>8057.92</v>
      </c>
      <c r="U277" t="n">
        <v>0.57</v>
      </c>
      <c r="V277" t="n">
        <v>0.84</v>
      </c>
      <c r="W277" t="n">
        <v>1.12</v>
      </c>
      <c r="X277" t="n">
        <v>0.51</v>
      </c>
      <c r="Y277" t="n">
        <v>1</v>
      </c>
      <c r="Z277" t="n">
        <v>10</v>
      </c>
    </row>
    <row r="278">
      <c r="A278" t="n">
        <v>11</v>
      </c>
      <c r="B278" t="n">
        <v>135</v>
      </c>
      <c r="C278" t="inlineStr">
        <is>
          <t xml:space="preserve">CONCLUIDO	</t>
        </is>
      </c>
      <c r="D278" t="n">
        <v>8.2681</v>
      </c>
      <c r="E278" t="n">
        <v>12.09</v>
      </c>
      <c r="F278" t="n">
        <v>7.98</v>
      </c>
      <c r="G278" t="n">
        <v>19.15</v>
      </c>
      <c r="H278" t="n">
        <v>0.25</v>
      </c>
      <c r="I278" t="n">
        <v>25</v>
      </c>
      <c r="J278" t="n">
        <v>268.5</v>
      </c>
      <c r="K278" t="n">
        <v>59.89</v>
      </c>
      <c r="L278" t="n">
        <v>3.75</v>
      </c>
      <c r="M278" t="n">
        <v>23</v>
      </c>
      <c r="N278" t="n">
        <v>69.86</v>
      </c>
      <c r="O278" t="n">
        <v>33348.87</v>
      </c>
      <c r="P278" t="n">
        <v>125.14</v>
      </c>
      <c r="Q278" t="n">
        <v>968.36</v>
      </c>
      <c r="R278" t="n">
        <v>40.88</v>
      </c>
      <c r="S278" t="n">
        <v>23.91</v>
      </c>
      <c r="T278" t="n">
        <v>7641.46</v>
      </c>
      <c r="U278" t="n">
        <v>0.58</v>
      </c>
      <c r="V278" t="n">
        <v>0.85</v>
      </c>
      <c r="W278" t="n">
        <v>1.12</v>
      </c>
      <c r="X278" t="n">
        <v>0.48</v>
      </c>
      <c r="Y278" t="n">
        <v>1</v>
      </c>
      <c r="Z278" t="n">
        <v>10</v>
      </c>
    </row>
    <row r="279">
      <c r="A279" t="n">
        <v>12</v>
      </c>
      <c r="B279" t="n">
        <v>135</v>
      </c>
      <c r="C279" t="inlineStr">
        <is>
          <t xml:space="preserve">CONCLUIDO	</t>
        </is>
      </c>
      <c r="D279" t="n">
        <v>8.313499999999999</v>
      </c>
      <c r="E279" t="n">
        <v>12.03</v>
      </c>
      <c r="F279" t="n">
        <v>7.96</v>
      </c>
      <c r="G279" t="n">
        <v>19.91</v>
      </c>
      <c r="H279" t="n">
        <v>0.26</v>
      </c>
      <c r="I279" t="n">
        <v>24</v>
      </c>
      <c r="J279" t="n">
        <v>268.97</v>
      </c>
      <c r="K279" t="n">
        <v>59.89</v>
      </c>
      <c r="L279" t="n">
        <v>4</v>
      </c>
      <c r="M279" t="n">
        <v>22</v>
      </c>
      <c r="N279" t="n">
        <v>70.09</v>
      </c>
      <c r="O279" t="n">
        <v>33407.45</v>
      </c>
      <c r="P279" t="n">
        <v>123.98</v>
      </c>
      <c r="Q279" t="n">
        <v>968.45</v>
      </c>
      <c r="R279" t="n">
        <v>40.07</v>
      </c>
      <c r="S279" t="n">
        <v>23.91</v>
      </c>
      <c r="T279" t="n">
        <v>7238.75</v>
      </c>
      <c r="U279" t="n">
        <v>0.6</v>
      </c>
      <c r="V279" t="n">
        <v>0.85</v>
      </c>
      <c r="W279" t="n">
        <v>1.12</v>
      </c>
      <c r="X279" t="n">
        <v>0.47</v>
      </c>
      <c r="Y279" t="n">
        <v>1</v>
      </c>
      <c r="Z279" t="n">
        <v>10</v>
      </c>
    </row>
    <row r="280">
      <c r="A280" t="n">
        <v>13</v>
      </c>
      <c r="B280" t="n">
        <v>135</v>
      </c>
      <c r="C280" t="inlineStr">
        <is>
          <t xml:space="preserve">CONCLUIDO	</t>
        </is>
      </c>
      <c r="D280" t="n">
        <v>8.420299999999999</v>
      </c>
      <c r="E280" t="n">
        <v>11.88</v>
      </c>
      <c r="F280" t="n">
        <v>7.91</v>
      </c>
      <c r="G280" t="n">
        <v>21.57</v>
      </c>
      <c r="H280" t="n">
        <v>0.28</v>
      </c>
      <c r="I280" t="n">
        <v>22</v>
      </c>
      <c r="J280" t="n">
        <v>269.45</v>
      </c>
      <c r="K280" t="n">
        <v>59.89</v>
      </c>
      <c r="L280" t="n">
        <v>4.25</v>
      </c>
      <c r="M280" t="n">
        <v>20</v>
      </c>
      <c r="N280" t="n">
        <v>70.31</v>
      </c>
      <c r="O280" t="n">
        <v>33466.11</v>
      </c>
      <c r="P280" t="n">
        <v>122.58</v>
      </c>
      <c r="Q280" t="n">
        <v>968.39</v>
      </c>
      <c r="R280" t="n">
        <v>38.53</v>
      </c>
      <c r="S280" t="n">
        <v>23.91</v>
      </c>
      <c r="T280" t="n">
        <v>6482.47</v>
      </c>
      <c r="U280" t="n">
        <v>0.62</v>
      </c>
      <c r="V280" t="n">
        <v>0.85</v>
      </c>
      <c r="W280" t="n">
        <v>1.11</v>
      </c>
      <c r="X280" t="n">
        <v>0.41</v>
      </c>
      <c r="Y280" t="n">
        <v>1</v>
      </c>
      <c r="Z280" t="n">
        <v>10</v>
      </c>
    </row>
    <row r="281">
      <c r="A281" t="n">
        <v>14</v>
      </c>
      <c r="B281" t="n">
        <v>135</v>
      </c>
      <c r="C281" t="inlineStr">
        <is>
          <t xml:space="preserve">CONCLUIDO	</t>
        </is>
      </c>
      <c r="D281" t="n">
        <v>8.4664</v>
      </c>
      <c r="E281" t="n">
        <v>11.81</v>
      </c>
      <c r="F281" t="n">
        <v>7.9</v>
      </c>
      <c r="G281" t="n">
        <v>22.56</v>
      </c>
      <c r="H281" t="n">
        <v>0.3</v>
      </c>
      <c r="I281" t="n">
        <v>21</v>
      </c>
      <c r="J281" t="n">
        <v>269.92</v>
      </c>
      <c r="K281" t="n">
        <v>59.89</v>
      </c>
      <c r="L281" t="n">
        <v>4.5</v>
      </c>
      <c r="M281" t="n">
        <v>19</v>
      </c>
      <c r="N281" t="n">
        <v>70.54000000000001</v>
      </c>
      <c r="O281" t="n">
        <v>33524.86</v>
      </c>
      <c r="P281" t="n">
        <v>121.45</v>
      </c>
      <c r="Q281" t="n">
        <v>968.3200000000001</v>
      </c>
      <c r="R281" t="n">
        <v>38.06</v>
      </c>
      <c r="S281" t="n">
        <v>23.91</v>
      </c>
      <c r="T281" t="n">
        <v>6253.13</v>
      </c>
      <c r="U281" t="n">
        <v>0.63</v>
      </c>
      <c r="V281" t="n">
        <v>0.86</v>
      </c>
      <c r="W281" t="n">
        <v>1.12</v>
      </c>
      <c r="X281" t="n">
        <v>0.4</v>
      </c>
      <c r="Y281" t="n">
        <v>1</v>
      </c>
      <c r="Z281" t="n">
        <v>10</v>
      </c>
    </row>
    <row r="282">
      <c r="A282" t="n">
        <v>15</v>
      </c>
      <c r="B282" t="n">
        <v>135</v>
      </c>
      <c r="C282" t="inlineStr">
        <is>
          <t xml:space="preserve">CONCLUIDO	</t>
        </is>
      </c>
      <c r="D282" t="n">
        <v>8.5223</v>
      </c>
      <c r="E282" t="n">
        <v>11.73</v>
      </c>
      <c r="F282" t="n">
        <v>7.87</v>
      </c>
      <c r="G282" t="n">
        <v>23.61</v>
      </c>
      <c r="H282" t="n">
        <v>0.31</v>
      </c>
      <c r="I282" t="n">
        <v>20</v>
      </c>
      <c r="J282" t="n">
        <v>270.4</v>
      </c>
      <c r="K282" t="n">
        <v>59.89</v>
      </c>
      <c r="L282" t="n">
        <v>4.75</v>
      </c>
      <c r="M282" t="n">
        <v>18</v>
      </c>
      <c r="N282" t="n">
        <v>70.76000000000001</v>
      </c>
      <c r="O282" t="n">
        <v>33583.7</v>
      </c>
      <c r="P282" t="n">
        <v>120.66</v>
      </c>
      <c r="Q282" t="n">
        <v>968.4299999999999</v>
      </c>
      <c r="R282" t="n">
        <v>37.39</v>
      </c>
      <c r="S282" t="n">
        <v>23.91</v>
      </c>
      <c r="T282" t="n">
        <v>5919.86</v>
      </c>
      <c r="U282" t="n">
        <v>0.64</v>
      </c>
      <c r="V282" t="n">
        <v>0.86</v>
      </c>
      <c r="W282" t="n">
        <v>1.11</v>
      </c>
      <c r="X282" t="n">
        <v>0.37</v>
      </c>
      <c r="Y282" t="n">
        <v>1</v>
      </c>
      <c r="Z282" t="n">
        <v>10</v>
      </c>
    </row>
    <row r="283">
      <c r="A283" t="n">
        <v>16</v>
      </c>
      <c r="B283" t="n">
        <v>135</v>
      </c>
      <c r="C283" t="inlineStr">
        <is>
          <t xml:space="preserve">CONCLUIDO	</t>
        </is>
      </c>
      <c r="D283" t="n">
        <v>8.569800000000001</v>
      </c>
      <c r="E283" t="n">
        <v>11.67</v>
      </c>
      <c r="F283" t="n">
        <v>7.86</v>
      </c>
      <c r="G283" t="n">
        <v>24.81</v>
      </c>
      <c r="H283" t="n">
        <v>0.33</v>
      </c>
      <c r="I283" t="n">
        <v>19</v>
      </c>
      <c r="J283" t="n">
        <v>270.88</v>
      </c>
      <c r="K283" t="n">
        <v>59.89</v>
      </c>
      <c r="L283" t="n">
        <v>5</v>
      </c>
      <c r="M283" t="n">
        <v>17</v>
      </c>
      <c r="N283" t="n">
        <v>70.98999999999999</v>
      </c>
      <c r="O283" t="n">
        <v>33642.62</v>
      </c>
      <c r="P283" t="n">
        <v>119.27</v>
      </c>
      <c r="Q283" t="n">
        <v>968.38</v>
      </c>
      <c r="R283" t="n">
        <v>36.75</v>
      </c>
      <c r="S283" t="n">
        <v>23.91</v>
      </c>
      <c r="T283" t="n">
        <v>5605.1</v>
      </c>
      <c r="U283" t="n">
        <v>0.65</v>
      </c>
      <c r="V283" t="n">
        <v>0.86</v>
      </c>
      <c r="W283" t="n">
        <v>1.11</v>
      </c>
      <c r="X283" t="n">
        <v>0.36</v>
      </c>
      <c r="Y283" t="n">
        <v>1</v>
      </c>
      <c r="Z283" t="n">
        <v>10</v>
      </c>
    </row>
    <row r="284">
      <c r="A284" t="n">
        <v>17</v>
      </c>
      <c r="B284" t="n">
        <v>135</v>
      </c>
      <c r="C284" t="inlineStr">
        <is>
          <t xml:space="preserve">CONCLUIDO	</t>
        </is>
      </c>
      <c r="D284" t="n">
        <v>8.674899999999999</v>
      </c>
      <c r="E284" t="n">
        <v>11.53</v>
      </c>
      <c r="F284" t="n">
        <v>7.82</v>
      </c>
      <c r="G284" t="n">
        <v>27.58</v>
      </c>
      <c r="H284" t="n">
        <v>0.34</v>
      </c>
      <c r="I284" t="n">
        <v>17</v>
      </c>
      <c r="J284" t="n">
        <v>271.36</v>
      </c>
      <c r="K284" t="n">
        <v>59.89</v>
      </c>
      <c r="L284" t="n">
        <v>5.25</v>
      </c>
      <c r="M284" t="n">
        <v>15</v>
      </c>
      <c r="N284" t="n">
        <v>71.22</v>
      </c>
      <c r="O284" t="n">
        <v>33701.64</v>
      </c>
      <c r="P284" t="n">
        <v>117.12</v>
      </c>
      <c r="Q284" t="n">
        <v>968.34</v>
      </c>
      <c r="R284" t="n">
        <v>35.45</v>
      </c>
      <c r="S284" t="n">
        <v>23.91</v>
      </c>
      <c r="T284" t="n">
        <v>4966.32</v>
      </c>
      <c r="U284" t="n">
        <v>0.67</v>
      </c>
      <c r="V284" t="n">
        <v>0.87</v>
      </c>
      <c r="W284" t="n">
        <v>1.11</v>
      </c>
      <c r="X284" t="n">
        <v>0.32</v>
      </c>
      <c r="Y284" t="n">
        <v>1</v>
      </c>
      <c r="Z284" t="n">
        <v>10</v>
      </c>
    </row>
    <row r="285">
      <c r="A285" t="n">
        <v>18</v>
      </c>
      <c r="B285" t="n">
        <v>135</v>
      </c>
      <c r="C285" t="inlineStr">
        <is>
          <t xml:space="preserve">CONCLUIDO	</t>
        </is>
      </c>
      <c r="D285" t="n">
        <v>8.672000000000001</v>
      </c>
      <c r="E285" t="n">
        <v>11.53</v>
      </c>
      <c r="F285" t="n">
        <v>7.82</v>
      </c>
      <c r="G285" t="n">
        <v>27.6</v>
      </c>
      <c r="H285" t="n">
        <v>0.36</v>
      </c>
      <c r="I285" t="n">
        <v>17</v>
      </c>
      <c r="J285" t="n">
        <v>271.84</v>
      </c>
      <c r="K285" t="n">
        <v>59.89</v>
      </c>
      <c r="L285" t="n">
        <v>5.5</v>
      </c>
      <c r="M285" t="n">
        <v>15</v>
      </c>
      <c r="N285" t="n">
        <v>71.45</v>
      </c>
      <c r="O285" t="n">
        <v>33760.74</v>
      </c>
      <c r="P285" t="n">
        <v>117.3</v>
      </c>
      <c r="Q285" t="n">
        <v>968.38</v>
      </c>
      <c r="R285" t="n">
        <v>35.67</v>
      </c>
      <c r="S285" t="n">
        <v>23.91</v>
      </c>
      <c r="T285" t="n">
        <v>5076.04</v>
      </c>
      <c r="U285" t="n">
        <v>0.67</v>
      </c>
      <c r="V285" t="n">
        <v>0.86</v>
      </c>
      <c r="W285" t="n">
        <v>1.11</v>
      </c>
      <c r="X285" t="n">
        <v>0.32</v>
      </c>
      <c r="Y285" t="n">
        <v>1</v>
      </c>
      <c r="Z285" t="n">
        <v>10</v>
      </c>
    </row>
    <row r="286">
      <c r="A286" t="n">
        <v>19</v>
      </c>
      <c r="B286" t="n">
        <v>135</v>
      </c>
      <c r="C286" t="inlineStr">
        <is>
          <t xml:space="preserve">CONCLUIDO	</t>
        </is>
      </c>
      <c r="D286" t="n">
        <v>8.7203</v>
      </c>
      <c r="E286" t="n">
        <v>11.47</v>
      </c>
      <c r="F286" t="n">
        <v>7.81</v>
      </c>
      <c r="G286" t="n">
        <v>29.27</v>
      </c>
      <c r="H286" t="n">
        <v>0.38</v>
      </c>
      <c r="I286" t="n">
        <v>16</v>
      </c>
      <c r="J286" t="n">
        <v>272.32</v>
      </c>
      <c r="K286" t="n">
        <v>59.89</v>
      </c>
      <c r="L286" t="n">
        <v>5.75</v>
      </c>
      <c r="M286" t="n">
        <v>14</v>
      </c>
      <c r="N286" t="n">
        <v>71.68000000000001</v>
      </c>
      <c r="O286" t="n">
        <v>33820.05</v>
      </c>
      <c r="P286" t="n">
        <v>116.33</v>
      </c>
      <c r="Q286" t="n">
        <v>968.53</v>
      </c>
      <c r="R286" t="n">
        <v>35.38</v>
      </c>
      <c r="S286" t="n">
        <v>23.91</v>
      </c>
      <c r="T286" t="n">
        <v>4935.33</v>
      </c>
      <c r="U286" t="n">
        <v>0.68</v>
      </c>
      <c r="V286" t="n">
        <v>0.87</v>
      </c>
      <c r="W286" t="n">
        <v>1.1</v>
      </c>
      <c r="X286" t="n">
        <v>0.31</v>
      </c>
      <c r="Y286" t="n">
        <v>1</v>
      </c>
      <c r="Z286" t="n">
        <v>10</v>
      </c>
    </row>
    <row r="287">
      <c r="A287" t="n">
        <v>20</v>
      </c>
      <c r="B287" t="n">
        <v>135</v>
      </c>
      <c r="C287" t="inlineStr">
        <is>
          <t xml:space="preserve">CONCLUIDO	</t>
        </is>
      </c>
      <c r="D287" t="n">
        <v>8.781599999999999</v>
      </c>
      <c r="E287" t="n">
        <v>11.39</v>
      </c>
      <c r="F287" t="n">
        <v>7.78</v>
      </c>
      <c r="G287" t="n">
        <v>31.1</v>
      </c>
      <c r="H287" t="n">
        <v>0.39</v>
      </c>
      <c r="I287" t="n">
        <v>15</v>
      </c>
      <c r="J287" t="n">
        <v>272.8</v>
      </c>
      <c r="K287" t="n">
        <v>59.89</v>
      </c>
      <c r="L287" t="n">
        <v>6</v>
      </c>
      <c r="M287" t="n">
        <v>13</v>
      </c>
      <c r="N287" t="n">
        <v>71.91</v>
      </c>
      <c r="O287" t="n">
        <v>33879.33</v>
      </c>
      <c r="P287" t="n">
        <v>114.63</v>
      </c>
      <c r="Q287" t="n">
        <v>968.37</v>
      </c>
      <c r="R287" t="n">
        <v>34.36</v>
      </c>
      <c r="S287" t="n">
        <v>23.91</v>
      </c>
      <c r="T287" t="n">
        <v>4431.25</v>
      </c>
      <c r="U287" t="n">
        <v>0.7</v>
      </c>
      <c r="V287" t="n">
        <v>0.87</v>
      </c>
      <c r="W287" t="n">
        <v>1.1</v>
      </c>
      <c r="X287" t="n">
        <v>0.28</v>
      </c>
      <c r="Y287" t="n">
        <v>1</v>
      </c>
      <c r="Z287" t="n">
        <v>10</v>
      </c>
    </row>
    <row r="288">
      <c r="A288" t="n">
        <v>21</v>
      </c>
      <c r="B288" t="n">
        <v>135</v>
      </c>
      <c r="C288" t="inlineStr">
        <is>
          <t xml:space="preserve">CONCLUIDO	</t>
        </is>
      </c>
      <c r="D288" t="n">
        <v>8.841100000000001</v>
      </c>
      <c r="E288" t="n">
        <v>11.31</v>
      </c>
      <c r="F288" t="n">
        <v>7.75</v>
      </c>
      <c r="G288" t="n">
        <v>33.21</v>
      </c>
      <c r="H288" t="n">
        <v>0.41</v>
      </c>
      <c r="I288" t="n">
        <v>14</v>
      </c>
      <c r="J288" t="n">
        <v>273.28</v>
      </c>
      <c r="K288" t="n">
        <v>59.89</v>
      </c>
      <c r="L288" t="n">
        <v>6.25</v>
      </c>
      <c r="M288" t="n">
        <v>12</v>
      </c>
      <c r="N288" t="n">
        <v>72.14</v>
      </c>
      <c r="O288" t="n">
        <v>33938.7</v>
      </c>
      <c r="P288" t="n">
        <v>113.25</v>
      </c>
      <c r="Q288" t="n">
        <v>968.4</v>
      </c>
      <c r="R288" t="n">
        <v>33.53</v>
      </c>
      <c r="S288" t="n">
        <v>23.91</v>
      </c>
      <c r="T288" t="n">
        <v>4021.27</v>
      </c>
      <c r="U288" t="n">
        <v>0.71</v>
      </c>
      <c r="V288" t="n">
        <v>0.87</v>
      </c>
      <c r="W288" t="n">
        <v>1.1</v>
      </c>
      <c r="X288" t="n">
        <v>0.25</v>
      </c>
      <c r="Y288" t="n">
        <v>1</v>
      </c>
      <c r="Z288" t="n">
        <v>10</v>
      </c>
    </row>
    <row r="289">
      <c r="A289" t="n">
        <v>22</v>
      </c>
      <c r="B289" t="n">
        <v>135</v>
      </c>
      <c r="C289" t="inlineStr">
        <is>
          <t xml:space="preserve">CONCLUIDO	</t>
        </is>
      </c>
      <c r="D289" t="n">
        <v>8.8443</v>
      </c>
      <c r="E289" t="n">
        <v>11.31</v>
      </c>
      <c r="F289" t="n">
        <v>7.75</v>
      </c>
      <c r="G289" t="n">
        <v>33.2</v>
      </c>
      <c r="H289" t="n">
        <v>0.42</v>
      </c>
      <c r="I289" t="n">
        <v>14</v>
      </c>
      <c r="J289" t="n">
        <v>273.76</v>
      </c>
      <c r="K289" t="n">
        <v>59.89</v>
      </c>
      <c r="L289" t="n">
        <v>6.5</v>
      </c>
      <c r="M289" t="n">
        <v>12</v>
      </c>
      <c r="N289" t="n">
        <v>72.37</v>
      </c>
      <c r="O289" t="n">
        <v>33998.16</v>
      </c>
      <c r="P289" t="n">
        <v>112.85</v>
      </c>
      <c r="Q289" t="n">
        <v>968.33</v>
      </c>
      <c r="R289" t="n">
        <v>33.42</v>
      </c>
      <c r="S289" t="n">
        <v>23.91</v>
      </c>
      <c r="T289" t="n">
        <v>3963.72</v>
      </c>
      <c r="U289" t="n">
        <v>0.72</v>
      </c>
      <c r="V289" t="n">
        <v>0.87</v>
      </c>
      <c r="W289" t="n">
        <v>1.1</v>
      </c>
      <c r="X289" t="n">
        <v>0.25</v>
      </c>
      <c r="Y289" t="n">
        <v>1</v>
      </c>
      <c r="Z289" t="n">
        <v>10</v>
      </c>
    </row>
    <row r="290">
      <c r="A290" t="n">
        <v>23</v>
      </c>
      <c r="B290" t="n">
        <v>135</v>
      </c>
      <c r="C290" t="inlineStr">
        <is>
          <t xml:space="preserve">CONCLUIDO	</t>
        </is>
      </c>
      <c r="D290" t="n">
        <v>8.888</v>
      </c>
      <c r="E290" t="n">
        <v>11.25</v>
      </c>
      <c r="F290" t="n">
        <v>7.74</v>
      </c>
      <c r="G290" t="n">
        <v>35.73</v>
      </c>
      <c r="H290" t="n">
        <v>0.44</v>
      </c>
      <c r="I290" t="n">
        <v>13</v>
      </c>
      <c r="J290" t="n">
        <v>274.24</v>
      </c>
      <c r="K290" t="n">
        <v>59.89</v>
      </c>
      <c r="L290" t="n">
        <v>6.75</v>
      </c>
      <c r="M290" t="n">
        <v>11</v>
      </c>
      <c r="N290" t="n">
        <v>72.61</v>
      </c>
      <c r="O290" t="n">
        <v>34057.71</v>
      </c>
      <c r="P290" t="n">
        <v>112.07</v>
      </c>
      <c r="Q290" t="n">
        <v>968.37</v>
      </c>
      <c r="R290" t="n">
        <v>33.25</v>
      </c>
      <c r="S290" t="n">
        <v>23.91</v>
      </c>
      <c r="T290" t="n">
        <v>3886.25</v>
      </c>
      <c r="U290" t="n">
        <v>0.72</v>
      </c>
      <c r="V290" t="n">
        <v>0.87</v>
      </c>
      <c r="W290" t="n">
        <v>1.1</v>
      </c>
      <c r="X290" t="n">
        <v>0.24</v>
      </c>
      <c r="Y290" t="n">
        <v>1</v>
      </c>
      <c r="Z290" t="n">
        <v>10</v>
      </c>
    </row>
    <row r="291">
      <c r="A291" t="n">
        <v>24</v>
      </c>
      <c r="B291" t="n">
        <v>135</v>
      </c>
      <c r="C291" t="inlineStr">
        <is>
          <t xml:space="preserve">CONCLUIDO	</t>
        </is>
      </c>
      <c r="D291" t="n">
        <v>8.891500000000001</v>
      </c>
      <c r="E291" t="n">
        <v>11.25</v>
      </c>
      <c r="F291" t="n">
        <v>7.74</v>
      </c>
      <c r="G291" t="n">
        <v>35.71</v>
      </c>
      <c r="H291" t="n">
        <v>0.45</v>
      </c>
      <c r="I291" t="n">
        <v>13</v>
      </c>
      <c r="J291" t="n">
        <v>274.73</v>
      </c>
      <c r="K291" t="n">
        <v>59.89</v>
      </c>
      <c r="L291" t="n">
        <v>7</v>
      </c>
      <c r="M291" t="n">
        <v>11</v>
      </c>
      <c r="N291" t="n">
        <v>72.84</v>
      </c>
      <c r="O291" t="n">
        <v>34117.35</v>
      </c>
      <c r="P291" t="n">
        <v>111.29</v>
      </c>
      <c r="Q291" t="n">
        <v>968.36</v>
      </c>
      <c r="R291" t="n">
        <v>33.17</v>
      </c>
      <c r="S291" t="n">
        <v>23.91</v>
      </c>
      <c r="T291" t="n">
        <v>3847.31</v>
      </c>
      <c r="U291" t="n">
        <v>0.72</v>
      </c>
      <c r="V291" t="n">
        <v>0.87</v>
      </c>
      <c r="W291" t="n">
        <v>1.1</v>
      </c>
      <c r="X291" t="n">
        <v>0.24</v>
      </c>
      <c r="Y291" t="n">
        <v>1</v>
      </c>
      <c r="Z291" t="n">
        <v>10</v>
      </c>
    </row>
    <row r="292">
      <c r="A292" t="n">
        <v>25</v>
      </c>
      <c r="B292" t="n">
        <v>135</v>
      </c>
      <c r="C292" t="inlineStr">
        <is>
          <t xml:space="preserve">CONCLUIDO	</t>
        </is>
      </c>
      <c r="D292" t="n">
        <v>8.9521</v>
      </c>
      <c r="E292" t="n">
        <v>11.17</v>
      </c>
      <c r="F292" t="n">
        <v>7.71</v>
      </c>
      <c r="G292" t="n">
        <v>38.55</v>
      </c>
      <c r="H292" t="n">
        <v>0.47</v>
      </c>
      <c r="I292" t="n">
        <v>12</v>
      </c>
      <c r="J292" t="n">
        <v>275.21</v>
      </c>
      <c r="K292" t="n">
        <v>59.89</v>
      </c>
      <c r="L292" t="n">
        <v>7.25</v>
      </c>
      <c r="M292" t="n">
        <v>10</v>
      </c>
      <c r="N292" t="n">
        <v>73.08</v>
      </c>
      <c r="O292" t="n">
        <v>34177.09</v>
      </c>
      <c r="P292" t="n">
        <v>109.52</v>
      </c>
      <c r="Q292" t="n">
        <v>968.3200000000001</v>
      </c>
      <c r="R292" t="n">
        <v>32.41</v>
      </c>
      <c r="S292" t="n">
        <v>23.91</v>
      </c>
      <c r="T292" t="n">
        <v>3469.16</v>
      </c>
      <c r="U292" t="n">
        <v>0.74</v>
      </c>
      <c r="V292" t="n">
        <v>0.88</v>
      </c>
      <c r="W292" t="n">
        <v>1.1</v>
      </c>
      <c r="X292" t="n">
        <v>0.21</v>
      </c>
      <c r="Y292" t="n">
        <v>1</v>
      </c>
      <c r="Z292" t="n">
        <v>10</v>
      </c>
    </row>
    <row r="293">
      <c r="A293" t="n">
        <v>26</v>
      </c>
      <c r="B293" t="n">
        <v>135</v>
      </c>
      <c r="C293" t="inlineStr">
        <is>
          <t xml:space="preserve">CONCLUIDO	</t>
        </is>
      </c>
      <c r="D293" t="n">
        <v>8.952999999999999</v>
      </c>
      <c r="E293" t="n">
        <v>11.17</v>
      </c>
      <c r="F293" t="n">
        <v>7.71</v>
      </c>
      <c r="G293" t="n">
        <v>38.55</v>
      </c>
      <c r="H293" t="n">
        <v>0.48</v>
      </c>
      <c r="I293" t="n">
        <v>12</v>
      </c>
      <c r="J293" t="n">
        <v>275.7</v>
      </c>
      <c r="K293" t="n">
        <v>59.89</v>
      </c>
      <c r="L293" t="n">
        <v>7.5</v>
      </c>
      <c r="M293" t="n">
        <v>10</v>
      </c>
      <c r="N293" t="n">
        <v>73.31</v>
      </c>
      <c r="O293" t="n">
        <v>34236.91</v>
      </c>
      <c r="P293" t="n">
        <v>108.39</v>
      </c>
      <c r="Q293" t="n">
        <v>968.38</v>
      </c>
      <c r="R293" t="n">
        <v>32.39</v>
      </c>
      <c r="S293" t="n">
        <v>23.91</v>
      </c>
      <c r="T293" t="n">
        <v>3461.15</v>
      </c>
      <c r="U293" t="n">
        <v>0.74</v>
      </c>
      <c r="V293" t="n">
        <v>0.88</v>
      </c>
      <c r="W293" t="n">
        <v>1.1</v>
      </c>
      <c r="X293" t="n">
        <v>0.21</v>
      </c>
      <c r="Y293" t="n">
        <v>1</v>
      </c>
      <c r="Z293" t="n">
        <v>10</v>
      </c>
    </row>
    <row r="294">
      <c r="A294" t="n">
        <v>27</v>
      </c>
      <c r="B294" t="n">
        <v>135</v>
      </c>
      <c r="C294" t="inlineStr">
        <is>
          <t xml:space="preserve">CONCLUIDO	</t>
        </is>
      </c>
      <c r="D294" t="n">
        <v>9.011699999999999</v>
      </c>
      <c r="E294" t="n">
        <v>11.1</v>
      </c>
      <c r="F294" t="n">
        <v>7.69</v>
      </c>
      <c r="G294" t="n">
        <v>41.93</v>
      </c>
      <c r="H294" t="n">
        <v>0.5</v>
      </c>
      <c r="I294" t="n">
        <v>11</v>
      </c>
      <c r="J294" t="n">
        <v>276.18</v>
      </c>
      <c r="K294" t="n">
        <v>59.89</v>
      </c>
      <c r="L294" t="n">
        <v>7.75</v>
      </c>
      <c r="M294" t="n">
        <v>9</v>
      </c>
      <c r="N294" t="n">
        <v>73.55</v>
      </c>
      <c r="O294" t="n">
        <v>34296.82</v>
      </c>
      <c r="P294" t="n">
        <v>106.85</v>
      </c>
      <c r="Q294" t="n">
        <v>968.38</v>
      </c>
      <c r="R294" t="n">
        <v>31.65</v>
      </c>
      <c r="S294" t="n">
        <v>23.91</v>
      </c>
      <c r="T294" t="n">
        <v>3096.2</v>
      </c>
      <c r="U294" t="n">
        <v>0.76</v>
      </c>
      <c r="V294" t="n">
        <v>0.88</v>
      </c>
      <c r="W294" t="n">
        <v>1.1</v>
      </c>
      <c r="X294" t="n">
        <v>0.19</v>
      </c>
      <c r="Y294" t="n">
        <v>1</v>
      </c>
      <c r="Z294" t="n">
        <v>10</v>
      </c>
    </row>
    <row r="295">
      <c r="A295" t="n">
        <v>28</v>
      </c>
      <c r="B295" t="n">
        <v>135</v>
      </c>
      <c r="C295" t="inlineStr">
        <is>
          <t xml:space="preserve">CONCLUIDO	</t>
        </is>
      </c>
      <c r="D295" t="n">
        <v>9.0083</v>
      </c>
      <c r="E295" t="n">
        <v>11.1</v>
      </c>
      <c r="F295" t="n">
        <v>7.69</v>
      </c>
      <c r="G295" t="n">
        <v>41.95</v>
      </c>
      <c r="H295" t="n">
        <v>0.51</v>
      </c>
      <c r="I295" t="n">
        <v>11</v>
      </c>
      <c r="J295" t="n">
        <v>276.67</v>
      </c>
      <c r="K295" t="n">
        <v>59.89</v>
      </c>
      <c r="L295" t="n">
        <v>8</v>
      </c>
      <c r="M295" t="n">
        <v>9</v>
      </c>
      <c r="N295" t="n">
        <v>73.78</v>
      </c>
      <c r="O295" t="n">
        <v>34356.83</v>
      </c>
      <c r="P295" t="n">
        <v>106.67</v>
      </c>
      <c r="Q295" t="n">
        <v>968.3200000000001</v>
      </c>
      <c r="R295" t="n">
        <v>31.85</v>
      </c>
      <c r="S295" t="n">
        <v>23.91</v>
      </c>
      <c r="T295" t="n">
        <v>3194.91</v>
      </c>
      <c r="U295" t="n">
        <v>0.75</v>
      </c>
      <c r="V295" t="n">
        <v>0.88</v>
      </c>
      <c r="W295" t="n">
        <v>1.1</v>
      </c>
      <c r="X295" t="n">
        <v>0.2</v>
      </c>
      <c r="Y295" t="n">
        <v>1</v>
      </c>
      <c r="Z295" t="n">
        <v>10</v>
      </c>
    </row>
    <row r="296">
      <c r="A296" t="n">
        <v>29</v>
      </c>
      <c r="B296" t="n">
        <v>135</v>
      </c>
      <c r="C296" t="inlineStr">
        <is>
          <t xml:space="preserve">CONCLUIDO	</t>
        </is>
      </c>
      <c r="D296" t="n">
        <v>9.0054</v>
      </c>
      <c r="E296" t="n">
        <v>11.1</v>
      </c>
      <c r="F296" t="n">
        <v>7.7</v>
      </c>
      <c r="G296" t="n">
        <v>41.97</v>
      </c>
      <c r="H296" t="n">
        <v>0.53</v>
      </c>
      <c r="I296" t="n">
        <v>11</v>
      </c>
      <c r="J296" t="n">
        <v>277.16</v>
      </c>
      <c r="K296" t="n">
        <v>59.89</v>
      </c>
      <c r="L296" t="n">
        <v>8.25</v>
      </c>
      <c r="M296" t="n">
        <v>9</v>
      </c>
      <c r="N296" t="n">
        <v>74.02</v>
      </c>
      <c r="O296" t="n">
        <v>34416.93</v>
      </c>
      <c r="P296" t="n">
        <v>106.05</v>
      </c>
      <c r="Q296" t="n">
        <v>968.33</v>
      </c>
      <c r="R296" t="n">
        <v>31.79</v>
      </c>
      <c r="S296" t="n">
        <v>23.91</v>
      </c>
      <c r="T296" t="n">
        <v>3165.76</v>
      </c>
      <c r="U296" t="n">
        <v>0.75</v>
      </c>
      <c r="V296" t="n">
        <v>0.88</v>
      </c>
      <c r="W296" t="n">
        <v>1.1</v>
      </c>
      <c r="X296" t="n">
        <v>0.2</v>
      </c>
      <c r="Y296" t="n">
        <v>1</v>
      </c>
      <c r="Z296" t="n">
        <v>10</v>
      </c>
    </row>
    <row r="297">
      <c r="A297" t="n">
        <v>30</v>
      </c>
      <c r="B297" t="n">
        <v>135</v>
      </c>
      <c r="C297" t="inlineStr">
        <is>
          <t xml:space="preserve">CONCLUIDO	</t>
        </is>
      </c>
      <c r="D297" t="n">
        <v>9.069800000000001</v>
      </c>
      <c r="E297" t="n">
        <v>11.03</v>
      </c>
      <c r="F297" t="n">
        <v>7.67</v>
      </c>
      <c r="G297" t="n">
        <v>46</v>
      </c>
      <c r="H297" t="n">
        <v>0.55</v>
      </c>
      <c r="I297" t="n">
        <v>10</v>
      </c>
      <c r="J297" t="n">
        <v>277.65</v>
      </c>
      <c r="K297" t="n">
        <v>59.89</v>
      </c>
      <c r="L297" t="n">
        <v>8.5</v>
      </c>
      <c r="M297" t="n">
        <v>8</v>
      </c>
      <c r="N297" t="n">
        <v>74.26000000000001</v>
      </c>
      <c r="O297" t="n">
        <v>34477.13</v>
      </c>
      <c r="P297" t="n">
        <v>103.82</v>
      </c>
      <c r="Q297" t="n">
        <v>968.3200000000001</v>
      </c>
      <c r="R297" t="n">
        <v>31.01</v>
      </c>
      <c r="S297" t="n">
        <v>23.91</v>
      </c>
      <c r="T297" t="n">
        <v>2778.64</v>
      </c>
      <c r="U297" t="n">
        <v>0.77</v>
      </c>
      <c r="V297" t="n">
        <v>0.88</v>
      </c>
      <c r="W297" t="n">
        <v>1.1</v>
      </c>
      <c r="X297" t="n">
        <v>0.17</v>
      </c>
      <c r="Y297" t="n">
        <v>1</v>
      </c>
      <c r="Z297" t="n">
        <v>10</v>
      </c>
    </row>
    <row r="298">
      <c r="A298" t="n">
        <v>31</v>
      </c>
      <c r="B298" t="n">
        <v>135</v>
      </c>
      <c r="C298" t="inlineStr">
        <is>
          <t xml:space="preserve">CONCLUIDO	</t>
        </is>
      </c>
      <c r="D298" t="n">
        <v>9.069599999999999</v>
      </c>
      <c r="E298" t="n">
        <v>11.03</v>
      </c>
      <c r="F298" t="n">
        <v>7.67</v>
      </c>
      <c r="G298" t="n">
        <v>46</v>
      </c>
      <c r="H298" t="n">
        <v>0.5600000000000001</v>
      </c>
      <c r="I298" t="n">
        <v>10</v>
      </c>
      <c r="J298" t="n">
        <v>278.13</v>
      </c>
      <c r="K298" t="n">
        <v>59.89</v>
      </c>
      <c r="L298" t="n">
        <v>8.75</v>
      </c>
      <c r="M298" t="n">
        <v>8</v>
      </c>
      <c r="N298" t="n">
        <v>74.5</v>
      </c>
      <c r="O298" t="n">
        <v>34537.41</v>
      </c>
      <c r="P298" t="n">
        <v>103</v>
      </c>
      <c r="Q298" t="n">
        <v>968.35</v>
      </c>
      <c r="R298" t="n">
        <v>30.95</v>
      </c>
      <c r="S298" t="n">
        <v>23.91</v>
      </c>
      <c r="T298" t="n">
        <v>2751.78</v>
      </c>
      <c r="U298" t="n">
        <v>0.77</v>
      </c>
      <c r="V298" t="n">
        <v>0.88</v>
      </c>
      <c r="W298" t="n">
        <v>1.1</v>
      </c>
      <c r="X298" t="n">
        <v>0.17</v>
      </c>
      <c r="Y298" t="n">
        <v>1</v>
      </c>
      <c r="Z298" t="n">
        <v>10</v>
      </c>
    </row>
    <row r="299">
      <c r="A299" t="n">
        <v>32</v>
      </c>
      <c r="B299" t="n">
        <v>135</v>
      </c>
      <c r="C299" t="inlineStr">
        <is>
          <t xml:space="preserve">CONCLUIDO	</t>
        </is>
      </c>
      <c r="D299" t="n">
        <v>9.1225</v>
      </c>
      <c r="E299" t="n">
        <v>10.96</v>
      </c>
      <c r="F299" t="n">
        <v>7.65</v>
      </c>
      <c r="G299" t="n">
        <v>51.03</v>
      </c>
      <c r="H299" t="n">
        <v>0.58</v>
      </c>
      <c r="I299" t="n">
        <v>9</v>
      </c>
      <c r="J299" t="n">
        <v>278.62</v>
      </c>
      <c r="K299" t="n">
        <v>59.89</v>
      </c>
      <c r="L299" t="n">
        <v>9</v>
      </c>
      <c r="M299" t="n">
        <v>6</v>
      </c>
      <c r="N299" t="n">
        <v>74.73999999999999</v>
      </c>
      <c r="O299" t="n">
        <v>34597.8</v>
      </c>
      <c r="P299" t="n">
        <v>100.18</v>
      </c>
      <c r="Q299" t="n">
        <v>968.42</v>
      </c>
      <c r="R299" t="n">
        <v>30.52</v>
      </c>
      <c r="S299" t="n">
        <v>23.91</v>
      </c>
      <c r="T299" t="n">
        <v>2542.18</v>
      </c>
      <c r="U299" t="n">
        <v>0.78</v>
      </c>
      <c r="V299" t="n">
        <v>0.88</v>
      </c>
      <c r="W299" t="n">
        <v>1.1</v>
      </c>
      <c r="X299" t="n">
        <v>0.16</v>
      </c>
      <c r="Y299" t="n">
        <v>1</v>
      </c>
      <c r="Z299" t="n">
        <v>10</v>
      </c>
    </row>
    <row r="300">
      <c r="A300" t="n">
        <v>33</v>
      </c>
      <c r="B300" t="n">
        <v>135</v>
      </c>
      <c r="C300" t="inlineStr">
        <is>
          <t xml:space="preserve">CONCLUIDO	</t>
        </is>
      </c>
      <c r="D300" t="n">
        <v>9.113</v>
      </c>
      <c r="E300" t="n">
        <v>10.97</v>
      </c>
      <c r="F300" t="n">
        <v>7.67</v>
      </c>
      <c r="G300" t="n">
        <v>51.1</v>
      </c>
      <c r="H300" t="n">
        <v>0.59</v>
      </c>
      <c r="I300" t="n">
        <v>9</v>
      </c>
      <c r="J300" t="n">
        <v>279.11</v>
      </c>
      <c r="K300" t="n">
        <v>59.89</v>
      </c>
      <c r="L300" t="n">
        <v>9.25</v>
      </c>
      <c r="M300" t="n">
        <v>4</v>
      </c>
      <c r="N300" t="n">
        <v>74.98</v>
      </c>
      <c r="O300" t="n">
        <v>34658.27</v>
      </c>
      <c r="P300" t="n">
        <v>100.73</v>
      </c>
      <c r="Q300" t="n">
        <v>968.33</v>
      </c>
      <c r="R300" t="n">
        <v>30.81</v>
      </c>
      <c r="S300" t="n">
        <v>23.91</v>
      </c>
      <c r="T300" t="n">
        <v>2683.73</v>
      </c>
      <c r="U300" t="n">
        <v>0.78</v>
      </c>
      <c r="V300" t="n">
        <v>0.88</v>
      </c>
      <c r="W300" t="n">
        <v>1.1</v>
      </c>
      <c r="X300" t="n">
        <v>0.17</v>
      </c>
      <c r="Y300" t="n">
        <v>1</v>
      </c>
      <c r="Z300" t="n">
        <v>10</v>
      </c>
    </row>
    <row r="301">
      <c r="A301" t="n">
        <v>34</v>
      </c>
      <c r="B301" t="n">
        <v>135</v>
      </c>
      <c r="C301" t="inlineStr">
        <is>
          <t xml:space="preserve">CONCLUIDO	</t>
        </is>
      </c>
      <c r="D301" t="n">
        <v>9.1174</v>
      </c>
      <c r="E301" t="n">
        <v>10.97</v>
      </c>
      <c r="F301" t="n">
        <v>7.66</v>
      </c>
      <c r="G301" t="n">
        <v>51.07</v>
      </c>
      <c r="H301" t="n">
        <v>0.6</v>
      </c>
      <c r="I301" t="n">
        <v>9</v>
      </c>
      <c r="J301" t="n">
        <v>279.61</v>
      </c>
      <c r="K301" t="n">
        <v>59.89</v>
      </c>
      <c r="L301" t="n">
        <v>9.5</v>
      </c>
      <c r="M301" t="n">
        <v>4</v>
      </c>
      <c r="N301" t="n">
        <v>75.22</v>
      </c>
      <c r="O301" t="n">
        <v>34718.84</v>
      </c>
      <c r="P301" t="n">
        <v>100.56</v>
      </c>
      <c r="Q301" t="n">
        <v>968.38</v>
      </c>
      <c r="R301" t="n">
        <v>30.73</v>
      </c>
      <c r="S301" t="n">
        <v>23.91</v>
      </c>
      <c r="T301" t="n">
        <v>2644.45</v>
      </c>
      <c r="U301" t="n">
        <v>0.78</v>
      </c>
      <c r="V301" t="n">
        <v>0.88</v>
      </c>
      <c r="W301" t="n">
        <v>1.1</v>
      </c>
      <c r="X301" t="n">
        <v>0.16</v>
      </c>
      <c r="Y301" t="n">
        <v>1</v>
      </c>
      <c r="Z301" t="n">
        <v>10</v>
      </c>
    </row>
    <row r="302">
      <c r="A302" t="n">
        <v>35</v>
      </c>
      <c r="B302" t="n">
        <v>135</v>
      </c>
      <c r="C302" t="inlineStr">
        <is>
          <t xml:space="preserve">CONCLUIDO	</t>
        </is>
      </c>
      <c r="D302" t="n">
        <v>9.1153</v>
      </c>
      <c r="E302" t="n">
        <v>10.97</v>
      </c>
      <c r="F302" t="n">
        <v>7.66</v>
      </c>
      <c r="G302" t="n">
        <v>51.08</v>
      </c>
      <c r="H302" t="n">
        <v>0.62</v>
      </c>
      <c r="I302" t="n">
        <v>9</v>
      </c>
      <c r="J302" t="n">
        <v>280.1</v>
      </c>
      <c r="K302" t="n">
        <v>59.89</v>
      </c>
      <c r="L302" t="n">
        <v>9.75</v>
      </c>
      <c r="M302" t="n">
        <v>3</v>
      </c>
      <c r="N302" t="n">
        <v>75.45999999999999</v>
      </c>
      <c r="O302" t="n">
        <v>34779.51</v>
      </c>
      <c r="P302" t="n">
        <v>99.98</v>
      </c>
      <c r="Q302" t="n">
        <v>968.3200000000001</v>
      </c>
      <c r="R302" t="n">
        <v>30.79</v>
      </c>
      <c r="S302" t="n">
        <v>23.91</v>
      </c>
      <c r="T302" t="n">
        <v>2677.33</v>
      </c>
      <c r="U302" t="n">
        <v>0.78</v>
      </c>
      <c r="V302" t="n">
        <v>0.88</v>
      </c>
      <c r="W302" t="n">
        <v>1.1</v>
      </c>
      <c r="X302" t="n">
        <v>0.17</v>
      </c>
      <c r="Y302" t="n">
        <v>1</v>
      </c>
      <c r="Z302" t="n">
        <v>10</v>
      </c>
    </row>
    <row r="303">
      <c r="A303" t="n">
        <v>36</v>
      </c>
      <c r="B303" t="n">
        <v>135</v>
      </c>
      <c r="C303" t="inlineStr">
        <is>
          <t xml:space="preserve">CONCLUIDO	</t>
        </is>
      </c>
      <c r="D303" t="n">
        <v>9.119</v>
      </c>
      <c r="E303" t="n">
        <v>10.97</v>
      </c>
      <c r="F303" t="n">
        <v>7.66</v>
      </c>
      <c r="G303" t="n">
        <v>51.05</v>
      </c>
      <c r="H303" t="n">
        <v>0.63</v>
      </c>
      <c r="I303" t="n">
        <v>9</v>
      </c>
      <c r="J303" t="n">
        <v>280.59</v>
      </c>
      <c r="K303" t="n">
        <v>59.89</v>
      </c>
      <c r="L303" t="n">
        <v>10</v>
      </c>
      <c r="M303" t="n">
        <v>2</v>
      </c>
      <c r="N303" t="n">
        <v>75.7</v>
      </c>
      <c r="O303" t="n">
        <v>34840.27</v>
      </c>
      <c r="P303" t="n">
        <v>99.7</v>
      </c>
      <c r="Q303" t="n">
        <v>968.37</v>
      </c>
      <c r="R303" t="n">
        <v>30.5</v>
      </c>
      <c r="S303" t="n">
        <v>23.91</v>
      </c>
      <c r="T303" t="n">
        <v>2530.33</v>
      </c>
      <c r="U303" t="n">
        <v>0.78</v>
      </c>
      <c r="V303" t="n">
        <v>0.88</v>
      </c>
      <c r="W303" t="n">
        <v>1.1</v>
      </c>
      <c r="X303" t="n">
        <v>0.16</v>
      </c>
      <c r="Y303" t="n">
        <v>1</v>
      </c>
      <c r="Z303" t="n">
        <v>10</v>
      </c>
    </row>
    <row r="304">
      <c r="A304" t="n">
        <v>37</v>
      </c>
      <c r="B304" t="n">
        <v>135</v>
      </c>
      <c r="C304" t="inlineStr">
        <is>
          <t xml:space="preserve">CONCLUIDO	</t>
        </is>
      </c>
      <c r="D304" t="n">
        <v>9.1128</v>
      </c>
      <c r="E304" t="n">
        <v>10.97</v>
      </c>
      <c r="F304" t="n">
        <v>7.67</v>
      </c>
      <c r="G304" t="n">
        <v>51.1</v>
      </c>
      <c r="H304" t="n">
        <v>0.65</v>
      </c>
      <c r="I304" t="n">
        <v>9</v>
      </c>
      <c r="J304" t="n">
        <v>281.08</v>
      </c>
      <c r="K304" t="n">
        <v>59.89</v>
      </c>
      <c r="L304" t="n">
        <v>10.25</v>
      </c>
      <c r="M304" t="n">
        <v>2</v>
      </c>
      <c r="N304" t="n">
        <v>75.95</v>
      </c>
      <c r="O304" t="n">
        <v>34901.13</v>
      </c>
      <c r="P304" t="n">
        <v>99.55</v>
      </c>
      <c r="Q304" t="n">
        <v>968.3200000000001</v>
      </c>
      <c r="R304" t="n">
        <v>30.76</v>
      </c>
      <c r="S304" t="n">
        <v>23.91</v>
      </c>
      <c r="T304" t="n">
        <v>2658.91</v>
      </c>
      <c r="U304" t="n">
        <v>0.78</v>
      </c>
      <c r="V304" t="n">
        <v>0.88</v>
      </c>
      <c r="W304" t="n">
        <v>1.1</v>
      </c>
      <c r="X304" t="n">
        <v>0.17</v>
      </c>
      <c r="Y304" t="n">
        <v>1</v>
      </c>
      <c r="Z304" t="n">
        <v>10</v>
      </c>
    </row>
    <row r="305">
      <c r="A305" t="n">
        <v>38</v>
      </c>
      <c r="B305" t="n">
        <v>135</v>
      </c>
      <c r="C305" t="inlineStr">
        <is>
          <t xml:space="preserve">CONCLUIDO	</t>
        </is>
      </c>
      <c r="D305" t="n">
        <v>9.1091</v>
      </c>
      <c r="E305" t="n">
        <v>10.98</v>
      </c>
      <c r="F305" t="n">
        <v>7.67</v>
      </c>
      <c r="G305" t="n">
        <v>51.13</v>
      </c>
      <c r="H305" t="n">
        <v>0.66</v>
      </c>
      <c r="I305" t="n">
        <v>9</v>
      </c>
      <c r="J305" t="n">
        <v>281.58</v>
      </c>
      <c r="K305" t="n">
        <v>59.89</v>
      </c>
      <c r="L305" t="n">
        <v>10.5</v>
      </c>
      <c r="M305" t="n">
        <v>0</v>
      </c>
      <c r="N305" t="n">
        <v>76.19</v>
      </c>
      <c r="O305" t="n">
        <v>34962.08</v>
      </c>
      <c r="P305" t="n">
        <v>99.77</v>
      </c>
      <c r="Q305" t="n">
        <v>968.41</v>
      </c>
      <c r="R305" t="n">
        <v>30.75</v>
      </c>
      <c r="S305" t="n">
        <v>23.91</v>
      </c>
      <c r="T305" t="n">
        <v>2654.72</v>
      </c>
      <c r="U305" t="n">
        <v>0.78</v>
      </c>
      <c r="V305" t="n">
        <v>0.88</v>
      </c>
      <c r="W305" t="n">
        <v>1.11</v>
      </c>
      <c r="X305" t="n">
        <v>0.17</v>
      </c>
      <c r="Y305" t="n">
        <v>1</v>
      </c>
      <c r="Z305" t="n">
        <v>10</v>
      </c>
    </row>
    <row r="306">
      <c r="A306" t="n">
        <v>0</v>
      </c>
      <c r="B306" t="n">
        <v>80</v>
      </c>
      <c r="C306" t="inlineStr">
        <is>
          <t xml:space="preserve">CONCLUIDO	</t>
        </is>
      </c>
      <c r="D306" t="n">
        <v>7.1954</v>
      </c>
      <c r="E306" t="n">
        <v>13.9</v>
      </c>
      <c r="F306" t="n">
        <v>9.06</v>
      </c>
      <c r="G306" t="n">
        <v>6.97</v>
      </c>
      <c r="H306" t="n">
        <v>0.11</v>
      </c>
      <c r="I306" t="n">
        <v>78</v>
      </c>
      <c r="J306" t="n">
        <v>159.12</v>
      </c>
      <c r="K306" t="n">
        <v>50.28</v>
      </c>
      <c r="L306" t="n">
        <v>1</v>
      </c>
      <c r="M306" t="n">
        <v>76</v>
      </c>
      <c r="N306" t="n">
        <v>27.84</v>
      </c>
      <c r="O306" t="n">
        <v>19859.16</v>
      </c>
      <c r="P306" t="n">
        <v>107.26</v>
      </c>
      <c r="Q306" t="n">
        <v>968.54</v>
      </c>
      <c r="R306" t="n">
        <v>74.52</v>
      </c>
      <c r="S306" t="n">
        <v>23.91</v>
      </c>
      <c r="T306" t="n">
        <v>24195.71</v>
      </c>
      <c r="U306" t="n">
        <v>0.32</v>
      </c>
      <c r="V306" t="n">
        <v>0.75</v>
      </c>
      <c r="W306" t="n">
        <v>1.2</v>
      </c>
      <c r="X306" t="n">
        <v>1.56</v>
      </c>
      <c r="Y306" t="n">
        <v>1</v>
      </c>
      <c r="Z306" t="n">
        <v>10</v>
      </c>
    </row>
    <row r="307">
      <c r="A307" t="n">
        <v>1</v>
      </c>
      <c r="B307" t="n">
        <v>80</v>
      </c>
      <c r="C307" t="inlineStr">
        <is>
          <t xml:space="preserve">CONCLUIDO	</t>
        </is>
      </c>
      <c r="D307" t="n">
        <v>7.7566</v>
      </c>
      <c r="E307" t="n">
        <v>12.89</v>
      </c>
      <c r="F307" t="n">
        <v>8.67</v>
      </c>
      <c r="G307" t="n">
        <v>8.81</v>
      </c>
      <c r="H307" t="n">
        <v>0.14</v>
      </c>
      <c r="I307" t="n">
        <v>59</v>
      </c>
      <c r="J307" t="n">
        <v>159.48</v>
      </c>
      <c r="K307" t="n">
        <v>50.28</v>
      </c>
      <c r="L307" t="n">
        <v>1.25</v>
      </c>
      <c r="M307" t="n">
        <v>57</v>
      </c>
      <c r="N307" t="n">
        <v>27.95</v>
      </c>
      <c r="O307" t="n">
        <v>19902.91</v>
      </c>
      <c r="P307" t="n">
        <v>101.22</v>
      </c>
      <c r="Q307" t="n">
        <v>968.6900000000001</v>
      </c>
      <c r="R307" t="n">
        <v>61.8</v>
      </c>
      <c r="S307" t="n">
        <v>23.91</v>
      </c>
      <c r="T307" t="n">
        <v>17932.28</v>
      </c>
      <c r="U307" t="n">
        <v>0.39</v>
      </c>
      <c r="V307" t="n">
        <v>0.78</v>
      </c>
      <c r="W307" t="n">
        <v>1.18</v>
      </c>
      <c r="X307" t="n">
        <v>1.17</v>
      </c>
      <c r="Y307" t="n">
        <v>1</v>
      </c>
      <c r="Z307" t="n">
        <v>10</v>
      </c>
    </row>
    <row r="308">
      <c r="A308" t="n">
        <v>2</v>
      </c>
      <c r="B308" t="n">
        <v>80</v>
      </c>
      <c r="C308" t="inlineStr">
        <is>
          <t xml:space="preserve">CONCLUIDO	</t>
        </is>
      </c>
      <c r="D308" t="n">
        <v>8.1275</v>
      </c>
      <c r="E308" t="n">
        <v>12.3</v>
      </c>
      <c r="F308" t="n">
        <v>8.43</v>
      </c>
      <c r="G308" t="n">
        <v>10.54</v>
      </c>
      <c r="H308" t="n">
        <v>0.17</v>
      </c>
      <c r="I308" t="n">
        <v>48</v>
      </c>
      <c r="J308" t="n">
        <v>159.83</v>
      </c>
      <c r="K308" t="n">
        <v>50.28</v>
      </c>
      <c r="L308" t="n">
        <v>1.5</v>
      </c>
      <c r="M308" t="n">
        <v>46</v>
      </c>
      <c r="N308" t="n">
        <v>28.05</v>
      </c>
      <c r="O308" t="n">
        <v>19946.71</v>
      </c>
      <c r="P308" t="n">
        <v>97.18000000000001</v>
      </c>
      <c r="Q308" t="n">
        <v>968.45</v>
      </c>
      <c r="R308" t="n">
        <v>54.92</v>
      </c>
      <c r="S308" t="n">
        <v>23.91</v>
      </c>
      <c r="T308" t="n">
        <v>14543.69</v>
      </c>
      <c r="U308" t="n">
        <v>0.44</v>
      </c>
      <c r="V308" t="n">
        <v>0.8</v>
      </c>
      <c r="W308" t="n">
        <v>1.15</v>
      </c>
      <c r="X308" t="n">
        <v>0.9399999999999999</v>
      </c>
      <c r="Y308" t="n">
        <v>1</v>
      </c>
      <c r="Z308" t="n">
        <v>10</v>
      </c>
    </row>
    <row r="309">
      <c r="A309" t="n">
        <v>3</v>
      </c>
      <c r="B309" t="n">
        <v>80</v>
      </c>
      <c r="C309" t="inlineStr">
        <is>
          <t xml:space="preserve">CONCLUIDO	</t>
        </is>
      </c>
      <c r="D309" t="n">
        <v>8.4148</v>
      </c>
      <c r="E309" t="n">
        <v>11.88</v>
      </c>
      <c r="F309" t="n">
        <v>8.27</v>
      </c>
      <c r="G309" t="n">
        <v>12.41</v>
      </c>
      <c r="H309" t="n">
        <v>0.19</v>
      </c>
      <c r="I309" t="n">
        <v>40</v>
      </c>
      <c r="J309" t="n">
        <v>160.19</v>
      </c>
      <c r="K309" t="n">
        <v>50.28</v>
      </c>
      <c r="L309" t="n">
        <v>1.75</v>
      </c>
      <c r="M309" t="n">
        <v>38</v>
      </c>
      <c r="N309" t="n">
        <v>28.16</v>
      </c>
      <c r="O309" t="n">
        <v>19990.53</v>
      </c>
      <c r="P309" t="n">
        <v>93.88</v>
      </c>
      <c r="Q309" t="n">
        <v>968.49</v>
      </c>
      <c r="R309" t="n">
        <v>49.66</v>
      </c>
      <c r="S309" t="n">
        <v>23.91</v>
      </c>
      <c r="T309" t="n">
        <v>11957.76</v>
      </c>
      <c r="U309" t="n">
        <v>0.48</v>
      </c>
      <c r="V309" t="n">
        <v>0.82</v>
      </c>
      <c r="W309" t="n">
        <v>1.15</v>
      </c>
      <c r="X309" t="n">
        <v>0.77</v>
      </c>
      <c r="Y309" t="n">
        <v>1</v>
      </c>
      <c r="Z309" t="n">
        <v>10</v>
      </c>
    </row>
    <row r="310">
      <c r="A310" t="n">
        <v>4</v>
      </c>
      <c r="B310" t="n">
        <v>80</v>
      </c>
      <c r="C310" t="inlineStr">
        <is>
          <t xml:space="preserve">CONCLUIDO	</t>
        </is>
      </c>
      <c r="D310" t="n">
        <v>8.6426</v>
      </c>
      <c r="E310" t="n">
        <v>11.57</v>
      </c>
      <c r="F310" t="n">
        <v>8.15</v>
      </c>
      <c r="G310" t="n">
        <v>14.38</v>
      </c>
      <c r="H310" t="n">
        <v>0.22</v>
      </c>
      <c r="I310" t="n">
        <v>34</v>
      </c>
      <c r="J310" t="n">
        <v>160.54</v>
      </c>
      <c r="K310" t="n">
        <v>50.28</v>
      </c>
      <c r="L310" t="n">
        <v>2</v>
      </c>
      <c r="M310" t="n">
        <v>32</v>
      </c>
      <c r="N310" t="n">
        <v>28.26</v>
      </c>
      <c r="O310" t="n">
        <v>20034.4</v>
      </c>
      <c r="P310" t="n">
        <v>90.91</v>
      </c>
      <c r="Q310" t="n">
        <v>968.4400000000001</v>
      </c>
      <c r="R310" t="n">
        <v>45.76</v>
      </c>
      <c r="S310" t="n">
        <v>23.91</v>
      </c>
      <c r="T310" t="n">
        <v>10036.49</v>
      </c>
      <c r="U310" t="n">
        <v>0.52</v>
      </c>
      <c r="V310" t="n">
        <v>0.83</v>
      </c>
      <c r="W310" t="n">
        <v>1.14</v>
      </c>
      <c r="X310" t="n">
        <v>0.65</v>
      </c>
      <c r="Y310" t="n">
        <v>1</v>
      </c>
      <c r="Z310" t="n">
        <v>10</v>
      </c>
    </row>
    <row r="311">
      <c r="A311" t="n">
        <v>5</v>
      </c>
      <c r="B311" t="n">
        <v>80</v>
      </c>
      <c r="C311" t="inlineStr">
        <is>
          <t xml:space="preserve">CONCLUIDO	</t>
        </is>
      </c>
      <c r="D311" t="n">
        <v>8.789300000000001</v>
      </c>
      <c r="E311" t="n">
        <v>11.38</v>
      </c>
      <c r="F311" t="n">
        <v>8.09</v>
      </c>
      <c r="G311" t="n">
        <v>16.17</v>
      </c>
      <c r="H311" t="n">
        <v>0.25</v>
      </c>
      <c r="I311" t="n">
        <v>30</v>
      </c>
      <c r="J311" t="n">
        <v>160.9</v>
      </c>
      <c r="K311" t="n">
        <v>50.28</v>
      </c>
      <c r="L311" t="n">
        <v>2.25</v>
      </c>
      <c r="M311" t="n">
        <v>28</v>
      </c>
      <c r="N311" t="n">
        <v>28.37</v>
      </c>
      <c r="O311" t="n">
        <v>20078.3</v>
      </c>
      <c r="P311" t="n">
        <v>88.54000000000001</v>
      </c>
      <c r="Q311" t="n">
        <v>968.47</v>
      </c>
      <c r="R311" t="n">
        <v>43.86</v>
      </c>
      <c r="S311" t="n">
        <v>23.91</v>
      </c>
      <c r="T311" t="n">
        <v>9105.709999999999</v>
      </c>
      <c r="U311" t="n">
        <v>0.55</v>
      </c>
      <c r="V311" t="n">
        <v>0.84</v>
      </c>
      <c r="W311" t="n">
        <v>1.14</v>
      </c>
      <c r="X311" t="n">
        <v>0.59</v>
      </c>
      <c r="Y311" t="n">
        <v>1</v>
      </c>
      <c r="Z311" t="n">
        <v>10</v>
      </c>
    </row>
    <row r="312">
      <c r="A312" t="n">
        <v>6</v>
      </c>
      <c r="B312" t="n">
        <v>80</v>
      </c>
      <c r="C312" t="inlineStr">
        <is>
          <t xml:space="preserve">CONCLUIDO	</t>
        </is>
      </c>
      <c r="D312" t="n">
        <v>8.965</v>
      </c>
      <c r="E312" t="n">
        <v>11.15</v>
      </c>
      <c r="F312" t="n">
        <v>7.99</v>
      </c>
      <c r="G312" t="n">
        <v>18.44</v>
      </c>
      <c r="H312" t="n">
        <v>0.27</v>
      </c>
      <c r="I312" t="n">
        <v>26</v>
      </c>
      <c r="J312" t="n">
        <v>161.26</v>
      </c>
      <c r="K312" t="n">
        <v>50.28</v>
      </c>
      <c r="L312" t="n">
        <v>2.5</v>
      </c>
      <c r="M312" t="n">
        <v>24</v>
      </c>
      <c r="N312" t="n">
        <v>28.48</v>
      </c>
      <c r="O312" t="n">
        <v>20122.23</v>
      </c>
      <c r="P312" t="n">
        <v>86.18000000000001</v>
      </c>
      <c r="Q312" t="n">
        <v>968.39</v>
      </c>
      <c r="R312" t="n">
        <v>41.05</v>
      </c>
      <c r="S312" t="n">
        <v>23.91</v>
      </c>
      <c r="T312" t="n">
        <v>7722.88</v>
      </c>
      <c r="U312" t="n">
        <v>0.58</v>
      </c>
      <c r="V312" t="n">
        <v>0.85</v>
      </c>
      <c r="W312" t="n">
        <v>1.12</v>
      </c>
      <c r="X312" t="n">
        <v>0.5</v>
      </c>
      <c r="Y312" t="n">
        <v>1</v>
      </c>
      <c r="Z312" t="n">
        <v>10</v>
      </c>
    </row>
    <row r="313">
      <c r="A313" t="n">
        <v>7</v>
      </c>
      <c r="B313" t="n">
        <v>80</v>
      </c>
      <c r="C313" t="inlineStr">
        <is>
          <t xml:space="preserve">CONCLUIDO	</t>
        </is>
      </c>
      <c r="D313" t="n">
        <v>9.074199999999999</v>
      </c>
      <c r="E313" t="n">
        <v>11.02</v>
      </c>
      <c r="F313" t="n">
        <v>7.95</v>
      </c>
      <c r="G313" t="n">
        <v>20.75</v>
      </c>
      <c r="H313" t="n">
        <v>0.3</v>
      </c>
      <c r="I313" t="n">
        <v>23</v>
      </c>
      <c r="J313" t="n">
        <v>161.61</v>
      </c>
      <c r="K313" t="n">
        <v>50.28</v>
      </c>
      <c r="L313" t="n">
        <v>2.75</v>
      </c>
      <c r="M313" t="n">
        <v>21</v>
      </c>
      <c r="N313" t="n">
        <v>28.58</v>
      </c>
      <c r="O313" t="n">
        <v>20166.2</v>
      </c>
      <c r="P313" t="n">
        <v>84.36</v>
      </c>
      <c r="Q313" t="n">
        <v>968.34</v>
      </c>
      <c r="R313" t="n">
        <v>39.87</v>
      </c>
      <c r="S313" t="n">
        <v>23.91</v>
      </c>
      <c r="T313" t="n">
        <v>7146.03</v>
      </c>
      <c r="U313" t="n">
        <v>0.6</v>
      </c>
      <c r="V313" t="n">
        <v>0.85</v>
      </c>
      <c r="W313" t="n">
        <v>1.12</v>
      </c>
      <c r="X313" t="n">
        <v>0.46</v>
      </c>
      <c r="Y313" t="n">
        <v>1</v>
      </c>
      <c r="Z313" t="n">
        <v>10</v>
      </c>
    </row>
    <row r="314">
      <c r="A314" t="n">
        <v>8</v>
      </c>
      <c r="B314" t="n">
        <v>80</v>
      </c>
      <c r="C314" t="inlineStr">
        <is>
          <t xml:space="preserve">CONCLUIDO	</t>
        </is>
      </c>
      <c r="D314" t="n">
        <v>9.175000000000001</v>
      </c>
      <c r="E314" t="n">
        <v>10.9</v>
      </c>
      <c r="F314" t="n">
        <v>7.9</v>
      </c>
      <c r="G314" t="n">
        <v>22.57</v>
      </c>
      <c r="H314" t="n">
        <v>0.33</v>
      </c>
      <c r="I314" t="n">
        <v>21</v>
      </c>
      <c r="J314" t="n">
        <v>161.97</v>
      </c>
      <c r="K314" t="n">
        <v>50.28</v>
      </c>
      <c r="L314" t="n">
        <v>3</v>
      </c>
      <c r="M314" t="n">
        <v>19</v>
      </c>
      <c r="N314" t="n">
        <v>28.69</v>
      </c>
      <c r="O314" t="n">
        <v>20210.21</v>
      </c>
      <c r="P314" t="n">
        <v>81.87</v>
      </c>
      <c r="Q314" t="n">
        <v>968.3200000000001</v>
      </c>
      <c r="R314" t="n">
        <v>38.14</v>
      </c>
      <c r="S314" t="n">
        <v>23.91</v>
      </c>
      <c r="T314" t="n">
        <v>6291.97</v>
      </c>
      <c r="U314" t="n">
        <v>0.63</v>
      </c>
      <c r="V314" t="n">
        <v>0.86</v>
      </c>
      <c r="W314" t="n">
        <v>1.12</v>
      </c>
      <c r="X314" t="n">
        <v>0.4</v>
      </c>
      <c r="Y314" t="n">
        <v>1</v>
      </c>
      <c r="Z314" t="n">
        <v>10</v>
      </c>
    </row>
    <row r="315">
      <c r="A315" t="n">
        <v>9</v>
      </c>
      <c r="B315" t="n">
        <v>80</v>
      </c>
      <c r="C315" t="inlineStr">
        <is>
          <t xml:space="preserve">CONCLUIDO	</t>
        </is>
      </c>
      <c r="D315" t="n">
        <v>9.2776</v>
      </c>
      <c r="E315" t="n">
        <v>10.78</v>
      </c>
      <c r="F315" t="n">
        <v>7.84</v>
      </c>
      <c r="G315" t="n">
        <v>24.76</v>
      </c>
      <c r="H315" t="n">
        <v>0.35</v>
      </c>
      <c r="I315" t="n">
        <v>19</v>
      </c>
      <c r="J315" t="n">
        <v>162.33</v>
      </c>
      <c r="K315" t="n">
        <v>50.28</v>
      </c>
      <c r="L315" t="n">
        <v>3.25</v>
      </c>
      <c r="M315" t="n">
        <v>17</v>
      </c>
      <c r="N315" t="n">
        <v>28.8</v>
      </c>
      <c r="O315" t="n">
        <v>20254.26</v>
      </c>
      <c r="P315" t="n">
        <v>79.16</v>
      </c>
      <c r="Q315" t="n">
        <v>968.35</v>
      </c>
      <c r="R315" t="n">
        <v>36.53</v>
      </c>
      <c r="S315" t="n">
        <v>23.91</v>
      </c>
      <c r="T315" t="n">
        <v>5497.25</v>
      </c>
      <c r="U315" t="n">
        <v>0.65</v>
      </c>
      <c r="V315" t="n">
        <v>0.86</v>
      </c>
      <c r="W315" t="n">
        <v>1.11</v>
      </c>
      <c r="X315" t="n">
        <v>0.34</v>
      </c>
      <c r="Y315" t="n">
        <v>1</v>
      </c>
      <c r="Z315" t="n">
        <v>10</v>
      </c>
    </row>
    <row r="316">
      <c r="A316" t="n">
        <v>10</v>
      </c>
      <c r="B316" t="n">
        <v>80</v>
      </c>
      <c r="C316" t="inlineStr">
        <is>
          <t xml:space="preserve">CONCLUIDO	</t>
        </is>
      </c>
      <c r="D316" t="n">
        <v>9.352600000000001</v>
      </c>
      <c r="E316" t="n">
        <v>10.69</v>
      </c>
      <c r="F316" t="n">
        <v>7.82</v>
      </c>
      <c r="G316" t="n">
        <v>27.6</v>
      </c>
      <c r="H316" t="n">
        <v>0.38</v>
      </c>
      <c r="I316" t="n">
        <v>17</v>
      </c>
      <c r="J316" t="n">
        <v>162.68</v>
      </c>
      <c r="K316" t="n">
        <v>50.28</v>
      </c>
      <c r="L316" t="n">
        <v>3.5</v>
      </c>
      <c r="M316" t="n">
        <v>15</v>
      </c>
      <c r="N316" t="n">
        <v>28.9</v>
      </c>
      <c r="O316" t="n">
        <v>20298.34</v>
      </c>
      <c r="P316" t="n">
        <v>77.52</v>
      </c>
      <c r="Q316" t="n">
        <v>968.33</v>
      </c>
      <c r="R316" t="n">
        <v>35.84</v>
      </c>
      <c r="S316" t="n">
        <v>23.91</v>
      </c>
      <c r="T316" t="n">
        <v>5160.91</v>
      </c>
      <c r="U316" t="n">
        <v>0.67</v>
      </c>
      <c r="V316" t="n">
        <v>0.86</v>
      </c>
      <c r="W316" t="n">
        <v>1.11</v>
      </c>
      <c r="X316" t="n">
        <v>0.32</v>
      </c>
      <c r="Y316" t="n">
        <v>1</v>
      </c>
      <c r="Z316" t="n">
        <v>10</v>
      </c>
    </row>
    <row r="317">
      <c r="A317" t="n">
        <v>11</v>
      </c>
      <c r="B317" t="n">
        <v>80</v>
      </c>
      <c r="C317" t="inlineStr">
        <is>
          <t xml:space="preserve">CONCLUIDO	</t>
        </is>
      </c>
      <c r="D317" t="n">
        <v>9.390700000000001</v>
      </c>
      <c r="E317" t="n">
        <v>10.65</v>
      </c>
      <c r="F317" t="n">
        <v>7.81</v>
      </c>
      <c r="G317" t="n">
        <v>29.28</v>
      </c>
      <c r="H317" t="n">
        <v>0.41</v>
      </c>
      <c r="I317" t="n">
        <v>16</v>
      </c>
      <c r="J317" t="n">
        <v>163.04</v>
      </c>
      <c r="K317" t="n">
        <v>50.28</v>
      </c>
      <c r="L317" t="n">
        <v>3.75</v>
      </c>
      <c r="M317" t="n">
        <v>14</v>
      </c>
      <c r="N317" t="n">
        <v>29.01</v>
      </c>
      <c r="O317" t="n">
        <v>20342.46</v>
      </c>
      <c r="P317" t="n">
        <v>75.90000000000001</v>
      </c>
      <c r="Q317" t="n">
        <v>968.38</v>
      </c>
      <c r="R317" t="n">
        <v>35.33</v>
      </c>
      <c r="S317" t="n">
        <v>23.91</v>
      </c>
      <c r="T317" t="n">
        <v>4909.84</v>
      </c>
      <c r="U317" t="n">
        <v>0.68</v>
      </c>
      <c r="V317" t="n">
        <v>0.87</v>
      </c>
      <c r="W317" t="n">
        <v>1.11</v>
      </c>
      <c r="X317" t="n">
        <v>0.31</v>
      </c>
      <c r="Y317" t="n">
        <v>1</v>
      </c>
      <c r="Z317" t="n">
        <v>10</v>
      </c>
    </row>
    <row r="318">
      <c r="A318" t="n">
        <v>12</v>
      </c>
      <c r="B318" t="n">
        <v>80</v>
      </c>
      <c r="C318" t="inlineStr">
        <is>
          <t xml:space="preserve">CONCLUIDO	</t>
        </is>
      </c>
      <c r="D318" t="n">
        <v>9.4476</v>
      </c>
      <c r="E318" t="n">
        <v>10.58</v>
      </c>
      <c r="F318" t="n">
        <v>7.78</v>
      </c>
      <c r="G318" t="n">
        <v>31.11</v>
      </c>
      <c r="H318" t="n">
        <v>0.43</v>
      </c>
      <c r="I318" t="n">
        <v>15</v>
      </c>
      <c r="J318" t="n">
        <v>163.4</v>
      </c>
      <c r="K318" t="n">
        <v>50.28</v>
      </c>
      <c r="L318" t="n">
        <v>4</v>
      </c>
      <c r="M318" t="n">
        <v>11</v>
      </c>
      <c r="N318" t="n">
        <v>29.12</v>
      </c>
      <c r="O318" t="n">
        <v>20386.62</v>
      </c>
      <c r="P318" t="n">
        <v>73.58</v>
      </c>
      <c r="Q318" t="n">
        <v>968.47</v>
      </c>
      <c r="R318" t="n">
        <v>34.29</v>
      </c>
      <c r="S318" t="n">
        <v>23.91</v>
      </c>
      <c r="T318" t="n">
        <v>4395.46</v>
      </c>
      <c r="U318" t="n">
        <v>0.7</v>
      </c>
      <c r="V318" t="n">
        <v>0.87</v>
      </c>
      <c r="W318" t="n">
        <v>1.11</v>
      </c>
      <c r="X318" t="n">
        <v>0.28</v>
      </c>
      <c r="Y318" t="n">
        <v>1</v>
      </c>
      <c r="Z318" t="n">
        <v>10</v>
      </c>
    </row>
    <row r="319">
      <c r="A319" t="n">
        <v>13</v>
      </c>
      <c r="B319" t="n">
        <v>80</v>
      </c>
      <c r="C319" t="inlineStr">
        <is>
          <t xml:space="preserve">CONCLUIDO	</t>
        </is>
      </c>
      <c r="D319" t="n">
        <v>9.487399999999999</v>
      </c>
      <c r="E319" t="n">
        <v>10.54</v>
      </c>
      <c r="F319" t="n">
        <v>7.76</v>
      </c>
      <c r="G319" t="n">
        <v>33.28</v>
      </c>
      <c r="H319" t="n">
        <v>0.46</v>
      </c>
      <c r="I319" t="n">
        <v>14</v>
      </c>
      <c r="J319" t="n">
        <v>163.76</v>
      </c>
      <c r="K319" t="n">
        <v>50.28</v>
      </c>
      <c r="L319" t="n">
        <v>4.25</v>
      </c>
      <c r="M319" t="n">
        <v>3</v>
      </c>
      <c r="N319" t="n">
        <v>29.23</v>
      </c>
      <c r="O319" t="n">
        <v>20430.81</v>
      </c>
      <c r="P319" t="n">
        <v>72.37</v>
      </c>
      <c r="Q319" t="n">
        <v>968.48</v>
      </c>
      <c r="R319" t="n">
        <v>33.73</v>
      </c>
      <c r="S319" t="n">
        <v>23.91</v>
      </c>
      <c r="T319" t="n">
        <v>4119.51</v>
      </c>
      <c r="U319" t="n">
        <v>0.71</v>
      </c>
      <c r="V319" t="n">
        <v>0.87</v>
      </c>
      <c r="W319" t="n">
        <v>1.11</v>
      </c>
      <c r="X319" t="n">
        <v>0.27</v>
      </c>
      <c r="Y319" t="n">
        <v>1</v>
      </c>
      <c r="Z319" t="n">
        <v>10</v>
      </c>
    </row>
    <row r="320">
      <c r="A320" t="n">
        <v>14</v>
      </c>
      <c r="B320" t="n">
        <v>80</v>
      </c>
      <c r="C320" t="inlineStr">
        <is>
          <t xml:space="preserve">CONCLUIDO	</t>
        </is>
      </c>
      <c r="D320" t="n">
        <v>9.493399999999999</v>
      </c>
      <c r="E320" t="n">
        <v>10.53</v>
      </c>
      <c r="F320" t="n">
        <v>7.76</v>
      </c>
      <c r="G320" t="n">
        <v>33.25</v>
      </c>
      <c r="H320" t="n">
        <v>0.49</v>
      </c>
      <c r="I320" t="n">
        <v>14</v>
      </c>
      <c r="J320" t="n">
        <v>164.12</v>
      </c>
      <c r="K320" t="n">
        <v>50.28</v>
      </c>
      <c r="L320" t="n">
        <v>4.5</v>
      </c>
      <c r="M320" t="n">
        <v>2</v>
      </c>
      <c r="N320" t="n">
        <v>29.34</v>
      </c>
      <c r="O320" t="n">
        <v>20475.04</v>
      </c>
      <c r="P320" t="n">
        <v>72.08</v>
      </c>
      <c r="Q320" t="n">
        <v>968.47</v>
      </c>
      <c r="R320" t="n">
        <v>33.45</v>
      </c>
      <c r="S320" t="n">
        <v>23.91</v>
      </c>
      <c r="T320" t="n">
        <v>3981.51</v>
      </c>
      <c r="U320" t="n">
        <v>0.71</v>
      </c>
      <c r="V320" t="n">
        <v>0.87</v>
      </c>
      <c r="W320" t="n">
        <v>1.11</v>
      </c>
      <c r="X320" t="n">
        <v>0.26</v>
      </c>
      <c r="Y320" t="n">
        <v>1</v>
      </c>
      <c r="Z320" t="n">
        <v>10</v>
      </c>
    </row>
    <row r="321">
      <c r="A321" t="n">
        <v>15</v>
      </c>
      <c r="B321" t="n">
        <v>80</v>
      </c>
      <c r="C321" t="inlineStr">
        <is>
          <t xml:space="preserve">CONCLUIDO	</t>
        </is>
      </c>
      <c r="D321" t="n">
        <v>9.495200000000001</v>
      </c>
      <c r="E321" t="n">
        <v>10.53</v>
      </c>
      <c r="F321" t="n">
        <v>7.76</v>
      </c>
      <c r="G321" t="n">
        <v>33.24</v>
      </c>
      <c r="H321" t="n">
        <v>0.51</v>
      </c>
      <c r="I321" t="n">
        <v>14</v>
      </c>
      <c r="J321" t="n">
        <v>164.48</v>
      </c>
      <c r="K321" t="n">
        <v>50.28</v>
      </c>
      <c r="L321" t="n">
        <v>4.75</v>
      </c>
      <c r="M321" t="n">
        <v>1</v>
      </c>
      <c r="N321" t="n">
        <v>29.45</v>
      </c>
      <c r="O321" t="n">
        <v>20519.3</v>
      </c>
      <c r="P321" t="n">
        <v>71.98</v>
      </c>
      <c r="Q321" t="n">
        <v>968.45</v>
      </c>
      <c r="R321" t="n">
        <v>33.33</v>
      </c>
      <c r="S321" t="n">
        <v>23.91</v>
      </c>
      <c r="T321" t="n">
        <v>3920.49</v>
      </c>
      <c r="U321" t="n">
        <v>0.72</v>
      </c>
      <c r="V321" t="n">
        <v>0.87</v>
      </c>
      <c r="W321" t="n">
        <v>1.11</v>
      </c>
      <c r="X321" t="n">
        <v>0.26</v>
      </c>
      <c r="Y321" t="n">
        <v>1</v>
      </c>
      <c r="Z321" t="n">
        <v>10</v>
      </c>
    </row>
    <row r="322">
      <c r="A322" t="n">
        <v>16</v>
      </c>
      <c r="B322" t="n">
        <v>80</v>
      </c>
      <c r="C322" t="inlineStr">
        <is>
          <t xml:space="preserve">CONCLUIDO	</t>
        </is>
      </c>
      <c r="D322" t="n">
        <v>9.4954</v>
      </c>
      <c r="E322" t="n">
        <v>10.53</v>
      </c>
      <c r="F322" t="n">
        <v>7.76</v>
      </c>
      <c r="G322" t="n">
        <v>33.24</v>
      </c>
      <c r="H322" t="n">
        <v>0.54</v>
      </c>
      <c r="I322" t="n">
        <v>14</v>
      </c>
      <c r="J322" t="n">
        <v>164.83</v>
      </c>
      <c r="K322" t="n">
        <v>50.28</v>
      </c>
      <c r="L322" t="n">
        <v>5</v>
      </c>
      <c r="M322" t="n">
        <v>0</v>
      </c>
      <c r="N322" t="n">
        <v>29.55</v>
      </c>
      <c r="O322" t="n">
        <v>20563.61</v>
      </c>
      <c r="P322" t="n">
        <v>71.88</v>
      </c>
      <c r="Q322" t="n">
        <v>968.45</v>
      </c>
      <c r="R322" t="n">
        <v>33.29</v>
      </c>
      <c r="S322" t="n">
        <v>23.91</v>
      </c>
      <c r="T322" t="n">
        <v>3902.21</v>
      </c>
      <c r="U322" t="n">
        <v>0.72</v>
      </c>
      <c r="V322" t="n">
        <v>0.87</v>
      </c>
      <c r="W322" t="n">
        <v>1.11</v>
      </c>
      <c r="X322" t="n">
        <v>0.26</v>
      </c>
      <c r="Y322" t="n">
        <v>1</v>
      </c>
      <c r="Z322" t="n">
        <v>10</v>
      </c>
    </row>
    <row r="323">
      <c r="A323" t="n">
        <v>0</v>
      </c>
      <c r="B323" t="n">
        <v>115</v>
      </c>
      <c r="C323" t="inlineStr">
        <is>
          <t xml:space="preserve">CONCLUIDO	</t>
        </is>
      </c>
      <c r="D323" t="n">
        <v>5.9093</v>
      </c>
      <c r="E323" t="n">
        <v>16.92</v>
      </c>
      <c r="F323" t="n">
        <v>9.65</v>
      </c>
      <c r="G323" t="n">
        <v>5.52</v>
      </c>
      <c r="H323" t="n">
        <v>0.08</v>
      </c>
      <c r="I323" t="n">
        <v>105</v>
      </c>
      <c r="J323" t="n">
        <v>222.93</v>
      </c>
      <c r="K323" t="n">
        <v>56.94</v>
      </c>
      <c r="L323" t="n">
        <v>1</v>
      </c>
      <c r="M323" t="n">
        <v>103</v>
      </c>
      <c r="N323" t="n">
        <v>49.99</v>
      </c>
      <c r="O323" t="n">
        <v>27728.69</v>
      </c>
      <c r="P323" t="n">
        <v>144.38</v>
      </c>
      <c r="Q323" t="n">
        <v>968.66</v>
      </c>
      <c r="R323" t="n">
        <v>92.09</v>
      </c>
      <c r="S323" t="n">
        <v>23.91</v>
      </c>
      <c r="T323" t="n">
        <v>32844.72</v>
      </c>
      <c r="U323" t="n">
        <v>0.26</v>
      </c>
      <c r="V323" t="n">
        <v>0.7</v>
      </c>
      <c r="W323" t="n">
        <v>1.28</v>
      </c>
      <c r="X323" t="n">
        <v>2.15</v>
      </c>
      <c r="Y323" t="n">
        <v>1</v>
      </c>
      <c r="Z323" t="n">
        <v>10</v>
      </c>
    </row>
    <row r="324">
      <c r="A324" t="n">
        <v>1</v>
      </c>
      <c r="B324" t="n">
        <v>115</v>
      </c>
      <c r="C324" t="inlineStr">
        <is>
          <t xml:space="preserve">CONCLUIDO	</t>
        </is>
      </c>
      <c r="D324" t="n">
        <v>6.6064</v>
      </c>
      <c r="E324" t="n">
        <v>15.14</v>
      </c>
      <c r="F324" t="n">
        <v>9.050000000000001</v>
      </c>
      <c r="G324" t="n">
        <v>6.96</v>
      </c>
      <c r="H324" t="n">
        <v>0.1</v>
      </c>
      <c r="I324" t="n">
        <v>78</v>
      </c>
      <c r="J324" t="n">
        <v>223.35</v>
      </c>
      <c r="K324" t="n">
        <v>56.94</v>
      </c>
      <c r="L324" t="n">
        <v>1.25</v>
      </c>
      <c r="M324" t="n">
        <v>76</v>
      </c>
      <c r="N324" t="n">
        <v>50.15</v>
      </c>
      <c r="O324" t="n">
        <v>27780.03</v>
      </c>
      <c r="P324" t="n">
        <v>134.33</v>
      </c>
      <c r="Q324" t="n">
        <v>968.58</v>
      </c>
      <c r="R324" t="n">
        <v>74.20999999999999</v>
      </c>
      <c r="S324" t="n">
        <v>23.91</v>
      </c>
      <c r="T324" t="n">
        <v>24038.55</v>
      </c>
      <c r="U324" t="n">
        <v>0.32</v>
      </c>
      <c r="V324" t="n">
        <v>0.75</v>
      </c>
      <c r="W324" t="n">
        <v>1.2</v>
      </c>
      <c r="X324" t="n">
        <v>1.56</v>
      </c>
      <c r="Y324" t="n">
        <v>1</v>
      </c>
      <c r="Z324" t="n">
        <v>10</v>
      </c>
    </row>
    <row r="325">
      <c r="A325" t="n">
        <v>2</v>
      </c>
      <c r="B325" t="n">
        <v>115</v>
      </c>
      <c r="C325" t="inlineStr">
        <is>
          <t xml:space="preserve">CONCLUIDO	</t>
        </is>
      </c>
      <c r="D325" t="n">
        <v>7.0505</v>
      </c>
      <c r="E325" t="n">
        <v>14.18</v>
      </c>
      <c r="F325" t="n">
        <v>8.76</v>
      </c>
      <c r="G325" t="n">
        <v>8.34</v>
      </c>
      <c r="H325" t="n">
        <v>0.12</v>
      </c>
      <c r="I325" t="n">
        <v>63</v>
      </c>
      <c r="J325" t="n">
        <v>223.76</v>
      </c>
      <c r="K325" t="n">
        <v>56.94</v>
      </c>
      <c r="L325" t="n">
        <v>1.5</v>
      </c>
      <c r="M325" t="n">
        <v>61</v>
      </c>
      <c r="N325" t="n">
        <v>50.32</v>
      </c>
      <c r="O325" t="n">
        <v>27831.42</v>
      </c>
      <c r="P325" t="n">
        <v>129.05</v>
      </c>
      <c r="Q325" t="n">
        <v>968.55</v>
      </c>
      <c r="R325" t="n">
        <v>65.15000000000001</v>
      </c>
      <c r="S325" t="n">
        <v>23.91</v>
      </c>
      <c r="T325" t="n">
        <v>19585.3</v>
      </c>
      <c r="U325" t="n">
        <v>0.37</v>
      </c>
      <c r="V325" t="n">
        <v>0.77</v>
      </c>
      <c r="W325" t="n">
        <v>1.18</v>
      </c>
      <c r="X325" t="n">
        <v>1.26</v>
      </c>
      <c r="Y325" t="n">
        <v>1</v>
      </c>
      <c r="Z325" t="n">
        <v>10</v>
      </c>
    </row>
    <row r="326">
      <c r="A326" t="n">
        <v>3</v>
      </c>
      <c r="B326" t="n">
        <v>115</v>
      </c>
      <c r="C326" t="inlineStr">
        <is>
          <t xml:space="preserve">CONCLUIDO	</t>
        </is>
      </c>
      <c r="D326" t="n">
        <v>7.3855</v>
      </c>
      <c r="E326" t="n">
        <v>13.54</v>
      </c>
      <c r="F326" t="n">
        <v>8.550000000000001</v>
      </c>
      <c r="G326" t="n">
        <v>9.68</v>
      </c>
      <c r="H326" t="n">
        <v>0.14</v>
      </c>
      <c r="I326" t="n">
        <v>53</v>
      </c>
      <c r="J326" t="n">
        <v>224.18</v>
      </c>
      <c r="K326" t="n">
        <v>56.94</v>
      </c>
      <c r="L326" t="n">
        <v>1.75</v>
      </c>
      <c r="M326" t="n">
        <v>51</v>
      </c>
      <c r="N326" t="n">
        <v>50.49</v>
      </c>
      <c r="O326" t="n">
        <v>27882.87</v>
      </c>
      <c r="P326" t="n">
        <v>125.12</v>
      </c>
      <c r="Q326" t="n">
        <v>968.51</v>
      </c>
      <c r="R326" t="n">
        <v>58.34</v>
      </c>
      <c r="S326" t="n">
        <v>23.91</v>
      </c>
      <c r="T326" t="n">
        <v>16229.61</v>
      </c>
      <c r="U326" t="n">
        <v>0.41</v>
      </c>
      <c r="V326" t="n">
        <v>0.79</v>
      </c>
      <c r="W326" t="n">
        <v>1.17</v>
      </c>
      <c r="X326" t="n">
        <v>1.06</v>
      </c>
      <c r="Y326" t="n">
        <v>1</v>
      </c>
      <c r="Z326" t="n">
        <v>10</v>
      </c>
    </row>
    <row r="327">
      <c r="A327" t="n">
        <v>4</v>
      </c>
      <c r="B327" t="n">
        <v>115</v>
      </c>
      <c r="C327" t="inlineStr">
        <is>
          <t xml:space="preserve">CONCLUIDO	</t>
        </is>
      </c>
      <c r="D327" t="n">
        <v>7.6905</v>
      </c>
      <c r="E327" t="n">
        <v>13</v>
      </c>
      <c r="F327" t="n">
        <v>8.369999999999999</v>
      </c>
      <c r="G327" t="n">
        <v>11.16</v>
      </c>
      <c r="H327" t="n">
        <v>0.16</v>
      </c>
      <c r="I327" t="n">
        <v>45</v>
      </c>
      <c r="J327" t="n">
        <v>224.6</v>
      </c>
      <c r="K327" t="n">
        <v>56.94</v>
      </c>
      <c r="L327" t="n">
        <v>2</v>
      </c>
      <c r="M327" t="n">
        <v>43</v>
      </c>
      <c r="N327" t="n">
        <v>50.65</v>
      </c>
      <c r="O327" t="n">
        <v>27934.37</v>
      </c>
      <c r="P327" t="n">
        <v>121.47</v>
      </c>
      <c r="Q327" t="n">
        <v>968.48</v>
      </c>
      <c r="R327" t="n">
        <v>52.94</v>
      </c>
      <c r="S327" t="n">
        <v>23.91</v>
      </c>
      <c r="T327" t="n">
        <v>13569.47</v>
      </c>
      <c r="U327" t="n">
        <v>0.45</v>
      </c>
      <c r="V327" t="n">
        <v>0.8100000000000001</v>
      </c>
      <c r="W327" t="n">
        <v>1.15</v>
      </c>
      <c r="X327" t="n">
        <v>0.87</v>
      </c>
      <c r="Y327" t="n">
        <v>1</v>
      </c>
      <c r="Z327" t="n">
        <v>10</v>
      </c>
    </row>
    <row r="328">
      <c r="A328" t="n">
        <v>5</v>
      </c>
      <c r="B328" t="n">
        <v>115</v>
      </c>
      <c r="C328" t="inlineStr">
        <is>
          <t xml:space="preserve">CONCLUIDO	</t>
        </is>
      </c>
      <c r="D328" t="n">
        <v>7.9204</v>
      </c>
      <c r="E328" t="n">
        <v>12.63</v>
      </c>
      <c r="F328" t="n">
        <v>8.25</v>
      </c>
      <c r="G328" t="n">
        <v>12.7</v>
      </c>
      <c r="H328" t="n">
        <v>0.18</v>
      </c>
      <c r="I328" t="n">
        <v>39</v>
      </c>
      <c r="J328" t="n">
        <v>225.01</v>
      </c>
      <c r="K328" t="n">
        <v>56.94</v>
      </c>
      <c r="L328" t="n">
        <v>2.25</v>
      </c>
      <c r="M328" t="n">
        <v>37</v>
      </c>
      <c r="N328" t="n">
        <v>50.82</v>
      </c>
      <c r="O328" t="n">
        <v>27985.94</v>
      </c>
      <c r="P328" t="n">
        <v>118.86</v>
      </c>
      <c r="Q328" t="n">
        <v>968.35</v>
      </c>
      <c r="R328" t="n">
        <v>48.86</v>
      </c>
      <c r="S328" t="n">
        <v>23.91</v>
      </c>
      <c r="T328" t="n">
        <v>11562.98</v>
      </c>
      <c r="U328" t="n">
        <v>0.49</v>
      </c>
      <c r="V328" t="n">
        <v>0.82</v>
      </c>
      <c r="W328" t="n">
        <v>1.15</v>
      </c>
      <c r="X328" t="n">
        <v>0.76</v>
      </c>
      <c r="Y328" t="n">
        <v>1</v>
      </c>
      <c r="Z328" t="n">
        <v>10</v>
      </c>
    </row>
    <row r="329">
      <c r="A329" t="n">
        <v>6</v>
      </c>
      <c r="B329" t="n">
        <v>115</v>
      </c>
      <c r="C329" t="inlineStr">
        <is>
          <t xml:space="preserve">CONCLUIDO	</t>
        </is>
      </c>
      <c r="D329" t="n">
        <v>8.079700000000001</v>
      </c>
      <c r="E329" t="n">
        <v>12.38</v>
      </c>
      <c r="F329" t="n">
        <v>8.18</v>
      </c>
      <c r="G329" t="n">
        <v>14.02</v>
      </c>
      <c r="H329" t="n">
        <v>0.2</v>
      </c>
      <c r="I329" t="n">
        <v>35</v>
      </c>
      <c r="J329" t="n">
        <v>225.43</v>
      </c>
      <c r="K329" t="n">
        <v>56.94</v>
      </c>
      <c r="L329" t="n">
        <v>2.5</v>
      </c>
      <c r="M329" t="n">
        <v>33</v>
      </c>
      <c r="N329" t="n">
        <v>50.99</v>
      </c>
      <c r="O329" t="n">
        <v>28037.57</v>
      </c>
      <c r="P329" t="n">
        <v>116.68</v>
      </c>
      <c r="Q329" t="n">
        <v>968.34</v>
      </c>
      <c r="R329" t="n">
        <v>46.98</v>
      </c>
      <c r="S329" t="n">
        <v>23.91</v>
      </c>
      <c r="T329" t="n">
        <v>10640.49</v>
      </c>
      <c r="U329" t="n">
        <v>0.51</v>
      </c>
      <c r="V329" t="n">
        <v>0.83</v>
      </c>
      <c r="W329" t="n">
        <v>1.14</v>
      </c>
      <c r="X329" t="n">
        <v>0.68</v>
      </c>
      <c r="Y329" t="n">
        <v>1</v>
      </c>
      <c r="Z329" t="n">
        <v>10</v>
      </c>
    </row>
    <row r="330">
      <c r="A330" t="n">
        <v>7</v>
      </c>
      <c r="B330" t="n">
        <v>115</v>
      </c>
      <c r="C330" t="inlineStr">
        <is>
          <t xml:space="preserve">CONCLUIDO	</t>
        </is>
      </c>
      <c r="D330" t="n">
        <v>8.248699999999999</v>
      </c>
      <c r="E330" t="n">
        <v>12.12</v>
      </c>
      <c r="F330" t="n">
        <v>8.1</v>
      </c>
      <c r="G330" t="n">
        <v>15.68</v>
      </c>
      <c r="H330" t="n">
        <v>0.22</v>
      </c>
      <c r="I330" t="n">
        <v>31</v>
      </c>
      <c r="J330" t="n">
        <v>225.85</v>
      </c>
      <c r="K330" t="n">
        <v>56.94</v>
      </c>
      <c r="L330" t="n">
        <v>2.75</v>
      </c>
      <c r="M330" t="n">
        <v>29</v>
      </c>
      <c r="N330" t="n">
        <v>51.16</v>
      </c>
      <c r="O330" t="n">
        <v>28089.25</v>
      </c>
      <c r="P330" t="n">
        <v>114.82</v>
      </c>
      <c r="Q330" t="n">
        <v>968.42</v>
      </c>
      <c r="R330" t="n">
        <v>44.48</v>
      </c>
      <c r="S330" t="n">
        <v>23.91</v>
      </c>
      <c r="T330" t="n">
        <v>9411.950000000001</v>
      </c>
      <c r="U330" t="n">
        <v>0.54</v>
      </c>
      <c r="V330" t="n">
        <v>0.83</v>
      </c>
      <c r="W330" t="n">
        <v>1.13</v>
      </c>
      <c r="X330" t="n">
        <v>0.6</v>
      </c>
      <c r="Y330" t="n">
        <v>1</v>
      </c>
      <c r="Z330" t="n">
        <v>10</v>
      </c>
    </row>
    <row r="331">
      <c r="A331" t="n">
        <v>8</v>
      </c>
      <c r="B331" t="n">
        <v>115</v>
      </c>
      <c r="C331" t="inlineStr">
        <is>
          <t xml:space="preserve">CONCLUIDO	</t>
        </is>
      </c>
      <c r="D331" t="n">
        <v>8.3863</v>
      </c>
      <c r="E331" t="n">
        <v>11.92</v>
      </c>
      <c r="F331" t="n">
        <v>8.029999999999999</v>
      </c>
      <c r="G331" t="n">
        <v>17.22</v>
      </c>
      <c r="H331" t="n">
        <v>0.24</v>
      </c>
      <c r="I331" t="n">
        <v>28</v>
      </c>
      <c r="J331" t="n">
        <v>226.27</v>
      </c>
      <c r="K331" t="n">
        <v>56.94</v>
      </c>
      <c r="L331" t="n">
        <v>3</v>
      </c>
      <c r="M331" t="n">
        <v>26</v>
      </c>
      <c r="N331" t="n">
        <v>51.33</v>
      </c>
      <c r="O331" t="n">
        <v>28140.99</v>
      </c>
      <c r="P331" t="n">
        <v>113.01</v>
      </c>
      <c r="Q331" t="n">
        <v>968.47</v>
      </c>
      <c r="R331" t="n">
        <v>42.29</v>
      </c>
      <c r="S331" t="n">
        <v>23.91</v>
      </c>
      <c r="T331" t="n">
        <v>8331.65</v>
      </c>
      <c r="U331" t="n">
        <v>0.57</v>
      </c>
      <c r="V331" t="n">
        <v>0.84</v>
      </c>
      <c r="W331" t="n">
        <v>1.13</v>
      </c>
      <c r="X331" t="n">
        <v>0.54</v>
      </c>
      <c r="Y331" t="n">
        <v>1</v>
      </c>
      <c r="Z331" t="n">
        <v>10</v>
      </c>
    </row>
    <row r="332">
      <c r="A332" t="n">
        <v>9</v>
      </c>
      <c r="B332" t="n">
        <v>115</v>
      </c>
      <c r="C332" t="inlineStr">
        <is>
          <t xml:space="preserve">CONCLUIDO	</t>
        </is>
      </c>
      <c r="D332" t="n">
        <v>8.483000000000001</v>
      </c>
      <c r="E332" t="n">
        <v>11.79</v>
      </c>
      <c r="F332" t="n">
        <v>7.99</v>
      </c>
      <c r="G332" t="n">
        <v>18.43</v>
      </c>
      <c r="H332" t="n">
        <v>0.25</v>
      </c>
      <c r="I332" t="n">
        <v>26</v>
      </c>
      <c r="J332" t="n">
        <v>226.69</v>
      </c>
      <c r="K332" t="n">
        <v>56.94</v>
      </c>
      <c r="L332" t="n">
        <v>3.25</v>
      </c>
      <c r="M332" t="n">
        <v>24</v>
      </c>
      <c r="N332" t="n">
        <v>51.5</v>
      </c>
      <c r="O332" t="n">
        <v>28192.8</v>
      </c>
      <c r="P332" t="n">
        <v>111.33</v>
      </c>
      <c r="Q332" t="n">
        <v>968.3200000000001</v>
      </c>
      <c r="R332" t="n">
        <v>41.12</v>
      </c>
      <c r="S332" t="n">
        <v>23.91</v>
      </c>
      <c r="T332" t="n">
        <v>7755.36</v>
      </c>
      <c r="U332" t="n">
        <v>0.58</v>
      </c>
      <c r="V332" t="n">
        <v>0.85</v>
      </c>
      <c r="W332" t="n">
        <v>1.12</v>
      </c>
      <c r="X332" t="n">
        <v>0.49</v>
      </c>
      <c r="Y332" t="n">
        <v>1</v>
      </c>
      <c r="Z332" t="n">
        <v>10</v>
      </c>
    </row>
    <row r="333">
      <c r="A333" t="n">
        <v>10</v>
      </c>
      <c r="B333" t="n">
        <v>115</v>
      </c>
      <c r="C333" t="inlineStr">
        <is>
          <t xml:space="preserve">CONCLUIDO	</t>
        </is>
      </c>
      <c r="D333" t="n">
        <v>8.5794</v>
      </c>
      <c r="E333" t="n">
        <v>11.66</v>
      </c>
      <c r="F333" t="n">
        <v>7.94</v>
      </c>
      <c r="G333" t="n">
        <v>19.85</v>
      </c>
      <c r="H333" t="n">
        <v>0.27</v>
      </c>
      <c r="I333" t="n">
        <v>24</v>
      </c>
      <c r="J333" t="n">
        <v>227.11</v>
      </c>
      <c r="K333" t="n">
        <v>56.94</v>
      </c>
      <c r="L333" t="n">
        <v>3.5</v>
      </c>
      <c r="M333" t="n">
        <v>22</v>
      </c>
      <c r="N333" t="n">
        <v>51.67</v>
      </c>
      <c r="O333" t="n">
        <v>28244.66</v>
      </c>
      <c r="P333" t="n">
        <v>109.69</v>
      </c>
      <c r="Q333" t="n">
        <v>968.38</v>
      </c>
      <c r="R333" t="n">
        <v>39.5</v>
      </c>
      <c r="S333" t="n">
        <v>23.91</v>
      </c>
      <c r="T333" t="n">
        <v>6957.56</v>
      </c>
      <c r="U333" t="n">
        <v>0.61</v>
      </c>
      <c r="V333" t="n">
        <v>0.85</v>
      </c>
      <c r="W333" t="n">
        <v>1.12</v>
      </c>
      <c r="X333" t="n">
        <v>0.45</v>
      </c>
      <c r="Y333" t="n">
        <v>1</v>
      </c>
      <c r="Z333" t="n">
        <v>10</v>
      </c>
    </row>
    <row r="334">
      <c r="A334" t="n">
        <v>11</v>
      </c>
      <c r="B334" t="n">
        <v>115</v>
      </c>
      <c r="C334" t="inlineStr">
        <is>
          <t xml:space="preserve">CONCLUIDO	</t>
        </is>
      </c>
      <c r="D334" t="n">
        <v>8.6732</v>
      </c>
      <c r="E334" t="n">
        <v>11.53</v>
      </c>
      <c r="F334" t="n">
        <v>7.9</v>
      </c>
      <c r="G334" t="n">
        <v>21.55</v>
      </c>
      <c r="H334" t="n">
        <v>0.29</v>
      </c>
      <c r="I334" t="n">
        <v>22</v>
      </c>
      <c r="J334" t="n">
        <v>227.53</v>
      </c>
      <c r="K334" t="n">
        <v>56.94</v>
      </c>
      <c r="L334" t="n">
        <v>3.75</v>
      </c>
      <c r="M334" t="n">
        <v>20</v>
      </c>
      <c r="N334" t="n">
        <v>51.84</v>
      </c>
      <c r="O334" t="n">
        <v>28296.58</v>
      </c>
      <c r="P334" t="n">
        <v>108.14</v>
      </c>
      <c r="Q334" t="n">
        <v>968.34</v>
      </c>
      <c r="R334" t="n">
        <v>38.44</v>
      </c>
      <c r="S334" t="n">
        <v>23.91</v>
      </c>
      <c r="T334" t="n">
        <v>6438.01</v>
      </c>
      <c r="U334" t="n">
        <v>0.62</v>
      </c>
      <c r="V334" t="n">
        <v>0.86</v>
      </c>
      <c r="W334" t="n">
        <v>1.11</v>
      </c>
      <c r="X334" t="n">
        <v>0.41</v>
      </c>
      <c r="Y334" t="n">
        <v>1</v>
      </c>
      <c r="Z334" t="n">
        <v>10</v>
      </c>
    </row>
    <row r="335">
      <c r="A335" t="n">
        <v>12</v>
      </c>
      <c r="B335" t="n">
        <v>115</v>
      </c>
      <c r="C335" t="inlineStr">
        <is>
          <t xml:space="preserve">CONCLUIDO	</t>
        </is>
      </c>
      <c r="D335" t="n">
        <v>8.7125</v>
      </c>
      <c r="E335" t="n">
        <v>11.48</v>
      </c>
      <c r="F335" t="n">
        <v>7.9</v>
      </c>
      <c r="G335" t="n">
        <v>22.56</v>
      </c>
      <c r="H335" t="n">
        <v>0.31</v>
      </c>
      <c r="I335" t="n">
        <v>21</v>
      </c>
      <c r="J335" t="n">
        <v>227.95</v>
      </c>
      <c r="K335" t="n">
        <v>56.94</v>
      </c>
      <c r="L335" t="n">
        <v>4</v>
      </c>
      <c r="M335" t="n">
        <v>19</v>
      </c>
      <c r="N335" t="n">
        <v>52.01</v>
      </c>
      <c r="O335" t="n">
        <v>28348.56</v>
      </c>
      <c r="P335" t="n">
        <v>107.12</v>
      </c>
      <c r="Q335" t="n">
        <v>968.42</v>
      </c>
      <c r="R335" t="n">
        <v>38.11</v>
      </c>
      <c r="S335" t="n">
        <v>23.91</v>
      </c>
      <c r="T335" t="n">
        <v>6274.59</v>
      </c>
      <c r="U335" t="n">
        <v>0.63</v>
      </c>
      <c r="V335" t="n">
        <v>0.86</v>
      </c>
      <c r="W335" t="n">
        <v>1.11</v>
      </c>
      <c r="X335" t="n">
        <v>0.4</v>
      </c>
      <c r="Y335" t="n">
        <v>1</v>
      </c>
      <c r="Z335" t="n">
        <v>10</v>
      </c>
    </row>
    <row r="336">
      <c r="A336" t="n">
        <v>13</v>
      </c>
      <c r="B336" t="n">
        <v>115</v>
      </c>
      <c r="C336" t="inlineStr">
        <is>
          <t xml:space="preserve">CONCLUIDO	</t>
        </is>
      </c>
      <c r="D336" t="n">
        <v>8.8164</v>
      </c>
      <c r="E336" t="n">
        <v>11.34</v>
      </c>
      <c r="F336" t="n">
        <v>7.85</v>
      </c>
      <c r="G336" t="n">
        <v>24.78</v>
      </c>
      <c r="H336" t="n">
        <v>0.33</v>
      </c>
      <c r="I336" t="n">
        <v>19</v>
      </c>
      <c r="J336" t="n">
        <v>228.38</v>
      </c>
      <c r="K336" t="n">
        <v>56.94</v>
      </c>
      <c r="L336" t="n">
        <v>4.25</v>
      </c>
      <c r="M336" t="n">
        <v>17</v>
      </c>
      <c r="N336" t="n">
        <v>52.18</v>
      </c>
      <c r="O336" t="n">
        <v>28400.61</v>
      </c>
      <c r="P336" t="n">
        <v>105.3</v>
      </c>
      <c r="Q336" t="n">
        <v>968.3200000000001</v>
      </c>
      <c r="R336" t="n">
        <v>36.54</v>
      </c>
      <c r="S336" t="n">
        <v>23.91</v>
      </c>
      <c r="T336" t="n">
        <v>5503</v>
      </c>
      <c r="U336" t="n">
        <v>0.65</v>
      </c>
      <c r="V336" t="n">
        <v>0.86</v>
      </c>
      <c r="W336" t="n">
        <v>1.11</v>
      </c>
      <c r="X336" t="n">
        <v>0.35</v>
      </c>
      <c r="Y336" t="n">
        <v>1</v>
      </c>
      <c r="Z336" t="n">
        <v>10</v>
      </c>
    </row>
    <row r="337">
      <c r="A337" t="n">
        <v>14</v>
      </c>
      <c r="B337" t="n">
        <v>115</v>
      </c>
      <c r="C337" t="inlineStr">
        <is>
          <t xml:space="preserve">CONCLUIDO	</t>
        </is>
      </c>
      <c r="D337" t="n">
        <v>8.870699999999999</v>
      </c>
      <c r="E337" t="n">
        <v>11.27</v>
      </c>
      <c r="F337" t="n">
        <v>7.82</v>
      </c>
      <c r="G337" t="n">
        <v>26.07</v>
      </c>
      <c r="H337" t="n">
        <v>0.35</v>
      </c>
      <c r="I337" t="n">
        <v>18</v>
      </c>
      <c r="J337" t="n">
        <v>228.8</v>
      </c>
      <c r="K337" t="n">
        <v>56.94</v>
      </c>
      <c r="L337" t="n">
        <v>4.5</v>
      </c>
      <c r="M337" t="n">
        <v>16</v>
      </c>
      <c r="N337" t="n">
        <v>52.36</v>
      </c>
      <c r="O337" t="n">
        <v>28452.71</v>
      </c>
      <c r="P337" t="n">
        <v>103.69</v>
      </c>
      <c r="Q337" t="n">
        <v>968.42</v>
      </c>
      <c r="R337" t="n">
        <v>35.73</v>
      </c>
      <c r="S337" t="n">
        <v>23.91</v>
      </c>
      <c r="T337" t="n">
        <v>5103.19</v>
      </c>
      <c r="U337" t="n">
        <v>0.67</v>
      </c>
      <c r="V337" t="n">
        <v>0.86</v>
      </c>
      <c r="W337" t="n">
        <v>1.11</v>
      </c>
      <c r="X337" t="n">
        <v>0.33</v>
      </c>
      <c r="Y337" t="n">
        <v>1</v>
      </c>
      <c r="Z337" t="n">
        <v>10</v>
      </c>
    </row>
    <row r="338">
      <c r="A338" t="n">
        <v>15</v>
      </c>
      <c r="B338" t="n">
        <v>115</v>
      </c>
      <c r="C338" t="inlineStr">
        <is>
          <t xml:space="preserve">CONCLUIDO	</t>
        </is>
      </c>
      <c r="D338" t="n">
        <v>8.897500000000001</v>
      </c>
      <c r="E338" t="n">
        <v>11.24</v>
      </c>
      <c r="F338" t="n">
        <v>7.83</v>
      </c>
      <c r="G338" t="n">
        <v>27.64</v>
      </c>
      <c r="H338" t="n">
        <v>0.37</v>
      </c>
      <c r="I338" t="n">
        <v>17</v>
      </c>
      <c r="J338" t="n">
        <v>229.22</v>
      </c>
      <c r="K338" t="n">
        <v>56.94</v>
      </c>
      <c r="L338" t="n">
        <v>4.75</v>
      </c>
      <c r="M338" t="n">
        <v>15</v>
      </c>
      <c r="N338" t="n">
        <v>52.53</v>
      </c>
      <c r="O338" t="n">
        <v>28504.87</v>
      </c>
      <c r="P338" t="n">
        <v>103</v>
      </c>
      <c r="Q338" t="n">
        <v>968.4400000000001</v>
      </c>
      <c r="R338" t="n">
        <v>36.22</v>
      </c>
      <c r="S338" t="n">
        <v>23.91</v>
      </c>
      <c r="T338" t="n">
        <v>5349.9</v>
      </c>
      <c r="U338" t="n">
        <v>0.66</v>
      </c>
      <c r="V338" t="n">
        <v>0.86</v>
      </c>
      <c r="W338" t="n">
        <v>1.11</v>
      </c>
      <c r="X338" t="n">
        <v>0.33</v>
      </c>
      <c r="Y338" t="n">
        <v>1</v>
      </c>
      <c r="Z338" t="n">
        <v>10</v>
      </c>
    </row>
    <row r="339">
      <c r="A339" t="n">
        <v>16</v>
      </c>
      <c r="B339" t="n">
        <v>115</v>
      </c>
      <c r="C339" t="inlineStr">
        <is>
          <t xml:space="preserve">CONCLUIDO	</t>
        </is>
      </c>
      <c r="D339" t="n">
        <v>8.9543</v>
      </c>
      <c r="E339" t="n">
        <v>11.17</v>
      </c>
      <c r="F339" t="n">
        <v>7.8</v>
      </c>
      <c r="G339" t="n">
        <v>29.27</v>
      </c>
      <c r="H339" t="n">
        <v>0.39</v>
      </c>
      <c r="I339" t="n">
        <v>16</v>
      </c>
      <c r="J339" t="n">
        <v>229.65</v>
      </c>
      <c r="K339" t="n">
        <v>56.94</v>
      </c>
      <c r="L339" t="n">
        <v>5</v>
      </c>
      <c r="M339" t="n">
        <v>14</v>
      </c>
      <c r="N339" t="n">
        <v>52.7</v>
      </c>
      <c r="O339" t="n">
        <v>28557.1</v>
      </c>
      <c r="P339" t="n">
        <v>101.92</v>
      </c>
      <c r="Q339" t="n">
        <v>968.52</v>
      </c>
      <c r="R339" t="n">
        <v>35.28</v>
      </c>
      <c r="S339" t="n">
        <v>23.91</v>
      </c>
      <c r="T339" t="n">
        <v>4883.55</v>
      </c>
      <c r="U339" t="n">
        <v>0.68</v>
      </c>
      <c r="V339" t="n">
        <v>0.87</v>
      </c>
      <c r="W339" t="n">
        <v>1.11</v>
      </c>
      <c r="X339" t="n">
        <v>0.31</v>
      </c>
      <c r="Y339" t="n">
        <v>1</v>
      </c>
      <c r="Z339" t="n">
        <v>10</v>
      </c>
    </row>
    <row r="340">
      <c r="A340" t="n">
        <v>17</v>
      </c>
      <c r="B340" t="n">
        <v>115</v>
      </c>
      <c r="C340" t="inlineStr">
        <is>
          <t xml:space="preserve">CONCLUIDO	</t>
        </is>
      </c>
      <c r="D340" t="n">
        <v>9.015599999999999</v>
      </c>
      <c r="E340" t="n">
        <v>11.09</v>
      </c>
      <c r="F340" t="n">
        <v>7.77</v>
      </c>
      <c r="G340" t="n">
        <v>31.09</v>
      </c>
      <c r="H340" t="n">
        <v>0.41</v>
      </c>
      <c r="I340" t="n">
        <v>15</v>
      </c>
      <c r="J340" t="n">
        <v>230.07</v>
      </c>
      <c r="K340" t="n">
        <v>56.94</v>
      </c>
      <c r="L340" t="n">
        <v>5.25</v>
      </c>
      <c r="M340" t="n">
        <v>13</v>
      </c>
      <c r="N340" t="n">
        <v>52.88</v>
      </c>
      <c r="O340" t="n">
        <v>28609.38</v>
      </c>
      <c r="P340" t="n">
        <v>100.03</v>
      </c>
      <c r="Q340" t="n">
        <v>968.41</v>
      </c>
      <c r="R340" t="n">
        <v>34.35</v>
      </c>
      <c r="S340" t="n">
        <v>23.91</v>
      </c>
      <c r="T340" t="n">
        <v>4425.68</v>
      </c>
      <c r="U340" t="n">
        <v>0.7</v>
      </c>
      <c r="V340" t="n">
        <v>0.87</v>
      </c>
      <c r="W340" t="n">
        <v>1.1</v>
      </c>
      <c r="X340" t="n">
        <v>0.28</v>
      </c>
      <c r="Y340" t="n">
        <v>1</v>
      </c>
      <c r="Z340" t="n">
        <v>10</v>
      </c>
    </row>
    <row r="341">
      <c r="A341" t="n">
        <v>18</v>
      </c>
      <c r="B341" t="n">
        <v>115</v>
      </c>
      <c r="C341" t="inlineStr">
        <is>
          <t xml:space="preserve">CONCLUIDO	</t>
        </is>
      </c>
      <c r="D341" t="n">
        <v>9.076700000000001</v>
      </c>
      <c r="E341" t="n">
        <v>11.02</v>
      </c>
      <c r="F341" t="n">
        <v>7.74</v>
      </c>
      <c r="G341" t="n">
        <v>33.18</v>
      </c>
      <c r="H341" t="n">
        <v>0.42</v>
      </c>
      <c r="I341" t="n">
        <v>14</v>
      </c>
      <c r="J341" t="n">
        <v>230.49</v>
      </c>
      <c r="K341" t="n">
        <v>56.94</v>
      </c>
      <c r="L341" t="n">
        <v>5.5</v>
      </c>
      <c r="M341" t="n">
        <v>12</v>
      </c>
      <c r="N341" t="n">
        <v>53.05</v>
      </c>
      <c r="O341" t="n">
        <v>28661.73</v>
      </c>
      <c r="P341" t="n">
        <v>98.39</v>
      </c>
      <c r="Q341" t="n">
        <v>968.3200000000001</v>
      </c>
      <c r="R341" t="n">
        <v>33.28</v>
      </c>
      <c r="S341" t="n">
        <v>23.91</v>
      </c>
      <c r="T341" t="n">
        <v>3894.56</v>
      </c>
      <c r="U341" t="n">
        <v>0.72</v>
      </c>
      <c r="V341" t="n">
        <v>0.87</v>
      </c>
      <c r="W341" t="n">
        <v>1.1</v>
      </c>
      <c r="X341" t="n">
        <v>0.25</v>
      </c>
      <c r="Y341" t="n">
        <v>1</v>
      </c>
      <c r="Z341" t="n">
        <v>10</v>
      </c>
    </row>
    <row r="342">
      <c r="A342" t="n">
        <v>19</v>
      </c>
      <c r="B342" t="n">
        <v>115</v>
      </c>
      <c r="C342" t="inlineStr">
        <is>
          <t xml:space="preserve">CONCLUIDO	</t>
        </is>
      </c>
      <c r="D342" t="n">
        <v>9.0703</v>
      </c>
      <c r="E342" t="n">
        <v>11.02</v>
      </c>
      <c r="F342" t="n">
        <v>7.75</v>
      </c>
      <c r="G342" t="n">
        <v>33.21</v>
      </c>
      <c r="H342" t="n">
        <v>0.44</v>
      </c>
      <c r="I342" t="n">
        <v>14</v>
      </c>
      <c r="J342" t="n">
        <v>230.92</v>
      </c>
      <c r="K342" t="n">
        <v>56.94</v>
      </c>
      <c r="L342" t="n">
        <v>5.75</v>
      </c>
      <c r="M342" t="n">
        <v>12</v>
      </c>
      <c r="N342" t="n">
        <v>53.23</v>
      </c>
      <c r="O342" t="n">
        <v>28714.14</v>
      </c>
      <c r="P342" t="n">
        <v>98.03</v>
      </c>
      <c r="Q342" t="n">
        <v>968.3200000000001</v>
      </c>
      <c r="R342" t="n">
        <v>33.77</v>
      </c>
      <c r="S342" t="n">
        <v>23.91</v>
      </c>
      <c r="T342" t="n">
        <v>4138.75</v>
      </c>
      <c r="U342" t="n">
        <v>0.71</v>
      </c>
      <c r="V342" t="n">
        <v>0.87</v>
      </c>
      <c r="W342" t="n">
        <v>1.1</v>
      </c>
      <c r="X342" t="n">
        <v>0.25</v>
      </c>
      <c r="Y342" t="n">
        <v>1</v>
      </c>
      <c r="Z342" t="n">
        <v>10</v>
      </c>
    </row>
    <row r="343">
      <c r="A343" t="n">
        <v>20</v>
      </c>
      <c r="B343" t="n">
        <v>115</v>
      </c>
      <c r="C343" t="inlineStr">
        <is>
          <t xml:space="preserve">CONCLUIDO	</t>
        </is>
      </c>
      <c r="D343" t="n">
        <v>9.122</v>
      </c>
      <c r="E343" t="n">
        <v>10.96</v>
      </c>
      <c r="F343" t="n">
        <v>7.73</v>
      </c>
      <c r="G343" t="n">
        <v>35.68</v>
      </c>
      <c r="H343" t="n">
        <v>0.46</v>
      </c>
      <c r="I343" t="n">
        <v>13</v>
      </c>
      <c r="J343" t="n">
        <v>231.34</v>
      </c>
      <c r="K343" t="n">
        <v>56.94</v>
      </c>
      <c r="L343" t="n">
        <v>6</v>
      </c>
      <c r="M343" t="n">
        <v>11</v>
      </c>
      <c r="N343" t="n">
        <v>53.4</v>
      </c>
      <c r="O343" t="n">
        <v>28766.61</v>
      </c>
      <c r="P343" t="n">
        <v>96.73</v>
      </c>
      <c r="Q343" t="n">
        <v>968.39</v>
      </c>
      <c r="R343" t="n">
        <v>33.01</v>
      </c>
      <c r="S343" t="n">
        <v>23.91</v>
      </c>
      <c r="T343" t="n">
        <v>3766.86</v>
      </c>
      <c r="U343" t="n">
        <v>0.72</v>
      </c>
      <c r="V343" t="n">
        <v>0.87</v>
      </c>
      <c r="W343" t="n">
        <v>1.1</v>
      </c>
      <c r="X343" t="n">
        <v>0.23</v>
      </c>
      <c r="Y343" t="n">
        <v>1</v>
      </c>
      <c r="Z343" t="n">
        <v>10</v>
      </c>
    </row>
    <row r="344">
      <c r="A344" t="n">
        <v>21</v>
      </c>
      <c r="B344" t="n">
        <v>115</v>
      </c>
      <c r="C344" t="inlineStr">
        <is>
          <t xml:space="preserve">CONCLUIDO	</t>
        </is>
      </c>
      <c r="D344" t="n">
        <v>9.179500000000001</v>
      </c>
      <c r="E344" t="n">
        <v>10.89</v>
      </c>
      <c r="F344" t="n">
        <v>7.71</v>
      </c>
      <c r="G344" t="n">
        <v>38.53</v>
      </c>
      <c r="H344" t="n">
        <v>0.48</v>
      </c>
      <c r="I344" t="n">
        <v>12</v>
      </c>
      <c r="J344" t="n">
        <v>231.77</v>
      </c>
      <c r="K344" t="n">
        <v>56.94</v>
      </c>
      <c r="L344" t="n">
        <v>6.25</v>
      </c>
      <c r="M344" t="n">
        <v>10</v>
      </c>
      <c r="N344" t="n">
        <v>53.58</v>
      </c>
      <c r="O344" t="n">
        <v>28819.14</v>
      </c>
      <c r="P344" t="n">
        <v>94.53</v>
      </c>
      <c r="Q344" t="n">
        <v>968.33</v>
      </c>
      <c r="R344" t="n">
        <v>32.33</v>
      </c>
      <c r="S344" t="n">
        <v>23.91</v>
      </c>
      <c r="T344" t="n">
        <v>3428.84</v>
      </c>
      <c r="U344" t="n">
        <v>0.74</v>
      </c>
      <c r="V344" t="n">
        <v>0.88</v>
      </c>
      <c r="W344" t="n">
        <v>1.1</v>
      </c>
      <c r="X344" t="n">
        <v>0.21</v>
      </c>
      <c r="Y344" t="n">
        <v>1</v>
      </c>
      <c r="Z344" t="n">
        <v>10</v>
      </c>
    </row>
    <row r="345">
      <c r="A345" t="n">
        <v>22</v>
      </c>
      <c r="B345" t="n">
        <v>115</v>
      </c>
      <c r="C345" t="inlineStr">
        <is>
          <t xml:space="preserve">CONCLUIDO	</t>
        </is>
      </c>
      <c r="D345" t="n">
        <v>9.1776</v>
      </c>
      <c r="E345" t="n">
        <v>10.9</v>
      </c>
      <c r="F345" t="n">
        <v>7.71</v>
      </c>
      <c r="G345" t="n">
        <v>38.54</v>
      </c>
      <c r="H345" t="n">
        <v>0.5</v>
      </c>
      <c r="I345" t="n">
        <v>12</v>
      </c>
      <c r="J345" t="n">
        <v>232.2</v>
      </c>
      <c r="K345" t="n">
        <v>56.94</v>
      </c>
      <c r="L345" t="n">
        <v>6.5</v>
      </c>
      <c r="M345" t="n">
        <v>10</v>
      </c>
      <c r="N345" t="n">
        <v>53.75</v>
      </c>
      <c r="O345" t="n">
        <v>28871.74</v>
      </c>
      <c r="P345" t="n">
        <v>93.3</v>
      </c>
      <c r="Q345" t="n">
        <v>968.3200000000001</v>
      </c>
      <c r="R345" t="n">
        <v>32.33</v>
      </c>
      <c r="S345" t="n">
        <v>23.91</v>
      </c>
      <c r="T345" t="n">
        <v>3432.91</v>
      </c>
      <c r="U345" t="n">
        <v>0.74</v>
      </c>
      <c r="V345" t="n">
        <v>0.88</v>
      </c>
      <c r="W345" t="n">
        <v>1.1</v>
      </c>
      <c r="X345" t="n">
        <v>0.21</v>
      </c>
      <c r="Y345" t="n">
        <v>1</v>
      </c>
      <c r="Z345" t="n">
        <v>10</v>
      </c>
    </row>
    <row r="346">
      <c r="A346" t="n">
        <v>23</v>
      </c>
      <c r="B346" t="n">
        <v>115</v>
      </c>
      <c r="C346" t="inlineStr">
        <is>
          <t xml:space="preserve">CONCLUIDO	</t>
        </is>
      </c>
      <c r="D346" t="n">
        <v>9.231</v>
      </c>
      <c r="E346" t="n">
        <v>10.83</v>
      </c>
      <c r="F346" t="n">
        <v>7.69</v>
      </c>
      <c r="G346" t="n">
        <v>41.94</v>
      </c>
      <c r="H346" t="n">
        <v>0.52</v>
      </c>
      <c r="I346" t="n">
        <v>11</v>
      </c>
      <c r="J346" t="n">
        <v>232.62</v>
      </c>
      <c r="K346" t="n">
        <v>56.94</v>
      </c>
      <c r="L346" t="n">
        <v>6.75</v>
      </c>
      <c r="M346" t="n">
        <v>9</v>
      </c>
      <c r="N346" t="n">
        <v>53.93</v>
      </c>
      <c r="O346" t="n">
        <v>28924.39</v>
      </c>
      <c r="P346" t="n">
        <v>91.37</v>
      </c>
      <c r="Q346" t="n">
        <v>968.3200000000001</v>
      </c>
      <c r="R346" t="n">
        <v>31.9</v>
      </c>
      <c r="S346" t="n">
        <v>23.91</v>
      </c>
      <c r="T346" t="n">
        <v>3219.82</v>
      </c>
      <c r="U346" t="n">
        <v>0.75</v>
      </c>
      <c r="V346" t="n">
        <v>0.88</v>
      </c>
      <c r="W346" t="n">
        <v>1.09</v>
      </c>
      <c r="X346" t="n">
        <v>0.19</v>
      </c>
      <c r="Y346" t="n">
        <v>1</v>
      </c>
      <c r="Z346" t="n">
        <v>10</v>
      </c>
    </row>
    <row r="347">
      <c r="A347" t="n">
        <v>24</v>
      </c>
      <c r="B347" t="n">
        <v>115</v>
      </c>
      <c r="C347" t="inlineStr">
        <is>
          <t xml:space="preserve">CONCLUIDO	</t>
        </is>
      </c>
      <c r="D347" t="n">
        <v>9.2258</v>
      </c>
      <c r="E347" t="n">
        <v>10.84</v>
      </c>
      <c r="F347" t="n">
        <v>7.7</v>
      </c>
      <c r="G347" t="n">
        <v>41.98</v>
      </c>
      <c r="H347" t="n">
        <v>0.53</v>
      </c>
      <c r="I347" t="n">
        <v>11</v>
      </c>
      <c r="J347" t="n">
        <v>233.05</v>
      </c>
      <c r="K347" t="n">
        <v>56.94</v>
      </c>
      <c r="L347" t="n">
        <v>7</v>
      </c>
      <c r="M347" t="n">
        <v>8</v>
      </c>
      <c r="N347" t="n">
        <v>54.11</v>
      </c>
      <c r="O347" t="n">
        <v>28977.11</v>
      </c>
      <c r="P347" t="n">
        <v>90.53</v>
      </c>
      <c r="Q347" t="n">
        <v>968.3200000000001</v>
      </c>
      <c r="R347" t="n">
        <v>31.96</v>
      </c>
      <c r="S347" t="n">
        <v>23.91</v>
      </c>
      <c r="T347" t="n">
        <v>3250.09</v>
      </c>
      <c r="U347" t="n">
        <v>0.75</v>
      </c>
      <c r="V347" t="n">
        <v>0.88</v>
      </c>
      <c r="W347" t="n">
        <v>1.1</v>
      </c>
      <c r="X347" t="n">
        <v>0.2</v>
      </c>
      <c r="Y347" t="n">
        <v>1</v>
      </c>
      <c r="Z347" t="n">
        <v>10</v>
      </c>
    </row>
    <row r="348">
      <c r="A348" t="n">
        <v>25</v>
      </c>
      <c r="B348" t="n">
        <v>115</v>
      </c>
      <c r="C348" t="inlineStr">
        <is>
          <t xml:space="preserve">CONCLUIDO	</t>
        </is>
      </c>
      <c r="D348" t="n">
        <v>9.222</v>
      </c>
      <c r="E348" t="n">
        <v>10.84</v>
      </c>
      <c r="F348" t="n">
        <v>7.7</v>
      </c>
      <c r="G348" t="n">
        <v>42</v>
      </c>
      <c r="H348" t="n">
        <v>0.55</v>
      </c>
      <c r="I348" t="n">
        <v>11</v>
      </c>
      <c r="J348" t="n">
        <v>233.48</v>
      </c>
      <c r="K348" t="n">
        <v>56.94</v>
      </c>
      <c r="L348" t="n">
        <v>7.25</v>
      </c>
      <c r="M348" t="n">
        <v>5</v>
      </c>
      <c r="N348" t="n">
        <v>54.29</v>
      </c>
      <c r="O348" t="n">
        <v>29029.89</v>
      </c>
      <c r="P348" t="n">
        <v>90.48</v>
      </c>
      <c r="Q348" t="n">
        <v>968.38</v>
      </c>
      <c r="R348" t="n">
        <v>31.93</v>
      </c>
      <c r="S348" t="n">
        <v>23.91</v>
      </c>
      <c r="T348" t="n">
        <v>3235.94</v>
      </c>
      <c r="U348" t="n">
        <v>0.75</v>
      </c>
      <c r="V348" t="n">
        <v>0.88</v>
      </c>
      <c r="W348" t="n">
        <v>1.1</v>
      </c>
      <c r="X348" t="n">
        <v>0.2</v>
      </c>
      <c r="Y348" t="n">
        <v>1</v>
      </c>
      <c r="Z348" t="n">
        <v>10</v>
      </c>
    </row>
    <row r="349">
      <c r="A349" t="n">
        <v>26</v>
      </c>
      <c r="B349" t="n">
        <v>115</v>
      </c>
      <c r="C349" t="inlineStr">
        <is>
          <t xml:space="preserve">CONCLUIDO	</t>
        </is>
      </c>
      <c r="D349" t="n">
        <v>9.2781</v>
      </c>
      <c r="E349" t="n">
        <v>10.78</v>
      </c>
      <c r="F349" t="n">
        <v>7.68</v>
      </c>
      <c r="G349" t="n">
        <v>46.07</v>
      </c>
      <c r="H349" t="n">
        <v>0.57</v>
      </c>
      <c r="I349" t="n">
        <v>10</v>
      </c>
      <c r="J349" t="n">
        <v>233.91</v>
      </c>
      <c r="K349" t="n">
        <v>56.94</v>
      </c>
      <c r="L349" t="n">
        <v>7.5</v>
      </c>
      <c r="M349" t="n">
        <v>3</v>
      </c>
      <c r="N349" t="n">
        <v>54.46</v>
      </c>
      <c r="O349" t="n">
        <v>29082.74</v>
      </c>
      <c r="P349" t="n">
        <v>90.17</v>
      </c>
      <c r="Q349" t="n">
        <v>968.38</v>
      </c>
      <c r="R349" t="n">
        <v>31.22</v>
      </c>
      <c r="S349" t="n">
        <v>23.91</v>
      </c>
      <c r="T349" t="n">
        <v>2887.84</v>
      </c>
      <c r="U349" t="n">
        <v>0.77</v>
      </c>
      <c r="V349" t="n">
        <v>0.88</v>
      </c>
      <c r="W349" t="n">
        <v>1.1</v>
      </c>
      <c r="X349" t="n">
        <v>0.18</v>
      </c>
      <c r="Y349" t="n">
        <v>1</v>
      </c>
      <c r="Z349" t="n">
        <v>10</v>
      </c>
    </row>
    <row r="350">
      <c r="A350" t="n">
        <v>27</v>
      </c>
      <c r="B350" t="n">
        <v>115</v>
      </c>
      <c r="C350" t="inlineStr">
        <is>
          <t xml:space="preserve">CONCLUIDO	</t>
        </is>
      </c>
      <c r="D350" t="n">
        <v>9.282400000000001</v>
      </c>
      <c r="E350" t="n">
        <v>10.77</v>
      </c>
      <c r="F350" t="n">
        <v>7.67</v>
      </c>
      <c r="G350" t="n">
        <v>46.04</v>
      </c>
      <c r="H350" t="n">
        <v>0.59</v>
      </c>
      <c r="I350" t="n">
        <v>10</v>
      </c>
      <c r="J350" t="n">
        <v>234.34</v>
      </c>
      <c r="K350" t="n">
        <v>56.94</v>
      </c>
      <c r="L350" t="n">
        <v>7.75</v>
      </c>
      <c r="M350" t="n">
        <v>1</v>
      </c>
      <c r="N350" t="n">
        <v>54.64</v>
      </c>
      <c r="O350" t="n">
        <v>29135.65</v>
      </c>
      <c r="P350" t="n">
        <v>89.76000000000001</v>
      </c>
      <c r="Q350" t="n">
        <v>968.36</v>
      </c>
      <c r="R350" t="n">
        <v>31</v>
      </c>
      <c r="S350" t="n">
        <v>23.91</v>
      </c>
      <c r="T350" t="n">
        <v>2776.11</v>
      </c>
      <c r="U350" t="n">
        <v>0.77</v>
      </c>
      <c r="V350" t="n">
        <v>0.88</v>
      </c>
      <c r="W350" t="n">
        <v>1.1</v>
      </c>
      <c r="X350" t="n">
        <v>0.18</v>
      </c>
      <c r="Y350" t="n">
        <v>1</v>
      </c>
      <c r="Z350" t="n">
        <v>10</v>
      </c>
    </row>
    <row r="351">
      <c r="A351" t="n">
        <v>28</v>
      </c>
      <c r="B351" t="n">
        <v>115</v>
      </c>
      <c r="C351" t="inlineStr">
        <is>
          <t xml:space="preserve">CONCLUIDO	</t>
        </is>
      </c>
      <c r="D351" t="n">
        <v>9.275</v>
      </c>
      <c r="E351" t="n">
        <v>10.78</v>
      </c>
      <c r="F351" t="n">
        <v>7.68</v>
      </c>
      <c r="G351" t="n">
        <v>46.09</v>
      </c>
      <c r="H351" t="n">
        <v>0.61</v>
      </c>
      <c r="I351" t="n">
        <v>10</v>
      </c>
      <c r="J351" t="n">
        <v>234.77</v>
      </c>
      <c r="K351" t="n">
        <v>56.94</v>
      </c>
      <c r="L351" t="n">
        <v>8</v>
      </c>
      <c r="M351" t="n">
        <v>1</v>
      </c>
      <c r="N351" t="n">
        <v>54.82</v>
      </c>
      <c r="O351" t="n">
        <v>29188.62</v>
      </c>
      <c r="P351" t="n">
        <v>89.41</v>
      </c>
      <c r="Q351" t="n">
        <v>968.34</v>
      </c>
      <c r="R351" t="n">
        <v>31.12</v>
      </c>
      <c r="S351" t="n">
        <v>23.91</v>
      </c>
      <c r="T351" t="n">
        <v>2835.9</v>
      </c>
      <c r="U351" t="n">
        <v>0.77</v>
      </c>
      <c r="V351" t="n">
        <v>0.88</v>
      </c>
      <c r="W351" t="n">
        <v>1.11</v>
      </c>
      <c r="X351" t="n">
        <v>0.19</v>
      </c>
      <c r="Y351" t="n">
        <v>1</v>
      </c>
      <c r="Z351" t="n">
        <v>10</v>
      </c>
    </row>
    <row r="352">
      <c r="A352" t="n">
        <v>29</v>
      </c>
      <c r="B352" t="n">
        <v>115</v>
      </c>
      <c r="C352" t="inlineStr">
        <is>
          <t xml:space="preserve">CONCLUIDO	</t>
        </is>
      </c>
      <c r="D352" t="n">
        <v>9.279500000000001</v>
      </c>
      <c r="E352" t="n">
        <v>10.78</v>
      </c>
      <c r="F352" t="n">
        <v>7.68</v>
      </c>
      <c r="G352" t="n">
        <v>46.06</v>
      </c>
      <c r="H352" t="n">
        <v>0.62</v>
      </c>
      <c r="I352" t="n">
        <v>10</v>
      </c>
      <c r="J352" t="n">
        <v>235.2</v>
      </c>
      <c r="K352" t="n">
        <v>56.94</v>
      </c>
      <c r="L352" t="n">
        <v>8.25</v>
      </c>
      <c r="M352" t="n">
        <v>1</v>
      </c>
      <c r="N352" t="n">
        <v>55</v>
      </c>
      <c r="O352" t="n">
        <v>29241.66</v>
      </c>
      <c r="P352" t="n">
        <v>89.25</v>
      </c>
      <c r="Q352" t="n">
        <v>968.3200000000001</v>
      </c>
      <c r="R352" t="n">
        <v>31.03</v>
      </c>
      <c r="S352" t="n">
        <v>23.91</v>
      </c>
      <c r="T352" t="n">
        <v>2791.6</v>
      </c>
      <c r="U352" t="n">
        <v>0.77</v>
      </c>
      <c r="V352" t="n">
        <v>0.88</v>
      </c>
      <c r="W352" t="n">
        <v>1.1</v>
      </c>
      <c r="X352" t="n">
        <v>0.18</v>
      </c>
      <c r="Y352" t="n">
        <v>1</v>
      </c>
      <c r="Z352" t="n">
        <v>10</v>
      </c>
    </row>
    <row r="353">
      <c r="A353" t="n">
        <v>30</v>
      </c>
      <c r="B353" t="n">
        <v>115</v>
      </c>
      <c r="C353" t="inlineStr">
        <is>
          <t xml:space="preserve">CONCLUIDO	</t>
        </is>
      </c>
      <c r="D353" t="n">
        <v>9.2791</v>
      </c>
      <c r="E353" t="n">
        <v>10.78</v>
      </c>
      <c r="F353" t="n">
        <v>7.68</v>
      </c>
      <c r="G353" t="n">
        <v>46.06</v>
      </c>
      <c r="H353" t="n">
        <v>0.64</v>
      </c>
      <c r="I353" t="n">
        <v>10</v>
      </c>
      <c r="J353" t="n">
        <v>235.63</v>
      </c>
      <c r="K353" t="n">
        <v>56.94</v>
      </c>
      <c r="L353" t="n">
        <v>8.5</v>
      </c>
      <c r="M353" t="n">
        <v>1</v>
      </c>
      <c r="N353" t="n">
        <v>55.18</v>
      </c>
      <c r="O353" t="n">
        <v>29294.76</v>
      </c>
      <c r="P353" t="n">
        <v>89.75</v>
      </c>
      <c r="Q353" t="n">
        <v>968.3200000000001</v>
      </c>
      <c r="R353" t="n">
        <v>31.08</v>
      </c>
      <c r="S353" t="n">
        <v>23.91</v>
      </c>
      <c r="T353" t="n">
        <v>2814.73</v>
      </c>
      <c r="U353" t="n">
        <v>0.77</v>
      </c>
      <c r="V353" t="n">
        <v>0.88</v>
      </c>
      <c r="W353" t="n">
        <v>1.1</v>
      </c>
      <c r="X353" t="n">
        <v>0.18</v>
      </c>
      <c r="Y353" t="n">
        <v>1</v>
      </c>
      <c r="Z353" t="n">
        <v>10</v>
      </c>
    </row>
    <row r="354">
      <c r="A354" t="n">
        <v>31</v>
      </c>
      <c r="B354" t="n">
        <v>115</v>
      </c>
      <c r="C354" t="inlineStr">
        <is>
          <t xml:space="preserve">CONCLUIDO	</t>
        </is>
      </c>
      <c r="D354" t="n">
        <v>9.276899999999999</v>
      </c>
      <c r="E354" t="n">
        <v>10.78</v>
      </c>
      <c r="F354" t="n">
        <v>7.68</v>
      </c>
      <c r="G354" t="n">
        <v>46.08</v>
      </c>
      <c r="H354" t="n">
        <v>0.66</v>
      </c>
      <c r="I354" t="n">
        <v>10</v>
      </c>
      <c r="J354" t="n">
        <v>236.06</v>
      </c>
      <c r="K354" t="n">
        <v>56.94</v>
      </c>
      <c r="L354" t="n">
        <v>8.75</v>
      </c>
      <c r="M354" t="n">
        <v>0</v>
      </c>
      <c r="N354" t="n">
        <v>55.36</v>
      </c>
      <c r="O354" t="n">
        <v>29347.92</v>
      </c>
      <c r="P354" t="n">
        <v>89.84</v>
      </c>
      <c r="Q354" t="n">
        <v>968.3200000000001</v>
      </c>
      <c r="R354" t="n">
        <v>31.11</v>
      </c>
      <c r="S354" t="n">
        <v>23.91</v>
      </c>
      <c r="T354" t="n">
        <v>2831.03</v>
      </c>
      <c r="U354" t="n">
        <v>0.77</v>
      </c>
      <c r="V354" t="n">
        <v>0.88</v>
      </c>
      <c r="W354" t="n">
        <v>1.11</v>
      </c>
      <c r="X354" t="n">
        <v>0.18</v>
      </c>
      <c r="Y354" t="n">
        <v>1</v>
      </c>
      <c r="Z354" t="n">
        <v>10</v>
      </c>
    </row>
    <row r="355">
      <c r="A355" t="n">
        <v>0</v>
      </c>
      <c r="B355" t="n">
        <v>35</v>
      </c>
      <c r="C355" t="inlineStr">
        <is>
          <t xml:space="preserve">CONCLUIDO	</t>
        </is>
      </c>
      <c r="D355" t="n">
        <v>9.174799999999999</v>
      </c>
      <c r="E355" t="n">
        <v>10.9</v>
      </c>
      <c r="F355" t="n">
        <v>8.300000000000001</v>
      </c>
      <c r="G355" t="n">
        <v>12.15</v>
      </c>
      <c r="H355" t="n">
        <v>0.22</v>
      </c>
      <c r="I355" t="n">
        <v>41</v>
      </c>
      <c r="J355" t="n">
        <v>80.84</v>
      </c>
      <c r="K355" t="n">
        <v>35.1</v>
      </c>
      <c r="L355" t="n">
        <v>1</v>
      </c>
      <c r="M355" t="n">
        <v>39</v>
      </c>
      <c r="N355" t="n">
        <v>9.74</v>
      </c>
      <c r="O355" t="n">
        <v>10204.21</v>
      </c>
      <c r="P355" t="n">
        <v>55.38</v>
      </c>
      <c r="Q355" t="n">
        <v>968.5</v>
      </c>
      <c r="R355" t="n">
        <v>50.54</v>
      </c>
      <c r="S355" t="n">
        <v>23.91</v>
      </c>
      <c r="T355" t="n">
        <v>12389.03</v>
      </c>
      <c r="U355" t="n">
        <v>0.47</v>
      </c>
      <c r="V355" t="n">
        <v>0.8100000000000001</v>
      </c>
      <c r="W355" t="n">
        <v>1.15</v>
      </c>
      <c r="X355" t="n">
        <v>0.8</v>
      </c>
      <c r="Y355" t="n">
        <v>1</v>
      </c>
      <c r="Z355" t="n">
        <v>10</v>
      </c>
    </row>
    <row r="356">
      <c r="A356" t="n">
        <v>1</v>
      </c>
      <c r="B356" t="n">
        <v>35</v>
      </c>
      <c r="C356" t="inlineStr">
        <is>
          <t xml:space="preserve">CONCLUIDO	</t>
        </is>
      </c>
      <c r="D356" t="n">
        <v>9.4384</v>
      </c>
      <c r="E356" t="n">
        <v>10.6</v>
      </c>
      <c r="F356" t="n">
        <v>8.15</v>
      </c>
      <c r="G356" t="n">
        <v>15.28</v>
      </c>
      <c r="H356" t="n">
        <v>0.27</v>
      </c>
      <c r="I356" t="n">
        <v>32</v>
      </c>
      <c r="J356" t="n">
        <v>81.14</v>
      </c>
      <c r="K356" t="n">
        <v>35.1</v>
      </c>
      <c r="L356" t="n">
        <v>1.25</v>
      </c>
      <c r="M356" t="n">
        <v>18</v>
      </c>
      <c r="N356" t="n">
        <v>9.789999999999999</v>
      </c>
      <c r="O356" t="n">
        <v>10241.25</v>
      </c>
      <c r="P356" t="n">
        <v>51.47</v>
      </c>
      <c r="Q356" t="n">
        <v>968.3200000000001</v>
      </c>
      <c r="R356" t="n">
        <v>45.49</v>
      </c>
      <c r="S356" t="n">
        <v>23.91</v>
      </c>
      <c r="T356" t="n">
        <v>9908.959999999999</v>
      </c>
      <c r="U356" t="n">
        <v>0.53</v>
      </c>
      <c r="V356" t="n">
        <v>0.83</v>
      </c>
      <c r="W356" t="n">
        <v>1.15</v>
      </c>
      <c r="X356" t="n">
        <v>0.66</v>
      </c>
      <c r="Y356" t="n">
        <v>1</v>
      </c>
      <c r="Z356" t="n">
        <v>10</v>
      </c>
    </row>
    <row r="357">
      <c r="A357" t="n">
        <v>2</v>
      </c>
      <c r="B357" t="n">
        <v>35</v>
      </c>
      <c r="C357" t="inlineStr">
        <is>
          <t xml:space="preserve">CONCLUIDO	</t>
        </is>
      </c>
      <c r="D357" t="n">
        <v>9.548299999999999</v>
      </c>
      <c r="E357" t="n">
        <v>10.47</v>
      </c>
      <c r="F357" t="n">
        <v>8.08</v>
      </c>
      <c r="G357" t="n">
        <v>16.72</v>
      </c>
      <c r="H357" t="n">
        <v>0.32</v>
      </c>
      <c r="I357" t="n">
        <v>29</v>
      </c>
      <c r="J357" t="n">
        <v>81.44</v>
      </c>
      <c r="K357" t="n">
        <v>35.1</v>
      </c>
      <c r="L357" t="n">
        <v>1.5</v>
      </c>
      <c r="M357" t="n">
        <v>2</v>
      </c>
      <c r="N357" t="n">
        <v>9.84</v>
      </c>
      <c r="O357" t="n">
        <v>10278.32</v>
      </c>
      <c r="P357" t="n">
        <v>50.21</v>
      </c>
      <c r="Q357" t="n">
        <v>968.47</v>
      </c>
      <c r="R357" t="n">
        <v>42.8</v>
      </c>
      <c r="S357" t="n">
        <v>23.91</v>
      </c>
      <c r="T357" t="n">
        <v>8580.450000000001</v>
      </c>
      <c r="U357" t="n">
        <v>0.5600000000000001</v>
      </c>
      <c r="V357" t="n">
        <v>0.84</v>
      </c>
      <c r="W357" t="n">
        <v>1.16</v>
      </c>
      <c r="X357" t="n">
        <v>0.58</v>
      </c>
      <c r="Y357" t="n">
        <v>1</v>
      </c>
      <c r="Z357" t="n">
        <v>10</v>
      </c>
    </row>
    <row r="358">
      <c r="A358" t="n">
        <v>3</v>
      </c>
      <c r="B358" t="n">
        <v>35</v>
      </c>
      <c r="C358" t="inlineStr">
        <is>
          <t xml:space="preserve">CONCLUIDO	</t>
        </is>
      </c>
      <c r="D358" t="n">
        <v>9.5448</v>
      </c>
      <c r="E358" t="n">
        <v>10.48</v>
      </c>
      <c r="F358" t="n">
        <v>8.09</v>
      </c>
      <c r="G358" t="n">
        <v>16.73</v>
      </c>
      <c r="H358" t="n">
        <v>0.38</v>
      </c>
      <c r="I358" t="n">
        <v>29</v>
      </c>
      <c r="J358" t="n">
        <v>81.73999999999999</v>
      </c>
      <c r="K358" t="n">
        <v>35.1</v>
      </c>
      <c r="L358" t="n">
        <v>1.75</v>
      </c>
      <c r="M358" t="n">
        <v>0</v>
      </c>
      <c r="N358" t="n">
        <v>9.890000000000001</v>
      </c>
      <c r="O358" t="n">
        <v>10315.41</v>
      </c>
      <c r="P358" t="n">
        <v>50.4</v>
      </c>
      <c r="Q358" t="n">
        <v>968.47</v>
      </c>
      <c r="R358" t="n">
        <v>43</v>
      </c>
      <c r="S358" t="n">
        <v>23.91</v>
      </c>
      <c r="T358" t="n">
        <v>8681.42</v>
      </c>
      <c r="U358" t="n">
        <v>0.5600000000000001</v>
      </c>
      <c r="V358" t="n">
        <v>0.84</v>
      </c>
      <c r="W358" t="n">
        <v>1.16</v>
      </c>
      <c r="X358" t="n">
        <v>0.59</v>
      </c>
      <c r="Y358" t="n">
        <v>1</v>
      </c>
      <c r="Z358" t="n">
        <v>10</v>
      </c>
    </row>
    <row r="359">
      <c r="A359" t="n">
        <v>0</v>
      </c>
      <c r="B359" t="n">
        <v>50</v>
      </c>
      <c r="C359" t="inlineStr">
        <is>
          <t xml:space="preserve">CONCLUIDO	</t>
        </is>
      </c>
      <c r="D359" t="n">
        <v>8.443</v>
      </c>
      <c r="E359" t="n">
        <v>11.84</v>
      </c>
      <c r="F359" t="n">
        <v>8.59</v>
      </c>
      <c r="G359" t="n">
        <v>9.369999999999999</v>
      </c>
      <c r="H359" t="n">
        <v>0.16</v>
      </c>
      <c r="I359" t="n">
        <v>55</v>
      </c>
      <c r="J359" t="n">
        <v>107.41</v>
      </c>
      <c r="K359" t="n">
        <v>41.65</v>
      </c>
      <c r="L359" t="n">
        <v>1</v>
      </c>
      <c r="M359" t="n">
        <v>53</v>
      </c>
      <c r="N359" t="n">
        <v>14.77</v>
      </c>
      <c r="O359" t="n">
        <v>13481.73</v>
      </c>
      <c r="P359" t="n">
        <v>74.92</v>
      </c>
      <c r="Q359" t="n">
        <v>968.42</v>
      </c>
      <c r="R359" t="n">
        <v>59.33</v>
      </c>
      <c r="S359" t="n">
        <v>23.91</v>
      </c>
      <c r="T359" t="n">
        <v>16715.13</v>
      </c>
      <c r="U359" t="n">
        <v>0.4</v>
      </c>
      <c r="V359" t="n">
        <v>0.79</v>
      </c>
      <c r="W359" t="n">
        <v>1.18</v>
      </c>
      <c r="X359" t="n">
        <v>1.09</v>
      </c>
      <c r="Y359" t="n">
        <v>1</v>
      </c>
      <c r="Z359" t="n">
        <v>10</v>
      </c>
    </row>
    <row r="360">
      <c r="A360" t="n">
        <v>1</v>
      </c>
      <c r="B360" t="n">
        <v>50</v>
      </c>
      <c r="C360" t="inlineStr">
        <is>
          <t xml:space="preserve">CONCLUIDO	</t>
        </is>
      </c>
      <c r="D360" t="n">
        <v>8.852</v>
      </c>
      <c r="E360" t="n">
        <v>11.3</v>
      </c>
      <c r="F360" t="n">
        <v>8.33</v>
      </c>
      <c r="G360" t="n">
        <v>11.9</v>
      </c>
      <c r="H360" t="n">
        <v>0.2</v>
      </c>
      <c r="I360" t="n">
        <v>42</v>
      </c>
      <c r="J360" t="n">
        <v>107.73</v>
      </c>
      <c r="K360" t="n">
        <v>41.65</v>
      </c>
      <c r="L360" t="n">
        <v>1.25</v>
      </c>
      <c r="M360" t="n">
        <v>40</v>
      </c>
      <c r="N360" t="n">
        <v>14.83</v>
      </c>
      <c r="O360" t="n">
        <v>13520.81</v>
      </c>
      <c r="P360" t="n">
        <v>70.67</v>
      </c>
      <c r="Q360" t="n">
        <v>968.63</v>
      </c>
      <c r="R360" t="n">
        <v>51.64</v>
      </c>
      <c r="S360" t="n">
        <v>23.91</v>
      </c>
      <c r="T360" t="n">
        <v>12934.59</v>
      </c>
      <c r="U360" t="n">
        <v>0.46</v>
      </c>
      <c r="V360" t="n">
        <v>0.8100000000000001</v>
      </c>
      <c r="W360" t="n">
        <v>1.15</v>
      </c>
      <c r="X360" t="n">
        <v>0.83</v>
      </c>
      <c r="Y360" t="n">
        <v>1</v>
      </c>
      <c r="Z360" t="n">
        <v>10</v>
      </c>
    </row>
    <row r="361">
      <c r="A361" t="n">
        <v>2</v>
      </c>
      <c r="B361" t="n">
        <v>50</v>
      </c>
      <c r="C361" t="inlineStr">
        <is>
          <t xml:space="preserve">CONCLUIDO	</t>
        </is>
      </c>
      <c r="D361" t="n">
        <v>9.1624</v>
      </c>
      <c r="E361" t="n">
        <v>10.91</v>
      </c>
      <c r="F361" t="n">
        <v>8.140000000000001</v>
      </c>
      <c r="G361" t="n">
        <v>14.81</v>
      </c>
      <c r="H361" t="n">
        <v>0.24</v>
      </c>
      <c r="I361" t="n">
        <v>33</v>
      </c>
      <c r="J361" t="n">
        <v>108.05</v>
      </c>
      <c r="K361" t="n">
        <v>41.65</v>
      </c>
      <c r="L361" t="n">
        <v>1.5</v>
      </c>
      <c r="M361" t="n">
        <v>31</v>
      </c>
      <c r="N361" t="n">
        <v>14.9</v>
      </c>
      <c r="O361" t="n">
        <v>13559.91</v>
      </c>
      <c r="P361" t="n">
        <v>66.56</v>
      </c>
      <c r="Q361" t="n">
        <v>968.37</v>
      </c>
      <c r="R361" t="n">
        <v>45.99</v>
      </c>
      <c r="S361" t="n">
        <v>23.91</v>
      </c>
      <c r="T361" t="n">
        <v>10156.3</v>
      </c>
      <c r="U361" t="n">
        <v>0.52</v>
      </c>
      <c r="V361" t="n">
        <v>0.83</v>
      </c>
      <c r="W361" t="n">
        <v>1.13</v>
      </c>
      <c r="X361" t="n">
        <v>0.65</v>
      </c>
      <c r="Y361" t="n">
        <v>1</v>
      </c>
      <c r="Z361" t="n">
        <v>10</v>
      </c>
    </row>
    <row r="362">
      <c r="A362" t="n">
        <v>3</v>
      </c>
      <c r="B362" t="n">
        <v>50</v>
      </c>
      <c r="C362" t="inlineStr">
        <is>
          <t xml:space="preserve">CONCLUIDO	</t>
        </is>
      </c>
      <c r="D362" t="n">
        <v>9.3992</v>
      </c>
      <c r="E362" t="n">
        <v>10.64</v>
      </c>
      <c r="F362" t="n">
        <v>8</v>
      </c>
      <c r="G362" t="n">
        <v>17.78</v>
      </c>
      <c r="H362" t="n">
        <v>0.28</v>
      </c>
      <c r="I362" t="n">
        <v>27</v>
      </c>
      <c r="J362" t="n">
        <v>108.37</v>
      </c>
      <c r="K362" t="n">
        <v>41.65</v>
      </c>
      <c r="L362" t="n">
        <v>1.75</v>
      </c>
      <c r="M362" t="n">
        <v>24</v>
      </c>
      <c r="N362" t="n">
        <v>14.97</v>
      </c>
      <c r="O362" t="n">
        <v>13599.17</v>
      </c>
      <c r="P362" t="n">
        <v>62.84</v>
      </c>
      <c r="Q362" t="n">
        <v>968.52</v>
      </c>
      <c r="R362" t="n">
        <v>41.22</v>
      </c>
      <c r="S362" t="n">
        <v>23.91</v>
      </c>
      <c r="T362" t="n">
        <v>7800.8</v>
      </c>
      <c r="U362" t="n">
        <v>0.58</v>
      </c>
      <c r="V362" t="n">
        <v>0.85</v>
      </c>
      <c r="W362" t="n">
        <v>1.13</v>
      </c>
      <c r="X362" t="n">
        <v>0.51</v>
      </c>
      <c r="Y362" t="n">
        <v>1</v>
      </c>
      <c r="Z362" t="n">
        <v>10</v>
      </c>
    </row>
    <row r="363">
      <c r="A363" t="n">
        <v>4</v>
      </c>
      <c r="B363" t="n">
        <v>50</v>
      </c>
      <c r="C363" t="inlineStr">
        <is>
          <t xml:space="preserve">CONCLUIDO	</t>
        </is>
      </c>
      <c r="D363" t="n">
        <v>9.5402</v>
      </c>
      <c r="E363" t="n">
        <v>10.48</v>
      </c>
      <c r="F363" t="n">
        <v>7.93</v>
      </c>
      <c r="G363" t="n">
        <v>20.7</v>
      </c>
      <c r="H363" t="n">
        <v>0.32</v>
      </c>
      <c r="I363" t="n">
        <v>23</v>
      </c>
      <c r="J363" t="n">
        <v>108.68</v>
      </c>
      <c r="K363" t="n">
        <v>41.65</v>
      </c>
      <c r="L363" t="n">
        <v>2</v>
      </c>
      <c r="M363" t="n">
        <v>17</v>
      </c>
      <c r="N363" t="n">
        <v>15.03</v>
      </c>
      <c r="O363" t="n">
        <v>13638.32</v>
      </c>
      <c r="P363" t="n">
        <v>59.5</v>
      </c>
      <c r="Q363" t="n">
        <v>968.6</v>
      </c>
      <c r="R363" t="n">
        <v>39.2</v>
      </c>
      <c r="S363" t="n">
        <v>23.91</v>
      </c>
      <c r="T363" t="n">
        <v>6812.35</v>
      </c>
      <c r="U363" t="n">
        <v>0.61</v>
      </c>
      <c r="V363" t="n">
        <v>0.85</v>
      </c>
      <c r="W363" t="n">
        <v>1.12</v>
      </c>
      <c r="X363" t="n">
        <v>0.44</v>
      </c>
      <c r="Y363" t="n">
        <v>1</v>
      </c>
      <c r="Z363" t="n">
        <v>10</v>
      </c>
    </row>
    <row r="364">
      <c r="A364" t="n">
        <v>5</v>
      </c>
      <c r="B364" t="n">
        <v>50</v>
      </c>
      <c r="C364" t="inlineStr">
        <is>
          <t xml:space="preserve">CONCLUIDO	</t>
        </is>
      </c>
      <c r="D364" t="n">
        <v>9.599</v>
      </c>
      <c r="E364" t="n">
        <v>10.42</v>
      </c>
      <c r="F364" t="n">
        <v>7.92</v>
      </c>
      <c r="G364" t="n">
        <v>22.61</v>
      </c>
      <c r="H364" t="n">
        <v>0.36</v>
      </c>
      <c r="I364" t="n">
        <v>21</v>
      </c>
      <c r="J364" t="n">
        <v>109</v>
      </c>
      <c r="K364" t="n">
        <v>41.65</v>
      </c>
      <c r="L364" t="n">
        <v>2.25</v>
      </c>
      <c r="M364" t="n">
        <v>3</v>
      </c>
      <c r="N364" t="n">
        <v>15.1</v>
      </c>
      <c r="O364" t="n">
        <v>13677.51</v>
      </c>
      <c r="P364" t="n">
        <v>58.93</v>
      </c>
      <c r="Q364" t="n">
        <v>968.51</v>
      </c>
      <c r="R364" t="n">
        <v>38.07</v>
      </c>
      <c r="S364" t="n">
        <v>23.91</v>
      </c>
      <c r="T364" t="n">
        <v>6255.18</v>
      </c>
      <c r="U364" t="n">
        <v>0.63</v>
      </c>
      <c r="V364" t="n">
        <v>0.85</v>
      </c>
      <c r="W364" t="n">
        <v>1.13</v>
      </c>
      <c r="X364" t="n">
        <v>0.42</v>
      </c>
      <c r="Y364" t="n">
        <v>1</v>
      </c>
      <c r="Z364" t="n">
        <v>10</v>
      </c>
    </row>
    <row r="365">
      <c r="A365" t="n">
        <v>6</v>
      </c>
      <c r="B365" t="n">
        <v>50</v>
      </c>
      <c r="C365" t="inlineStr">
        <is>
          <t xml:space="preserve">CONCLUIDO	</t>
        </is>
      </c>
      <c r="D365" t="n">
        <v>9.586499999999999</v>
      </c>
      <c r="E365" t="n">
        <v>10.43</v>
      </c>
      <c r="F365" t="n">
        <v>7.93</v>
      </c>
      <c r="G365" t="n">
        <v>22.65</v>
      </c>
      <c r="H365" t="n">
        <v>0.4</v>
      </c>
      <c r="I365" t="n">
        <v>21</v>
      </c>
      <c r="J365" t="n">
        <v>109.32</v>
      </c>
      <c r="K365" t="n">
        <v>41.65</v>
      </c>
      <c r="L365" t="n">
        <v>2.5</v>
      </c>
      <c r="M365" t="n">
        <v>1</v>
      </c>
      <c r="N365" t="n">
        <v>15.17</v>
      </c>
      <c r="O365" t="n">
        <v>13716.72</v>
      </c>
      <c r="P365" t="n">
        <v>58.85</v>
      </c>
      <c r="Q365" t="n">
        <v>968.58</v>
      </c>
      <c r="R365" t="n">
        <v>38.35</v>
      </c>
      <c r="S365" t="n">
        <v>23.91</v>
      </c>
      <c r="T365" t="n">
        <v>6396.05</v>
      </c>
      <c r="U365" t="n">
        <v>0.62</v>
      </c>
      <c r="V365" t="n">
        <v>0.85</v>
      </c>
      <c r="W365" t="n">
        <v>1.14</v>
      </c>
      <c r="X365" t="n">
        <v>0.43</v>
      </c>
      <c r="Y365" t="n">
        <v>1</v>
      </c>
      <c r="Z365" t="n">
        <v>10</v>
      </c>
    </row>
    <row r="366">
      <c r="A366" t="n">
        <v>7</v>
      </c>
      <c r="B366" t="n">
        <v>50</v>
      </c>
      <c r="C366" t="inlineStr">
        <is>
          <t xml:space="preserve">CONCLUIDO	</t>
        </is>
      </c>
      <c r="D366" t="n">
        <v>9.599</v>
      </c>
      <c r="E366" t="n">
        <v>10.42</v>
      </c>
      <c r="F366" t="n">
        <v>7.92</v>
      </c>
      <c r="G366" t="n">
        <v>22.61</v>
      </c>
      <c r="H366" t="n">
        <v>0.44</v>
      </c>
      <c r="I366" t="n">
        <v>21</v>
      </c>
      <c r="J366" t="n">
        <v>109.64</v>
      </c>
      <c r="K366" t="n">
        <v>41.65</v>
      </c>
      <c r="L366" t="n">
        <v>2.75</v>
      </c>
      <c r="M366" t="n">
        <v>0</v>
      </c>
      <c r="N366" t="n">
        <v>15.24</v>
      </c>
      <c r="O366" t="n">
        <v>13755.95</v>
      </c>
      <c r="P366" t="n">
        <v>58.83</v>
      </c>
      <c r="Q366" t="n">
        <v>968.52</v>
      </c>
      <c r="R366" t="n">
        <v>37.98</v>
      </c>
      <c r="S366" t="n">
        <v>23.91</v>
      </c>
      <c r="T366" t="n">
        <v>6211.64</v>
      </c>
      <c r="U366" t="n">
        <v>0.63</v>
      </c>
      <c r="V366" t="n">
        <v>0.85</v>
      </c>
      <c r="W366" t="n">
        <v>1.14</v>
      </c>
      <c r="X366" t="n">
        <v>0.42</v>
      </c>
      <c r="Y366" t="n">
        <v>1</v>
      </c>
      <c r="Z366" t="n">
        <v>10</v>
      </c>
    </row>
    <row r="367">
      <c r="A367" t="n">
        <v>0</v>
      </c>
      <c r="B367" t="n">
        <v>25</v>
      </c>
      <c r="C367" t="inlineStr">
        <is>
          <t xml:space="preserve">CONCLUIDO	</t>
        </is>
      </c>
      <c r="D367" t="n">
        <v>9.367900000000001</v>
      </c>
      <c r="E367" t="n">
        <v>10.67</v>
      </c>
      <c r="F367" t="n">
        <v>8.32</v>
      </c>
      <c r="G367" t="n">
        <v>12.49</v>
      </c>
      <c r="H367" t="n">
        <v>0.28</v>
      </c>
      <c r="I367" t="n">
        <v>40</v>
      </c>
      <c r="J367" t="n">
        <v>61.76</v>
      </c>
      <c r="K367" t="n">
        <v>28.92</v>
      </c>
      <c r="L367" t="n">
        <v>1</v>
      </c>
      <c r="M367" t="n">
        <v>1</v>
      </c>
      <c r="N367" t="n">
        <v>6.84</v>
      </c>
      <c r="O367" t="n">
        <v>7851.41</v>
      </c>
      <c r="P367" t="n">
        <v>43.85</v>
      </c>
      <c r="Q367" t="n">
        <v>968.6799999999999</v>
      </c>
      <c r="R367" t="n">
        <v>50.03</v>
      </c>
      <c r="S367" t="n">
        <v>23.91</v>
      </c>
      <c r="T367" t="n">
        <v>12138.98</v>
      </c>
      <c r="U367" t="n">
        <v>0.48</v>
      </c>
      <c r="V367" t="n">
        <v>0.8100000000000001</v>
      </c>
      <c r="W367" t="n">
        <v>1.19</v>
      </c>
      <c r="X367" t="n">
        <v>0.83</v>
      </c>
      <c r="Y367" t="n">
        <v>1</v>
      </c>
      <c r="Z367" t="n">
        <v>10</v>
      </c>
    </row>
    <row r="368">
      <c r="A368" t="n">
        <v>1</v>
      </c>
      <c r="B368" t="n">
        <v>25</v>
      </c>
      <c r="C368" t="inlineStr">
        <is>
          <t xml:space="preserve">CONCLUIDO	</t>
        </is>
      </c>
      <c r="D368" t="n">
        <v>9.3826</v>
      </c>
      <c r="E368" t="n">
        <v>10.66</v>
      </c>
      <c r="F368" t="n">
        <v>8.31</v>
      </c>
      <c r="G368" t="n">
        <v>12.46</v>
      </c>
      <c r="H368" t="n">
        <v>0.35</v>
      </c>
      <c r="I368" t="n">
        <v>40</v>
      </c>
      <c r="J368" t="n">
        <v>62.05</v>
      </c>
      <c r="K368" t="n">
        <v>28.92</v>
      </c>
      <c r="L368" t="n">
        <v>1.25</v>
      </c>
      <c r="M368" t="n">
        <v>0</v>
      </c>
      <c r="N368" t="n">
        <v>6.88</v>
      </c>
      <c r="O368" t="n">
        <v>7887.12</v>
      </c>
      <c r="P368" t="n">
        <v>44.15</v>
      </c>
      <c r="Q368" t="n">
        <v>968.45</v>
      </c>
      <c r="R368" t="n">
        <v>49.46</v>
      </c>
      <c r="S368" t="n">
        <v>23.91</v>
      </c>
      <c r="T368" t="n">
        <v>11855.64</v>
      </c>
      <c r="U368" t="n">
        <v>0.48</v>
      </c>
      <c r="V368" t="n">
        <v>0.8100000000000001</v>
      </c>
      <c r="W368" t="n">
        <v>1.19</v>
      </c>
      <c r="X368" t="n">
        <v>0.8100000000000001</v>
      </c>
      <c r="Y368" t="n">
        <v>1</v>
      </c>
      <c r="Z368" t="n">
        <v>10</v>
      </c>
    </row>
    <row r="369">
      <c r="A369" t="n">
        <v>0</v>
      </c>
      <c r="B369" t="n">
        <v>85</v>
      </c>
      <c r="C369" t="inlineStr">
        <is>
          <t xml:space="preserve">CONCLUIDO	</t>
        </is>
      </c>
      <c r="D369" t="n">
        <v>6.9934</v>
      </c>
      <c r="E369" t="n">
        <v>14.3</v>
      </c>
      <c r="F369" t="n">
        <v>9.15</v>
      </c>
      <c r="G369" t="n">
        <v>6.69</v>
      </c>
      <c r="H369" t="n">
        <v>0.11</v>
      </c>
      <c r="I369" t="n">
        <v>82</v>
      </c>
      <c r="J369" t="n">
        <v>167.88</v>
      </c>
      <c r="K369" t="n">
        <v>51.39</v>
      </c>
      <c r="L369" t="n">
        <v>1</v>
      </c>
      <c r="M369" t="n">
        <v>80</v>
      </c>
      <c r="N369" t="n">
        <v>30.49</v>
      </c>
      <c r="O369" t="n">
        <v>20939.59</v>
      </c>
      <c r="P369" t="n">
        <v>112.55</v>
      </c>
      <c r="Q369" t="n">
        <v>968.4299999999999</v>
      </c>
      <c r="R369" t="n">
        <v>77.25</v>
      </c>
      <c r="S369" t="n">
        <v>23.91</v>
      </c>
      <c r="T369" t="n">
        <v>25542.85</v>
      </c>
      <c r="U369" t="n">
        <v>0.31</v>
      </c>
      <c r="V369" t="n">
        <v>0.74</v>
      </c>
      <c r="W369" t="n">
        <v>1.21</v>
      </c>
      <c r="X369" t="n">
        <v>1.65</v>
      </c>
      <c r="Y369" t="n">
        <v>1</v>
      </c>
      <c r="Z369" t="n">
        <v>10</v>
      </c>
    </row>
    <row r="370">
      <c r="A370" t="n">
        <v>1</v>
      </c>
      <c r="B370" t="n">
        <v>85</v>
      </c>
      <c r="C370" t="inlineStr">
        <is>
          <t xml:space="preserve">CONCLUIDO	</t>
        </is>
      </c>
      <c r="D370" t="n">
        <v>7.5756</v>
      </c>
      <c r="E370" t="n">
        <v>13.2</v>
      </c>
      <c r="F370" t="n">
        <v>8.73</v>
      </c>
      <c r="G370" t="n">
        <v>8.449999999999999</v>
      </c>
      <c r="H370" t="n">
        <v>0.13</v>
      </c>
      <c r="I370" t="n">
        <v>62</v>
      </c>
      <c r="J370" t="n">
        <v>168.25</v>
      </c>
      <c r="K370" t="n">
        <v>51.39</v>
      </c>
      <c r="L370" t="n">
        <v>1.25</v>
      </c>
      <c r="M370" t="n">
        <v>60</v>
      </c>
      <c r="N370" t="n">
        <v>30.6</v>
      </c>
      <c r="O370" t="n">
        <v>20984.25</v>
      </c>
      <c r="P370" t="n">
        <v>106.15</v>
      </c>
      <c r="Q370" t="n">
        <v>968.5700000000001</v>
      </c>
      <c r="R370" t="n">
        <v>64.06</v>
      </c>
      <c r="S370" t="n">
        <v>23.91</v>
      </c>
      <c r="T370" t="n">
        <v>19046.9</v>
      </c>
      <c r="U370" t="n">
        <v>0.37</v>
      </c>
      <c r="V370" t="n">
        <v>0.78</v>
      </c>
      <c r="W370" t="n">
        <v>1.17</v>
      </c>
      <c r="X370" t="n">
        <v>1.23</v>
      </c>
      <c r="Y370" t="n">
        <v>1</v>
      </c>
      <c r="Z370" t="n">
        <v>10</v>
      </c>
    </row>
    <row r="371">
      <c r="A371" t="n">
        <v>2</v>
      </c>
      <c r="B371" t="n">
        <v>85</v>
      </c>
      <c r="C371" t="inlineStr">
        <is>
          <t xml:space="preserve">CONCLUIDO	</t>
        </is>
      </c>
      <c r="D371" t="n">
        <v>7.9579</v>
      </c>
      <c r="E371" t="n">
        <v>12.57</v>
      </c>
      <c r="F371" t="n">
        <v>8.5</v>
      </c>
      <c r="G371" t="n">
        <v>10.2</v>
      </c>
      <c r="H371" t="n">
        <v>0.16</v>
      </c>
      <c r="I371" t="n">
        <v>50</v>
      </c>
      <c r="J371" t="n">
        <v>168.61</v>
      </c>
      <c r="K371" t="n">
        <v>51.39</v>
      </c>
      <c r="L371" t="n">
        <v>1.5</v>
      </c>
      <c r="M371" t="n">
        <v>48</v>
      </c>
      <c r="N371" t="n">
        <v>30.71</v>
      </c>
      <c r="O371" t="n">
        <v>21028.94</v>
      </c>
      <c r="P371" t="n">
        <v>101.97</v>
      </c>
      <c r="Q371" t="n">
        <v>968.42</v>
      </c>
      <c r="R371" t="n">
        <v>56.68</v>
      </c>
      <c r="S371" t="n">
        <v>23.91</v>
      </c>
      <c r="T371" t="n">
        <v>15413.72</v>
      </c>
      <c r="U371" t="n">
        <v>0.42</v>
      </c>
      <c r="V371" t="n">
        <v>0.8</v>
      </c>
      <c r="W371" t="n">
        <v>1.17</v>
      </c>
      <c r="X371" t="n">
        <v>1</v>
      </c>
      <c r="Y371" t="n">
        <v>1</v>
      </c>
      <c r="Z371" t="n">
        <v>10</v>
      </c>
    </row>
    <row r="372">
      <c r="A372" t="n">
        <v>3</v>
      </c>
      <c r="B372" t="n">
        <v>85</v>
      </c>
      <c r="C372" t="inlineStr">
        <is>
          <t xml:space="preserve">CONCLUIDO	</t>
        </is>
      </c>
      <c r="D372" t="n">
        <v>8.243499999999999</v>
      </c>
      <c r="E372" t="n">
        <v>12.13</v>
      </c>
      <c r="F372" t="n">
        <v>8.34</v>
      </c>
      <c r="G372" t="n">
        <v>11.91</v>
      </c>
      <c r="H372" t="n">
        <v>0.18</v>
      </c>
      <c r="I372" t="n">
        <v>42</v>
      </c>
      <c r="J372" t="n">
        <v>168.97</v>
      </c>
      <c r="K372" t="n">
        <v>51.39</v>
      </c>
      <c r="L372" t="n">
        <v>1.75</v>
      </c>
      <c r="M372" t="n">
        <v>40</v>
      </c>
      <c r="N372" t="n">
        <v>30.83</v>
      </c>
      <c r="O372" t="n">
        <v>21073.68</v>
      </c>
      <c r="P372" t="n">
        <v>98.78</v>
      </c>
      <c r="Q372" t="n">
        <v>968.41</v>
      </c>
      <c r="R372" t="n">
        <v>51.69</v>
      </c>
      <c r="S372" t="n">
        <v>23.91</v>
      </c>
      <c r="T372" t="n">
        <v>12961.26</v>
      </c>
      <c r="U372" t="n">
        <v>0.46</v>
      </c>
      <c r="V372" t="n">
        <v>0.8100000000000001</v>
      </c>
      <c r="W372" t="n">
        <v>1.15</v>
      </c>
      <c r="X372" t="n">
        <v>0.84</v>
      </c>
      <c r="Y372" t="n">
        <v>1</v>
      </c>
      <c r="Z372" t="n">
        <v>10</v>
      </c>
    </row>
    <row r="373">
      <c r="A373" t="n">
        <v>4</v>
      </c>
      <c r="B373" t="n">
        <v>85</v>
      </c>
      <c r="C373" t="inlineStr">
        <is>
          <t xml:space="preserve">CONCLUIDO	</t>
        </is>
      </c>
      <c r="D373" t="n">
        <v>8.472200000000001</v>
      </c>
      <c r="E373" t="n">
        <v>11.8</v>
      </c>
      <c r="F373" t="n">
        <v>8.210000000000001</v>
      </c>
      <c r="G373" t="n">
        <v>13.68</v>
      </c>
      <c r="H373" t="n">
        <v>0.21</v>
      </c>
      <c r="I373" t="n">
        <v>36</v>
      </c>
      <c r="J373" t="n">
        <v>169.33</v>
      </c>
      <c r="K373" t="n">
        <v>51.39</v>
      </c>
      <c r="L373" t="n">
        <v>2</v>
      </c>
      <c r="M373" t="n">
        <v>34</v>
      </c>
      <c r="N373" t="n">
        <v>30.94</v>
      </c>
      <c r="O373" t="n">
        <v>21118.46</v>
      </c>
      <c r="P373" t="n">
        <v>95.98999999999999</v>
      </c>
      <c r="Q373" t="n">
        <v>968.34</v>
      </c>
      <c r="R373" t="n">
        <v>47.73</v>
      </c>
      <c r="S373" t="n">
        <v>23.91</v>
      </c>
      <c r="T373" t="n">
        <v>11013.24</v>
      </c>
      <c r="U373" t="n">
        <v>0.5</v>
      </c>
      <c r="V373" t="n">
        <v>0.82</v>
      </c>
      <c r="W373" t="n">
        <v>1.15</v>
      </c>
      <c r="X373" t="n">
        <v>0.71</v>
      </c>
      <c r="Y373" t="n">
        <v>1</v>
      </c>
      <c r="Z373" t="n">
        <v>10</v>
      </c>
    </row>
    <row r="374">
      <c r="A374" t="n">
        <v>5</v>
      </c>
      <c r="B374" t="n">
        <v>85</v>
      </c>
      <c r="C374" t="inlineStr">
        <is>
          <t xml:space="preserve">CONCLUIDO	</t>
        </is>
      </c>
      <c r="D374" t="n">
        <v>8.6816</v>
      </c>
      <c r="E374" t="n">
        <v>11.52</v>
      </c>
      <c r="F374" t="n">
        <v>8.1</v>
      </c>
      <c r="G374" t="n">
        <v>15.67</v>
      </c>
      <c r="H374" t="n">
        <v>0.24</v>
      </c>
      <c r="I374" t="n">
        <v>31</v>
      </c>
      <c r="J374" t="n">
        <v>169.7</v>
      </c>
      <c r="K374" t="n">
        <v>51.39</v>
      </c>
      <c r="L374" t="n">
        <v>2.25</v>
      </c>
      <c r="M374" t="n">
        <v>29</v>
      </c>
      <c r="N374" t="n">
        <v>31.05</v>
      </c>
      <c r="O374" t="n">
        <v>21163.27</v>
      </c>
      <c r="P374" t="n">
        <v>93.08</v>
      </c>
      <c r="Q374" t="n">
        <v>968.46</v>
      </c>
      <c r="R374" t="n">
        <v>44.16</v>
      </c>
      <c r="S374" t="n">
        <v>23.91</v>
      </c>
      <c r="T374" t="n">
        <v>9252.379999999999</v>
      </c>
      <c r="U374" t="n">
        <v>0.54</v>
      </c>
      <c r="V374" t="n">
        <v>0.84</v>
      </c>
      <c r="W374" t="n">
        <v>1.13</v>
      </c>
      <c r="X374" t="n">
        <v>0.6</v>
      </c>
      <c r="Y374" t="n">
        <v>1</v>
      </c>
      <c r="Z374" t="n">
        <v>10</v>
      </c>
    </row>
    <row r="375">
      <c r="A375" t="n">
        <v>6</v>
      </c>
      <c r="B375" t="n">
        <v>85</v>
      </c>
      <c r="C375" t="inlineStr">
        <is>
          <t xml:space="preserve">CONCLUIDO	</t>
        </is>
      </c>
      <c r="D375" t="n">
        <v>8.853</v>
      </c>
      <c r="E375" t="n">
        <v>11.3</v>
      </c>
      <c r="F375" t="n">
        <v>8.01</v>
      </c>
      <c r="G375" t="n">
        <v>17.8</v>
      </c>
      <c r="H375" t="n">
        <v>0.26</v>
      </c>
      <c r="I375" t="n">
        <v>27</v>
      </c>
      <c r="J375" t="n">
        <v>170.06</v>
      </c>
      <c r="K375" t="n">
        <v>51.39</v>
      </c>
      <c r="L375" t="n">
        <v>2.5</v>
      </c>
      <c r="M375" t="n">
        <v>25</v>
      </c>
      <c r="N375" t="n">
        <v>31.17</v>
      </c>
      <c r="O375" t="n">
        <v>21208.12</v>
      </c>
      <c r="P375" t="n">
        <v>90.58</v>
      </c>
      <c r="Q375" t="n">
        <v>968.37</v>
      </c>
      <c r="R375" t="n">
        <v>41.65</v>
      </c>
      <c r="S375" t="n">
        <v>23.91</v>
      </c>
      <c r="T375" t="n">
        <v>8017.75</v>
      </c>
      <c r="U375" t="n">
        <v>0.57</v>
      </c>
      <c r="V375" t="n">
        <v>0.84</v>
      </c>
      <c r="W375" t="n">
        <v>1.12</v>
      </c>
      <c r="X375" t="n">
        <v>0.51</v>
      </c>
      <c r="Y375" t="n">
        <v>1</v>
      </c>
      <c r="Z375" t="n">
        <v>10</v>
      </c>
    </row>
    <row r="376">
      <c r="A376" t="n">
        <v>7</v>
      </c>
      <c r="B376" t="n">
        <v>85</v>
      </c>
      <c r="C376" t="inlineStr">
        <is>
          <t xml:space="preserve">CONCLUIDO	</t>
        </is>
      </c>
      <c r="D376" t="n">
        <v>8.9354</v>
      </c>
      <c r="E376" t="n">
        <v>11.19</v>
      </c>
      <c r="F376" t="n">
        <v>7.97</v>
      </c>
      <c r="G376" t="n">
        <v>19.13</v>
      </c>
      <c r="H376" t="n">
        <v>0.29</v>
      </c>
      <c r="I376" t="n">
        <v>25</v>
      </c>
      <c r="J376" t="n">
        <v>170.42</v>
      </c>
      <c r="K376" t="n">
        <v>51.39</v>
      </c>
      <c r="L376" t="n">
        <v>2.75</v>
      </c>
      <c r="M376" t="n">
        <v>23</v>
      </c>
      <c r="N376" t="n">
        <v>31.28</v>
      </c>
      <c r="O376" t="n">
        <v>21253.01</v>
      </c>
      <c r="P376" t="n">
        <v>89.16</v>
      </c>
      <c r="Q376" t="n">
        <v>968.37</v>
      </c>
      <c r="R376" t="n">
        <v>40.29</v>
      </c>
      <c r="S376" t="n">
        <v>23.91</v>
      </c>
      <c r="T376" t="n">
        <v>7345.21</v>
      </c>
      <c r="U376" t="n">
        <v>0.59</v>
      </c>
      <c r="V376" t="n">
        <v>0.85</v>
      </c>
      <c r="W376" t="n">
        <v>1.12</v>
      </c>
      <c r="X376" t="n">
        <v>0.47</v>
      </c>
      <c r="Y376" t="n">
        <v>1</v>
      </c>
      <c r="Z376" t="n">
        <v>10</v>
      </c>
    </row>
    <row r="377">
      <c r="A377" t="n">
        <v>8</v>
      </c>
      <c r="B377" t="n">
        <v>85</v>
      </c>
      <c r="C377" t="inlineStr">
        <is>
          <t xml:space="preserve">CONCLUIDO	</t>
        </is>
      </c>
      <c r="D377" t="n">
        <v>9.0724</v>
      </c>
      <c r="E377" t="n">
        <v>11.02</v>
      </c>
      <c r="F377" t="n">
        <v>7.9</v>
      </c>
      <c r="G377" t="n">
        <v>21.56</v>
      </c>
      <c r="H377" t="n">
        <v>0.31</v>
      </c>
      <c r="I377" t="n">
        <v>22</v>
      </c>
      <c r="J377" t="n">
        <v>170.79</v>
      </c>
      <c r="K377" t="n">
        <v>51.39</v>
      </c>
      <c r="L377" t="n">
        <v>3</v>
      </c>
      <c r="M377" t="n">
        <v>20</v>
      </c>
      <c r="N377" t="n">
        <v>31.4</v>
      </c>
      <c r="O377" t="n">
        <v>21297.94</v>
      </c>
      <c r="P377" t="n">
        <v>86.64</v>
      </c>
      <c r="Q377" t="n">
        <v>968.3200000000001</v>
      </c>
      <c r="R377" t="n">
        <v>38.43</v>
      </c>
      <c r="S377" t="n">
        <v>23.91</v>
      </c>
      <c r="T377" t="n">
        <v>6432.38</v>
      </c>
      <c r="U377" t="n">
        <v>0.62</v>
      </c>
      <c r="V377" t="n">
        <v>0.86</v>
      </c>
      <c r="W377" t="n">
        <v>1.11</v>
      </c>
      <c r="X377" t="n">
        <v>0.41</v>
      </c>
      <c r="Y377" t="n">
        <v>1</v>
      </c>
      <c r="Z377" t="n">
        <v>10</v>
      </c>
    </row>
    <row r="378">
      <c r="A378" t="n">
        <v>9</v>
      </c>
      <c r="B378" t="n">
        <v>85</v>
      </c>
      <c r="C378" t="inlineStr">
        <is>
          <t xml:space="preserve">CONCLUIDO	</t>
        </is>
      </c>
      <c r="D378" t="n">
        <v>9.159800000000001</v>
      </c>
      <c r="E378" t="n">
        <v>10.92</v>
      </c>
      <c r="F378" t="n">
        <v>7.87</v>
      </c>
      <c r="G378" t="n">
        <v>23.6</v>
      </c>
      <c r="H378" t="n">
        <v>0.34</v>
      </c>
      <c r="I378" t="n">
        <v>20</v>
      </c>
      <c r="J378" t="n">
        <v>171.15</v>
      </c>
      <c r="K378" t="n">
        <v>51.39</v>
      </c>
      <c r="L378" t="n">
        <v>3.25</v>
      </c>
      <c r="M378" t="n">
        <v>18</v>
      </c>
      <c r="N378" t="n">
        <v>31.51</v>
      </c>
      <c r="O378" t="n">
        <v>21342.91</v>
      </c>
      <c r="P378" t="n">
        <v>84.88</v>
      </c>
      <c r="Q378" t="n">
        <v>968.41</v>
      </c>
      <c r="R378" t="n">
        <v>37.03</v>
      </c>
      <c r="S378" t="n">
        <v>23.91</v>
      </c>
      <c r="T378" t="n">
        <v>5742.25</v>
      </c>
      <c r="U378" t="n">
        <v>0.65</v>
      </c>
      <c r="V378" t="n">
        <v>0.86</v>
      </c>
      <c r="W378" t="n">
        <v>1.12</v>
      </c>
      <c r="X378" t="n">
        <v>0.37</v>
      </c>
      <c r="Y378" t="n">
        <v>1</v>
      </c>
      <c r="Z378" t="n">
        <v>10</v>
      </c>
    </row>
    <row r="379">
      <c r="A379" t="n">
        <v>10</v>
      </c>
      <c r="B379" t="n">
        <v>85</v>
      </c>
      <c r="C379" t="inlineStr">
        <is>
          <t xml:space="preserve">CONCLUIDO	</t>
        </is>
      </c>
      <c r="D379" t="n">
        <v>9.2493</v>
      </c>
      <c r="E379" t="n">
        <v>10.81</v>
      </c>
      <c r="F379" t="n">
        <v>7.83</v>
      </c>
      <c r="G379" t="n">
        <v>26.1</v>
      </c>
      <c r="H379" t="n">
        <v>0.36</v>
      </c>
      <c r="I379" t="n">
        <v>18</v>
      </c>
      <c r="J379" t="n">
        <v>171.52</v>
      </c>
      <c r="K379" t="n">
        <v>51.39</v>
      </c>
      <c r="L379" t="n">
        <v>3.5</v>
      </c>
      <c r="M379" t="n">
        <v>16</v>
      </c>
      <c r="N379" t="n">
        <v>31.63</v>
      </c>
      <c r="O379" t="n">
        <v>21387.92</v>
      </c>
      <c r="P379" t="n">
        <v>82.43000000000001</v>
      </c>
      <c r="Q379" t="n">
        <v>968.46</v>
      </c>
      <c r="R379" t="n">
        <v>36.14</v>
      </c>
      <c r="S379" t="n">
        <v>23.91</v>
      </c>
      <c r="T379" t="n">
        <v>5307.92</v>
      </c>
      <c r="U379" t="n">
        <v>0.66</v>
      </c>
      <c r="V379" t="n">
        <v>0.86</v>
      </c>
      <c r="W379" t="n">
        <v>1.1</v>
      </c>
      <c r="X379" t="n">
        <v>0.33</v>
      </c>
      <c r="Y379" t="n">
        <v>1</v>
      </c>
      <c r="Z379" t="n">
        <v>10</v>
      </c>
    </row>
    <row r="380">
      <c r="A380" t="n">
        <v>11</v>
      </c>
      <c r="B380" t="n">
        <v>85</v>
      </c>
      <c r="C380" t="inlineStr">
        <is>
          <t xml:space="preserve">CONCLUIDO	</t>
        </is>
      </c>
      <c r="D380" t="n">
        <v>9.2829</v>
      </c>
      <c r="E380" t="n">
        <v>10.77</v>
      </c>
      <c r="F380" t="n">
        <v>7.82</v>
      </c>
      <c r="G380" t="n">
        <v>27.61</v>
      </c>
      <c r="H380" t="n">
        <v>0.39</v>
      </c>
      <c r="I380" t="n">
        <v>17</v>
      </c>
      <c r="J380" t="n">
        <v>171.88</v>
      </c>
      <c r="K380" t="n">
        <v>51.39</v>
      </c>
      <c r="L380" t="n">
        <v>3.75</v>
      </c>
      <c r="M380" t="n">
        <v>15</v>
      </c>
      <c r="N380" t="n">
        <v>31.74</v>
      </c>
      <c r="O380" t="n">
        <v>21432.96</v>
      </c>
      <c r="P380" t="n">
        <v>81.36</v>
      </c>
      <c r="Q380" t="n">
        <v>968.41</v>
      </c>
      <c r="R380" t="n">
        <v>35.89</v>
      </c>
      <c r="S380" t="n">
        <v>23.91</v>
      </c>
      <c r="T380" t="n">
        <v>5187.56</v>
      </c>
      <c r="U380" t="n">
        <v>0.67</v>
      </c>
      <c r="V380" t="n">
        <v>0.86</v>
      </c>
      <c r="W380" t="n">
        <v>1.11</v>
      </c>
      <c r="X380" t="n">
        <v>0.33</v>
      </c>
      <c r="Y380" t="n">
        <v>1</v>
      </c>
      <c r="Z380" t="n">
        <v>10</v>
      </c>
    </row>
    <row r="381">
      <c r="A381" t="n">
        <v>12</v>
      </c>
      <c r="B381" t="n">
        <v>85</v>
      </c>
      <c r="C381" t="inlineStr">
        <is>
          <t xml:space="preserve">CONCLUIDO	</t>
        </is>
      </c>
      <c r="D381" t="n">
        <v>9.3748</v>
      </c>
      <c r="E381" t="n">
        <v>10.67</v>
      </c>
      <c r="F381" t="n">
        <v>7.79</v>
      </c>
      <c r="G381" t="n">
        <v>31.14</v>
      </c>
      <c r="H381" t="n">
        <v>0.41</v>
      </c>
      <c r="I381" t="n">
        <v>15</v>
      </c>
      <c r="J381" t="n">
        <v>172.25</v>
      </c>
      <c r="K381" t="n">
        <v>51.39</v>
      </c>
      <c r="L381" t="n">
        <v>4</v>
      </c>
      <c r="M381" t="n">
        <v>13</v>
      </c>
      <c r="N381" t="n">
        <v>31.86</v>
      </c>
      <c r="O381" t="n">
        <v>21478.05</v>
      </c>
      <c r="P381" t="n">
        <v>78.06</v>
      </c>
      <c r="Q381" t="n">
        <v>968.3200000000001</v>
      </c>
      <c r="R381" t="n">
        <v>34.69</v>
      </c>
      <c r="S381" t="n">
        <v>23.91</v>
      </c>
      <c r="T381" t="n">
        <v>4598.33</v>
      </c>
      <c r="U381" t="n">
        <v>0.6899999999999999</v>
      </c>
      <c r="V381" t="n">
        <v>0.87</v>
      </c>
      <c r="W381" t="n">
        <v>1.11</v>
      </c>
      <c r="X381" t="n">
        <v>0.29</v>
      </c>
      <c r="Y381" t="n">
        <v>1</v>
      </c>
      <c r="Z381" t="n">
        <v>10</v>
      </c>
    </row>
    <row r="382">
      <c r="A382" t="n">
        <v>13</v>
      </c>
      <c r="B382" t="n">
        <v>85</v>
      </c>
      <c r="C382" t="inlineStr">
        <is>
          <t xml:space="preserve">CONCLUIDO	</t>
        </is>
      </c>
      <c r="D382" t="n">
        <v>9.445600000000001</v>
      </c>
      <c r="E382" t="n">
        <v>10.59</v>
      </c>
      <c r="F382" t="n">
        <v>7.74</v>
      </c>
      <c r="G382" t="n">
        <v>33.17</v>
      </c>
      <c r="H382" t="n">
        <v>0.44</v>
      </c>
      <c r="I382" t="n">
        <v>14</v>
      </c>
      <c r="J382" t="n">
        <v>172.61</v>
      </c>
      <c r="K382" t="n">
        <v>51.39</v>
      </c>
      <c r="L382" t="n">
        <v>4.25</v>
      </c>
      <c r="M382" t="n">
        <v>9</v>
      </c>
      <c r="N382" t="n">
        <v>31.97</v>
      </c>
      <c r="O382" t="n">
        <v>21523.17</v>
      </c>
      <c r="P382" t="n">
        <v>76.22</v>
      </c>
      <c r="Q382" t="n">
        <v>968.45</v>
      </c>
      <c r="R382" t="n">
        <v>33.23</v>
      </c>
      <c r="S382" t="n">
        <v>23.91</v>
      </c>
      <c r="T382" t="n">
        <v>3871.55</v>
      </c>
      <c r="U382" t="n">
        <v>0.72</v>
      </c>
      <c r="V382" t="n">
        <v>0.87</v>
      </c>
      <c r="W382" t="n">
        <v>1.1</v>
      </c>
      <c r="X382" t="n">
        <v>0.24</v>
      </c>
      <c r="Y382" t="n">
        <v>1</v>
      </c>
      <c r="Z382" t="n">
        <v>10</v>
      </c>
    </row>
    <row r="383">
      <c r="A383" t="n">
        <v>14</v>
      </c>
      <c r="B383" t="n">
        <v>85</v>
      </c>
      <c r="C383" t="inlineStr">
        <is>
          <t xml:space="preserve">CONCLUIDO	</t>
        </is>
      </c>
      <c r="D383" t="n">
        <v>9.4406</v>
      </c>
      <c r="E383" t="n">
        <v>10.59</v>
      </c>
      <c r="F383" t="n">
        <v>7.75</v>
      </c>
      <c r="G383" t="n">
        <v>33.2</v>
      </c>
      <c r="H383" t="n">
        <v>0.46</v>
      </c>
      <c r="I383" t="n">
        <v>14</v>
      </c>
      <c r="J383" t="n">
        <v>172.98</v>
      </c>
      <c r="K383" t="n">
        <v>51.39</v>
      </c>
      <c r="L383" t="n">
        <v>4.5</v>
      </c>
      <c r="M383" t="n">
        <v>8</v>
      </c>
      <c r="N383" t="n">
        <v>32.09</v>
      </c>
      <c r="O383" t="n">
        <v>21568.34</v>
      </c>
      <c r="P383" t="n">
        <v>75.86</v>
      </c>
      <c r="Q383" t="n">
        <v>968.39</v>
      </c>
      <c r="R383" t="n">
        <v>33.26</v>
      </c>
      <c r="S383" t="n">
        <v>23.91</v>
      </c>
      <c r="T383" t="n">
        <v>3887.14</v>
      </c>
      <c r="U383" t="n">
        <v>0.72</v>
      </c>
      <c r="V383" t="n">
        <v>0.87</v>
      </c>
      <c r="W383" t="n">
        <v>1.11</v>
      </c>
      <c r="X383" t="n">
        <v>0.25</v>
      </c>
      <c r="Y383" t="n">
        <v>1</v>
      </c>
      <c r="Z383" t="n">
        <v>10</v>
      </c>
    </row>
    <row r="384">
      <c r="A384" t="n">
        <v>15</v>
      </c>
      <c r="B384" t="n">
        <v>85</v>
      </c>
      <c r="C384" t="inlineStr">
        <is>
          <t xml:space="preserve">CONCLUIDO	</t>
        </is>
      </c>
      <c r="D384" t="n">
        <v>9.474399999999999</v>
      </c>
      <c r="E384" t="n">
        <v>10.55</v>
      </c>
      <c r="F384" t="n">
        <v>7.74</v>
      </c>
      <c r="G384" t="n">
        <v>35.73</v>
      </c>
      <c r="H384" t="n">
        <v>0.49</v>
      </c>
      <c r="I384" t="n">
        <v>13</v>
      </c>
      <c r="J384" t="n">
        <v>173.35</v>
      </c>
      <c r="K384" t="n">
        <v>51.39</v>
      </c>
      <c r="L384" t="n">
        <v>4.75</v>
      </c>
      <c r="M384" t="n">
        <v>2</v>
      </c>
      <c r="N384" t="n">
        <v>32.2</v>
      </c>
      <c r="O384" t="n">
        <v>21613.54</v>
      </c>
      <c r="P384" t="n">
        <v>74.87</v>
      </c>
      <c r="Q384" t="n">
        <v>968.51</v>
      </c>
      <c r="R384" t="n">
        <v>33.02</v>
      </c>
      <c r="S384" t="n">
        <v>23.91</v>
      </c>
      <c r="T384" t="n">
        <v>3772.34</v>
      </c>
      <c r="U384" t="n">
        <v>0.72</v>
      </c>
      <c r="V384" t="n">
        <v>0.87</v>
      </c>
      <c r="W384" t="n">
        <v>1.11</v>
      </c>
      <c r="X384" t="n">
        <v>0.24</v>
      </c>
      <c r="Y384" t="n">
        <v>1</v>
      </c>
      <c r="Z384" t="n">
        <v>10</v>
      </c>
    </row>
    <row r="385">
      <c r="A385" t="n">
        <v>16</v>
      </c>
      <c r="B385" t="n">
        <v>85</v>
      </c>
      <c r="C385" t="inlineStr">
        <is>
          <t xml:space="preserve">CONCLUIDO	</t>
        </is>
      </c>
      <c r="D385" t="n">
        <v>9.4749</v>
      </c>
      <c r="E385" t="n">
        <v>10.55</v>
      </c>
      <c r="F385" t="n">
        <v>7.74</v>
      </c>
      <c r="G385" t="n">
        <v>35.73</v>
      </c>
      <c r="H385" t="n">
        <v>0.51</v>
      </c>
      <c r="I385" t="n">
        <v>13</v>
      </c>
      <c r="J385" t="n">
        <v>173.71</v>
      </c>
      <c r="K385" t="n">
        <v>51.39</v>
      </c>
      <c r="L385" t="n">
        <v>5</v>
      </c>
      <c r="M385" t="n">
        <v>2</v>
      </c>
      <c r="N385" t="n">
        <v>32.32</v>
      </c>
      <c r="O385" t="n">
        <v>21658.78</v>
      </c>
      <c r="P385" t="n">
        <v>75.16</v>
      </c>
      <c r="Q385" t="n">
        <v>968.46</v>
      </c>
      <c r="R385" t="n">
        <v>33.04</v>
      </c>
      <c r="S385" t="n">
        <v>23.91</v>
      </c>
      <c r="T385" t="n">
        <v>3780.88</v>
      </c>
      <c r="U385" t="n">
        <v>0.72</v>
      </c>
      <c r="V385" t="n">
        <v>0.87</v>
      </c>
      <c r="W385" t="n">
        <v>1.11</v>
      </c>
      <c r="X385" t="n">
        <v>0.24</v>
      </c>
      <c r="Y385" t="n">
        <v>1</v>
      </c>
      <c r="Z385" t="n">
        <v>10</v>
      </c>
    </row>
    <row r="386">
      <c r="A386" t="n">
        <v>17</v>
      </c>
      <c r="B386" t="n">
        <v>85</v>
      </c>
      <c r="C386" t="inlineStr">
        <is>
          <t xml:space="preserve">CONCLUIDO	</t>
        </is>
      </c>
      <c r="D386" t="n">
        <v>9.4709</v>
      </c>
      <c r="E386" t="n">
        <v>10.56</v>
      </c>
      <c r="F386" t="n">
        <v>7.75</v>
      </c>
      <c r="G386" t="n">
        <v>35.75</v>
      </c>
      <c r="H386" t="n">
        <v>0.53</v>
      </c>
      <c r="I386" t="n">
        <v>13</v>
      </c>
      <c r="J386" t="n">
        <v>174.08</v>
      </c>
      <c r="K386" t="n">
        <v>51.39</v>
      </c>
      <c r="L386" t="n">
        <v>5.25</v>
      </c>
      <c r="M386" t="n">
        <v>1</v>
      </c>
      <c r="N386" t="n">
        <v>32.44</v>
      </c>
      <c r="O386" t="n">
        <v>21704.07</v>
      </c>
      <c r="P386" t="n">
        <v>74.83</v>
      </c>
      <c r="Q386" t="n">
        <v>968.46</v>
      </c>
      <c r="R386" t="n">
        <v>33.18</v>
      </c>
      <c r="S386" t="n">
        <v>23.91</v>
      </c>
      <c r="T386" t="n">
        <v>3850.22</v>
      </c>
      <c r="U386" t="n">
        <v>0.72</v>
      </c>
      <c r="V386" t="n">
        <v>0.87</v>
      </c>
      <c r="W386" t="n">
        <v>1.11</v>
      </c>
      <c r="X386" t="n">
        <v>0.25</v>
      </c>
      <c r="Y386" t="n">
        <v>1</v>
      </c>
      <c r="Z386" t="n">
        <v>10</v>
      </c>
    </row>
    <row r="387">
      <c r="A387" t="n">
        <v>18</v>
      </c>
      <c r="B387" t="n">
        <v>85</v>
      </c>
      <c r="C387" t="inlineStr">
        <is>
          <t xml:space="preserve">CONCLUIDO	</t>
        </is>
      </c>
      <c r="D387" t="n">
        <v>9.472200000000001</v>
      </c>
      <c r="E387" t="n">
        <v>10.56</v>
      </c>
      <c r="F387" t="n">
        <v>7.74</v>
      </c>
      <c r="G387" t="n">
        <v>35.74</v>
      </c>
      <c r="H387" t="n">
        <v>0.5600000000000001</v>
      </c>
      <c r="I387" t="n">
        <v>13</v>
      </c>
      <c r="J387" t="n">
        <v>174.45</v>
      </c>
      <c r="K387" t="n">
        <v>51.39</v>
      </c>
      <c r="L387" t="n">
        <v>5.5</v>
      </c>
      <c r="M387" t="n">
        <v>0</v>
      </c>
      <c r="N387" t="n">
        <v>32.56</v>
      </c>
      <c r="O387" t="n">
        <v>21749.39</v>
      </c>
      <c r="P387" t="n">
        <v>75.06</v>
      </c>
      <c r="Q387" t="n">
        <v>968.46</v>
      </c>
      <c r="R387" t="n">
        <v>33.17</v>
      </c>
      <c r="S387" t="n">
        <v>23.91</v>
      </c>
      <c r="T387" t="n">
        <v>3848.1</v>
      </c>
      <c r="U387" t="n">
        <v>0.72</v>
      </c>
      <c r="V387" t="n">
        <v>0.87</v>
      </c>
      <c r="W387" t="n">
        <v>1.11</v>
      </c>
      <c r="X387" t="n">
        <v>0.25</v>
      </c>
      <c r="Y387" t="n">
        <v>1</v>
      </c>
      <c r="Z387" t="n">
        <v>10</v>
      </c>
    </row>
    <row r="388">
      <c r="A388" t="n">
        <v>0</v>
      </c>
      <c r="B388" t="n">
        <v>20</v>
      </c>
      <c r="C388" t="inlineStr">
        <is>
          <t xml:space="preserve">CONCLUIDO	</t>
        </is>
      </c>
      <c r="D388" t="n">
        <v>9.1813</v>
      </c>
      <c r="E388" t="n">
        <v>10.89</v>
      </c>
      <c r="F388" t="n">
        <v>8.529999999999999</v>
      </c>
      <c r="G388" t="n">
        <v>10.24</v>
      </c>
      <c r="H388" t="n">
        <v>0.34</v>
      </c>
      <c r="I388" t="n">
        <v>50</v>
      </c>
      <c r="J388" t="n">
        <v>51.33</v>
      </c>
      <c r="K388" t="n">
        <v>24.83</v>
      </c>
      <c r="L388" t="n">
        <v>1</v>
      </c>
      <c r="M388" t="n">
        <v>0</v>
      </c>
      <c r="N388" t="n">
        <v>5.51</v>
      </c>
      <c r="O388" t="n">
        <v>6564.78</v>
      </c>
      <c r="P388" t="n">
        <v>40.16</v>
      </c>
      <c r="Q388" t="n">
        <v>968.45</v>
      </c>
      <c r="R388" t="n">
        <v>55.96</v>
      </c>
      <c r="S388" t="n">
        <v>23.91</v>
      </c>
      <c r="T388" t="n">
        <v>15054.8</v>
      </c>
      <c r="U388" t="n">
        <v>0.43</v>
      </c>
      <c r="V388" t="n">
        <v>0.79</v>
      </c>
      <c r="W388" t="n">
        <v>1.22</v>
      </c>
      <c r="X388" t="n">
        <v>1.04</v>
      </c>
      <c r="Y388" t="n">
        <v>1</v>
      </c>
      <c r="Z388" t="n">
        <v>10</v>
      </c>
    </row>
    <row r="389">
      <c r="A389" t="n">
        <v>0</v>
      </c>
      <c r="B389" t="n">
        <v>120</v>
      </c>
      <c r="C389" t="inlineStr">
        <is>
          <t xml:space="preserve">CONCLUIDO	</t>
        </is>
      </c>
      <c r="D389" t="n">
        <v>5.7751</v>
      </c>
      <c r="E389" t="n">
        <v>17.32</v>
      </c>
      <c r="F389" t="n">
        <v>9.69</v>
      </c>
      <c r="G389" t="n">
        <v>5.38</v>
      </c>
      <c r="H389" t="n">
        <v>0.08</v>
      </c>
      <c r="I389" t="n">
        <v>108</v>
      </c>
      <c r="J389" t="n">
        <v>232.68</v>
      </c>
      <c r="K389" t="n">
        <v>57.72</v>
      </c>
      <c r="L389" t="n">
        <v>1</v>
      </c>
      <c r="M389" t="n">
        <v>106</v>
      </c>
      <c r="N389" t="n">
        <v>53.95</v>
      </c>
      <c r="O389" t="n">
        <v>28931.02</v>
      </c>
      <c r="P389" t="n">
        <v>149.01</v>
      </c>
      <c r="Q389" t="n">
        <v>968.65</v>
      </c>
      <c r="R389" t="n">
        <v>94.34</v>
      </c>
      <c r="S389" t="n">
        <v>23.91</v>
      </c>
      <c r="T389" t="n">
        <v>33956.72</v>
      </c>
      <c r="U389" t="n">
        <v>0.25</v>
      </c>
      <c r="V389" t="n">
        <v>0.7</v>
      </c>
      <c r="W389" t="n">
        <v>1.25</v>
      </c>
      <c r="X389" t="n">
        <v>2.19</v>
      </c>
      <c r="Y389" t="n">
        <v>1</v>
      </c>
      <c r="Z389" t="n">
        <v>10</v>
      </c>
    </row>
    <row r="390">
      <c r="A390" t="n">
        <v>1</v>
      </c>
      <c r="B390" t="n">
        <v>120</v>
      </c>
      <c r="C390" t="inlineStr">
        <is>
          <t xml:space="preserve">CONCLUIDO	</t>
        </is>
      </c>
      <c r="D390" t="n">
        <v>6.4488</v>
      </c>
      <c r="E390" t="n">
        <v>15.51</v>
      </c>
      <c r="F390" t="n">
        <v>9.109999999999999</v>
      </c>
      <c r="G390" t="n">
        <v>6.75</v>
      </c>
      <c r="H390" t="n">
        <v>0.1</v>
      </c>
      <c r="I390" t="n">
        <v>81</v>
      </c>
      <c r="J390" t="n">
        <v>233.1</v>
      </c>
      <c r="K390" t="n">
        <v>57.72</v>
      </c>
      <c r="L390" t="n">
        <v>1.25</v>
      </c>
      <c r="M390" t="n">
        <v>79</v>
      </c>
      <c r="N390" t="n">
        <v>54.13</v>
      </c>
      <c r="O390" t="n">
        <v>28983.75</v>
      </c>
      <c r="P390" t="n">
        <v>139.21</v>
      </c>
      <c r="Q390" t="n">
        <v>968.52</v>
      </c>
      <c r="R390" t="n">
        <v>76.04000000000001</v>
      </c>
      <c r="S390" t="n">
        <v>23.91</v>
      </c>
      <c r="T390" t="n">
        <v>24941.05</v>
      </c>
      <c r="U390" t="n">
        <v>0.31</v>
      </c>
      <c r="V390" t="n">
        <v>0.74</v>
      </c>
      <c r="W390" t="n">
        <v>1.21</v>
      </c>
      <c r="X390" t="n">
        <v>1.61</v>
      </c>
      <c r="Y390" t="n">
        <v>1</v>
      </c>
      <c r="Z390" t="n">
        <v>10</v>
      </c>
    </row>
    <row r="391">
      <c r="A391" t="n">
        <v>2</v>
      </c>
      <c r="B391" t="n">
        <v>120</v>
      </c>
      <c r="C391" t="inlineStr">
        <is>
          <t xml:space="preserve">CONCLUIDO	</t>
        </is>
      </c>
      <c r="D391" t="n">
        <v>6.9063</v>
      </c>
      <c r="E391" t="n">
        <v>14.48</v>
      </c>
      <c r="F391" t="n">
        <v>8.81</v>
      </c>
      <c r="G391" t="n">
        <v>8.130000000000001</v>
      </c>
      <c r="H391" t="n">
        <v>0.11</v>
      </c>
      <c r="I391" t="n">
        <v>65</v>
      </c>
      <c r="J391" t="n">
        <v>233.53</v>
      </c>
      <c r="K391" t="n">
        <v>57.72</v>
      </c>
      <c r="L391" t="n">
        <v>1.5</v>
      </c>
      <c r="M391" t="n">
        <v>63</v>
      </c>
      <c r="N391" t="n">
        <v>54.31</v>
      </c>
      <c r="O391" t="n">
        <v>29036.54</v>
      </c>
      <c r="P391" t="n">
        <v>133.6</v>
      </c>
      <c r="Q391" t="n">
        <v>968.64</v>
      </c>
      <c r="R391" t="n">
        <v>66.47</v>
      </c>
      <c r="S391" t="n">
        <v>23.91</v>
      </c>
      <c r="T391" t="n">
        <v>20236.11</v>
      </c>
      <c r="U391" t="n">
        <v>0.36</v>
      </c>
      <c r="V391" t="n">
        <v>0.77</v>
      </c>
      <c r="W391" t="n">
        <v>1.19</v>
      </c>
      <c r="X391" t="n">
        <v>1.31</v>
      </c>
      <c r="Y391" t="n">
        <v>1</v>
      </c>
      <c r="Z391" t="n">
        <v>10</v>
      </c>
    </row>
    <row r="392">
      <c r="A392" t="n">
        <v>3</v>
      </c>
      <c r="B392" t="n">
        <v>120</v>
      </c>
      <c r="C392" t="inlineStr">
        <is>
          <t xml:space="preserve">CONCLUIDO	</t>
        </is>
      </c>
      <c r="D392" t="n">
        <v>7.2844</v>
      </c>
      <c r="E392" t="n">
        <v>13.73</v>
      </c>
      <c r="F392" t="n">
        <v>8.56</v>
      </c>
      <c r="G392" t="n">
        <v>9.51</v>
      </c>
      <c r="H392" t="n">
        <v>0.13</v>
      </c>
      <c r="I392" t="n">
        <v>54</v>
      </c>
      <c r="J392" t="n">
        <v>233.96</v>
      </c>
      <c r="K392" t="n">
        <v>57.72</v>
      </c>
      <c r="L392" t="n">
        <v>1.75</v>
      </c>
      <c r="M392" t="n">
        <v>52</v>
      </c>
      <c r="N392" t="n">
        <v>54.49</v>
      </c>
      <c r="O392" t="n">
        <v>29089.39</v>
      </c>
      <c r="P392" t="n">
        <v>129.01</v>
      </c>
      <c r="Q392" t="n">
        <v>968.8099999999999</v>
      </c>
      <c r="R392" t="n">
        <v>58.55</v>
      </c>
      <c r="S392" t="n">
        <v>23.91</v>
      </c>
      <c r="T392" t="n">
        <v>16329</v>
      </c>
      <c r="U392" t="n">
        <v>0.41</v>
      </c>
      <c r="V392" t="n">
        <v>0.79</v>
      </c>
      <c r="W392" t="n">
        <v>1.17</v>
      </c>
      <c r="X392" t="n">
        <v>1.06</v>
      </c>
      <c r="Y392" t="n">
        <v>1</v>
      </c>
      <c r="Z392" t="n">
        <v>10</v>
      </c>
    </row>
    <row r="393">
      <c r="A393" t="n">
        <v>4</v>
      </c>
      <c r="B393" t="n">
        <v>120</v>
      </c>
      <c r="C393" t="inlineStr">
        <is>
          <t xml:space="preserve">CONCLUIDO	</t>
        </is>
      </c>
      <c r="D393" t="n">
        <v>7.5352</v>
      </c>
      <c r="E393" t="n">
        <v>13.27</v>
      </c>
      <c r="F393" t="n">
        <v>8.42</v>
      </c>
      <c r="G393" t="n">
        <v>10.75</v>
      </c>
      <c r="H393" t="n">
        <v>0.15</v>
      </c>
      <c r="I393" t="n">
        <v>47</v>
      </c>
      <c r="J393" t="n">
        <v>234.39</v>
      </c>
      <c r="K393" t="n">
        <v>57.72</v>
      </c>
      <c r="L393" t="n">
        <v>2</v>
      </c>
      <c r="M393" t="n">
        <v>45</v>
      </c>
      <c r="N393" t="n">
        <v>54.67</v>
      </c>
      <c r="O393" t="n">
        <v>29142.31</v>
      </c>
      <c r="P393" t="n">
        <v>126.14</v>
      </c>
      <c r="Q393" t="n">
        <v>968.36</v>
      </c>
      <c r="R393" t="n">
        <v>54.6</v>
      </c>
      <c r="S393" t="n">
        <v>23.91</v>
      </c>
      <c r="T393" t="n">
        <v>14392.81</v>
      </c>
      <c r="U393" t="n">
        <v>0.44</v>
      </c>
      <c r="V393" t="n">
        <v>0.8</v>
      </c>
      <c r="W393" t="n">
        <v>1.15</v>
      </c>
      <c r="X393" t="n">
        <v>0.92</v>
      </c>
      <c r="Y393" t="n">
        <v>1</v>
      </c>
      <c r="Z393" t="n">
        <v>10</v>
      </c>
    </row>
    <row r="394">
      <c r="A394" t="n">
        <v>5</v>
      </c>
      <c r="B394" t="n">
        <v>120</v>
      </c>
      <c r="C394" t="inlineStr">
        <is>
          <t xml:space="preserve">CONCLUIDO	</t>
        </is>
      </c>
      <c r="D394" t="n">
        <v>7.768</v>
      </c>
      <c r="E394" t="n">
        <v>12.87</v>
      </c>
      <c r="F394" t="n">
        <v>8.300000000000001</v>
      </c>
      <c r="G394" t="n">
        <v>12.14</v>
      </c>
      <c r="H394" t="n">
        <v>0.17</v>
      </c>
      <c r="I394" t="n">
        <v>41</v>
      </c>
      <c r="J394" t="n">
        <v>234.82</v>
      </c>
      <c r="K394" t="n">
        <v>57.72</v>
      </c>
      <c r="L394" t="n">
        <v>2.25</v>
      </c>
      <c r="M394" t="n">
        <v>39</v>
      </c>
      <c r="N394" t="n">
        <v>54.85</v>
      </c>
      <c r="O394" t="n">
        <v>29195.29</v>
      </c>
      <c r="P394" t="n">
        <v>123.32</v>
      </c>
      <c r="Q394" t="n">
        <v>968.4400000000001</v>
      </c>
      <c r="R394" t="n">
        <v>50.46</v>
      </c>
      <c r="S394" t="n">
        <v>23.91</v>
      </c>
      <c r="T394" t="n">
        <v>12352.58</v>
      </c>
      <c r="U394" t="n">
        <v>0.47</v>
      </c>
      <c r="V394" t="n">
        <v>0.82</v>
      </c>
      <c r="W394" t="n">
        <v>1.15</v>
      </c>
      <c r="X394" t="n">
        <v>0.8</v>
      </c>
      <c r="Y394" t="n">
        <v>1</v>
      </c>
      <c r="Z394" t="n">
        <v>10</v>
      </c>
    </row>
    <row r="395">
      <c r="A395" t="n">
        <v>6</v>
      </c>
      <c r="B395" t="n">
        <v>120</v>
      </c>
      <c r="C395" t="inlineStr">
        <is>
          <t xml:space="preserve">CONCLUIDO	</t>
        </is>
      </c>
      <c r="D395" t="n">
        <v>7.9688</v>
      </c>
      <c r="E395" t="n">
        <v>12.55</v>
      </c>
      <c r="F395" t="n">
        <v>8.199999999999999</v>
      </c>
      <c r="G395" t="n">
        <v>13.67</v>
      </c>
      <c r="H395" t="n">
        <v>0.19</v>
      </c>
      <c r="I395" t="n">
        <v>36</v>
      </c>
      <c r="J395" t="n">
        <v>235.25</v>
      </c>
      <c r="K395" t="n">
        <v>57.72</v>
      </c>
      <c r="L395" t="n">
        <v>2.5</v>
      </c>
      <c r="M395" t="n">
        <v>34</v>
      </c>
      <c r="N395" t="n">
        <v>55.03</v>
      </c>
      <c r="O395" t="n">
        <v>29248.33</v>
      </c>
      <c r="P395" t="n">
        <v>121.19</v>
      </c>
      <c r="Q395" t="n">
        <v>968.46</v>
      </c>
      <c r="R395" t="n">
        <v>47.2</v>
      </c>
      <c r="S395" t="n">
        <v>23.91</v>
      </c>
      <c r="T395" t="n">
        <v>10746.19</v>
      </c>
      <c r="U395" t="n">
        <v>0.51</v>
      </c>
      <c r="V395" t="n">
        <v>0.82</v>
      </c>
      <c r="W395" t="n">
        <v>1.15</v>
      </c>
      <c r="X395" t="n">
        <v>0.7</v>
      </c>
      <c r="Y395" t="n">
        <v>1</v>
      </c>
      <c r="Z395" t="n">
        <v>10</v>
      </c>
    </row>
    <row r="396">
      <c r="A396" t="n">
        <v>7</v>
      </c>
      <c r="B396" t="n">
        <v>120</v>
      </c>
      <c r="C396" t="inlineStr">
        <is>
          <t xml:space="preserve">CONCLUIDO	</t>
        </is>
      </c>
      <c r="D396" t="n">
        <v>8.1365</v>
      </c>
      <c r="E396" t="n">
        <v>12.29</v>
      </c>
      <c r="F396" t="n">
        <v>8.119999999999999</v>
      </c>
      <c r="G396" t="n">
        <v>15.23</v>
      </c>
      <c r="H396" t="n">
        <v>0.21</v>
      </c>
      <c r="I396" t="n">
        <v>32</v>
      </c>
      <c r="J396" t="n">
        <v>235.68</v>
      </c>
      <c r="K396" t="n">
        <v>57.72</v>
      </c>
      <c r="L396" t="n">
        <v>2.75</v>
      </c>
      <c r="M396" t="n">
        <v>30</v>
      </c>
      <c r="N396" t="n">
        <v>55.21</v>
      </c>
      <c r="O396" t="n">
        <v>29301.44</v>
      </c>
      <c r="P396" t="n">
        <v>118.86</v>
      </c>
      <c r="Q396" t="n">
        <v>968.5700000000001</v>
      </c>
      <c r="R396" t="n">
        <v>45.2</v>
      </c>
      <c r="S396" t="n">
        <v>23.91</v>
      </c>
      <c r="T396" t="n">
        <v>9766.780000000001</v>
      </c>
      <c r="U396" t="n">
        <v>0.53</v>
      </c>
      <c r="V396" t="n">
        <v>0.83</v>
      </c>
      <c r="W396" t="n">
        <v>1.13</v>
      </c>
      <c r="X396" t="n">
        <v>0.63</v>
      </c>
      <c r="Y396" t="n">
        <v>1</v>
      </c>
      <c r="Z396" t="n">
        <v>10</v>
      </c>
    </row>
    <row r="397">
      <c r="A397" t="n">
        <v>8</v>
      </c>
      <c r="B397" t="n">
        <v>120</v>
      </c>
      <c r="C397" t="inlineStr">
        <is>
          <t xml:space="preserve">CONCLUIDO	</t>
        </is>
      </c>
      <c r="D397" t="n">
        <v>8.273400000000001</v>
      </c>
      <c r="E397" t="n">
        <v>12.09</v>
      </c>
      <c r="F397" t="n">
        <v>8.06</v>
      </c>
      <c r="G397" t="n">
        <v>16.67</v>
      </c>
      <c r="H397" t="n">
        <v>0.23</v>
      </c>
      <c r="I397" t="n">
        <v>29</v>
      </c>
      <c r="J397" t="n">
        <v>236.11</v>
      </c>
      <c r="K397" t="n">
        <v>57.72</v>
      </c>
      <c r="L397" t="n">
        <v>3</v>
      </c>
      <c r="M397" t="n">
        <v>27</v>
      </c>
      <c r="N397" t="n">
        <v>55.39</v>
      </c>
      <c r="O397" t="n">
        <v>29354.61</v>
      </c>
      <c r="P397" t="n">
        <v>116.98</v>
      </c>
      <c r="Q397" t="n">
        <v>968.4</v>
      </c>
      <c r="R397" t="n">
        <v>43.22</v>
      </c>
      <c r="S397" t="n">
        <v>23.91</v>
      </c>
      <c r="T397" t="n">
        <v>8791.01</v>
      </c>
      <c r="U397" t="n">
        <v>0.55</v>
      </c>
      <c r="V397" t="n">
        <v>0.84</v>
      </c>
      <c r="W397" t="n">
        <v>1.13</v>
      </c>
      <c r="X397" t="n">
        <v>0.5600000000000001</v>
      </c>
      <c r="Y397" t="n">
        <v>1</v>
      </c>
      <c r="Z397" t="n">
        <v>10</v>
      </c>
    </row>
    <row r="398">
      <c r="A398" t="n">
        <v>9</v>
      </c>
      <c r="B398" t="n">
        <v>120</v>
      </c>
      <c r="C398" t="inlineStr">
        <is>
          <t xml:space="preserve">CONCLUIDO	</t>
        </is>
      </c>
      <c r="D398" t="n">
        <v>8.3756</v>
      </c>
      <c r="E398" t="n">
        <v>11.94</v>
      </c>
      <c r="F398" t="n">
        <v>8</v>
      </c>
      <c r="G398" t="n">
        <v>17.78</v>
      </c>
      <c r="H398" t="n">
        <v>0.24</v>
      </c>
      <c r="I398" t="n">
        <v>27</v>
      </c>
      <c r="J398" t="n">
        <v>236.54</v>
      </c>
      <c r="K398" t="n">
        <v>57.72</v>
      </c>
      <c r="L398" t="n">
        <v>3.25</v>
      </c>
      <c r="M398" t="n">
        <v>25</v>
      </c>
      <c r="N398" t="n">
        <v>55.57</v>
      </c>
      <c r="O398" t="n">
        <v>29407.85</v>
      </c>
      <c r="P398" t="n">
        <v>115.45</v>
      </c>
      <c r="Q398" t="n">
        <v>968.3200000000001</v>
      </c>
      <c r="R398" t="n">
        <v>41.34</v>
      </c>
      <c r="S398" t="n">
        <v>23.91</v>
      </c>
      <c r="T398" t="n">
        <v>7858.5</v>
      </c>
      <c r="U398" t="n">
        <v>0.58</v>
      </c>
      <c r="V398" t="n">
        <v>0.85</v>
      </c>
      <c r="W398" t="n">
        <v>1.12</v>
      </c>
      <c r="X398" t="n">
        <v>0.5</v>
      </c>
      <c r="Y398" t="n">
        <v>1</v>
      </c>
      <c r="Z398" t="n">
        <v>10</v>
      </c>
    </row>
    <row r="399">
      <c r="A399" t="n">
        <v>10</v>
      </c>
      <c r="B399" t="n">
        <v>120</v>
      </c>
      <c r="C399" t="inlineStr">
        <is>
          <t xml:space="preserve">CONCLUIDO	</t>
        </is>
      </c>
      <c r="D399" t="n">
        <v>8.4594</v>
      </c>
      <c r="E399" t="n">
        <v>11.82</v>
      </c>
      <c r="F399" t="n">
        <v>7.97</v>
      </c>
      <c r="G399" t="n">
        <v>19.14</v>
      </c>
      <c r="H399" t="n">
        <v>0.26</v>
      </c>
      <c r="I399" t="n">
        <v>25</v>
      </c>
      <c r="J399" t="n">
        <v>236.98</v>
      </c>
      <c r="K399" t="n">
        <v>57.72</v>
      </c>
      <c r="L399" t="n">
        <v>3.5</v>
      </c>
      <c r="M399" t="n">
        <v>23</v>
      </c>
      <c r="N399" t="n">
        <v>55.75</v>
      </c>
      <c r="O399" t="n">
        <v>29461.15</v>
      </c>
      <c r="P399" t="n">
        <v>114.32</v>
      </c>
      <c r="Q399" t="n">
        <v>968.3200000000001</v>
      </c>
      <c r="R399" t="n">
        <v>40.47</v>
      </c>
      <c r="S399" t="n">
        <v>23.91</v>
      </c>
      <c r="T399" t="n">
        <v>7433.56</v>
      </c>
      <c r="U399" t="n">
        <v>0.59</v>
      </c>
      <c r="V399" t="n">
        <v>0.85</v>
      </c>
      <c r="W399" t="n">
        <v>1.12</v>
      </c>
      <c r="X399" t="n">
        <v>0.48</v>
      </c>
      <c r="Y399" t="n">
        <v>1</v>
      </c>
      <c r="Z399" t="n">
        <v>10</v>
      </c>
    </row>
    <row r="400">
      <c r="A400" t="n">
        <v>11</v>
      </c>
      <c r="B400" t="n">
        <v>120</v>
      </c>
      <c r="C400" t="inlineStr">
        <is>
          <t xml:space="preserve">CONCLUIDO	</t>
        </is>
      </c>
      <c r="D400" t="n">
        <v>8.563700000000001</v>
      </c>
      <c r="E400" t="n">
        <v>11.68</v>
      </c>
      <c r="F400" t="n">
        <v>7.92</v>
      </c>
      <c r="G400" t="n">
        <v>20.66</v>
      </c>
      <c r="H400" t="n">
        <v>0.28</v>
      </c>
      <c r="I400" t="n">
        <v>23</v>
      </c>
      <c r="J400" t="n">
        <v>237.41</v>
      </c>
      <c r="K400" t="n">
        <v>57.72</v>
      </c>
      <c r="L400" t="n">
        <v>3.75</v>
      </c>
      <c r="M400" t="n">
        <v>21</v>
      </c>
      <c r="N400" t="n">
        <v>55.93</v>
      </c>
      <c r="O400" t="n">
        <v>29514.51</v>
      </c>
      <c r="P400" t="n">
        <v>112.45</v>
      </c>
      <c r="Q400" t="n">
        <v>968.37</v>
      </c>
      <c r="R400" t="n">
        <v>39.01</v>
      </c>
      <c r="S400" t="n">
        <v>23.91</v>
      </c>
      <c r="T400" t="n">
        <v>6716.05</v>
      </c>
      <c r="U400" t="n">
        <v>0.61</v>
      </c>
      <c r="V400" t="n">
        <v>0.85</v>
      </c>
      <c r="W400" t="n">
        <v>1.11</v>
      </c>
      <c r="X400" t="n">
        <v>0.42</v>
      </c>
      <c r="Y400" t="n">
        <v>1</v>
      </c>
      <c r="Z400" t="n">
        <v>10</v>
      </c>
    </row>
    <row r="401">
      <c r="A401" t="n">
        <v>12</v>
      </c>
      <c r="B401" t="n">
        <v>120</v>
      </c>
      <c r="C401" t="inlineStr">
        <is>
          <t xml:space="preserve">CONCLUIDO	</t>
        </is>
      </c>
      <c r="D401" t="n">
        <v>8.6472</v>
      </c>
      <c r="E401" t="n">
        <v>11.56</v>
      </c>
      <c r="F401" t="n">
        <v>7.9</v>
      </c>
      <c r="G401" t="n">
        <v>22.57</v>
      </c>
      <c r="H401" t="n">
        <v>0.3</v>
      </c>
      <c r="I401" t="n">
        <v>21</v>
      </c>
      <c r="J401" t="n">
        <v>237.84</v>
      </c>
      <c r="K401" t="n">
        <v>57.72</v>
      </c>
      <c r="L401" t="n">
        <v>4</v>
      </c>
      <c r="M401" t="n">
        <v>19</v>
      </c>
      <c r="N401" t="n">
        <v>56.12</v>
      </c>
      <c r="O401" t="n">
        <v>29567.95</v>
      </c>
      <c r="P401" t="n">
        <v>111.22</v>
      </c>
      <c r="Q401" t="n">
        <v>968.33</v>
      </c>
      <c r="R401" t="n">
        <v>38.24</v>
      </c>
      <c r="S401" t="n">
        <v>23.91</v>
      </c>
      <c r="T401" t="n">
        <v>6339.39</v>
      </c>
      <c r="U401" t="n">
        <v>0.63</v>
      </c>
      <c r="V401" t="n">
        <v>0.86</v>
      </c>
      <c r="W401" t="n">
        <v>1.11</v>
      </c>
      <c r="X401" t="n">
        <v>0.4</v>
      </c>
      <c r="Y401" t="n">
        <v>1</v>
      </c>
      <c r="Z401" t="n">
        <v>10</v>
      </c>
    </row>
    <row r="402">
      <c r="A402" t="n">
        <v>13</v>
      </c>
      <c r="B402" t="n">
        <v>120</v>
      </c>
      <c r="C402" t="inlineStr">
        <is>
          <t xml:space="preserve">CONCLUIDO	</t>
        </is>
      </c>
      <c r="D402" t="n">
        <v>8.706</v>
      </c>
      <c r="E402" t="n">
        <v>11.49</v>
      </c>
      <c r="F402" t="n">
        <v>7.87</v>
      </c>
      <c r="G402" t="n">
        <v>23.6</v>
      </c>
      <c r="H402" t="n">
        <v>0.32</v>
      </c>
      <c r="I402" t="n">
        <v>20</v>
      </c>
      <c r="J402" t="n">
        <v>238.28</v>
      </c>
      <c r="K402" t="n">
        <v>57.72</v>
      </c>
      <c r="L402" t="n">
        <v>4.25</v>
      </c>
      <c r="M402" t="n">
        <v>18</v>
      </c>
      <c r="N402" t="n">
        <v>56.3</v>
      </c>
      <c r="O402" t="n">
        <v>29621.44</v>
      </c>
      <c r="P402" t="n">
        <v>110.15</v>
      </c>
      <c r="Q402" t="n">
        <v>968.4299999999999</v>
      </c>
      <c r="R402" t="n">
        <v>37.12</v>
      </c>
      <c r="S402" t="n">
        <v>23.91</v>
      </c>
      <c r="T402" t="n">
        <v>5785.49</v>
      </c>
      <c r="U402" t="n">
        <v>0.64</v>
      </c>
      <c r="V402" t="n">
        <v>0.86</v>
      </c>
      <c r="W402" t="n">
        <v>1.11</v>
      </c>
      <c r="X402" t="n">
        <v>0.37</v>
      </c>
      <c r="Y402" t="n">
        <v>1</v>
      </c>
      <c r="Z402" t="n">
        <v>10</v>
      </c>
    </row>
    <row r="403">
      <c r="A403" t="n">
        <v>14</v>
      </c>
      <c r="B403" t="n">
        <v>120</v>
      </c>
      <c r="C403" t="inlineStr">
        <is>
          <t xml:space="preserve">CONCLUIDO	</t>
        </is>
      </c>
      <c r="D403" t="n">
        <v>8.763199999999999</v>
      </c>
      <c r="E403" t="n">
        <v>11.41</v>
      </c>
      <c r="F403" t="n">
        <v>7.84</v>
      </c>
      <c r="G403" t="n">
        <v>24.75</v>
      </c>
      <c r="H403" t="n">
        <v>0.34</v>
      </c>
      <c r="I403" t="n">
        <v>19</v>
      </c>
      <c r="J403" t="n">
        <v>238.71</v>
      </c>
      <c r="K403" t="n">
        <v>57.72</v>
      </c>
      <c r="L403" t="n">
        <v>4.5</v>
      </c>
      <c r="M403" t="n">
        <v>17</v>
      </c>
      <c r="N403" t="n">
        <v>56.49</v>
      </c>
      <c r="O403" t="n">
        <v>29675.01</v>
      </c>
      <c r="P403" t="n">
        <v>108.07</v>
      </c>
      <c r="Q403" t="n">
        <v>968.4</v>
      </c>
      <c r="R403" t="n">
        <v>36.39</v>
      </c>
      <c r="S403" t="n">
        <v>23.91</v>
      </c>
      <c r="T403" t="n">
        <v>5423.63</v>
      </c>
      <c r="U403" t="n">
        <v>0.66</v>
      </c>
      <c r="V403" t="n">
        <v>0.86</v>
      </c>
      <c r="W403" t="n">
        <v>1.1</v>
      </c>
      <c r="X403" t="n">
        <v>0.34</v>
      </c>
      <c r="Y403" t="n">
        <v>1</v>
      </c>
      <c r="Z403" t="n">
        <v>10</v>
      </c>
    </row>
    <row r="404">
      <c r="A404" t="n">
        <v>15</v>
      </c>
      <c r="B404" t="n">
        <v>120</v>
      </c>
      <c r="C404" t="inlineStr">
        <is>
          <t xml:space="preserve">CONCLUIDO	</t>
        </is>
      </c>
      <c r="D404" t="n">
        <v>8.855399999999999</v>
      </c>
      <c r="E404" t="n">
        <v>11.29</v>
      </c>
      <c r="F404" t="n">
        <v>7.81</v>
      </c>
      <c r="G404" t="n">
        <v>27.56</v>
      </c>
      <c r="H404" t="n">
        <v>0.35</v>
      </c>
      <c r="I404" t="n">
        <v>17</v>
      </c>
      <c r="J404" t="n">
        <v>239.14</v>
      </c>
      <c r="K404" t="n">
        <v>57.72</v>
      </c>
      <c r="L404" t="n">
        <v>4.75</v>
      </c>
      <c r="M404" t="n">
        <v>15</v>
      </c>
      <c r="N404" t="n">
        <v>56.67</v>
      </c>
      <c r="O404" t="n">
        <v>29728.63</v>
      </c>
      <c r="P404" t="n">
        <v>106.1</v>
      </c>
      <c r="Q404" t="n">
        <v>968.4299999999999</v>
      </c>
      <c r="R404" t="n">
        <v>35.33</v>
      </c>
      <c r="S404" t="n">
        <v>23.91</v>
      </c>
      <c r="T404" t="n">
        <v>4905.88</v>
      </c>
      <c r="U404" t="n">
        <v>0.68</v>
      </c>
      <c r="V404" t="n">
        <v>0.87</v>
      </c>
      <c r="W404" t="n">
        <v>1.11</v>
      </c>
      <c r="X404" t="n">
        <v>0.31</v>
      </c>
      <c r="Y404" t="n">
        <v>1</v>
      </c>
      <c r="Z404" t="n">
        <v>10</v>
      </c>
    </row>
    <row r="405">
      <c r="A405" t="n">
        <v>16</v>
      </c>
      <c r="B405" t="n">
        <v>120</v>
      </c>
      <c r="C405" t="inlineStr">
        <is>
          <t xml:space="preserve">CONCLUIDO	</t>
        </is>
      </c>
      <c r="D405" t="n">
        <v>8.8476</v>
      </c>
      <c r="E405" t="n">
        <v>11.3</v>
      </c>
      <c r="F405" t="n">
        <v>7.82</v>
      </c>
      <c r="G405" t="n">
        <v>27.6</v>
      </c>
      <c r="H405" t="n">
        <v>0.37</v>
      </c>
      <c r="I405" t="n">
        <v>17</v>
      </c>
      <c r="J405" t="n">
        <v>239.58</v>
      </c>
      <c r="K405" t="n">
        <v>57.72</v>
      </c>
      <c r="L405" t="n">
        <v>5</v>
      </c>
      <c r="M405" t="n">
        <v>15</v>
      </c>
      <c r="N405" t="n">
        <v>56.86</v>
      </c>
      <c r="O405" t="n">
        <v>29782.33</v>
      </c>
      <c r="P405" t="n">
        <v>106.11</v>
      </c>
      <c r="Q405" t="n">
        <v>968.41</v>
      </c>
      <c r="R405" t="n">
        <v>35.65</v>
      </c>
      <c r="S405" t="n">
        <v>23.91</v>
      </c>
      <c r="T405" t="n">
        <v>5067.6</v>
      </c>
      <c r="U405" t="n">
        <v>0.67</v>
      </c>
      <c r="V405" t="n">
        <v>0.86</v>
      </c>
      <c r="W405" t="n">
        <v>1.11</v>
      </c>
      <c r="X405" t="n">
        <v>0.32</v>
      </c>
      <c r="Y405" t="n">
        <v>1</v>
      </c>
      <c r="Z405" t="n">
        <v>10</v>
      </c>
    </row>
    <row r="406">
      <c r="A406" t="n">
        <v>17</v>
      </c>
      <c r="B406" t="n">
        <v>120</v>
      </c>
      <c r="C406" t="inlineStr">
        <is>
          <t xml:space="preserve">CONCLUIDO	</t>
        </is>
      </c>
      <c r="D406" t="n">
        <v>8.9008</v>
      </c>
      <c r="E406" t="n">
        <v>11.24</v>
      </c>
      <c r="F406" t="n">
        <v>7.8</v>
      </c>
      <c r="G406" t="n">
        <v>29.24</v>
      </c>
      <c r="H406" t="n">
        <v>0.39</v>
      </c>
      <c r="I406" t="n">
        <v>16</v>
      </c>
      <c r="J406" t="n">
        <v>240.02</v>
      </c>
      <c r="K406" t="n">
        <v>57.72</v>
      </c>
      <c r="L406" t="n">
        <v>5.25</v>
      </c>
      <c r="M406" t="n">
        <v>14</v>
      </c>
      <c r="N406" t="n">
        <v>57.04</v>
      </c>
      <c r="O406" t="n">
        <v>29836.09</v>
      </c>
      <c r="P406" t="n">
        <v>104.95</v>
      </c>
      <c r="Q406" t="n">
        <v>968.3200000000001</v>
      </c>
      <c r="R406" t="n">
        <v>35.1</v>
      </c>
      <c r="S406" t="n">
        <v>23.91</v>
      </c>
      <c r="T406" t="n">
        <v>4797</v>
      </c>
      <c r="U406" t="n">
        <v>0.68</v>
      </c>
      <c r="V406" t="n">
        <v>0.87</v>
      </c>
      <c r="W406" t="n">
        <v>1.11</v>
      </c>
      <c r="X406" t="n">
        <v>0.3</v>
      </c>
      <c r="Y406" t="n">
        <v>1</v>
      </c>
      <c r="Z406" t="n">
        <v>10</v>
      </c>
    </row>
    <row r="407">
      <c r="A407" t="n">
        <v>18</v>
      </c>
      <c r="B407" t="n">
        <v>120</v>
      </c>
      <c r="C407" t="inlineStr">
        <is>
          <t xml:space="preserve">CONCLUIDO	</t>
        </is>
      </c>
      <c r="D407" t="n">
        <v>8.958299999999999</v>
      </c>
      <c r="E407" t="n">
        <v>11.16</v>
      </c>
      <c r="F407" t="n">
        <v>7.77</v>
      </c>
      <c r="G407" t="n">
        <v>31.08</v>
      </c>
      <c r="H407" t="n">
        <v>0.41</v>
      </c>
      <c r="I407" t="n">
        <v>15</v>
      </c>
      <c r="J407" t="n">
        <v>240.45</v>
      </c>
      <c r="K407" t="n">
        <v>57.72</v>
      </c>
      <c r="L407" t="n">
        <v>5.5</v>
      </c>
      <c r="M407" t="n">
        <v>13</v>
      </c>
      <c r="N407" t="n">
        <v>57.23</v>
      </c>
      <c r="O407" t="n">
        <v>29890.04</v>
      </c>
      <c r="P407" t="n">
        <v>103.79</v>
      </c>
      <c r="Q407" t="n">
        <v>968.34</v>
      </c>
      <c r="R407" t="n">
        <v>34.17</v>
      </c>
      <c r="S407" t="n">
        <v>23.91</v>
      </c>
      <c r="T407" t="n">
        <v>4338.26</v>
      </c>
      <c r="U407" t="n">
        <v>0.7</v>
      </c>
      <c r="V407" t="n">
        <v>0.87</v>
      </c>
      <c r="W407" t="n">
        <v>1.1</v>
      </c>
      <c r="X407" t="n">
        <v>0.27</v>
      </c>
      <c r="Y407" t="n">
        <v>1</v>
      </c>
      <c r="Z407" t="n">
        <v>10</v>
      </c>
    </row>
    <row r="408">
      <c r="A408" t="n">
        <v>19</v>
      </c>
      <c r="B408" t="n">
        <v>120</v>
      </c>
      <c r="C408" t="inlineStr">
        <is>
          <t xml:space="preserve">CONCLUIDO	</t>
        </is>
      </c>
      <c r="D408" t="n">
        <v>9.0176</v>
      </c>
      <c r="E408" t="n">
        <v>11.09</v>
      </c>
      <c r="F408" t="n">
        <v>7.74</v>
      </c>
      <c r="G408" t="n">
        <v>33.18</v>
      </c>
      <c r="H408" t="n">
        <v>0.42</v>
      </c>
      <c r="I408" t="n">
        <v>14</v>
      </c>
      <c r="J408" t="n">
        <v>240.89</v>
      </c>
      <c r="K408" t="n">
        <v>57.72</v>
      </c>
      <c r="L408" t="n">
        <v>5.75</v>
      </c>
      <c r="M408" t="n">
        <v>12</v>
      </c>
      <c r="N408" t="n">
        <v>57.42</v>
      </c>
      <c r="O408" t="n">
        <v>29943.94</v>
      </c>
      <c r="P408" t="n">
        <v>101.91</v>
      </c>
      <c r="Q408" t="n">
        <v>968.4</v>
      </c>
      <c r="R408" t="n">
        <v>33.17</v>
      </c>
      <c r="S408" t="n">
        <v>23.91</v>
      </c>
      <c r="T408" t="n">
        <v>3840.51</v>
      </c>
      <c r="U408" t="n">
        <v>0.72</v>
      </c>
      <c r="V408" t="n">
        <v>0.87</v>
      </c>
      <c r="W408" t="n">
        <v>1.11</v>
      </c>
      <c r="X408" t="n">
        <v>0.25</v>
      </c>
      <c r="Y408" t="n">
        <v>1</v>
      </c>
      <c r="Z408" t="n">
        <v>10</v>
      </c>
    </row>
    <row r="409">
      <c r="A409" t="n">
        <v>20</v>
      </c>
      <c r="B409" t="n">
        <v>120</v>
      </c>
      <c r="C409" t="inlineStr">
        <is>
          <t xml:space="preserve">CONCLUIDO	</t>
        </is>
      </c>
      <c r="D409" t="n">
        <v>9.0061</v>
      </c>
      <c r="E409" t="n">
        <v>11.1</v>
      </c>
      <c r="F409" t="n">
        <v>7.76</v>
      </c>
      <c r="G409" t="n">
        <v>33.24</v>
      </c>
      <c r="H409" t="n">
        <v>0.44</v>
      </c>
      <c r="I409" t="n">
        <v>14</v>
      </c>
      <c r="J409" t="n">
        <v>241.33</v>
      </c>
      <c r="K409" t="n">
        <v>57.72</v>
      </c>
      <c r="L409" t="n">
        <v>6</v>
      </c>
      <c r="M409" t="n">
        <v>12</v>
      </c>
      <c r="N409" t="n">
        <v>57.6</v>
      </c>
      <c r="O409" t="n">
        <v>29997.9</v>
      </c>
      <c r="P409" t="n">
        <v>101.29</v>
      </c>
      <c r="Q409" t="n">
        <v>968.3200000000001</v>
      </c>
      <c r="R409" t="n">
        <v>33.77</v>
      </c>
      <c r="S409" t="n">
        <v>23.91</v>
      </c>
      <c r="T409" t="n">
        <v>4138.66</v>
      </c>
      <c r="U409" t="n">
        <v>0.71</v>
      </c>
      <c r="V409" t="n">
        <v>0.87</v>
      </c>
      <c r="W409" t="n">
        <v>1.1</v>
      </c>
      <c r="X409" t="n">
        <v>0.26</v>
      </c>
      <c r="Y409" t="n">
        <v>1</v>
      </c>
      <c r="Z409" t="n">
        <v>10</v>
      </c>
    </row>
    <row r="410">
      <c r="A410" t="n">
        <v>21</v>
      </c>
      <c r="B410" t="n">
        <v>120</v>
      </c>
      <c r="C410" t="inlineStr">
        <is>
          <t xml:space="preserve">CONCLUIDO	</t>
        </is>
      </c>
      <c r="D410" t="n">
        <v>9.0646</v>
      </c>
      <c r="E410" t="n">
        <v>11.03</v>
      </c>
      <c r="F410" t="n">
        <v>7.73</v>
      </c>
      <c r="G410" t="n">
        <v>35.68</v>
      </c>
      <c r="H410" t="n">
        <v>0.46</v>
      </c>
      <c r="I410" t="n">
        <v>13</v>
      </c>
      <c r="J410" t="n">
        <v>241.77</v>
      </c>
      <c r="K410" t="n">
        <v>57.72</v>
      </c>
      <c r="L410" t="n">
        <v>6.25</v>
      </c>
      <c r="M410" t="n">
        <v>11</v>
      </c>
      <c r="N410" t="n">
        <v>57.79</v>
      </c>
      <c r="O410" t="n">
        <v>30051.93</v>
      </c>
      <c r="P410" t="n">
        <v>100.25</v>
      </c>
      <c r="Q410" t="n">
        <v>968.36</v>
      </c>
      <c r="R410" t="n">
        <v>32.91</v>
      </c>
      <c r="S410" t="n">
        <v>23.91</v>
      </c>
      <c r="T410" t="n">
        <v>3715.89</v>
      </c>
      <c r="U410" t="n">
        <v>0.73</v>
      </c>
      <c r="V410" t="n">
        <v>0.87</v>
      </c>
      <c r="W410" t="n">
        <v>1.1</v>
      </c>
      <c r="X410" t="n">
        <v>0.23</v>
      </c>
      <c r="Y410" t="n">
        <v>1</v>
      </c>
      <c r="Z410" t="n">
        <v>10</v>
      </c>
    </row>
    <row r="411">
      <c r="A411" t="n">
        <v>22</v>
      </c>
      <c r="B411" t="n">
        <v>120</v>
      </c>
      <c r="C411" t="inlineStr">
        <is>
          <t xml:space="preserve">CONCLUIDO	</t>
        </is>
      </c>
      <c r="D411" t="n">
        <v>9.122199999999999</v>
      </c>
      <c r="E411" t="n">
        <v>10.96</v>
      </c>
      <c r="F411" t="n">
        <v>7.71</v>
      </c>
      <c r="G411" t="n">
        <v>38.53</v>
      </c>
      <c r="H411" t="n">
        <v>0.48</v>
      </c>
      <c r="I411" t="n">
        <v>12</v>
      </c>
      <c r="J411" t="n">
        <v>242.2</v>
      </c>
      <c r="K411" t="n">
        <v>57.72</v>
      </c>
      <c r="L411" t="n">
        <v>6.5</v>
      </c>
      <c r="M411" t="n">
        <v>10</v>
      </c>
      <c r="N411" t="n">
        <v>57.98</v>
      </c>
      <c r="O411" t="n">
        <v>30106.03</v>
      </c>
      <c r="P411" t="n">
        <v>98.23999999999999</v>
      </c>
      <c r="Q411" t="n">
        <v>968.3200000000001</v>
      </c>
      <c r="R411" t="n">
        <v>32.28</v>
      </c>
      <c r="S411" t="n">
        <v>23.91</v>
      </c>
      <c r="T411" t="n">
        <v>3406.53</v>
      </c>
      <c r="U411" t="n">
        <v>0.74</v>
      </c>
      <c r="V411" t="n">
        <v>0.88</v>
      </c>
      <c r="W411" t="n">
        <v>1.1</v>
      </c>
      <c r="X411" t="n">
        <v>0.21</v>
      </c>
      <c r="Y411" t="n">
        <v>1</v>
      </c>
      <c r="Z411" t="n">
        <v>10</v>
      </c>
    </row>
    <row r="412">
      <c r="A412" t="n">
        <v>23</v>
      </c>
      <c r="B412" t="n">
        <v>120</v>
      </c>
      <c r="C412" t="inlineStr">
        <is>
          <t xml:space="preserve">CONCLUIDO	</t>
        </is>
      </c>
      <c r="D412" t="n">
        <v>9.120900000000001</v>
      </c>
      <c r="E412" t="n">
        <v>10.96</v>
      </c>
      <c r="F412" t="n">
        <v>7.71</v>
      </c>
      <c r="G412" t="n">
        <v>38.54</v>
      </c>
      <c r="H412" t="n">
        <v>0.49</v>
      </c>
      <c r="I412" t="n">
        <v>12</v>
      </c>
      <c r="J412" t="n">
        <v>242.64</v>
      </c>
      <c r="K412" t="n">
        <v>57.72</v>
      </c>
      <c r="L412" t="n">
        <v>6.75</v>
      </c>
      <c r="M412" t="n">
        <v>10</v>
      </c>
      <c r="N412" t="n">
        <v>58.17</v>
      </c>
      <c r="O412" t="n">
        <v>30160.2</v>
      </c>
      <c r="P412" t="n">
        <v>96.95</v>
      </c>
      <c r="Q412" t="n">
        <v>968.3200000000001</v>
      </c>
      <c r="R412" t="n">
        <v>32.28</v>
      </c>
      <c r="S412" t="n">
        <v>23.91</v>
      </c>
      <c r="T412" t="n">
        <v>3406</v>
      </c>
      <c r="U412" t="n">
        <v>0.74</v>
      </c>
      <c r="V412" t="n">
        <v>0.88</v>
      </c>
      <c r="W412" t="n">
        <v>1.1</v>
      </c>
      <c r="X412" t="n">
        <v>0.21</v>
      </c>
      <c r="Y412" t="n">
        <v>1</v>
      </c>
      <c r="Z412" t="n">
        <v>10</v>
      </c>
    </row>
    <row r="413">
      <c r="A413" t="n">
        <v>24</v>
      </c>
      <c r="B413" t="n">
        <v>120</v>
      </c>
      <c r="C413" t="inlineStr">
        <is>
          <t xml:space="preserve">CONCLUIDO	</t>
        </is>
      </c>
      <c r="D413" t="n">
        <v>9.168200000000001</v>
      </c>
      <c r="E413" t="n">
        <v>10.91</v>
      </c>
      <c r="F413" t="n">
        <v>7.7</v>
      </c>
      <c r="G413" t="n">
        <v>41.98</v>
      </c>
      <c r="H413" t="n">
        <v>0.51</v>
      </c>
      <c r="I413" t="n">
        <v>11</v>
      </c>
      <c r="J413" t="n">
        <v>243.08</v>
      </c>
      <c r="K413" t="n">
        <v>57.72</v>
      </c>
      <c r="L413" t="n">
        <v>7</v>
      </c>
      <c r="M413" t="n">
        <v>9</v>
      </c>
      <c r="N413" t="n">
        <v>58.36</v>
      </c>
      <c r="O413" t="n">
        <v>30214.44</v>
      </c>
      <c r="P413" t="n">
        <v>95.66</v>
      </c>
      <c r="Q413" t="n">
        <v>968.41</v>
      </c>
      <c r="R413" t="n">
        <v>31.9</v>
      </c>
      <c r="S413" t="n">
        <v>23.91</v>
      </c>
      <c r="T413" t="n">
        <v>3220.87</v>
      </c>
      <c r="U413" t="n">
        <v>0.75</v>
      </c>
      <c r="V413" t="n">
        <v>0.88</v>
      </c>
      <c r="W413" t="n">
        <v>1.1</v>
      </c>
      <c r="X413" t="n">
        <v>0.2</v>
      </c>
      <c r="Y413" t="n">
        <v>1</v>
      </c>
      <c r="Z413" t="n">
        <v>10</v>
      </c>
    </row>
    <row r="414">
      <c r="A414" t="n">
        <v>25</v>
      </c>
      <c r="B414" t="n">
        <v>120</v>
      </c>
      <c r="C414" t="inlineStr">
        <is>
          <t xml:space="preserve">CONCLUIDO	</t>
        </is>
      </c>
      <c r="D414" t="n">
        <v>9.1661</v>
      </c>
      <c r="E414" t="n">
        <v>10.91</v>
      </c>
      <c r="F414" t="n">
        <v>7.7</v>
      </c>
      <c r="G414" t="n">
        <v>42</v>
      </c>
      <c r="H414" t="n">
        <v>0.53</v>
      </c>
      <c r="I414" t="n">
        <v>11</v>
      </c>
      <c r="J414" t="n">
        <v>243.52</v>
      </c>
      <c r="K414" t="n">
        <v>57.72</v>
      </c>
      <c r="L414" t="n">
        <v>7.25</v>
      </c>
      <c r="M414" t="n">
        <v>8</v>
      </c>
      <c r="N414" t="n">
        <v>58.55</v>
      </c>
      <c r="O414" t="n">
        <v>30268.74</v>
      </c>
      <c r="P414" t="n">
        <v>94.58</v>
      </c>
      <c r="Q414" t="n">
        <v>968.34</v>
      </c>
      <c r="R414" t="n">
        <v>31.88</v>
      </c>
      <c r="S414" t="n">
        <v>23.91</v>
      </c>
      <c r="T414" t="n">
        <v>3209.88</v>
      </c>
      <c r="U414" t="n">
        <v>0.75</v>
      </c>
      <c r="V414" t="n">
        <v>0.88</v>
      </c>
      <c r="W414" t="n">
        <v>1.1</v>
      </c>
      <c r="X414" t="n">
        <v>0.2</v>
      </c>
      <c r="Y414" t="n">
        <v>1</v>
      </c>
      <c r="Z414" t="n">
        <v>10</v>
      </c>
    </row>
    <row r="415">
      <c r="A415" t="n">
        <v>26</v>
      </c>
      <c r="B415" t="n">
        <v>120</v>
      </c>
      <c r="C415" t="inlineStr">
        <is>
          <t xml:space="preserve">CONCLUIDO	</t>
        </is>
      </c>
      <c r="D415" t="n">
        <v>9.228899999999999</v>
      </c>
      <c r="E415" t="n">
        <v>10.84</v>
      </c>
      <c r="F415" t="n">
        <v>7.67</v>
      </c>
      <c r="G415" t="n">
        <v>46.03</v>
      </c>
      <c r="H415" t="n">
        <v>0.55</v>
      </c>
      <c r="I415" t="n">
        <v>10</v>
      </c>
      <c r="J415" t="n">
        <v>243.96</v>
      </c>
      <c r="K415" t="n">
        <v>57.72</v>
      </c>
      <c r="L415" t="n">
        <v>7.5</v>
      </c>
      <c r="M415" t="n">
        <v>7</v>
      </c>
      <c r="N415" t="n">
        <v>58.74</v>
      </c>
      <c r="O415" t="n">
        <v>30323.11</v>
      </c>
      <c r="P415" t="n">
        <v>93.87</v>
      </c>
      <c r="Q415" t="n">
        <v>968.34</v>
      </c>
      <c r="R415" t="n">
        <v>31.17</v>
      </c>
      <c r="S415" t="n">
        <v>23.91</v>
      </c>
      <c r="T415" t="n">
        <v>2859.38</v>
      </c>
      <c r="U415" t="n">
        <v>0.77</v>
      </c>
      <c r="V415" t="n">
        <v>0.88</v>
      </c>
      <c r="W415" t="n">
        <v>1.09</v>
      </c>
      <c r="X415" t="n">
        <v>0.17</v>
      </c>
      <c r="Y415" t="n">
        <v>1</v>
      </c>
      <c r="Z415" t="n">
        <v>10</v>
      </c>
    </row>
    <row r="416">
      <c r="A416" t="n">
        <v>27</v>
      </c>
      <c r="B416" t="n">
        <v>120</v>
      </c>
      <c r="C416" t="inlineStr">
        <is>
          <t xml:space="preserve">CONCLUIDO	</t>
        </is>
      </c>
      <c r="D416" t="n">
        <v>9.231</v>
      </c>
      <c r="E416" t="n">
        <v>10.83</v>
      </c>
      <c r="F416" t="n">
        <v>7.67</v>
      </c>
      <c r="G416" t="n">
        <v>46.01</v>
      </c>
      <c r="H416" t="n">
        <v>0.5600000000000001</v>
      </c>
      <c r="I416" t="n">
        <v>10</v>
      </c>
      <c r="J416" t="n">
        <v>244.41</v>
      </c>
      <c r="K416" t="n">
        <v>57.72</v>
      </c>
      <c r="L416" t="n">
        <v>7.75</v>
      </c>
      <c r="M416" t="n">
        <v>4</v>
      </c>
      <c r="N416" t="n">
        <v>58.93</v>
      </c>
      <c r="O416" t="n">
        <v>30377.55</v>
      </c>
      <c r="P416" t="n">
        <v>92.62</v>
      </c>
      <c r="Q416" t="n">
        <v>968.4400000000001</v>
      </c>
      <c r="R416" t="n">
        <v>30.87</v>
      </c>
      <c r="S416" t="n">
        <v>23.91</v>
      </c>
      <c r="T416" t="n">
        <v>2710.9</v>
      </c>
      <c r="U416" t="n">
        <v>0.77</v>
      </c>
      <c r="V416" t="n">
        <v>0.88</v>
      </c>
      <c r="W416" t="n">
        <v>1.1</v>
      </c>
      <c r="X416" t="n">
        <v>0.17</v>
      </c>
      <c r="Y416" t="n">
        <v>1</v>
      </c>
      <c r="Z416" t="n">
        <v>10</v>
      </c>
    </row>
    <row r="417">
      <c r="A417" t="n">
        <v>28</v>
      </c>
      <c r="B417" t="n">
        <v>120</v>
      </c>
      <c r="C417" t="inlineStr">
        <is>
          <t xml:space="preserve">CONCLUIDO	</t>
        </is>
      </c>
      <c r="D417" t="n">
        <v>9.219200000000001</v>
      </c>
      <c r="E417" t="n">
        <v>10.85</v>
      </c>
      <c r="F417" t="n">
        <v>7.68</v>
      </c>
      <c r="G417" t="n">
        <v>46.09</v>
      </c>
      <c r="H417" t="n">
        <v>0.58</v>
      </c>
      <c r="I417" t="n">
        <v>10</v>
      </c>
      <c r="J417" t="n">
        <v>244.85</v>
      </c>
      <c r="K417" t="n">
        <v>57.72</v>
      </c>
      <c r="L417" t="n">
        <v>8</v>
      </c>
      <c r="M417" t="n">
        <v>2</v>
      </c>
      <c r="N417" t="n">
        <v>59.12</v>
      </c>
      <c r="O417" t="n">
        <v>30432.06</v>
      </c>
      <c r="P417" t="n">
        <v>93.11</v>
      </c>
      <c r="Q417" t="n">
        <v>968.42</v>
      </c>
      <c r="R417" t="n">
        <v>31.16</v>
      </c>
      <c r="S417" t="n">
        <v>23.91</v>
      </c>
      <c r="T417" t="n">
        <v>2853.51</v>
      </c>
      <c r="U417" t="n">
        <v>0.77</v>
      </c>
      <c r="V417" t="n">
        <v>0.88</v>
      </c>
      <c r="W417" t="n">
        <v>1.11</v>
      </c>
      <c r="X417" t="n">
        <v>0.19</v>
      </c>
      <c r="Y417" t="n">
        <v>1</v>
      </c>
      <c r="Z417" t="n">
        <v>10</v>
      </c>
    </row>
    <row r="418">
      <c r="A418" t="n">
        <v>29</v>
      </c>
      <c r="B418" t="n">
        <v>120</v>
      </c>
      <c r="C418" t="inlineStr">
        <is>
          <t xml:space="preserve">CONCLUIDO	</t>
        </is>
      </c>
      <c r="D418" t="n">
        <v>9.226699999999999</v>
      </c>
      <c r="E418" t="n">
        <v>10.84</v>
      </c>
      <c r="F418" t="n">
        <v>7.67</v>
      </c>
      <c r="G418" t="n">
        <v>46.04</v>
      </c>
      <c r="H418" t="n">
        <v>0.6</v>
      </c>
      <c r="I418" t="n">
        <v>10</v>
      </c>
      <c r="J418" t="n">
        <v>245.29</v>
      </c>
      <c r="K418" t="n">
        <v>57.72</v>
      </c>
      <c r="L418" t="n">
        <v>8.25</v>
      </c>
      <c r="M418" t="n">
        <v>2</v>
      </c>
      <c r="N418" t="n">
        <v>59.32</v>
      </c>
      <c r="O418" t="n">
        <v>30486.64</v>
      </c>
      <c r="P418" t="n">
        <v>92.87</v>
      </c>
      <c r="Q418" t="n">
        <v>968.4</v>
      </c>
      <c r="R418" t="n">
        <v>31.02</v>
      </c>
      <c r="S418" t="n">
        <v>23.91</v>
      </c>
      <c r="T418" t="n">
        <v>2785.87</v>
      </c>
      <c r="U418" t="n">
        <v>0.77</v>
      </c>
      <c r="V418" t="n">
        <v>0.88</v>
      </c>
      <c r="W418" t="n">
        <v>1.1</v>
      </c>
      <c r="X418" t="n">
        <v>0.18</v>
      </c>
      <c r="Y418" t="n">
        <v>1</v>
      </c>
      <c r="Z418" t="n">
        <v>10</v>
      </c>
    </row>
    <row r="419">
      <c r="A419" t="n">
        <v>30</v>
      </c>
      <c r="B419" t="n">
        <v>120</v>
      </c>
      <c r="C419" t="inlineStr">
        <is>
          <t xml:space="preserve">CONCLUIDO	</t>
        </is>
      </c>
      <c r="D419" t="n">
        <v>9.2178</v>
      </c>
      <c r="E419" t="n">
        <v>10.85</v>
      </c>
      <c r="F419" t="n">
        <v>7.68</v>
      </c>
      <c r="G419" t="n">
        <v>46.11</v>
      </c>
      <c r="H419" t="n">
        <v>0.62</v>
      </c>
      <c r="I419" t="n">
        <v>10</v>
      </c>
      <c r="J419" t="n">
        <v>245.73</v>
      </c>
      <c r="K419" t="n">
        <v>57.72</v>
      </c>
      <c r="L419" t="n">
        <v>8.5</v>
      </c>
      <c r="M419" t="n">
        <v>2</v>
      </c>
      <c r="N419" t="n">
        <v>59.51</v>
      </c>
      <c r="O419" t="n">
        <v>30541.29</v>
      </c>
      <c r="P419" t="n">
        <v>92.51000000000001</v>
      </c>
      <c r="Q419" t="n">
        <v>968.47</v>
      </c>
      <c r="R419" t="n">
        <v>31.31</v>
      </c>
      <c r="S419" t="n">
        <v>23.91</v>
      </c>
      <c r="T419" t="n">
        <v>2932.68</v>
      </c>
      <c r="U419" t="n">
        <v>0.76</v>
      </c>
      <c r="V419" t="n">
        <v>0.88</v>
      </c>
      <c r="W419" t="n">
        <v>1.1</v>
      </c>
      <c r="X419" t="n">
        <v>0.19</v>
      </c>
      <c r="Y419" t="n">
        <v>1</v>
      </c>
      <c r="Z419" t="n">
        <v>10</v>
      </c>
    </row>
    <row r="420">
      <c r="A420" t="n">
        <v>31</v>
      </c>
      <c r="B420" t="n">
        <v>120</v>
      </c>
      <c r="C420" t="inlineStr">
        <is>
          <t xml:space="preserve">CONCLUIDO	</t>
        </is>
      </c>
      <c r="D420" t="n">
        <v>9.218500000000001</v>
      </c>
      <c r="E420" t="n">
        <v>10.85</v>
      </c>
      <c r="F420" t="n">
        <v>7.68</v>
      </c>
      <c r="G420" t="n">
        <v>46.1</v>
      </c>
      <c r="H420" t="n">
        <v>0.63</v>
      </c>
      <c r="I420" t="n">
        <v>10</v>
      </c>
      <c r="J420" t="n">
        <v>246.18</v>
      </c>
      <c r="K420" t="n">
        <v>57.72</v>
      </c>
      <c r="L420" t="n">
        <v>8.75</v>
      </c>
      <c r="M420" t="n">
        <v>2</v>
      </c>
      <c r="N420" t="n">
        <v>59.7</v>
      </c>
      <c r="O420" t="n">
        <v>30596.01</v>
      </c>
      <c r="P420" t="n">
        <v>92.34999999999999</v>
      </c>
      <c r="Q420" t="n">
        <v>968.52</v>
      </c>
      <c r="R420" t="n">
        <v>31.29</v>
      </c>
      <c r="S420" t="n">
        <v>23.91</v>
      </c>
      <c r="T420" t="n">
        <v>2918.59</v>
      </c>
      <c r="U420" t="n">
        <v>0.76</v>
      </c>
      <c r="V420" t="n">
        <v>0.88</v>
      </c>
      <c r="W420" t="n">
        <v>1.1</v>
      </c>
      <c r="X420" t="n">
        <v>0.19</v>
      </c>
      <c r="Y420" t="n">
        <v>1</v>
      </c>
      <c r="Z420" t="n">
        <v>10</v>
      </c>
    </row>
    <row r="421">
      <c r="A421" t="n">
        <v>32</v>
      </c>
      <c r="B421" t="n">
        <v>120</v>
      </c>
      <c r="C421" t="inlineStr">
        <is>
          <t xml:space="preserve">CONCLUIDO	</t>
        </is>
      </c>
      <c r="D421" t="n">
        <v>9.223000000000001</v>
      </c>
      <c r="E421" t="n">
        <v>10.84</v>
      </c>
      <c r="F421" t="n">
        <v>7.68</v>
      </c>
      <c r="G421" t="n">
        <v>46.07</v>
      </c>
      <c r="H421" t="n">
        <v>0.65</v>
      </c>
      <c r="I421" t="n">
        <v>10</v>
      </c>
      <c r="J421" t="n">
        <v>246.62</v>
      </c>
      <c r="K421" t="n">
        <v>57.72</v>
      </c>
      <c r="L421" t="n">
        <v>9</v>
      </c>
      <c r="M421" t="n">
        <v>1</v>
      </c>
      <c r="N421" t="n">
        <v>59.9</v>
      </c>
      <c r="O421" t="n">
        <v>30650.8</v>
      </c>
      <c r="P421" t="n">
        <v>92.04000000000001</v>
      </c>
      <c r="Q421" t="n">
        <v>968.4</v>
      </c>
      <c r="R421" t="n">
        <v>31.09</v>
      </c>
      <c r="S421" t="n">
        <v>23.91</v>
      </c>
      <c r="T421" t="n">
        <v>2821.95</v>
      </c>
      <c r="U421" t="n">
        <v>0.77</v>
      </c>
      <c r="V421" t="n">
        <v>0.88</v>
      </c>
      <c r="W421" t="n">
        <v>1.1</v>
      </c>
      <c r="X421" t="n">
        <v>0.18</v>
      </c>
      <c r="Y421" t="n">
        <v>1</v>
      </c>
      <c r="Z421" t="n">
        <v>10</v>
      </c>
    </row>
    <row r="422">
      <c r="A422" t="n">
        <v>33</v>
      </c>
      <c r="B422" t="n">
        <v>120</v>
      </c>
      <c r="C422" t="inlineStr">
        <is>
          <t xml:space="preserve">CONCLUIDO	</t>
        </is>
      </c>
      <c r="D422" t="n">
        <v>9.2211</v>
      </c>
      <c r="E422" t="n">
        <v>10.84</v>
      </c>
      <c r="F422" t="n">
        <v>7.68</v>
      </c>
      <c r="G422" t="n">
        <v>46.08</v>
      </c>
      <c r="H422" t="n">
        <v>0.67</v>
      </c>
      <c r="I422" t="n">
        <v>10</v>
      </c>
      <c r="J422" t="n">
        <v>247.07</v>
      </c>
      <c r="K422" t="n">
        <v>57.72</v>
      </c>
      <c r="L422" t="n">
        <v>9.25</v>
      </c>
      <c r="M422" t="n">
        <v>0</v>
      </c>
      <c r="N422" t="n">
        <v>60.09</v>
      </c>
      <c r="O422" t="n">
        <v>30705.66</v>
      </c>
      <c r="P422" t="n">
        <v>92.13</v>
      </c>
      <c r="Q422" t="n">
        <v>968.4</v>
      </c>
      <c r="R422" t="n">
        <v>31.08</v>
      </c>
      <c r="S422" t="n">
        <v>23.91</v>
      </c>
      <c r="T422" t="n">
        <v>2814.7</v>
      </c>
      <c r="U422" t="n">
        <v>0.77</v>
      </c>
      <c r="V422" t="n">
        <v>0.88</v>
      </c>
      <c r="W422" t="n">
        <v>1.11</v>
      </c>
      <c r="X422" t="n">
        <v>0.18</v>
      </c>
      <c r="Y422" t="n">
        <v>1</v>
      </c>
      <c r="Z422" t="n">
        <v>10</v>
      </c>
    </row>
    <row r="423">
      <c r="A423" t="n">
        <v>0</v>
      </c>
      <c r="B423" t="n">
        <v>145</v>
      </c>
      <c r="C423" t="inlineStr">
        <is>
          <t xml:space="preserve">CONCLUIDO	</t>
        </is>
      </c>
      <c r="D423" t="n">
        <v>4.9879</v>
      </c>
      <c r="E423" t="n">
        <v>20.05</v>
      </c>
      <c r="F423" t="n">
        <v>10.15</v>
      </c>
      <c r="G423" t="n">
        <v>4.72</v>
      </c>
      <c r="H423" t="n">
        <v>0.06</v>
      </c>
      <c r="I423" t="n">
        <v>129</v>
      </c>
      <c r="J423" t="n">
        <v>285.18</v>
      </c>
      <c r="K423" t="n">
        <v>61.2</v>
      </c>
      <c r="L423" t="n">
        <v>1</v>
      </c>
      <c r="M423" t="n">
        <v>127</v>
      </c>
      <c r="N423" t="n">
        <v>77.98</v>
      </c>
      <c r="O423" t="n">
        <v>35406.83</v>
      </c>
      <c r="P423" t="n">
        <v>178.43</v>
      </c>
      <c r="Q423" t="n">
        <v>968.75</v>
      </c>
      <c r="R423" t="n">
        <v>108.32</v>
      </c>
      <c r="S423" t="n">
        <v>23.91</v>
      </c>
      <c r="T423" t="n">
        <v>40840.66</v>
      </c>
      <c r="U423" t="n">
        <v>0.22</v>
      </c>
      <c r="V423" t="n">
        <v>0.67</v>
      </c>
      <c r="W423" t="n">
        <v>1.29</v>
      </c>
      <c r="X423" t="n">
        <v>2.65</v>
      </c>
      <c r="Y423" t="n">
        <v>1</v>
      </c>
      <c r="Z423" t="n">
        <v>10</v>
      </c>
    </row>
    <row r="424">
      <c r="A424" t="n">
        <v>1</v>
      </c>
      <c r="B424" t="n">
        <v>145</v>
      </c>
      <c r="C424" t="inlineStr">
        <is>
          <t xml:space="preserve">CONCLUIDO	</t>
        </is>
      </c>
      <c r="D424" t="n">
        <v>5.6898</v>
      </c>
      <c r="E424" t="n">
        <v>17.58</v>
      </c>
      <c r="F424" t="n">
        <v>9.449999999999999</v>
      </c>
      <c r="G424" t="n">
        <v>5.91</v>
      </c>
      <c r="H424" t="n">
        <v>0.08</v>
      </c>
      <c r="I424" t="n">
        <v>96</v>
      </c>
      <c r="J424" t="n">
        <v>285.68</v>
      </c>
      <c r="K424" t="n">
        <v>61.2</v>
      </c>
      <c r="L424" t="n">
        <v>1.25</v>
      </c>
      <c r="M424" t="n">
        <v>94</v>
      </c>
      <c r="N424" t="n">
        <v>78.23999999999999</v>
      </c>
      <c r="O424" t="n">
        <v>35468.6</v>
      </c>
      <c r="P424" t="n">
        <v>165.45</v>
      </c>
      <c r="Q424" t="n">
        <v>968.73</v>
      </c>
      <c r="R424" t="n">
        <v>86.43000000000001</v>
      </c>
      <c r="S424" t="n">
        <v>23.91</v>
      </c>
      <c r="T424" t="n">
        <v>30063.23</v>
      </c>
      <c r="U424" t="n">
        <v>0.28</v>
      </c>
      <c r="V424" t="n">
        <v>0.72</v>
      </c>
      <c r="W424" t="n">
        <v>1.24</v>
      </c>
      <c r="X424" t="n">
        <v>1.95</v>
      </c>
      <c r="Y424" t="n">
        <v>1</v>
      </c>
      <c r="Z424" t="n">
        <v>10</v>
      </c>
    </row>
    <row r="425">
      <c r="A425" t="n">
        <v>2</v>
      </c>
      <c r="B425" t="n">
        <v>145</v>
      </c>
      <c r="C425" t="inlineStr">
        <is>
          <t xml:space="preserve">CONCLUIDO	</t>
        </is>
      </c>
      <c r="D425" t="n">
        <v>6.2332</v>
      </c>
      <c r="E425" t="n">
        <v>16.04</v>
      </c>
      <c r="F425" t="n">
        <v>9</v>
      </c>
      <c r="G425" t="n">
        <v>7.1</v>
      </c>
      <c r="H425" t="n">
        <v>0.09</v>
      </c>
      <c r="I425" t="n">
        <v>76</v>
      </c>
      <c r="J425" t="n">
        <v>286.19</v>
      </c>
      <c r="K425" t="n">
        <v>61.2</v>
      </c>
      <c r="L425" t="n">
        <v>1.5</v>
      </c>
      <c r="M425" t="n">
        <v>74</v>
      </c>
      <c r="N425" t="n">
        <v>78.48999999999999</v>
      </c>
      <c r="O425" t="n">
        <v>35530.47</v>
      </c>
      <c r="P425" t="n">
        <v>156.73</v>
      </c>
      <c r="Q425" t="n">
        <v>968.64</v>
      </c>
      <c r="R425" t="n">
        <v>72.73999999999999</v>
      </c>
      <c r="S425" t="n">
        <v>23.91</v>
      </c>
      <c r="T425" t="n">
        <v>23318.41</v>
      </c>
      <c r="U425" t="n">
        <v>0.33</v>
      </c>
      <c r="V425" t="n">
        <v>0.75</v>
      </c>
      <c r="W425" t="n">
        <v>1.19</v>
      </c>
      <c r="X425" t="n">
        <v>1.5</v>
      </c>
      <c r="Y425" t="n">
        <v>1</v>
      </c>
      <c r="Z425" t="n">
        <v>10</v>
      </c>
    </row>
    <row r="426">
      <c r="A426" t="n">
        <v>3</v>
      </c>
      <c r="B426" t="n">
        <v>145</v>
      </c>
      <c r="C426" t="inlineStr">
        <is>
          <t xml:space="preserve">CONCLUIDO	</t>
        </is>
      </c>
      <c r="D426" t="n">
        <v>6.6358</v>
      </c>
      <c r="E426" t="n">
        <v>15.07</v>
      </c>
      <c r="F426" t="n">
        <v>8.73</v>
      </c>
      <c r="G426" t="n">
        <v>8.31</v>
      </c>
      <c r="H426" t="n">
        <v>0.11</v>
      </c>
      <c r="I426" t="n">
        <v>63</v>
      </c>
      <c r="J426" t="n">
        <v>286.69</v>
      </c>
      <c r="K426" t="n">
        <v>61.2</v>
      </c>
      <c r="L426" t="n">
        <v>1.75</v>
      </c>
      <c r="M426" t="n">
        <v>61</v>
      </c>
      <c r="N426" t="n">
        <v>78.73999999999999</v>
      </c>
      <c r="O426" t="n">
        <v>35592.57</v>
      </c>
      <c r="P426" t="n">
        <v>151.3</v>
      </c>
      <c r="Q426" t="n">
        <v>968.59</v>
      </c>
      <c r="R426" t="n">
        <v>63.95</v>
      </c>
      <c r="S426" t="n">
        <v>23.91</v>
      </c>
      <c r="T426" t="n">
        <v>18987.66</v>
      </c>
      <c r="U426" t="n">
        <v>0.37</v>
      </c>
      <c r="V426" t="n">
        <v>0.78</v>
      </c>
      <c r="W426" t="n">
        <v>1.18</v>
      </c>
      <c r="X426" t="n">
        <v>1.23</v>
      </c>
      <c r="Y426" t="n">
        <v>1</v>
      </c>
      <c r="Z426" t="n">
        <v>10</v>
      </c>
    </row>
    <row r="427">
      <c r="A427" t="n">
        <v>4</v>
      </c>
      <c r="B427" t="n">
        <v>145</v>
      </c>
      <c r="C427" t="inlineStr">
        <is>
          <t xml:space="preserve">CONCLUIDO	</t>
        </is>
      </c>
      <c r="D427" t="n">
        <v>6.9307</v>
      </c>
      <c r="E427" t="n">
        <v>14.43</v>
      </c>
      <c r="F427" t="n">
        <v>8.57</v>
      </c>
      <c r="G427" t="n">
        <v>9.52</v>
      </c>
      <c r="H427" t="n">
        <v>0.12</v>
      </c>
      <c r="I427" t="n">
        <v>54</v>
      </c>
      <c r="J427" t="n">
        <v>287.19</v>
      </c>
      <c r="K427" t="n">
        <v>61.2</v>
      </c>
      <c r="L427" t="n">
        <v>2</v>
      </c>
      <c r="M427" t="n">
        <v>52</v>
      </c>
      <c r="N427" t="n">
        <v>78.98999999999999</v>
      </c>
      <c r="O427" t="n">
        <v>35654.65</v>
      </c>
      <c r="P427" t="n">
        <v>147.91</v>
      </c>
      <c r="Q427" t="n">
        <v>968.4299999999999</v>
      </c>
      <c r="R427" t="n">
        <v>58.72</v>
      </c>
      <c r="S427" t="n">
        <v>23.91</v>
      </c>
      <c r="T427" t="n">
        <v>16414.53</v>
      </c>
      <c r="U427" t="n">
        <v>0.41</v>
      </c>
      <c r="V427" t="n">
        <v>0.79</v>
      </c>
      <c r="W427" t="n">
        <v>1.18</v>
      </c>
      <c r="X427" t="n">
        <v>1.07</v>
      </c>
      <c r="Y427" t="n">
        <v>1</v>
      </c>
      <c r="Z427" t="n">
        <v>10</v>
      </c>
    </row>
    <row r="428">
      <c r="A428" t="n">
        <v>5</v>
      </c>
      <c r="B428" t="n">
        <v>145</v>
      </c>
      <c r="C428" t="inlineStr">
        <is>
          <t xml:space="preserve">CONCLUIDO	</t>
        </is>
      </c>
      <c r="D428" t="n">
        <v>7.1988</v>
      </c>
      <c r="E428" t="n">
        <v>13.89</v>
      </c>
      <c r="F428" t="n">
        <v>8.41</v>
      </c>
      <c r="G428" t="n">
        <v>10.74</v>
      </c>
      <c r="H428" t="n">
        <v>0.14</v>
      </c>
      <c r="I428" t="n">
        <v>47</v>
      </c>
      <c r="J428" t="n">
        <v>287.7</v>
      </c>
      <c r="K428" t="n">
        <v>61.2</v>
      </c>
      <c r="L428" t="n">
        <v>2.25</v>
      </c>
      <c r="M428" t="n">
        <v>45</v>
      </c>
      <c r="N428" t="n">
        <v>79.25</v>
      </c>
      <c r="O428" t="n">
        <v>35716.83</v>
      </c>
      <c r="P428" t="n">
        <v>144.57</v>
      </c>
      <c r="Q428" t="n">
        <v>968.38</v>
      </c>
      <c r="R428" t="n">
        <v>54</v>
      </c>
      <c r="S428" t="n">
        <v>23.91</v>
      </c>
      <c r="T428" t="n">
        <v>14092.22</v>
      </c>
      <c r="U428" t="n">
        <v>0.44</v>
      </c>
      <c r="V428" t="n">
        <v>0.8</v>
      </c>
      <c r="W428" t="n">
        <v>1.16</v>
      </c>
      <c r="X428" t="n">
        <v>0.91</v>
      </c>
      <c r="Y428" t="n">
        <v>1</v>
      </c>
      <c r="Z428" t="n">
        <v>10</v>
      </c>
    </row>
    <row r="429">
      <c r="A429" t="n">
        <v>6</v>
      </c>
      <c r="B429" t="n">
        <v>145</v>
      </c>
      <c r="C429" t="inlineStr">
        <is>
          <t xml:space="preserve">CONCLUIDO	</t>
        </is>
      </c>
      <c r="D429" t="n">
        <v>7.3879</v>
      </c>
      <c r="E429" t="n">
        <v>13.54</v>
      </c>
      <c r="F429" t="n">
        <v>8.32</v>
      </c>
      <c r="G429" t="n">
        <v>11.89</v>
      </c>
      <c r="H429" t="n">
        <v>0.15</v>
      </c>
      <c r="I429" t="n">
        <v>42</v>
      </c>
      <c r="J429" t="n">
        <v>288.2</v>
      </c>
      <c r="K429" t="n">
        <v>61.2</v>
      </c>
      <c r="L429" t="n">
        <v>2.5</v>
      </c>
      <c r="M429" t="n">
        <v>40</v>
      </c>
      <c r="N429" t="n">
        <v>79.5</v>
      </c>
      <c r="O429" t="n">
        <v>35779.11</v>
      </c>
      <c r="P429" t="n">
        <v>142.2</v>
      </c>
      <c r="Q429" t="n">
        <v>968.72</v>
      </c>
      <c r="R429" t="n">
        <v>51.47</v>
      </c>
      <c r="S429" t="n">
        <v>23.91</v>
      </c>
      <c r="T429" t="n">
        <v>12851.05</v>
      </c>
      <c r="U429" t="n">
        <v>0.46</v>
      </c>
      <c r="V429" t="n">
        <v>0.8100000000000001</v>
      </c>
      <c r="W429" t="n">
        <v>1.14</v>
      </c>
      <c r="X429" t="n">
        <v>0.83</v>
      </c>
      <c r="Y429" t="n">
        <v>1</v>
      </c>
      <c r="Z429" t="n">
        <v>10</v>
      </c>
    </row>
    <row r="430">
      <c r="A430" t="n">
        <v>7</v>
      </c>
      <c r="B430" t="n">
        <v>145</v>
      </c>
      <c r="C430" t="inlineStr">
        <is>
          <t xml:space="preserve">CONCLUIDO	</t>
        </is>
      </c>
      <c r="D430" t="n">
        <v>7.5478</v>
      </c>
      <c r="E430" t="n">
        <v>13.25</v>
      </c>
      <c r="F430" t="n">
        <v>8.25</v>
      </c>
      <c r="G430" t="n">
        <v>13.03</v>
      </c>
      <c r="H430" t="n">
        <v>0.17</v>
      </c>
      <c r="I430" t="n">
        <v>38</v>
      </c>
      <c r="J430" t="n">
        <v>288.71</v>
      </c>
      <c r="K430" t="n">
        <v>61.2</v>
      </c>
      <c r="L430" t="n">
        <v>2.75</v>
      </c>
      <c r="M430" t="n">
        <v>36</v>
      </c>
      <c r="N430" t="n">
        <v>79.76000000000001</v>
      </c>
      <c r="O430" t="n">
        <v>35841.5</v>
      </c>
      <c r="P430" t="n">
        <v>140.51</v>
      </c>
      <c r="Q430" t="n">
        <v>968.52</v>
      </c>
      <c r="R430" t="n">
        <v>49.16</v>
      </c>
      <c r="S430" t="n">
        <v>23.91</v>
      </c>
      <c r="T430" t="n">
        <v>11714.11</v>
      </c>
      <c r="U430" t="n">
        <v>0.49</v>
      </c>
      <c r="V430" t="n">
        <v>0.82</v>
      </c>
      <c r="W430" t="n">
        <v>1.14</v>
      </c>
      <c r="X430" t="n">
        <v>0.75</v>
      </c>
      <c r="Y430" t="n">
        <v>1</v>
      </c>
      <c r="Z430" t="n">
        <v>10</v>
      </c>
    </row>
    <row r="431">
      <c r="A431" t="n">
        <v>8</v>
      </c>
      <c r="B431" t="n">
        <v>145</v>
      </c>
      <c r="C431" t="inlineStr">
        <is>
          <t xml:space="preserve">CONCLUIDO	</t>
        </is>
      </c>
      <c r="D431" t="n">
        <v>7.7258</v>
      </c>
      <c r="E431" t="n">
        <v>12.94</v>
      </c>
      <c r="F431" t="n">
        <v>8.16</v>
      </c>
      <c r="G431" t="n">
        <v>14.4</v>
      </c>
      <c r="H431" t="n">
        <v>0.18</v>
      </c>
      <c r="I431" t="n">
        <v>34</v>
      </c>
      <c r="J431" t="n">
        <v>289.21</v>
      </c>
      <c r="K431" t="n">
        <v>61.2</v>
      </c>
      <c r="L431" t="n">
        <v>3</v>
      </c>
      <c r="M431" t="n">
        <v>32</v>
      </c>
      <c r="N431" t="n">
        <v>80.02</v>
      </c>
      <c r="O431" t="n">
        <v>35903.99</v>
      </c>
      <c r="P431" t="n">
        <v>138.19</v>
      </c>
      <c r="Q431" t="n">
        <v>968.63</v>
      </c>
      <c r="R431" t="n">
        <v>46.39</v>
      </c>
      <c r="S431" t="n">
        <v>23.91</v>
      </c>
      <c r="T431" t="n">
        <v>10348.57</v>
      </c>
      <c r="U431" t="n">
        <v>0.52</v>
      </c>
      <c r="V431" t="n">
        <v>0.83</v>
      </c>
      <c r="W431" t="n">
        <v>1.13</v>
      </c>
      <c r="X431" t="n">
        <v>0.66</v>
      </c>
      <c r="Y431" t="n">
        <v>1</v>
      </c>
      <c r="Z431" t="n">
        <v>10</v>
      </c>
    </row>
    <row r="432">
      <c r="A432" t="n">
        <v>9</v>
      </c>
      <c r="B432" t="n">
        <v>145</v>
      </c>
      <c r="C432" t="inlineStr">
        <is>
          <t xml:space="preserve">CONCLUIDO	</t>
        </is>
      </c>
      <c r="D432" t="n">
        <v>7.8137</v>
      </c>
      <c r="E432" t="n">
        <v>12.8</v>
      </c>
      <c r="F432" t="n">
        <v>8.119999999999999</v>
      </c>
      <c r="G432" t="n">
        <v>15.23</v>
      </c>
      <c r="H432" t="n">
        <v>0.2</v>
      </c>
      <c r="I432" t="n">
        <v>32</v>
      </c>
      <c r="J432" t="n">
        <v>289.72</v>
      </c>
      <c r="K432" t="n">
        <v>61.2</v>
      </c>
      <c r="L432" t="n">
        <v>3.25</v>
      </c>
      <c r="M432" t="n">
        <v>30</v>
      </c>
      <c r="N432" t="n">
        <v>80.27</v>
      </c>
      <c r="O432" t="n">
        <v>35966.59</v>
      </c>
      <c r="P432" t="n">
        <v>137.06</v>
      </c>
      <c r="Q432" t="n">
        <v>968.37</v>
      </c>
      <c r="R432" t="n">
        <v>45.03</v>
      </c>
      <c r="S432" t="n">
        <v>23.91</v>
      </c>
      <c r="T432" t="n">
        <v>9681.27</v>
      </c>
      <c r="U432" t="n">
        <v>0.53</v>
      </c>
      <c r="V432" t="n">
        <v>0.83</v>
      </c>
      <c r="W432" t="n">
        <v>1.14</v>
      </c>
      <c r="X432" t="n">
        <v>0.63</v>
      </c>
      <c r="Y432" t="n">
        <v>1</v>
      </c>
      <c r="Z432" t="n">
        <v>10</v>
      </c>
    </row>
    <row r="433">
      <c r="A433" t="n">
        <v>10</v>
      </c>
      <c r="B433" t="n">
        <v>145</v>
      </c>
      <c r="C433" t="inlineStr">
        <is>
          <t xml:space="preserve">CONCLUIDO	</t>
        </is>
      </c>
      <c r="D433" t="n">
        <v>7.9465</v>
      </c>
      <c r="E433" t="n">
        <v>12.58</v>
      </c>
      <c r="F433" t="n">
        <v>8.07</v>
      </c>
      <c r="G433" t="n">
        <v>16.7</v>
      </c>
      <c r="H433" t="n">
        <v>0.21</v>
      </c>
      <c r="I433" t="n">
        <v>29</v>
      </c>
      <c r="J433" t="n">
        <v>290.23</v>
      </c>
      <c r="K433" t="n">
        <v>61.2</v>
      </c>
      <c r="L433" t="n">
        <v>3.5</v>
      </c>
      <c r="M433" t="n">
        <v>27</v>
      </c>
      <c r="N433" t="n">
        <v>80.53</v>
      </c>
      <c r="O433" t="n">
        <v>36029.29</v>
      </c>
      <c r="P433" t="n">
        <v>135.45</v>
      </c>
      <c r="Q433" t="n">
        <v>968.3200000000001</v>
      </c>
      <c r="R433" t="n">
        <v>43.66</v>
      </c>
      <c r="S433" t="n">
        <v>23.91</v>
      </c>
      <c r="T433" t="n">
        <v>9009.549999999999</v>
      </c>
      <c r="U433" t="n">
        <v>0.55</v>
      </c>
      <c r="V433" t="n">
        <v>0.84</v>
      </c>
      <c r="W433" t="n">
        <v>1.13</v>
      </c>
      <c r="X433" t="n">
        <v>0.58</v>
      </c>
      <c r="Y433" t="n">
        <v>1</v>
      </c>
      <c r="Z433" t="n">
        <v>10</v>
      </c>
    </row>
    <row r="434">
      <c r="A434" t="n">
        <v>11</v>
      </c>
      <c r="B434" t="n">
        <v>145</v>
      </c>
      <c r="C434" t="inlineStr">
        <is>
          <t xml:space="preserve">CONCLUIDO	</t>
        </is>
      </c>
      <c r="D434" t="n">
        <v>8.062200000000001</v>
      </c>
      <c r="E434" t="n">
        <v>12.4</v>
      </c>
      <c r="F434" t="n">
        <v>8</v>
      </c>
      <c r="G434" t="n">
        <v>17.78</v>
      </c>
      <c r="H434" t="n">
        <v>0.23</v>
      </c>
      <c r="I434" t="n">
        <v>27</v>
      </c>
      <c r="J434" t="n">
        <v>290.74</v>
      </c>
      <c r="K434" t="n">
        <v>61.2</v>
      </c>
      <c r="L434" t="n">
        <v>3.75</v>
      </c>
      <c r="M434" t="n">
        <v>25</v>
      </c>
      <c r="N434" t="n">
        <v>80.79000000000001</v>
      </c>
      <c r="O434" t="n">
        <v>36092.1</v>
      </c>
      <c r="P434" t="n">
        <v>133.64</v>
      </c>
      <c r="Q434" t="n">
        <v>968.35</v>
      </c>
      <c r="R434" t="n">
        <v>41.33</v>
      </c>
      <c r="S434" t="n">
        <v>23.91</v>
      </c>
      <c r="T434" t="n">
        <v>7858.09</v>
      </c>
      <c r="U434" t="n">
        <v>0.58</v>
      </c>
      <c r="V434" t="n">
        <v>0.85</v>
      </c>
      <c r="W434" t="n">
        <v>1.12</v>
      </c>
      <c r="X434" t="n">
        <v>0.5</v>
      </c>
      <c r="Y434" t="n">
        <v>1</v>
      </c>
      <c r="Z434" t="n">
        <v>10</v>
      </c>
    </row>
    <row r="435">
      <c r="A435" t="n">
        <v>12</v>
      </c>
      <c r="B435" t="n">
        <v>145</v>
      </c>
      <c r="C435" t="inlineStr">
        <is>
          <t xml:space="preserve">CONCLUIDO	</t>
        </is>
      </c>
      <c r="D435" t="n">
        <v>8.1455</v>
      </c>
      <c r="E435" t="n">
        <v>12.28</v>
      </c>
      <c r="F435" t="n">
        <v>7.98</v>
      </c>
      <c r="G435" t="n">
        <v>19.15</v>
      </c>
      <c r="H435" t="n">
        <v>0.24</v>
      </c>
      <c r="I435" t="n">
        <v>25</v>
      </c>
      <c r="J435" t="n">
        <v>291.25</v>
      </c>
      <c r="K435" t="n">
        <v>61.2</v>
      </c>
      <c r="L435" t="n">
        <v>4</v>
      </c>
      <c r="M435" t="n">
        <v>23</v>
      </c>
      <c r="N435" t="n">
        <v>81.05</v>
      </c>
      <c r="O435" t="n">
        <v>36155.02</v>
      </c>
      <c r="P435" t="n">
        <v>132.62</v>
      </c>
      <c r="Q435" t="n">
        <v>968.4299999999999</v>
      </c>
      <c r="R435" t="n">
        <v>40.94</v>
      </c>
      <c r="S435" t="n">
        <v>23.91</v>
      </c>
      <c r="T435" t="n">
        <v>7668.53</v>
      </c>
      <c r="U435" t="n">
        <v>0.58</v>
      </c>
      <c r="V435" t="n">
        <v>0.85</v>
      </c>
      <c r="W435" t="n">
        <v>1.11</v>
      </c>
      <c r="X435" t="n">
        <v>0.48</v>
      </c>
      <c r="Y435" t="n">
        <v>1</v>
      </c>
      <c r="Z435" t="n">
        <v>10</v>
      </c>
    </row>
    <row r="436">
      <c r="A436" t="n">
        <v>13</v>
      </c>
      <c r="B436" t="n">
        <v>145</v>
      </c>
      <c r="C436" t="inlineStr">
        <is>
          <t xml:space="preserve">CONCLUIDO	</t>
        </is>
      </c>
      <c r="D436" t="n">
        <v>8.1904</v>
      </c>
      <c r="E436" t="n">
        <v>12.21</v>
      </c>
      <c r="F436" t="n">
        <v>7.97</v>
      </c>
      <c r="G436" t="n">
        <v>19.92</v>
      </c>
      <c r="H436" t="n">
        <v>0.26</v>
      </c>
      <c r="I436" t="n">
        <v>24</v>
      </c>
      <c r="J436" t="n">
        <v>291.76</v>
      </c>
      <c r="K436" t="n">
        <v>61.2</v>
      </c>
      <c r="L436" t="n">
        <v>4.25</v>
      </c>
      <c r="M436" t="n">
        <v>22</v>
      </c>
      <c r="N436" t="n">
        <v>81.31</v>
      </c>
      <c r="O436" t="n">
        <v>36218.04</v>
      </c>
      <c r="P436" t="n">
        <v>131.43</v>
      </c>
      <c r="Q436" t="n">
        <v>968.3200000000001</v>
      </c>
      <c r="R436" t="n">
        <v>40.36</v>
      </c>
      <c r="S436" t="n">
        <v>23.91</v>
      </c>
      <c r="T436" t="n">
        <v>7387.76</v>
      </c>
      <c r="U436" t="n">
        <v>0.59</v>
      </c>
      <c r="V436" t="n">
        <v>0.85</v>
      </c>
      <c r="W436" t="n">
        <v>1.12</v>
      </c>
      <c r="X436" t="n">
        <v>0.47</v>
      </c>
      <c r="Y436" t="n">
        <v>1</v>
      </c>
      <c r="Z436" t="n">
        <v>10</v>
      </c>
    </row>
    <row r="437">
      <c r="A437" t="n">
        <v>14</v>
      </c>
      <c r="B437" t="n">
        <v>145</v>
      </c>
      <c r="C437" t="inlineStr">
        <is>
          <t xml:space="preserve">CONCLUIDO	</t>
        </is>
      </c>
      <c r="D437" t="n">
        <v>8.3047</v>
      </c>
      <c r="E437" t="n">
        <v>12.04</v>
      </c>
      <c r="F437" t="n">
        <v>7.91</v>
      </c>
      <c r="G437" t="n">
        <v>21.56</v>
      </c>
      <c r="H437" t="n">
        <v>0.27</v>
      </c>
      <c r="I437" t="n">
        <v>22</v>
      </c>
      <c r="J437" t="n">
        <v>292.27</v>
      </c>
      <c r="K437" t="n">
        <v>61.2</v>
      </c>
      <c r="L437" t="n">
        <v>4.5</v>
      </c>
      <c r="M437" t="n">
        <v>20</v>
      </c>
      <c r="N437" t="n">
        <v>81.56999999999999</v>
      </c>
      <c r="O437" t="n">
        <v>36281.16</v>
      </c>
      <c r="P437" t="n">
        <v>129.89</v>
      </c>
      <c r="Q437" t="n">
        <v>968.54</v>
      </c>
      <c r="R437" t="n">
        <v>38.55</v>
      </c>
      <c r="S437" t="n">
        <v>23.91</v>
      </c>
      <c r="T437" t="n">
        <v>6491.33</v>
      </c>
      <c r="U437" t="n">
        <v>0.62</v>
      </c>
      <c r="V437" t="n">
        <v>0.86</v>
      </c>
      <c r="W437" t="n">
        <v>1.11</v>
      </c>
      <c r="X437" t="n">
        <v>0.41</v>
      </c>
      <c r="Y437" t="n">
        <v>1</v>
      </c>
      <c r="Z437" t="n">
        <v>10</v>
      </c>
    </row>
    <row r="438">
      <c r="A438" t="n">
        <v>15</v>
      </c>
      <c r="B438" t="n">
        <v>145</v>
      </c>
      <c r="C438" t="inlineStr">
        <is>
          <t xml:space="preserve">CONCLUIDO	</t>
        </is>
      </c>
      <c r="D438" t="n">
        <v>8.351699999999999</v>
      </c>
      <c r="E438" t="n">
        <v>11.97</v>
      </c>
      <c r="F438" t="n">
        <v>7.89</v>
      </c>
      <c r="G438" t="n">
        <v>22.55</v>
      </c>
      <c r="H438" t="n">
        <v>0.29</v>
      </c>
      <c r="I438" t="n">
        <v>21</v>
      </c>
      <c r="J438" t="n">
        <v>292.79</v>
      </c>
      <c r="K438" t="n">
        <v>61.2</v>
      </c>
      <c r="L438" t="n">
        <v>4.75</v>
      </c>
      <c r="M438" t="n">
        <v>19</v>
      </c>
      <c r="N438" t="n">
        <v>81.84</v>
      </c>
      <c r="O438" t="n">
        <v>36344.4</v>
      </c>
      <c r="P438" t="n">
        <v>128.82</v>
      </c>
      <c r="Q438" t="n">
        <v>968.4400000000001</v>
      </c>
      <c r="R438" t="n">
        <v>38.02</v>
      </c>
      <c r="S438" t="n">
        <v>23.91</v>
      </c>
      <c r="T438" t="n">
        <v>6231.41</v>
      </c>
      <c r="U438" t="n">
        <v>0.63</v>
      </c>
      <c r="V438" t="n">
        <v>0.86</v>
      </c>
      <c r="W438" t="n">
        <v>1.11</v>
      </c>
      <c r="X438" t="n">
        <v>0.4</v>
      </c>
      <c r="Y438" t="n">
        <v>1</v>
      </c>
      <c r="Z438" t="n">
        <v>10</v>
      </c>
    </row>
    <row r="439">
      <c r="A439" t="n">
        <v>16</v>
      </c>
      <c r="B439" t="n">
        <v>145</v>
      </c>
      <c r="C439" t="inlineStr">
        <is>
          <t xml:space="preserve">CONCLUIDO	</t>
        </is>
      </c>
      <c r="D439" t="n">
        <v>8.4077</v>
      </c>
      <c r="E439" t="n">
        <v>11.89</v>
      </c>
      <c r="F439" t="n">
        <v>7.87</v>
      </c>
      <c r="G439" t="n">
        <v>23.6</v>
      </c>
      <c r="H439" t="n">
        <v>0.3</v>
      </c>
      <c r="I439" t="n">
        <v>20</v>
      </c>
      <c r="J439" t="n">
        <v>293.3</v>
      </c>
      <c r="K439" t="n">
        <v>61.2</v>
      </c>
      <c r="L439" t="n">
        <v>5</v>
      </c>
      <c r="M439" t="n">
        <v>18</v>
      </c>
      <c r="N439" t="n">
        <v>82.09999999999999</v>
      </c>
      <c r="O439" t="n">
        <v>36407.75</v>
      </c>
      <c r="P439" t="n">
        <v>128.13</v>
      </c>
      <c r="Q439" t="n">
        <v>968.37</v>
      </c>
      <c r="R439" t="n">
        <v>37.04</v>
      </c>
      <c r="S439" t="n">
        <v>23.91</v>
      </c>
      <c r="T439" t="n">
        <v>5746.36</v>
      </c>
      <c r="U439" t="n">
        <v>0.65</v>
      </c>
      <c r="V439" t="n">
        <v>0.86</v>
      </c>
      <c r="W439" t="n">
        <v>1.11</v>
      </c>
      <c r="X439" t="n">
        <v>0.37</v>
      </c>
      <c r="Y439" t="n">
        <v>1</v>
      </c>
      <c r="Z439" t="n">
        <v>10</v>
      </c>
    </row>
    <row r="440">
      <c r="A440" t="n">
        <v>17</v>
      </c>
      <c r="B440" t="n">
        <v>145</v>
      </c>
      <c r="C440" t="inlineStr">
        <is>
          <t xml:space="preserve">CONCLUIDO	</t>
        </is>
      </c>
      <c r="D440" t="n">
        <v>8.469200000000001</v>
      </c>
      <c r="E440" t="n">
        <v>11.81</v>
      </c>
      <c r="F440" t="n">
        <v>7.83</v>
      </c>
      <c r="G440" t="n">
        <v>24.74</v>
      </c>
      <c r="H440" t="n">
        <v>0.32</v>
      </c>
      <c r="I440" t="n">
        <v>19</v>
      </c>
      <c r="J440" t="n">
        <v>293.81</v>
      </c>
      <c r="K440" t="n">
        <v>61.2</v>
      </c>
      <c r="L440" t="n">
        <v>5.25</v>
      </c>
      <c r="M440" t="n">
        <v>17</v>
      </c>
      <c r="N440" t="n">
        <v>82.36</v>
      </c>
      <c r="O440" t="n">
        <v>36471.2</v>
      </c>
      <c r="P440" t="n">
        <v>126.23</v>
      </c>
      <c r="Q440" t="n">
        <v>968.3200000000001</v>
      </c>
      <c r="R440" t="n">
        <v>36.34</v>
      </c>
      <c r="S440" t="n">
        <v>23.91</v>
      </c>
      <c r="T440" t="n">
        <v>5398.89</v>
      </c>
      <c r="U440" t="n">
        <v>0.66</v>
      </c>
      <c r="V440" t="n">
        <v>0.86</v>
      </c>
      <c r="W440" t="n">
        <v>1.11</v>
      </c>
      <c r="X440" t="n">
        <v>0.34</v>
      </c>
      <c r="Y440" t="n">
        <v>1</v>
      </c>
      <c r="Z440" t="n">
        <v>10</v>
      </c>
    </row>
    <row r="441">
      <c r="A441" t="n">
        <v>18</v>
      </c>
      <c r="B441" t="n">
        <v>145</v>
      </c>
      <c r="C441" t="inlineStr">
        <is>
          <t xml:space="preserve">CONCLUIDO	</t>
        </is>
      </c>
      <c r="D441" t="n">
        <v>8.524699999999999</v>
      </c>
      <c r="E441" t="n">
        <v>11.73</v>
      </c>
      <c r="F441" t="n">
        <v>7.81</v>
      </c>
      <c r="G441" t="n">
        <v>26.04</v>
      </c>
      <c r="H441" t="n">
        <v>0.33</v>
      </c>
      <c r="I441" t="n">
        <v>18</v>
      </c>
      <c r="J441" t="n">
        <v>294.33</v>
      </c>
      <c r="K441" t="n">
        <v>61.2</v>
      </c>
      <c r="L441" t="n">
        <v>5.5</v>
      </c>
      <c r="M441" t="n">
        <v>16</v>
      </c>
      <c r="N441" t="n">
        <v>82.63</v>
      </c>
      <c r="O441" t="n">
        <v>36534.76</v>
      </c>
      <c r="P441" t="n">
        <v>125.08</v>
      </c>
      <c r="Q441" t="n">
        <v>968.37</v>
      </c>
      <c r="R441" t="n">
        <v>35.53</v>
      </c>
      <c r="S441" t="n">
        <v>23.91</v>
      </c>
      <c r="T441" t="n">
        <v>5002.93</v>
      </c>
      <c r="U441" t="n">
        <v>0.67</v>
      </c>
      <c r="V441" t="n">
        <v>0.87</v>
      </c>
      <c r="W441" t="n">
        <v>1.1</v>
      </c>
      <c r="X441" t="n">
        <v>0.31</v>
      </c>
      <c r="Y441" t="n">
        <v>1</v>
      </c>
      <c r="Z441" t="n">
        <v>10</v>
      </c>
    </row>
    <row r="442">
      <c r="A442" t="n">
        <v>19</v>
      </c>
      <c r="B442" t="n">
        <v>145</v>
      </c>
      <c r="C442" t="inlineStr">
        <is>
          <t xml:space="preserve">CONCLUIDO	</t>
        </is>
      </c>
      <c r="D442" t="n">
        <v>8.5501</v>
      </c>
      <c r="E442" t="n">
        <v>11.7</v>
      </c>
      <c r="F442" t="n">
        <v>7.83</v>
      </c>
      <c r="G442" t="n">
        <v>27.64</v>
      </c>
      <c r="H442" t="n">
        <v>0.35</v>
      </c>
      <c r="I442" t="n">
        <v>17</v>
      </c>
      <c r="J442" t="n">
        <v>294.84</v>
      </c>
      <c r="K442" t="n">
        <v>61.2</v>
      </c>
      <c r="L442" t="n">
        <v>5.75</v>
      </c>
      <c r="M442" t="n">
        <v>15</v>
      </c>
      <c r="N442" t="n">
        <v>82.90000000000001</v>
      </c>
      <c r="O442" t="n">
        <v>36598.44</v>
      </c>
      <c r="P442" t="n">
        <v>125.07</v>
      </c>
      <c r="Q442" t="n">
        <v>968.3200000000001</v>
      </c>
      <c r="R442" t="n">
        <v>36.1</v>
      </c>
      <c r="S442" t="n">
        <v>23.91</v>
      </c>
      <c r="T442" t="n">
        <v>5291.41</v>
      </c>
      <c r="U442" t="n">
        <v>0.66</v>
      </c>
      <c r="V442" t="n">
        <v>0.86</v>
      </c>
      <c r="W442" t="n">
        <v>1.11</v>
      </c>
      <c r="X442" t="n">
        <v>0.33</v>
      </c>
      <c r="Y442" t="n">
        <v>1</v>
      </c>
      <c r="Z442" t="n">
        <v>10</v>
      </c>
    </row>
    <row r="443">
      <c r="A443" t="n">
        <v>20</v>
      </c>
      <c r="B443" t="n">
        <v>145</v>
      </c>
      <c r="C443" t="inlineStr">
        <is>
          <t xml:space="preserve">CONCLUIDO	</t>
        </is>
      </c>
      <c r="D443" t="n">
        <v>8.6182</v>
      </c>
      <c r="E443" t="n">
        <v>11.6</v>
      </c>
      <c r="F443" t="n">
        <v>7.79</v>
      </c>
      <c r="G443" t="n">
        <v>29.22</v>
      </c>
      <c r="H443" t="n">
        <v>0.36</v>
      </c>
      <c r="I443" t="n">
        <v>16</v>
      </c>
      <c r="J443" t="n">
        <v>295.36</v>
      </c>
      <c r="K443" t="n">
        <v>61.2</v>
      </c>
      <c r="L443" t="n">
        <v>6</v>
      </c>
      <c r="M443" t="n">
        <v>14</v>
      </c>
      <c r="N443" t="n">
        <v>83.16</v>
      </c>
      <c r="O443" t="n">
        <v>36662.22</v>
      </c>
      <c r="P443" t="n">
        <v>123.97</v>
      </c>
      <c r="Q443" t="n">
        <v>968.38</v>
      </c>
      <c r="R443" t="n">
        <v>34.83</v>
      </c>
      <c r="S443" t="n">
        <v>23.91</v>
      </c>
      <c r="T443" t="n">
        <v>4662.41</v>
      </c>
      <c r="U443" t="n">
        <v>0.6899999999999999</v>
      </c>
      <c r="V443" t="n">
        <v>0.87</v>
      </c>
      <c r="W443" t="n">
        <v>1.11</v>
      </c>
      <c r="X443" t="n">
        <v>0.3</v>
      </c>
      <c r="Y443" t="n">
        <v>1</v>
      </c>
      <c r="Z443" t="n">
        <v>10</v>
      </c>
    </row>
    <row r="444">
      <c r="A444" t="n">
        <v>21</v>
      </c>
      <c r="B444" t="n">
        <v>145</v>
      </c>
      <c r="C444" t="inlineStr">
        <is>
          <t xml:space="preserve">CONCLUIDO	</t>
        </is>
      </c>
      <c r="D444" t="n">
        <v>8.6722</v>
      </c>
      <c r="E444" t="n">
        <v>11.53</v>
      </c>
      <c r="F444" t="n">
        <v>7.77</v>
      </c>
      <c r="G444" t="n">
        <v>31.09</v>
      </c>
      <c r="H444" t="n">
        <v>0.38</v>
      </c>
      <c r="I444" t="n">
        <v>15</v>
      </c>
      <c r="J444" t="n">
        <v>295.88</v>
      </c>
      <c r="K444" t="n">
        <v>61.2</v>
      </c>
      <c r="L444" t="n">
        <v>6.25</v>
      </c>
      <c r="M444" t="n">
        <v>13</v>
      </c>
      <c r="N444" t="n">
        <v>83.43000000000001</v>
      </c>
      <c r="O444" t="n">
        <v>36726.12</v>
      </c>
      <c r="P444" t="n">
        <v>122.04</v>
      </c>
      <c r="Q444" t="n">
        <v>968.35</v>
      </c>
      <c r="R444" t="n">
        <v>34.38</v>
      </c>
      <c r="S444" t="n">
        <v>23.91</v>
      </c>
      <c r="T444" t="n">
        <v>4440.05</v>
      </c>
      <c r="U444" t="n">
        <v>0.7</v>
      </c>
      <c r="V444" t="n">
        <v>0.87</v>
      </c>
      <c r="W444" t="n">
        <v>1.1</v>
      </c>
      <c r="X444" t="n">
        <v>0.28</v>
      </c>
      <c r="Y444" t="n">
        <v>1</v>
      </c>
      <c r="Z444" t="n">
        <v>10</v>
      </c>
    </row>
    <row r="445">
      <c r="A445" t="n">
        <v>22</v>
      </c>
      <c r="B445" t="n">
        <v>145</v>
      </c>
      <c r="C445" t="inlineStr">
        <is>
          <t xml:space="preserve">CONCLUIDO	</t>
        </is>
      </c>
      <c r="D445" t="n">
        <v>8.676600000000001</v>
      </c>
      <c r="E445" t="n">
        <v>11.53</v>
      </c>
      <c r="F445" t="n">
        <v>7.77</v>
      </c>
      <c r="G445" t="n">
        <v>31.07</v>
      </c>
      <c r="H445" t="n">
        <v>0.39</v>
      </c>
      <c r="I445" t="n">
        <v>15</v>
      </c>
      <c r="J445" t="n">
        <v>296.4</v>
      </c>
      <c r="K445" t="n">
        <v>61.2</v>
      </c>
      <c r="L445" t="n">
        <v>6.5</v>
      </c>
      <c r="M445" t="n">
        <v>13</v>
      </c>
      <c r="N445" t="n">
        <v>83.7</v>
      </c>
      <c r="O445" t="n">
        <v>36790.13</v>
      </c>
      <c r="P445" t="n">
        <v>122.28</v>
      </c>
      <c r="Q445" t="n">
        <v>968.3200000000001</v>
      </c>
      <c r="R445" t="n">
        <v>34.23</v>
      </c>
      <c r="S445" t="n">
        <v>23.91</v>
      </c>
      <c r="T445" t="n">
        <v>4364.82</v>
      </c>
      <c r="U445" t="n">
        <v>0.7</v>
      </c>
      <c r="V445" t="n">
        <v>0.87</v>
      </c>
      <c r="W445" t="n">
        <v>1.1</v>
      </c>
      <c r="X445" t="n">
        <v>0.27</v>
      </c>
      <c r="Y445" t="n">
        <v>1</v>
      </c>
      <c r="Z445" t="n">
        <v>10</v>
      </c>
    </row>
    <row r="446">
      <c r="A446" t="n">
        <v>23</v>
      </c>
      <c r="B446" t="n">
        <v>145</v>
      </c>
      <c r="C446" t="inlineStr">
        <is>
          <t xml:space="preserve">CONCLUIDO	</t>
        </is>
      </c>
      <c r="D446" t="n">
        <v>8.735300000000001</v>
      </c>
      <c r="E446" t="n">
        <v>11.45</v>
      </c>
      <c r="F446" t="n">
        <v>7.74</v>
      </c>
      <c r="G446" t="n">
        <v>33.19</v>
      </c>
      <c r="H446" t="n">
        <v>0.4</v>
      </c>
      <c r="I446" t="n">
        <v>14</v>
      </c>
      <c r="J446" t="n">
        <v>296.92</v>
      </c>
      <c r="K446" t="n">
        <v>61.2</v>
      </c>
      <c r="L446" t="n">
        <v>6.75</v>
      </c>
      <c r="M446" t="n">
        <v>12</v>
      </c>
      <c r="N446" t="n">
        <v>83.97</v>
      </c>
      <c r="O446" t="n">
        <v>36854.25</v>
      </c>
      <c r="P446" t="n">
        <v>120.67</v>
      </c>
      <c r="Q446" t="n">
        <v>968.3200000000001</v>
      </c>
      <c r="R446" t="n">
        <v>33.35</v>
      </c>
      <c r="S446" t="n">
        <v>23.91</v>
      </c>
      <c r="T446" t="n">
        <v>3931.17</v>
      </c>
      <c r="U446" t="n">
        <v>0.72</v>
      </c>
      <c r="V446" t="n">
        <v>0.87</v>
      </c>
      <c r="W446" t="n">
        <v>1.1</v>
      </c>
      <c r="X446" t="n">
        <v>0.25</v>
      </c>
      <c r="Y446" t="n">
        <v>1</v>
      </c>
      <c r="Z446" t="n">
        <v>10</v>
      </c>
    </row>
    <row r="447">
      <c r="A447" t="n">
        <v>24</v>
      </c>
      <c r="B447" t="n">
        <v>145</v>
      </c>
      <c r="C447" t="inlineStr">
        <is>
          <t xml:space="preserve">CONCLUIDO	</t>
        </is>
      </c>
      <c r="D447" t="n">
        <v>8.737</v>
      </c>
      <c r="E447" t="n">
        <v>11.45</v>
      </c>
      <c r="F447" t="n">
        <v>7.74</v>
      </c>
      <c r="G447" t="n">
        <v>33.18</v>
      </c>
      <c r="H447" t="n">
        <v>0.42</v>
      </c>
      <c r="I447" t="n">
        <v>14</v>
      </c>
      <c r="J447" t="n">
        <v>297.44</v>
      </c>
      <c r="K447" t="n">
        <v>61.2</v>
      </c>
      <c r="L447" t="n">
        <v>7</v>
      </c>
      <c r="M447" t="n">
        <v>12</v>
      </c>
      <c r="N447" t="n">
        <v>84.23999999999999</v>
      </c>
      <c r="O447" t="n">
        <v>36918.48</v>
      </c>
      <c r="P447" t="n">
        <v>120.28</v>
      </c>
      <c r="Q447" t="n">
        <v>968.3200000000001</v>
      </c>
      <c r="R447" t="n">
        <v>33.26</v>
      </c>
      <c r="S447" t="n">
        <v>23.91</v>
      </c>
      <c r="T447" t="n">
        <v>3884.72</v>
      </c>
      <c r="U447" t="n">
        <v>0.72</v>
      </c>
      <c r="V447" t="n">
        <v>0.87</v>
      </c>
      <c r="W447" t="n">
        <v>1.1</v>
      </c>
      <c r="X447" t="n">
        <v>0.25</v>
      </c>
      <c r="Y447" t="n">
        <v>1</v>
      </c>
      <c r="Z447" t="n">
        <v>10</v>
      </c>
    </row>
    <row r="448">
      <c r="A448" t="n">
        <v>25</v>
      </c>
      <c r="B448" t="n">
        <v>145</v>
      </c>
      <c r="C448" t="inlineStr">
        <is>
          <t xml:space="preserve">CONCLUIDO	</t>
        </is>
      </c>
      <c r="D448" t="n">
        <v>8.785399999999999</v>
      </c>
      <c r="E448" t="n">
        <v>11.38</v>
      </c>
      <c r="F448" t="n">
        <v>7.73</v>
      </c>
      <c r="G448" t="n">
        <v>35.69</v>
      </c>
      <c r="H448" t="n">
        <v>0.43</v>
      </c>
      <c r="I448" t="n">
        <v>13</v>
      </c>
      <c r="J448" t="n">
        <v>297.96</v>
      </c>
      <c r="K448" t="n">
        <v>61.2</v>
      </c>
      <c r="L448" t="n">
        <v>7.25</v>
      </c>
      <c r="M448" t="n">
        <v>11</v>
      </c>
      <c r="N448" t="n">
        <v>84.51000000000001</v>
      </c>
      <c r="O448" t="n">
        <v>36982.83</v>
      </c>
      <c r="P448" t="n">
        <v>119.44</v>
      </c>
      <c r="Q448" t="n">
        <v>968.3200000000001</v>
      </c>
      <c r="R448" t="n">
        <v>33.09</v>
      </c>
      <c r="S448" t="n">
        <v>23.91</v>
      </c>
      <c r="T448" t="n">
        <v>3806.4</v>
      </c>
      <c r="U448" t="n">
        <v>0.72</v>
      </c>
      <c r="V448" t="n">
        <v>0.87</v>
      </c>
      <c r="W448" t="n">
        <v>1.1</v>
      </c>
      <c r="X448" t="n">
        <v>0.24</v>
      </c>
      <c r="Y448" t="n">
        <v>1</v>
      </c>
      <c r="Z448" t="n">
        <v>10</v>
      </c>
    </row>
    <row r="449">
      <c r="A449" t="n">
        <v>26</v>
      </c>
      <c r="B449" t="n">
        <v>145</v>
      </c>
      <c r="C449" t="inlineStr">
        <is>
          <t xml:space="preserve">CONCLUIDO	</t>
        </is>
      </c>
      <c r="D449" t="n">
        <v>8.7826</v>
      </c>
      <c r="E449" t="n">
        <v>11.39</v>
      </c>
      <c r="F449" t="n">
        <v>7.74</v>
      </c>
      <c r="G449" t="n">
        <v>35.71</v>
      </c>
      <c r="H449" t="n">
        <v>0.45</v>
      </c>
      <c r="I449" t="n">
        <v>13</v>
      </c>
      <c r="J449" t="n">
        <v>298.48</v>
      </c>
      <c r="K449" t="n">
        <v>61.2</v>
      </c>
      <c r="L449" t="n">
        <v>7.5</v>
      </c>
      <c r="M449" t="n">
        <v>11</v>
      </c>
      <c r="N449" t="n">
        <v>84.79000000000001</v>
      </c>
      <c r="O449" t="n">
        <v>37047.29</v>
      </c>
      <c r="P449" t="n">
        <v>118.87</v>
      </c>
      <c r="Q449" t="n">
        <v>968.4</v>
      </c>
      <c r="R449" t="n">
        <v>33.13</v>
      </c>
      <c r="S449" t="n">
        <v>23.91</v>
      </c>
      <c r="T449" t="n">
        <v>3827.23</v>
      </c>
      <c r="U449" t="n">
        <v>0.72</v>
      </c>
      <c r="V449" t="n">
        <v>0.87</v>
      </c>
      <c r="W449" t="n">
        <v>1.1</v>
      </c>
      <c r="X449" t="n">
        <v>0.24</v>
      </c>
      <c r="Y449" t="n">
        <v>1</v>
      </c>
      <c r="Z449" t="n">
        <v>10</v>
      </c>
    </row>
    <row r="450">
      <c r="A450" t="n">
        <v>27</v>
      </c>
      <c r="B450" t="n">
        <v>145</v>
      </c>
      <c r="C450" t="inlineStr">
        <is>
          <t xml:space="preserve">CONCLUIDO	</t>
        </is>
      </c>
      <c r="D450" t="n">
        <v>8.8422</v>
      </c>
      <c r="E450" t="n">
        <v>11.31</v>
      </c>
      <c r="F450" t="n">
        <v>7.71</v>
      </c>
      <c r="G450" t="n">
        <v>38.57</v>
      </c>
      <c r="H450" t="n">
        <v>0.46</v>
      </c>
      <c r="I450" t="n">
        <v>12</v>
      </c>
      <c r="J450" t="n">
        <v>299.01</v>
      </c>
      <c r="K450" t="n">
        <v>61.2</v>
      </c>
      <c r="L450" t="n">
        <v>7.75</v>
      </c>
      <c r="M450" t="n">
        <v>10</v>
      </c>
      <c r="N450" t="n">
        <v>85.06</v>
      </c>
      <c r="O450" t="n">
        <v>37111.87</v>
      </c>
      <c r="P450" t="n">
        <v>117.21</v>
      </c>
      <c r="Q450" t="n">
        <v>968.3200000000001</v>
      </c>
      <c r="R450" t="n">
        <v>32.38</v>
      </c>
      <c r="S450" t="n">
        <v>23.91</v>
      </c>
      <c r="T450" t="n">
        <v>3454.94</v>
      </c>
      <c r="U450" t="n">
        <v>0.74</v>
      </c>
      <c r="V450" t="n">
        <v>0.88</v>
      </c>
      <c r="W450" t="n">
        <v>1.1</v>
      </c>
      <c r="X450" t="n">
        <v>0.22</v>
      </c>
      <c r="Y450" t="n">
        <v>1</v>
      </c>
      <c r="Z450" t="n">
        <v>10</v>
      </c>
    </row>
    <row r="451">
      <c r="A451" t="n">
        <v>28</v>
      </c>
      <c r="B451" t="n">
        <v>145</v>
      </c>
      <c r="C451" t="inlineStr">
        <is>
          <t xml:space="preserve">CONCLUIDO	</t>
        </is>
      </c>
      <c r="D451" t="n">
        <v>8.8424</v>
      </c>
      <c r="E451" t="n">
        <v>11.31</v>
      </c>
      <c r="F451" t="n">
        <v>7.71</v>
      </c>
      <c r="G451" t="n">
        <v>38.57</v>
      </c>
      <c r="H451" t="n">
        <v>0.48</v>
      </c>
      <c r="I451" t="n">
        <v>12</v>
      </c>
      <c r="J451" t="n">
        <v>299.53</v>
      </c>
      <c r="K451" t="n">
        <v>61.2</v>
      </c>
      <c r="L451" t="n">
        <v>8</v>
      </c>
      <c r="M451" t="n">
        <v>10</v>
      </c>
      <c r="N451" t="n">
        <v>85.33</v>
      </c>
      <c r="O451" t="n">
        <v>37176.68</v>
      </c>
      <c r="P451" t="n">
        <v>116.37</v>
      </c>
      <c r="Q451" t="n">
        <v>968.33</v>
      </c>
      <c r="R451" t="n">
        <v>32.42</v>
      </c>
      <c r="S451" t="n">
        <v>23.91</v>
      </c>
      <c r="T451" t="n">
        <v>3474.45</v>
      </c>
      <c r="U451" t="n">
        <v>0.74</v>
      </c>
      <c r="V451" t="n">
        <v>0.88</v>
      </c>
      <c r="W451" t="n">
        <v>1.1</v>
      </c>
      <c r="X451" t="n">
        <v>0.22</v>
      </c>
      <c r="Y451" t="n">
        <v>1</v>
      </c>
      <c r="Z451" t="n">
        <v>10</v>
      </c>
    </row>
    <row r="452">
      <c r="A452" t="n">
        <v>29</v>
      </c>
      <c r="B452" t="n">
        <v>145</v>
      </c>
      <c r="C452" t="inlineStr">
        <is>
          <t xml:space="preserve">CONCLUIDO	</t>
        </is>
      </c>
      <c r="D452" t="n">
        <v>8.8986</v>
      </c>
      <c r="E452" t="n">
        <v>11.24</v>
      </c>
      <c r="F452" t="n">
        <v>7.7</v>
      </c>
      <c r="G452" t="n">
        <v>41.98</v>
      </c>
      <c r="H452" t="n">
        <v>0.49</v>
      </c>
      <c r="I452" t="n">
        <v>11</v>
      </c>
      <c r="J452" t="n">
        <v>300.06</v>
      </c>
      <c r="K452" t="n">
        <v>61.2</v>
      </c>
      <c r="L452" t="n">
        <v>8.25</v>
      </c>
      <c r="M452" t="n">
        <v>9</v>
      </c>
      <c r="N452" t="n">
        <v>85.61</v>
      </c>
      <c r="O452" t="n">
        <v>37241.49</v>
      </c>
      <c r="P452" t="n">
        <v>115.11</v>
      </c>
      <c r="Q452" t="n">
        <v>968.3200000000001</v>
      </c>
      <c r="R452" t="n">
        <v>31.89</v>
      </c>
      <c r="S452" t="n">
        <v>23.91</v>
      </c>
      <c r="T452" t="n">
        <v>3216.31</v>
      </c>
      <c r="U452" t="n">
        <v>0.75</v>
      </c>
      <c r="V452" t="n">
        <v>0.88</v>
      </c>
      <c r="W452" t="n">
        <v>1.1</v>
      </c>
      <c r="X452" t="n">
        <v>0.2</v>
      </c>
      <c r="Y452" t="n">
        <v>1</v>
      </c>
      <c r="Z452" t="n">
        <v>10</v>
      </c>
    </row>
    <row r="453">
      <c r="A453" t="n">
        <v>30</v>
      </c>
      <c r="B453" t="n">
        <v>145</v>
      </c>
      <c r="C453" t="inlineStr">
        <is>
          <t xml:space="preserve">CONCLUIDO	</t>
        </is>
      </c>
      <c r="D453" t="n">
        <v>8.896599999999999</v>
      </c>
      <c r="E453" t="n">
        <v>11.24</v>
      </c>
      <c r="F453" t="n">
        <v>7.7</v>
      </c>
      <c r="G453" t="n">
        <v>41.99</v>
      </c>
      <c r="H453" t="n">
        <v>0.5</v>
      </c>
      <c r="I453" t="n">
        <v>11</v>
      </c>
      <c r="J453" t="n">
        <v>300.59</v>
      </c>
      <c r="K453" t="n">
        <v>61.2</v>
      </c>
      <c r="L453" t="n">
        <v>8.5</v>
      </c>
      <c r="M453" t="n">
        <v>9</v>
      </c>
      <c r="N453" t="n">
        <v>85.89</v>
      </c>
      <c r="O453" t="n">
        <v>37306.42</v>
      </c>
      <c r="P453" t="n">
        <v>114.48</v>
      </c>
      <c r="Q453" t="n">
        <v>968.3200000000001</v>
      </c>
      <c r="R453" t="n">
        <v>32.1</v>
      </c>
      <c r="S453" t="n">
        <v>23.91</v>
      </c>
      <c r="T453" t="n">
        <v>3319.6</v>
      </c>
      <c r="U453" t="n">
        <v>0.74</v>
      </c>
      <c r="V453" t="n">
        <v>0.88</v>
      </c>
      <c r="W453" t="n">
        <v>1.1</v>
      </c>
      <c r="X453" t="n">
        <v>0.2</v>
      </c>
      <c r="Y453" t="n">
        <v>1</v>
      </c>
      <c r="Z453" t="n">
        <v>10</v>
      </c>
    </row>
    <row r="454">
      <c r="A454" t="n">
        <v>31</v>
      </c>
      <c r="B454" t="n">
        <v>145</v>
      </c>
      <c r="C454" t="inlineStr">
        <is>
          <t xml:space="preserve">CONCLUIDO	</t>
        </is>
      </c>
      <c r="D454" t="n">
        <v>8.897500000000001</v>
      </c>
      <c r="E454" t="n">
        <v>11.24</v>
      </c>
      <c r="F454" t="n">
        <v>7.7</v>
      </c>
      <c r="G454" t="n">
        <v>41.98</v>
      </c>
      <c r="H454" t="n">
        <v>0.52</v>
      </c>
      <c r="I454" t="n">
        <v>11</v>
      </c>
      <c r="J454" t="n">
        <v>301.11</v>
      </c>
      <c r="K454" t="n">
        <v>61.2</v>
      </c>
      <c r="L454" t="n">
        <v>8.75</v>
      </c>
      <c r="M454" t="n">
        <v>9</v>
      </c>
      <c r="N454" t="n">
        <v>86.16</v>
      </c>
      <c r="O454" t="n">
        <v>37371.47</v>
      </c>
      <c r="P454" t="n">
        <v>113.94</v>
      </c>
      <c r="Q454" t="n">
        <v>968.3200000000001</v>
      </c>
      <c r="R454" t="n">
        <v>32.01</v>
      </c>
      <c r="S454" t="n">
        <v>23.91</v>
      </c>
      <c r="T454" t="n">
        <v>3275.54</v>
      </c>
      <c r="U454" t="n">
        <v>0.75</v>
      </c>
      <c r="V454" t="n">
        <v>0.88</v>
      </c>
      <c r="W454" t="n">
        <v>1.1</v>
      </c>
      <c r="X454" t="n">
        <v>0.2</v>
      </c>
      <c r="Y454" t="n">
        <v>1</v>
      </c>
      <c r="Z454" t="n">
        <v>10</v>
      </c>
    </row>
    <row r="455">
      <c r="A455" t="n">
        <v>32</v>
      </c>
      <c r="B455" t="n">
        <v>145</v>
      </c>
      <c r="C455" t="inlineStr">
        <is>
          <t xml:space="preserve">CONCLUIDO	</t>
        </is>
      </c>
      <c r="D455" t="n">
        <v>8.961</v>
      </c>
      <c r="E455" t="n">
        <v>11.16</v>
      </c>
      <c r="F455" t="n">
        <v>7.67</v>
      </c>
      <c r="G455" t="n">
        <v>46.03</v>
      </c>
      <c r="H455" t="n">
        <v>0.53</v>
      </c>
      <c r="I455" t="n">
        <v>10</v>
      </c>
      <c r="J455" t="n">
        <v>301.64</v>
      </c>
      <c r="K455" t="n">
        <v>61.2</v>
      </c>
      <c r="L455" t="n">
        <v>9</v>
      </c>
      <c r="M455" t="n">
        <v>8</v>
      </c>
      <c r="N455" t="n">
        <v>86.44</v>
      </c>
      <c r="O455" t="n">
        <v>37436.63</v>
      </c>
      <c r="P455" t="n">
        <v>112.95</v>
      </c>
      <c r="Q455" t="n">
        <v>968.3200000000001</v>
      </c>
      <c r="R455" t="n">
        <v>31.09</v>
      </c>
      <c r="S455" t="n">
        <v>23.91</v>
      </c>
      <c r="T455" t="n">
        <v>2819.68</v>
      </c>
      <c r="U455" t="n">
        <v>0.77</v>
      </c>
      <c r="V455" t="n">
        <v>0.88</v>
      </c>
      <c r="W455" t="n">
        <v>1.1</v>
      </c>
      <c r="X455" t="n">
        <v>0.18</v>
      </c>
      <c r="Y455" t="n">
        <v>1</v>
      </c>
      <c r="Z455" t="n">
        <v>10</v>
      </c>
    </row>
    <row r="456">
      <c r="A456" t="n">
        <v>33</v>
      </c>
      <c r="B456" t="n">
        <v>145</v>
      </c>
      <c r="C456" t="inlineStr">
        <is>
          <t xml:space="preserve">CONCLUIDO	</t>
        </is>
      </c>
      <c r="D456" t="n">
        <v>8.9697</v>
      </c>
      <c r="E456" t="n">
        <v>11.15</v>
      </c>
      <c r="F456" t="n">
        <v>7.66</v>
      </c>
      <c r="G456" t="n">
        <v>45.96</v>
      </c>
      <c r="H456" t="n">
        <v>0.55</v>
      </c>
      <c r="I456" t="n">
        <v>10</v>
      </c>
      <c r="J456" t="n">
        <v>302.17</v>
      </c>
      <c r="K456" t="n">
        <v>61.2</v>
      </c>
      <c r="L456" t="n">
        <v>9.25</v>
      </c>
      <c r="M456" t="n">
        <v>8</v>
      </c>
      <c r="N456" t="n">
        <v>86.72</v>
      </c>
      <c r="O456" t="n">
        <v>37501.91</v>
      </c>
      <c r="P456" t="n">
        <v>111.62</v>
      </c>
      <c r="Q456" t="n">
        <v>968.36</v>
      </c>
      <c r="R456" t="n">
        <v>30.84</v>
      </c>
      <c r="S456" t="n">
        <v>23.91</v>
      </c>
      <c r="T456" t="n">
        <v>2693.82</v>
      </c>
      <c r="U456" t="n">
        <v>0.78</v>
      </c>
      <c r="V456" t="n">
        <v>0.88</v>
      </c>
      <c r="W456" t="n">
        <v>1.09</v>
      </c>
      <c r="X456" t="n">
        <v>0.16</v>
      </c>
      <c r="Y456" t="n">
        <v>1</v>
      </c>
      <c r="Z456" t="n">
        <v>10</v>
      </c>
    </row>
    <row r="457">
      <c r="A457" t="n">
        <v>34</v>
      </c>
      <c r="B457" t="n">
        <v>145</v>
      </c>
      <c r="C457" t="inlineStr">
        <is>
          <t xml:space="preserve">CONCLUIDO	</t>
        </is>
      </c>
      <c r="D457" t="n">
        <v>8.9679</v>
      </c>
      <c r="E457" t="n">
        <v>11.15</v>
      </c>
      <c r="F457" t="n">
        <v>7.66</v>
      </c>
      <c r="G457" t="n">
        <v>45.98</v>
      </c>
      <c r="H457" t="n">
        <v>0.5600000000000001</v>
      </c>
      <c r="I457" t="n">
        <v>10</v>
      </c>
      <c r="J457" t="n">
        <v>302.7</v>
      </c>
      <c r="K457" t="n">
        <v>61.2</v>
      </c>
      <c r="L457" t="n">
        <v>9.5</v>
      </c>
      <c r="M457" t="n">
        <v>8</v>
      </c>
      <c r="N457" t="n">
        <v>87</v>
      </c>
      <c r="O457" t="n">
        <v>37567.32</v>
      </c>
      <c r="P457" t="n">
        <v>110.68</v>
      </c>
      <c r="Q457" t="n">
        <v>968.3200000000001</v>
      </c>
      <c r="R457" t="n">
        <v>30.82</v>
      </c>
      <c r="S457" t="n">
        <v>23.91</v>
      </c>
      <c r="T457" t="n">
        <v>2686.19</v>
      </c>
      <c r="U457" t="n">
        <v>0.78</v>
      </c>
      <c r="V457" t="n">
        <v>0.88</v>
      </c>
      <c r="W457" t="n">
        <v>1.1</v>
      </c>
      <c r="X457" t="n">
        <v>0.17</v>
      </c>
      <c r="Y457" t="n">
        <v>1</v>
      </c>
      <c r="Z457" t="n">
        <v>10</v>
      </c>
    </row>
    <row r="458">
      <c r="A458" t="n">
        <v>35</v>
      </c>
      <c r="B458" t="n">
        <v>145</v>
      </c>
      <c r="C458" t="inlineStr">
        <is>
          <t xml:space="preserve">CONCLUIDO	</t>
        </is>
      </c>
      <c r="D458" t="n">
        <v>9.0128</v>
      </c>
      <c r="E458" t="n">
        <v>11.1</v>
      </c>
      <c r="F458" t="n">
        <v>7.66</v>
      </c>
      <c r="G458" t="n">
        <v>51.07</v>
      </c>
      <c r="H458" t="n">
        <v>0.57</v>
      </c>
      <c r="I458" t="n">
        <v>9</v>
      </c>
      <c r="J458" t="n">
        <v>303.23</v>
      </c>
      <c r="K458" t="n">
        <v>61.2</v>
      </c>
      <c r="L458" t="n">
        <v>9.75</v>
      </c>
      <c r="M458" t="n">
        <v>7</v>
      </c>
      <c r="N458" t="n">
        <v>87.28</v>
      </c>
      <c r="O458" t="n">
        <v>37632.84</v>
      </c>
      <c r="P458" t="n">
        <v>108.58</v>
      </c>
      <c r="Q458" t="n">
        <v>968.3200000000001</v>
      </c>
      <c r="R458" t="n">
        <v>30.81</v>
      </c>
      <c r="S458" t="n">
        <v>23.91</v>
      </c>
      <c r="T458" t="n">
        <v>2684.32</v>
      </c>
      <c r="U458" t="n">
        <v>0.78</v>
      </c>
      <c r="V458" t="n">
        <v>0.88</v>
      </c>
      <c r="W458" t="n">
        <v>1.1</v>
      </c>
      <c r="X458" t="n">
        <v>0.17</v>
      </c>
      <c r="Y458" t="n">
        <v>1</v>
      </c>
      <c r="Z458" t="n">
        <v>10</v>
      </c>
    </row>
    <row r="459">
      <c r="A459" t="n">
        <v>36</v>
      </c>
      <c r="B459" t="n">
        <v>145</v>
      </c>
      <c r="C459" t="inlineStr">
        <is>
          <t xml:space="preserve">CONCLUIDO	</t>
        </is>
      </c>
      <c r="D459" t="n">
        <v>9.018000000000001</v>
      </c>
      <c r="E459" t="n">
        <v>11.09</v>
      </c>
      <c r="F459" t="n">
        <v>7.65</v>
      </c>
      <c r="G459" t="n">
        <v>51.03</v>
      </c>
      <c r="H459" t="n">
        <v>0.59</v>
      </c>
      <c r="I459" t="n">
        <v>9</v>
      </c>
      <c r="J459" t="n">
        <v>303.76</v>
      </c>
      <c r="K459" t="n">
        <v>61.2</v>
      </c>
      <c r="L459" t="n">
        <v>10</v>
      </c>
      <c r="M459" t="n">
        <v>7</v>
      </c>
      <c r="N459" t="n">
        <v>87.56999999999999</v>
      </c>
      <c r="O459" t="n">
        <v>37698.48</v>
      </c>
      <c r="P459" t="n">
        <v>108.64</v>
      </c>
      <c r="Q459" t="n">
        <v>968.3200000000001</v>
      </c>
      <c r="R459" t="n">
        <v>30.74</v>
      </c>
      <c r="S459" t="n">
        <v>23.91</v>
      </c>
      <c r="T459" t="n">
        <v>2653.04</v>
      </c>
      <c r="U459" t="n">
        <v>0.78</v>
      </c>
      <c r="V459" t="n">
        <v>0.88</v>
      </c>
      <c r="W459" t="n">
        <v>1.09</v>
      </c>
      <c r="X459" t="n">
        <v>0.16</v>
      </c>
      <c r="Y459" t="n">
        <v>1</v>
      </c>
      <c r="Z459" t="n">
        <v>10</v>
      </c>
    </row>
    <row r="460">
      <c r="A460" t="n">
        <v>37</v>
      </c>
      <c r="B460" t="n">
        <v>145</v>
      </c>
      <c r="C460" t="inlineStr">
        <is>
          <t xml:space="preserve">CONCLUIDO	</t>
        </is>
      </c>
      <c r="D460" t="n">
        <v>9.0185</v>
      </c>
      <c r="E460" t="n">
        <v>11.09</v>
      </c>
      <c r="F460" t="n">
        <v>7.65</v>
      </c>
      <c r="G460" t="n">
        <v>51.03</v>
      </c>
      <c r="H460" t="n">
        <v>0.6</v>
      </c>
      <c r="I460" t="n">
        <v>9</v>
      </c>
      <c r="J460" t="n">
        <v>304.3</v>
      </c>
      <c r="K460" t="n">
        <v>61.2</v>
      </c>
      <c r="L460" t="n">
        <v>10.25</v>
      </c>
      <c r="M460" t="n">
        <v>7</v>
      </c>
      <c r="N460" t="n">
        <v>87.84999999999999</v>
      </c>
      <c r="O460" t="n">
        <v>37764.25</v>
      </c>
      <c r="P460" t="n">
        <v>108.04</v>
      </c>
      <c r="Q460" t="n">
        <v>968.36</v>
      </c>
      <c r="R460" t="n">
        <v>30.6</v>
      </c>
      <c r="S460" t="n">
        <v>23.91</v>
      </c>
      <c r="T460" t="n">
        <v>2581.15</v>
      </c>
      <c r="U460" t="n">
        <v>0.78</v>
      </c>
      <c r="V460" t="n">
        <v>0.88</v>
      </c>
      <c r="W460" t="n">
        <v>1.09</v>
      </c>
      <c r="X460" t="n">
        <v>0.16</v>
      </c>
      <c r="Y460" t="n">
        <v>1</v>
      </c>
      <c r="Z460" t="n">
        <v>10</v>
      </c>
    </row>
    <row r="461">
      <c r="A461" t="n">
        <v>38</v>
      </c>
      <c r="B461" t="n">
        <v>145</v>
      </c>
      <c r="C461" t="inlineStr">
        <is>
          <t xml:space="preserve">CONCLUIDO	</t>
        </is>
      </c>
      <c r="D461" t="n">
        <v>9.007</v>
      </c>
      <c r="E461" t="n">
        <v>11.1</v>
      </c>
      <c r="F461" t="n">
        <v>7.67</v>
      </c>
      <c r="G461" t="n">
        <v>51.12</v>
      </c>
      <c r="H461" t="n">
        <v>0.61</v>
      </c>
      <c r="I461" t="n">
        <v>9</v>
      </c>
      <c r="J461" t="n">
        <v>304.83</v>
      </c>
      <c r="K461" t="n">
        <v>61.2</v>
      </c>
      <c r="L461" t="n">
        <v>10.5</v>
      </c>
      <c r="M461" t="n">
        <v>5</v>
      </c>
      <c r="N461" t="n">
        <v>88.13</v>
      </c>
      <c r="O461" t="n">
        <v>37830.13</v>
      </c>
      <c r="P461" t="n">
        <v>107.52</v>
      </c>
      <c r="Q461" t="n">
        <v>968.36</v>
      </c>
      <c r="R461" t="n">
        <v>30.87</v>
      </c>
      <c r="S461" t="n">
        <v>23.91</v>
      </c>
      <c r="T461" t="n">
        <v>2714.19</v>
      </c>
      <c r="U461" t="n">
        <v>0.77</v>
      </c>
      <c r="V461" t="n">
        <v>0.88</v>
      </c>
      <c r="W461" t="n">
        <v>1.1</v>
      </c>
      <c r="X461" t="n">
        <v>0.17</v>
      </c>
      <c r="Y461" t="n">
        <v>1</v>
      </c>
      <c r="Z461" t="n">
        <v>10</v>
      </c>
    </row>
    <row r="462">
      <c r="A462" t="n">
        <v>39</v>
      </c>
      <c r="B462" t="n">
        <v>145</v>
      </c>
      <c r="C462" t="inlineStr">
        <is>
          <t xml:space="preserve">CONCLUIDO	</t>
        </is>
      </c>
      <c r="D462" t="n">
        <v>9.008599999999999</v>
      </c>
      <c r="E462" t="n">
        <v>11.1</v>
      </c>
      <c r="F462" t="n">
        <v>7.67</v>
      </c>
      <c r="G462" t="n">
        <v>51.11</v>
      </c>
      <c r="H462" t="n">
        <v>0.63</v>
      </c>
      <c r="I462" t="n">
        <v>9</v>
      </c>
      <c r="J462" t="n">
        <v>305.37</v>
      </c>
      <c r="K462" t="n">
        <v>61.2</v>
      </c>
      <c r="L462" t="n">
        <v>10.75</v>
      </c>
      <c r="M462" t="n">
        <v>4</v>
      </c>
      <c r="N462" t="n">
        <v>88.42</v>
      </c>
      <c r="O462" t="n">
        <v>37896.14</v>
      </c>
      <c r="P462" t="n">
        <v>106.51</v>
      </c>
      <c r="Q462" t="n">
        <v>968.33</v>
      </c>
      <c r="R462" t="n">
        <v>30.77</v>
      </c>
      <c r="S462" t="n">
        <v>23.91</v>
      </c>
      <c r="T462" t="n">
        <v>2663.45</v>
      </c>
      <c r="U462" t="n">
        <v>0.78</v>
      </c>
      <c r="V462" t="n">
        <v>0.88</v>
      </c>
      <c r="W462" t="n">
        <v>1.1</v>
      </c>
      <c r="X462" t="n">
        <v>0.17</v>
      </c>
      <c r="Y462" t="n">
        <v>1</v>
      </c>
      <c r="Z462" t="n">
        <v>10</v>
      </c>
    </row>
    <row r="463">
      <c r="A463" t="n">
        <v>40</v>
      </c>
      <c r="B463" t="n">
        <v>145</v>
      </c>
      <c r="C463" t="inlineStr">
        <is>
          <t xml:space="preserve">CONCLUIDO	</t>
        </is>
      </c>
      <c r="D463" t="n">
        <v>9.077199999999999</v>
      </c>
      <c r="E463" t="n">
        <v>11.02</v>
      </c>
      <c r="F463" t="n">
        <v>7.64</v>
      </c>
      <c r="G463" t="n">
        <v>57.27</v>
      </c>
      <c r="H463" t="n">
        <v>0.64</v>
      </c>
      <c r="I463" t="n">
        <v>8</v>
      </c>
      <c r="J463" t="n">
        <v>305.9</v>
      </c>
      <c r="K463" t="n">
        <v>61.2</v>
      </c>
      <c r="L463" t="n">
        <v>11</v>
      </c>
      <c r="M463" t="n">
        <v>3</v>
      </c>
      <c r="N463" t="n">
        <v>88.7</v>
      </c>
      <c r="O463" t="n">
        <v>37962.28</v>
      </c>
      <c r="P463" t="n">
        <v>104.87</v>
      </c>
      <c r="Q463" t="n">
        <v>968.3200000000001</v>
      </c>
      <c r="R463" t="n">
        <v>29.88</v>
      </c>
      <c r="S463" t="n">
        <v>23.91</v>
      </c>
      <c r="T463" t="n">
        <v>2226.32</v>
      </c>
      <c r="U463" t="n">
        <v>0.8</v>
      </c>
      <c r="V463" t="n">
        <v>0.89</v>
      </c>
      <c r="W463" t="n">
        <v>1.1</v>
      </c>
      <c r="X463" t="n">
        <v>0.14</v>
      </c>
      <c r="Y463" t="n">
        <v>1</v>
      </c>
      <c r="Z463" t="n">
        <v>10</v>
      </c>
    </row>
    <row r="464">
      <c r="A464" t="n">
        <v>41</v>
      </c>
      <c r="B464" t="n">
        <v>145</v>
      </c>
      <c r="C464" t="inlineStr">
        <is>
          <t xml:space="preserve">CONCLUIDO	</t>
        </is>
      </c>
      <c r="D464" t="n">
        <v>9.0762</v>
      </c>
      <c r="E464" t="n">
        <v>11.02</v>
      </c>
      <c r="F464" t="n">
        <v>7.64</v>
      </c>
      <c r="G464" t="n">
        <v>57.28</v>
      </c>
      <c r="H464" t="n">
        <v>0.65</v>
      </c>
      <c r="I464" t="n">
        <v>8</v>
      </c>
      <c r="J464" t="n">
        <v>306.44</v>
      </c>
      <c r="K464" t="n">
        <v>61.2</v>
      </c>
      <c r="L464" t="n">
        <v>11.25</v>
      </c>
      <c r="M464" t="n">
        <v>1</v>
      </c>
      <c r="N464" t="n">
        <v>88.98999999999999</v>
      </c>
      <c r="O464" t="n">
        <v>38028.53</v>
      </c>
      <c r="P464" t="n">
        <v>104.68</v>
      </c>
      <c r="Q464" t="n">
        <v>968.41</v>
      </c>
      <c r="R464" t="n">
        <v>29.92</v>
      </c>
      <c r="S464" t="n">
        <v>23.91</v>
      </c>
      <c r="T464" t="n">
        <v>2244.4</v>
      </c>
      <c r="U464" t="n">
        <v>0.8</v>
      </c>
      <c r="V464" t="n">
        <v>0.89</v>
      </c>
      <c r="W464" t="n">
        <v>1.1</v>
      </c>
      <c r="X464" t="n">
        <v>0.14</v>
      </c>
      <c r="Y464" t="n">
        <v>1</v>
      </c>
      <c r="Z464" t="n">
        <v>10</v>
      </c>
    </row>
    <row r="465">
      <c r="A465" t="n">
        <v>42</v>
      </c>
      <c r="B465" t="n">
        <v>145</v>
      </c>
      <c r="C465" t="inlineStr">
        <is>
          <t xml:space="preserve">CONCLUIDO	</t>
        </is>
      </c>
      <c r="D465" t="n">
        <v>9.076499999999999</v>
      </c>
      <c r="E465" t="n">
        <v>11.02</v>
      </c>
      <c r="F465" t="n">
        <v>7.64</v>
      </c>
      <c r="G465" t="n">
        <v>57.28</v>
      </c>
      <c r="H465" t="n">
        <v>0.67</v>
      </c>
      <c r="I465" t="n">
        <v>8</v>
      </c>
      <c r="J465" t="n">
        <v>306.98</v>
      </c>
      <c r="K465" t="n">
        <v>61.2</v>
      </c>
      <c r="L465" t="n">
        <v>11.5</v>
      </c>
      <c r="M465" t="n">
        <v>1</v>
      </c>
      <c r="N465" t="n">
        <v>89.28</v>
      </c>
      <c r="O465" t="n">
        <v>38094.91</v>
      </c>
      <c r="P465" t="n">
        <v>104.92</v>
      </c>
      <c r="Q465" t="n">
        <v>968.37</v>
      </c>
      <c r="R465" t="n">
        <v>29.94</v>
      </c>
      <c r="S465" t="n">
        <v>23.91</v>
      </c>
      <c r="T465" t="n">
        <v>2257.92</v>
      </c>
      <c r="U465" t="n">
        <v>0.8</v>
      </c>
      <c r="V465" t="n">
        <v>0.89</v>
      </c>
      <c r="W465" t="n">
        <v>1.1</v>
      </c>
      <c r="X465" t="n">
        <v>0.14</v>
      </c>
      <c r="Y465" t="n">
        <v>1</v>
      </c>
      <c r="Z465" t="n">
        <v>10</v>
      </c>
    </row>
    <row r="466">
      <c r="A466" t="n">
        <v>43</v>
      </c>
      <c r="B466" t="n">
        <v>145</v>
      </c>
      <c r="C466" t="inlineStr">
        <is>
          <t xml:space="preserve">CONCLUIDO	</t>
        </is>
      </c>
      <c r="D466" t="n">
        <v>9.071199999999999</v>
      </c>
      <c r="E466" t="n">
        <v>11.02</v>
      </c>
      <c r="F466" t="n">
        <v>7.64</v>
      </c>
      <c r="G466" t="n">
        <v>57.33</v>
      </c>
      <c r="H466" t="n">
        <v>0.68</v>
      </c>
      <c r="I466" t="n">
        <v>8</v>
      </c>
      <c r="J466" t="n">
        <v>307.52</v>
      </c>
      <c r="K466" t="n">
        <v>61.2</v>
      </c>
      <c r="L466" t="n">
        <v>11.75</v>
      </c>
      <c r="M466" t="n">
        <v>0</v>
      </c>
      <c r="N466" t="n">
        <v>89.56999999999999</v>
      </c>
      <c r="O466" t="n">
        <v>38161.42</v>
      </c>
      <c r="P466" t="n">
        <v>105.62</v>
      </c>
      <c r="Q466" t="n">
        <v>968.3200000000001</v>
      </c>
      <c r="R466" t="n">
        <v>29.94</v>
      </c>
      <c r="S466" t="n">
        <v>23.91</v>
      </c>
      <c r="T466" t="n">
        <v>2256.2</v>
      </c>
      <c r="U466" t="n">
        <v>0.8</v>
      </c>
      <c r="V466" t="n">
        <v>0.88</v>
      </c>
      <c r="W466" t="n">
        <v>1.1</v>
      </c>
      <c r="X466" t="n">
        <v>0.15</v>
      </c>
      <c r="Y466" t="n">
        <v>1</v>
      </c>
      <c r="Z466" t="n">
        <v>10</v>
      </c>
    </row>
    <row r="467">
      <c r="A467" t="n">
        <v>0</v>
      </c>
      <c r="B467" t="n">
        <v>65</v>
      </c>
      <c r="C467" t="inlineStr">
        <is>
          <t xml:space="preserve">CONCLUIDO	</t>
        </is>
      </c>
      <c r="D467" t="n">
        <v>7.7991</v>
      </c>
      <c r="E467" t="n">
        <v>12.82</v>
      </c>
      <c r="F467" t="n">
        <v>8.82</v>
      </c>
      <c r="G467" t="n">
        <v>7.9</v>
      </c>
      <c r="H467" t="n">
        <v>0.13</v>
      </c>
      <c r="I467" t="n">
        <v>67</v>
      </c>
      <c r="J467" t="n">
        <v>133.21</v>
      </c>
      <c r="K467" t="n">
        <v>46.47</v>
      </c>
      <c r="L467" t="n">
        <v>1</v>
      </c>
      <c r="M467" t="n">
        <v>65</v>
      </c>
      <c r="N467" t="n">
        <v>20.75</v>
      </c>
      <c r="O467" t="n">
        <v>16663.42</v>
      </c>
      <c r="P467" t="n">
        <v>91.69</v>
      </c>
      <c r="Q467" t="n">
        <v>968.54</v>
      </c>
      <c r="R467" t="n">
        <v>66.84</v>
      </c>
      <c r="S467" t="n">
        <v>23.91</v>
      </c>
      <c r="T467" t="n">
        <v>20408.57</v>
      </c>
      <c r="U467" t="n">
        <v>0.36</v>
      </c>
      <c r="V467" t="n">
        <v>0.77</v>
      </c>
      <c r="W467" t="n">
        <v>1.19</v>
      </c>
      <c r="X467" t="n">
        <v>1.32</v>
      </c>
      <c r="Y467" t="n">
        <v>1</v>
      </c>
      <c r="Z467" t="n">
        <v>10</v>
      </c>
    </row>
    <row r="468">
      <c r="A468" t="n">
        <v>1</v>
      </c>
      <c r="B468" t="n">
        <v>65</v>
      </c>
      <c r="C468" t="inlineStr">
        <is>
          <t xml:space="preserve">CONCLUIDO	</t>
        </is>
      </c>
      <c r="D468" t="n">
        <v>8.2789</v>
      </c>
      <c r="E468" t="n">
        <v>12.08</v>
      </c>
      <c r="F468" t="n">
        <v>8.51</v>
      </c>
      <c r="G468" t="n">
        <v>10.01</v>
      </c>
      <c r="H468" t="n">
        <v>0.17</v>
      </c>
      <c r="I468" t="n">
        <v>51</v>
      </c>
      <c r="J468" t="n">
        <v>133.55</v>
      </c>
      <c r="K468" t="n">
        <v>46.47</v>
      </c>
      <c r="L468" t="n">
        <v>1.25</v>
      </c>
      <c r="M468" t="n">
        <v>49</v>
      </c>
      <c r="N468" t="n">
        <v>20.83</v>
      </c>
      <c r="O468" t="n">
        <v>16704.7</v>
      </c>
      <c r="P468" t="n">
        <v>86.55</v>
      </c>
      <c r="Q468" t="n">
        <v>968.5</v>
      </c>
      <c r="R468" t="n">
        <v>57.23</v>
      </c>
      <c r="S468" t="n">
        <v>23.91</v>
      </c>
      <c r="T468" t="n">
        <v>15684.61</v>
      </c>
      <c r="U468" t="n">
        <v>0.42</v>
      </c>
      <c r="V468" t="n">
        <v>0.79</v>
      </c>
      <c r="W468" t="n">
        <v>1.16</v>
      </c>
      <c r="X468" t="n">
        <v>1.01</v>
      </c>
      <c r="Y468" t="n">
        <v>1</v>
      </c>
      <c r="Z468" t="n">
        <v>10</v>
      </c>
    </row>
    <row r="469">
      <c r="A469" t="n">
        <v>2</v>
      </c>
      <c r="B469" t="n">
        <v>65</v>
      </c>
      <c r="C469" t="inlineStr">
        <is>
          <t xml:space="preserve">CONCLUIDO	</t>
        </is>
      </c>
      <c r="D469" t="n">
        <v>8.628500000000001</v>
      </c>
      <c r="E469" t="n">
        <v>11.59</v>
      </c>
      <c r="F469" t="n">
        <v>8.289999999999999</v>
      </c>
      <c r="G469" t="n">
        <v>12.14</v>
      </c>
      <c r="H469" t="n">
        <v>0.2</v>
      </c>
      <c r="I469" t="n">
        <v>41</v>
      </c>
      <c r="J469" t="n">
        <v>133.88</v>
      </c>
      <c r="K469" t="n">
        <v>46.47</v>
      </c>
      <c r="L469" t="n">
        <v>1.5</v>
      </c>
      <c r="M469" t="n">
        <v>39</v>
      </c>
      <c r="N469" t="n">
        <v>20.91</v>
      </c>
      <c r="O469" t="n">
        <v>16746.01</v>
      </c>
      <c r="P469" t="n">
        <v>82.65000000000001</v>
      </c>
      <c r="Q469" t="n">
        <v>968.4299999999999</v>
      </c>
      <c r="R469" t="n">
        <v>50.66</v>
      </c>
      <c r="S469" t="n">
        <v>23.91</v>
      </c>
      <c r="T469" t="n">
        <v>12452.6</v>
      </c>
      <c r="U469" t="n">
        <v>0.47</v>
      </c>
      <c r="V469" t="n">
        <v>0.82</v>
      </c>
      <c r="W469" t="n">
        <v>1.14</v>
      </c>
      <c r="X469" t="n">
        <v>0.8</v>
      </c>
      <c r="Y469" t="n">
        <v>1</v>
      </c>
      <c r="Z469" t="n">
        <v>10</v>
      </c>
    </row>
    <row r="470">
      <c r="A470" t="n">
        <v>3</v>
      </c>
      <c r="B470" t="n">
        <v>65</v>
      </c>
      <c r="C470" t="inlineStr">
        <is>
          <t xml:space="preserve">CONCLUIDO	</t>
        </is>
      </c>
      <c r="D470" t="n">
        <v>8.885199999999999</v>
      </c>
      <c r="E470" t="n">
        <v>11.25</v>
      </c>
      <c r="F470" t="n">
        <v>8.15</v>
      </c>
      <c r="G470" t="n">
        <v>14.38</v>
      </c>
      <c r="H470" t="n">
        <v>0.23</v>
      </c>
      <c r="I470" t="n">
        <v>34</v>
      </c>
      <c r="J470" t="n">
        <v>134.22</v>
      </c>
      <c r="K470" t="n">
        <v>46.47</v>
      </c>
      <c r="L470" t="n">
        <v>1.75</v>
      </c>
      <c r="M470" t="n">
        <v>32</v>
      </c>
      <c r="N470" t="n">
        <v>21</v>
      </c>
      <c r="O470" t="n">
        <v>16787.35</v>
      </c>
      <c r="P470" t="n">
        <v>79.14</v>
      </c>
      <c r="Q470" t="n">
        <v>968.55</v>
      </c>
      <c r="R470" t="n">
        <v>45.81</v>
      </c>
      <c r="S470" t="n">
        <v>23.91</v>
      </c>
      <c r="T470" t="n">
        <v>10062.21</v>
      </c>
      <c r="U470" t="n">
        <v>0.52</v>
      </c>
      <c r="V470" t="n">
        <v>0.83</v>
      </c>
      <c r="W470" t="n">
        <v>1.14</v>
      </c>
      <c r="X470" t="n">
        <v>0.65</v>
      </c>
      <c r="Y470" t="n">
        <v>1</v>
      </c>
      <c r="Z470" t="n">
        <v>10</v>
      </c>
    </row>
    <row r="471">
      <c r="A471" t="n">
        <v>4</v>
      </c>
      <c r="B471" t="n">
        <v>65</v>
      </c>
      <c r="C471" t="inlineStr">
        <is>
          <t xml:space="preserve">CONCLUIDO	</t>
        </is>
      </c>
      <c r="D471" t="n">
        <v>9.072100000000001</v>
      </c>
      <c r="E471" t="n">
        <v>11.02</v>
      </c>
      <c r="F471" t="n">
        <v>8.050000000000001</v>
      </c>
      <c r="G471" t="n">
        <v>16.66</v>
      </c>
      <c r="H471" t="n">
        <v>0.26</v>
      </c>
      <c r="I471" t="n">
        <v>29</v>
      </c>
      <c r="J471" t="n">
        <v>134.55</v>
      </c>
      <c r="K471" t="n">
        <v>46.47</v>
      </c>
      <c r="L471" t="n">
        <v>2</v>
      </c>
      <c r="M471" t="n">
        <v>27</v>
      </c>
      <c r="N471" t="n">
        <v>21.09</v>
      </c>
      <c r="O471" t="n">
        <v>16828.84</v>
      </c>
      <c r="P471" t="n">
        <v>76.54000000000001</v>
      </c>
      <c r="Q471" t="n">
        <v>968.3200000000001</v>
      </c>
      <c r="R471" t="n">
        <v>43.13</v>
      </c>
      <c r="S471" t="n">
        <v>23.91</v>
      </c>
      <c r="T471" t="n">
        <v>8744.91</v>
      </c>
      <c r="U471" t="n">
        <v>0.55</v>
      </c>
      <c r="V471" t="n">
        <v>0.84</v>
      </c>
      <c r="W471" t="n">
        <v>1.12</v>
      </c>
      <c r="X471" t="n">
        <v>0.5600000000000001</v>
      </c>
      <c r="Y471" t="n">
        <v>1</v>
      </c>
      <c r="Z471" t="n">
        <v>10</v>
      </c>
    </row>
    <row r="472">
      <c r="A472" t="n">
        <v>5</v>
      </c>
      <c r="B472" t="n">
        <v>65</v>
      </c>
      <c r="C472" t="inlineStr">
        <is>
          <t xml:space="preserve">CONCLUIDO	</t>
        </is>
      </c>
      <c r="D472" t="n">
        <v>9.2279</v>
      </c>
      <c r="E472" t="n">
        <v>10.84</v>
      </c>
      <c r="F472" t="n">
        <v>7.98</v>
      </c>
      <c r="G472" t="n">
        <v>19.14</v>
      </c>
      <c r="H472" t="n">
        <v>0.29</v>
      </c>
      <c r="I472" t="n">
        <v>25</v>
      </c>
      <c r="J472" t="n">
        <v>134.89</v>
      </c>
      <c r="K472" t="n">
        <v>46.47</v>
      </c>
      <c r="L472" t="n">
        <v>2.25</v>
      </c>
      <c r="M472" t="n">
        <v>23</v>
      </c>
      <c r="N472" t="n">
        <v>21.17</v>
      </c>
      <c r="O472" t="n">
        <v>16870.25</v>
      </c>
      <c r="P472" t="n">
        <v>74.14</v>
      </c>
      <c r="Q472" t="n">
        <v>968.38</v>
      </c>
      <c r="R472" t="n">
        <v>40.52</v>
      </c>
      <c r="S472" t="n">
        <v>23.91</v>
      </c>
      <c r="T472" t="n">
        <v>7462.58</v>
      </c>
      <c r="U472" t="n">
        <v>0.59</v>
      </c>
      <c r="V472" t="n">
        <v>0.85</v>
      </c>
      <c r="W472" t="n">
        <v>1.12</v>
      </c>
      <c r="X472" t="n">
        <v>0.48</v>
      </c>
      <c r="Y472" t="n">
        <v>1</v>
      </c>
      <c r="Z472" t="n">
        <v>10</v>
      </c>
    </row>
    <row r="473">
      <c r="A473" t="n">
        <v>6</v>
      </c>
      <c r="B473" t="n">
        <v>65</v>
      </c>
      <c r="C473" t="inlineStr">
        <is>
          <t xml:space="preserve">CONCLUIDO	</t>
        </is>
      </c>
      <c r="D473" t="n">
        <v>9.3392</v>
      </c>
      <c r="E473" t="n">
        <v>10.71</v>
      </c>
      <c r="F473" t="n">
        <v>7.93</v>
      </c>
      <c r="G473" t="n">
        <v>21.62</v>
      </c>
      <c r="H473" t="n">
        <v>0.33</v>
      </c>
      <c r="I473" t="n">
        <v>22</v>
      </c>
      <c r="J473" t="n">
        <v>135.22</v>
      </c>
      <c r="K473" t="n">
        <v>46.47</v>
      </c>
      <c r="L473" t="n">
        <v>2.5</v>
      </c>
      <c r="M473" t="n">
        <v>20</v>
      </c>
      <c r="N473" t="n">
        <v>21.26</v>
      </c>
      <c r="O473" t="n">
        <v>16911.68</v>
      </c>
      <c r="P473" t="n">
        <v>71.31</v>
      </c>
      <c r="Q473" t="n">
        <v>968.36</v>
      </c>
      <c r="R473" t="n">
        <v>38.99</v>
      </c>
      <c r="S473" t="n">
        <v>23.91</v>
      </c>
      <c r="T473" t="n">
        <v>6709.91</v>
      </c>
      <c r="U473" t="n">
        <v>0.61</v>
      </c>
      <c r="V473" t="n">
        <v>0.85</v>
      </c>
      <c r="W473" t="n">
        <v>1.12</v>
      </c>
      <c r="X473" t="n">
        <v>0.43</v>
      </c>
      <c r="Y473" t="n">
        <v>1</v>
      </c>
      <c r="Z473" t="n">
        <v>10</v>
      </c>
    </row>
    <row r="474">
      <c r="A474" t="n">
        <v>7</v>
      </c>
      <c r="B474" t="n">
        <v>65</v>
      </c>
      <c r="C474" t="inlineStr">
        <is>
          <t xml:space="preserve">CONCLUIDO	</t>
        </is>
      </c>
      <c r="D474" t="n">
        <v>9.476699999999999</v>
      </c>
      <c r="E474" t="n">
        <v>10.55</v>
      </c>
      <c r="F474" t="n">
        <v>7.85</v>
      </c>
      <c r="G474" t="n">
        <v>24.8</v>
      </c>
      <c r="H474" t="n">
        <v>0.36</v>
      </c>
      <c r="I474" t="n">
        <v>19</v>
      </c>
      <c r="J474" t="n">
        <v>135.56</v>
      </c>
      <c r="K474" t="n">
        <v>46.47</v>
      </c>
      <c r="L474" t="n">
        <v>2.75</v>
      </c>
      <c r="M474" t="n">
        <v>15</v>
      </c>
      <c r="N474" t="n">
        <v>21.34</v>
      </c>
      <c r="O474" t="n">
        <v>16953.14</v>
      </c>
      <c r="P474" t="n">
        <v>68.27</v>
      </c>
      <c r="Q474" t="n">
        <v>968.4</v>
      </c>
      <c r="R474" t="n">
        <v>36.62</v>
      </c>
      <c r="S474" t="n">
        <v>23.91</v>
      </c>
      <c r="T474" t="n">
        <v>5540.96</v>
      </c>
      <c r="U474" t="n">
        <v>0.65</v>
      </c>
      <c r="V474" t="n">
        <v>0.86</v>
      </c>
      <c r="W474" t="n">
        <v>1.12</v>
      </c>
      <c r="X474" t="n">
        <v>0.36</v>
      </c>
      <c r="Y474" t="n">
        <v>1</v>
      </c>
      <c r="Z474" t="n">
        <v>10</v>
      </c>
    </row>
    <row r="475">
      <c r="A475" t="n">
        <v>8</v>
      </c>
      <c r="B475" t="n">
        <v>65</v>
      </c>
      <c r="C475" t="inlineStr">
        <is>
          <t xml:space="preserve">CONCLUIDO	</t>
        </is>
      </c>
      <c r="D475" t="n">
        <v>9.5595</v>
      </c>
      <c r="E475" t="n">
        <v>10.46</v>
      </c>
      <c r="F475" t="n">
        <v>7.82</v>
      </c>
      <c r="G475" t="n">
        <v>27.59</v>
      </c>
      <c r="H475" t="n">
        <v>0.39</v>
      </c>
      <c r="I475" t="n">
        <v>17</v>
      </c>
      <c r="J475" t="n">
        <v>135.9</v>
      </c>
      <c r="K475" t="n">
        <v>46.47</v>
      </c>
      <c r="L475" t="n">
        <v>3</v>
      </c>
      <c r="M475" t="n">
        <v>9</v>
      </c>
      <c r="N475" t="n">
        <v>21.43</v>
      </c>
      <c r="O475" t="n">
        <v>16994.64</v>
      </c>
      <c r="P475" t="n">
        <v>65.5</v>
      </c>
      <c r="Q475" t="n">
        <v>968.34</v>
      </c>
      <c r="R475" t="n">
        <v>35.57</v>
      </c>
      <c r="S475" t="n">
        <v>23.91</v>
      </c>
      <c r="T475" t="n">
        <v>5026.73</v>
      </c>
      <c r="U475" t="n">
        <v>0.67</v>
      </c>
      <c r="V475" t="n">
        <v>0.87</v>
      </c>
      <c r="W475" t="n">
        <v>1.11</v>
      </c>
      <c r="X475" t="n">
        <v>0.32</v>
      </c>
      <c r="Y475" t="n">
        <v>1</v>
      </c>
      <c r="Z475" t="n">
        <v>10</v>
      </c>
    </row>
    <row r="476">
      <c r="A476" t="n">
        <v>9</v>
      </c>
      <c r="B476" t="n">
        <v>65</v>
      </c>
      <c r="C476" t="inlineStr">
        <is>
          <t xml:space="preserve">CONCLUIDO	</t>
        </is>
      </c>
      <c r="D476" t="n">
        <v>9.5481</v>
      </c>
      <c r="E476" t="n">
        <v>10.47</v>
      </c>
      <c r="F476" t="n">
        <v>7.83</v>
      </c>
      <c r="G476" t="n">
        <v>27.64</v>
      </c>
      <c r="H476" t="n">
        <v>0.42</v>
      </c>
      <c r="I476" t="n">
        <v>17</v>
      </c>
      <c r="J476" t="n">
        <v>136.23</v>
      </c>
      <c r="K476" t="n">
        <v>46.47</v>
      </c>
      <c r="L476" t="n">
        <v>3.25</v>
      </c>
      <c r="M476" t="n">
        <v>3</v>
      </c>
      <c r="N476" t="n">
        <v>21.52</v>
      </c>
      <c r="O476" t="n">
        <v>17036.16</v>
      </c>
      <c r="P476" t="n">
        <v>65.11</v>
      </c>
      <c r="Q476" t="n">
        <v>968.3200000000001</v>
      </c>
      <c r="R476" t="n">
        <v>35.58</v>
      </c>
      <c r="S476" t="n">
        <v>23.91</v>
      </c>
      <c r="T476" t="n">
        <v>5032.76</v>
      </c>
      <c r="U476" t="n">
        <v>0.67</v>
      </c>
      <c r="V476" t="n">
        <v>0.86</v>
      </c>
      <c r="W476" t="n">
        <v>1.12</v>
      </c>
      <c r="X476" t="n">
        <v>0.33</v>
      </c>
      <c r="Y476" t="n">
        <v>1</v>
      </c>
      <c r="Z476" t="n">
        <v>10</v>
      </c>
    </row>
    <row r="477">
      <c r="A477" t="n">
        <v>10</v>
      </c>
      <c r="B477" t="n">
        <v>65</v>
      </c>
      <c r="C477" t="inlineStr">
        <is>
          <t xml:space="preserve">CONCLUIDO	</t>
        </is>
      </c>
      <c r="D477" t="n">
        <v>9.5954</v>
      </c>
      <c r="E477" t="n">
        <v>10.42</v>
      </c>
      <c r="F477" t="n">
        <v>7.81</v>
      </c>
      <c r="G477" t="n">
        <v>29.27</v>
      </c>
      <c r="H477" t="n">
        <v>0.45</v>
      </c>
      <c r="I477" t="n">
        <v>16</v>
      </c>
      <c r="J477" t="n">
        <v>136.57</v>
      </c>
      <c r="K477" t="n">
        <v>46.47</v>
      </c>
      <c r="L477" t="n">
        <v>3.5</v>
      </c>
      <c r="M477" t="n">
        <v>1</v>
      </c>
      <c r="N477" t="n">
        <v>21.6</v>
      </c>
      <c r="O477" t="n">
        <v>17077.72</v>
      </c>
      <c r="P477" t="n">
        <v>64.45</v>
      </c>
      <c r="Q477" t="n">
        <v>968.38</v>
      </c>
      <c r="R477" t="n">
        <v>34.85</v>
      </c>
      <c r="S477" t="n">
        <v>23.91</v>
      </c>
      <c r="T477" t="n">
        <v>4668.69</v>
      </c>
      <c r="U477" t="n">
        <v>0.6899999999999999</v>
      </c>
      <c r="V477" t="n">
        <v>0.87</v>
      </c>
      <c r="W477" t="n">
        <v>1.12</v>
      </c>
      <c r="X477" t="n">
        <v>0.31</v>
      </c>
      <c r="Y477" t="n">
        <v>1</v>
      </c>
      <c r="Z477" t="n">
        <v>10</v>
      </c>
    </row>
    <row r="478">
      <c r="A478" t="n">
        <v>11</v>
      </c>
      <c r="B478" t="n">
        <v>65</v>
      </c>
      <c r="C478" t="inlineStr">
        <is>
          <t xml:space="preserve">CONCLUIDO	</t>
        </is>
      </c>
      <c r="D478" t="n">
        <v>9.5944</v>
      </c>
      <c r="E478" t="n">
        <v>10.42</v>
      </c>
      <c r="F478" t="n">
        <v>7.81</v>
      </c>
      <c r="G478" t="n">
        <v>29.28</v>
      </c>
      <c r="H478" t="n">
        <v>0.48</v>
      </c>
      <c r="I478" t="n">
        <v>16</v>
      </c>
      <c r="J478" t="n">
        <v>136.91</v>
      </c>
      <c r="K478" t="n">
        <v>46.47</v>
      </c>
      <c r="L478" t="n">
        <v>3.75</v>
      </c>
      <c r="M478" t="n">
        <v>0</v>
      </c>
      <c r="N478" t="n">
        <v>21.69</v>
      </c>
      <c r="O478" t="n">
        <v>17119.3</v>
      </c>
      <c r="P478" t="n">
        <v>64.61</v>
      </c>
      <c r="Q478" t="n">
        <v>968.38</v>
      </c>
      <c r="R478" t="n">
        <v>34.86</v>
      </c>
      <c r="S478" t="n">
        <v>23.91</v>
      </c>
      <c r="T478" t="n">
        <v>4676.84</v>
      </c>
      <c r="U478" t="n">
        <v>0.6899999999999999</v>
      </c>
      <c r="V478" t="n">
        <v>0.87</v>
      </c>
      <c r="W478" t="n">
        <v>1.12</v>
      </c>
      <c r="X478" t="n">
        <v>0.31</v>
      </c>
      <c r="Y478" t="n">
        <v>1</v>
      </c>
      <c r="Z478" t="n">
        <v>10</v>
      </c>
    </row>
    <row r="479">
      <c r="A479" t="n">
        <v>0</v>
      </c>
      <c r="B479" t="n">
        <v>130</v>
      </c>
      <c r="C479" t="inlineStr">
        <is>
          <t xml:space="preserve">CONCLUIDO	</t>
        </is>
      </c>
      <c r="D479" t="n">
        <v>5.454</v>
      </c>
      <c r="E479" t="n">
        <v>18.34</v>
      </c>
      <c r="F479" t="n">
        <v>9.859999999999999</v>
      </c>
      <c r="G479" t="n">
        <v>5.1</v>
      </c>
      <c r="H479" t="n">
        <v>0.07000000000000001</v>
      </c>
      <c r="I479" t="n">
        <v>116</v>
      </c>
      <c r="J479" t="n">
        <v>252.85</v>
      </c>
      <c r="K479" t="n">
        <v>59.19</v>
      </c>
      <c r="L479" t="n">
        <v>1</v>
      </c>
      <c r="M479" t="n">
        <v>114</v>
      </c>
      <c r="N479" t="n">
        <v>62.65</v>
      </c>
      <c r="O479" t="n">
        <v>31418.63</v>
      </c>
      <c r="P479" t="n">
        <v>160.26</v>
      </c>
      <c r="Q479" t="n">
        <v>968.97</v>
      </c>
      <c r="R479" t="n">
        <v>99.34</v>
      </c>
      <c r="S479" t="n">
        <v>23.91</v>
      </c>
      <c r="T479" t="n">
        <v>36415.86</v>
      </c>
      <c r="U479" t="n">
        <v>0.24</v>
      </c>
      <c r="V479" t="n">
        <v>0.6899999999999999</v>
      </c>
      <c r="W479" t="n">
        <v>1.27</v>
      </c>
      <c r="X479" t="n">
        <v>2.36</v>
      </c>
      <c r="Y479" t="n">
        <v>1</v>
      </c>
      <c r="Z479" t="n">
        <v>10</v>
      </c>
    </row>
    <row r="480">
      <c r="A480" t="n">
        <v>1</v>
      </c>
      <c r="B480" t="n">
        <v>130</v>
      </c>
      <c r="C480" t="inlineStr">
        <is>
          <t xml:space="preserve">CONCLUIDO	</t>
        </is>
      </c>
      <c r="D480" t="n">
        <v>6.133</v>
      </c>
      <c r="E480" t="n">
        <v>16.31</v>
      </c>
      <c r="F480" t="n">
        <v>9.25</v>
      </c>
      <c r="G480" t="n">
        <v>6.38</v>
      </c>
      <c r="H480" t="n">
        <v>0.09</v>
      </c>
      <c r="I480" t="n">
        <v>87</v>
      </c>
      <c r="J480" t="n">
        <v>253.3</v>
      </c>
      <c r="K480" t="n">
        <v>59.19</v>
      </c>
      <c r="L480" t="n">
        <v>1.25</v>
      </c>
      <c r="M480" t="n">
        <v>85</v>
      </c>
      <c r="N480" t="n">
        <v>62.86</v>
      </c>
      <c r="O480" t="n">
        <v>31474.5</v>
      </c>
      <c r="P480" t="n">
        <v>149.45</v>
      </c>
      <c r="Q480" t="n">
        <v>968.59</v>
      </c>
      <c r="R480" t="n">
        <v>80.22</v>
      </c>
      <c r="S480" t="n">
        <v>23.91</v>
      </c>
      <c r="T480" t="n">
        <v>27000.92</v>
      </c>
      <c r="U480" t="n">
        <v>0.3</v>
      </c>
      <c r="V480" t="n">
        <v>0.73</v>
      </c>
      <c r="W480" t="n">
        <v>1.22</v>
      </c>
      <c r="X480" t="n">
        <v>1.75</v>
      </c>
      <c r="Y480" t="n">
        <v>1</v>
      </c>
      <c r="Z480" t="n">
        <v>10</v>
      </c>
    </row>
    <row r="481">
      <c r="A481" t="n">
        <v>2</v>
      </c>
      <c r="B481" t="n">
        <v>130</v>
      </c>
      <c r="C481" t="inlineStr">
        <is>
          <t xml:space="preserve">CONCLUIDO	</t>
        </is>
      </c>
      <c r="D481" t="n">
        <v>6.6077</v>
      </c>
      <c r="E481" t="n">
        <v>15.13</v>
      </c>
      <c r="F481" t="n">
        <v>8.91</v>
      </c>
      <c r="G481" t="n">
        <v>7.63</v>
      </c>
      <c r="H481" t="n">
        <v>0.11</v>
      </c>
      <c r="I481" t="n">
        <v>70</v>
      </c>
      <c r="J481" t="n">
        <v>253.75</v>
      </c>
      <c r="K481" t="n">
        <v>59.19</v>
      </c>
      <c r="L481" t="n">
        <v>1.5</v>
      </c>
      <c r="M481" t="n">
        <v>68</v>
      </c>
      <c r="N481" t="n">
        <v>63.06</v>
      </c>
      <c r="O481" t="n">
        <v>31530.44</v>
      </c>
      <c r="P481" t="n">
        <v>143.14</v>
      </c>
      <c r="Q481" t="n">
        <v>968.46</v>
      </c>
      <c r="R481" t="n">
        <v>69.39</v>
      </c>
      <c r="S481" t="n">
        <v>23.91</v>
      </c>
      <c r="T481" t="n">
        <v>21668.69</v>
      </c>
      <c r="U481" t="n">
        <v>0.34</v>
      </c>
      <c r="V481" t="n">
        <v>0.76</v>
      </c>
      <c r="W481" t="n">
        <v>1.2</v>
      </c>
      <c r="X481" t="n">
        <v>1.41</v>
      </c>
      <c r="Y481" t="n">
        <v>1</v>
      </c>
      <c r="Z481" t="n">
        <v>10</v>
      </c>
    </row>
    <row r="482">
      <c r="A482" t="n">
        <v>3</v>
      </c>
      <c r="B482" t="n">
        <v>130</v>
      </c>
      <c r="C482" t="inlineStr">
        <is>
          <t xml:space="preserve">CONCLUIDO	</t>
        </is>
      </c>
      <c r="D482" t="n">
        <v>7.0008</v>
      </c>
      <c r="E482" t="n">
        <v>14.28</v>
      </c>
      <c r="F482" t="n">
        <v>8.640000000000001</v>
      </c>
      <c r="G482" t="n">
        <v>8.94</v>
      </c>
      <c r="H482" t="n">
        <v>0.12</v>
      </c>
      <c r="I482" t="n">
        <v>58</v>
      </c>
      <c r="J482" t="n">
        <v>254.21</v>
      </c>
      <c r="K482" t="n">
        <v>59.19</v>
      </c>
      <c r="L482" t="n">
        <v>1.75</v>
      </c>
      <c r="M482" t="n">
        <v>56</v>
      </c>
      <c r="N482" t="n">
        <v>63.26</v>
      </c>
      <c r="O482" t="n">
        <v>31586.46</v>
      </c>
      <c r="P482" t="n">
        <v>138.09</v>
      </c>
      <c r="Q482" t="n">
        <v>968.38</v>
      </c>
      <c r="R482" t="n">
        <v>61.42</v>
      </c>
      <c r="S482" t="n">
        <v>23.91</v>
      </c>
      <c r="T482" t="n">
        <v>17746.3</v>
      </c>
      <c r="U482" t="n">
        <v>0.39</v>
      </c>
      <c r="V482" t="n">
        <v>0.78</v>
      </c>
      <c r="W482" t="n">
        <v>1.17</v>
      </c>
      <c r="X482" t="n">
        <v>1.15</v>
      </c>
      <c r="Y482" t="n">
        <v>1</v>
      </c>
      <c r="Z482" t="n">
        <v>10</v>
      </c>
    </row>
    <row r="483">
      <c r="A483" t="n">
        <v>4</v>
      </c>
      <c r="B483" t="n">
        <v>130</v>
      </c>
      <c r="C483" t="inlineStr">
        <is>
          <t xml:space="preserve">CONCLUIDO	</t>
        </is>
      </c>
      <c r="D483" t="n">
        <v>7.2832</v>
      </c>
      <c r="E483" t="n">
        <v>13.73</v>
      </c>
      <c r="F483" t="n">
        <v>8.48</v>
      </c>
      <c r="G483" t="n">
        <v>10.18</v>
      </c>
      <c r="H483" t="n">
        <v>0.14</v>
      </c>
      <c r="I483" t="n">
        <v>50</v>
      </c>
      <c r="J483" t="n">
        <v>254.66</v>
      </c>
      <c r="K483" t="n">
        <v>59.19</v>
      </c>
      <c r="L483" t="n">
        <v>2</v>
      </c>
      <c r="M483" t="n">
        <v>48</v>
      </c>
      <c r="N483" t="n">
        <v>63.47</v>
      </c>
      <c r="O483" t="n">
        <v>31642.55</v>
      </c>
      <c r="P483" t="n">
        <v>134.72</v>
      </c>
      <c r="Q483" t="n">
        <v>968.5</v>
      </c>
      <c r="R483" t="n">
        <v>56.13</v>
      </c>
      <c r="S483" t="n">
        <v>23.91</v>
      </c>
      <c r="T483" t="n">
        <v>15138.93</v>
      </c>
      <c r="U483" t="n">
        <v>0.43</v>
      </c>
      <c r="V483" t="n">
        <v>0.8</v>
      </c>
      <c r="W483" t="n">
        <v>1.17</v>
      </c>
      <c r="X483" t="n">
        <v>0.98</v>
      </c>
      <c r="Y483" t="n">
        <v>1</v>
      </c>
      <c r="Z483" t="n">
        <v>10</v>
      </c>
    </row>
    <row r="484">
      <c r="A484" t="n">
        <v>5</v>
      </c>
      <c r="B484" t="n">
        <v>130</v>
      </c>
      <c r="C484" t="inlineStr">
        <is>
          <t xml:space="preserve">CONCLUIDO	</t>
        </is>
      </c>
      <c r="D484" t="n">
        <v>7.5508</v>
      </c>
      <c r="E484" t="n">
        <v>13.24</v>
      </c>
      <c r="F484" t="n">
        <v>8.34</v>
      </c>
      <c r="G484" t="n">
        <v>11.63</v>
      </c>
      <c r="H484" t="n">
        <v>0.16</v>
      </c>
      <c r="I484" t="n">
        <v>43</v>
      </c>
      <c r="J484" t="n">
        <v>255.12</v>
      </c>
      <c r="K484" t="n">
        <v>59.19</v>
      </c>
      <c r="L484" t="n">
        <v>2.25</v>
      </c>
      <c r="M484" t="n">
        <v>41</v>
      </c>
      <c r="N484" t="n">
        <v>63.67</v>
      </c>
      <c r="O484" t="n">
        <v>31698.72</v>
      </c>
      <c r="P484" t="n">
        <v>131.62</v>
      </c>
      <c r="Q484" t="n">
        <v>968.4299999999999</v>
      </c>
      <c r="R484" t="n">
        <v>51.77</v>
      </c>
      <c r="S484" t="n">
        <v>23.91</v>
      </c>
      <c r="T484" t="n">
        <v>12994.84</v>
      </c>
      <c r="U484" t="n">
        <v>0.46</v>
      </c>
      <c r="V484" t="n">
        <v>0.8100000000000001</v>
      </c>
      <c r="W484" t="n">
        <v>1.15</v>
      </c>
      <c r="X484" t="n">
        <v>0.84</v>
      </c>
      <c r="Y484" t="n">
        <v>1</v>
      </c>
      <c r="Z484" t="n">
        <v>10</v>
      </c>
    </row>
    <row r="485">
      <c r="A485" t="n">
        <v>6</v>
      </c>
      <c r="B485" t="n">
        <v>130</v>
      </c>
      <c r="C485" t="inlineStr">
        <is>
          <t xml:space="preserve">CONCLUIDO	</t>
        </is>
      </c>
      <c r="D485" t="n">
        <v>7.7646</v>
      </c>
      <c r="E485" t="n">
        <v>12.88</v>
      </c>
      <c r="F485" t="n">
        <v>8.220000000000001</v>
      </c>
      <c r="G485" t="n">
        <v>12.97</v>
      </c>
      <c r="H485" t="n">
        <v>0.17</v>
      </c>
      <c r="I485" t="n">
        <v>38</v>
      </c>
      <c r="J485" t="n">
        <v>255.57</v>
      </c>
      <c r="K485" t="n">
        <v>59.19</v>
      </c>
      <c r="L485" t="n">
        <v>2.5</v>
      </c>
      <c r="M485" t="n">
        <v>36</v>
      </c>
      <c r="N485" t="n">
        <v>63.88</v>
      </c>
      <c r="O485" t="n">
        <v>31754.97</v>
      </c>
      <c r="P485" t="n">
        <v>128.92</v>
      </c>
      <c r="Q485" t="n">
        <v>968.51</v>
      </c>
      <c r="R485" t="n">
        <v>48.18</v>
      </c>
      <c r="S485" t="n">
        <v>23.91</v>
      </c>
      <c r="T485" t="n">
        <v>11228.35</v>
      </c>
      <c r="U485" t="n">
        <v>0.5</v>
      </c>
      <c r="V485" t="n">
        <v>0.82</v>
      </c>
      <c r="W485" t="n">
        <v>1.13</v>
      </c>
      <c r="X485" t="n">
        <v>0.72</v>
      </c>
      <c r="Y485" t="n">
        <v>1</v>
      </c>
      <c r="Z485" t="n">
        <v>10</v>
      </c>
    </row>
    <row r="486">
      <c r="A486" t="n">
        <v>7</v>
      </c>
      <c r="B486" t="n">
        <v>130</v>
      </c>
      <c r="C486" t="inlineStr">
        <is>
          <t xml:space="preserve">CONCLUIDO	</t>
        </is>
      </c>
      <c r="D486" t="n">
        <v>7.8738</v>
      </c>
      <c r="E486" t="n">
        <v>12.7</v>
      </c>
      <c r="F486" t="n">
        <v>8.18</v>
      </c>
      <c r="G486" t="n">
        <v>14.03</v>
      </c>
      <c r="H486" t="n">
        <v>0.19</v>
      </c>
      <c r="I486" t="n">
        <v>35</v>
      </c>
      <c r="J486" t="n">
        <v>256.03</v>
      </c>
      <c r="K486" t="n">
        <v>59.19</v>
      </c>
      <c r="L486" t="n">
        <v>2.75</v>
      </c>
      <c r="M486" t="n">
        <v>33</v>
      </c>
      <c r="N486" t="n">
        <v>64.09</v>
      </c>
      <c r="O486" t="n">
        <v>31811.29</v>
      </c>
      <c r="P486" t="n">
        <v>127.61</v>
      </c>
      <c r="Q486" t="n">
        <v>968.42</v>
      </c>
      <c r="R486" t="n">
        <v>46.99</v>
      </c>
      <c r="S486" t="n">
        <v>23.91</v>
      </c>
      <c r="T486" t="n">
        <v>10646.16</v>
      </c>
      <c r="U486" t="n">
        <v>0.51</v>
      </c>
      <c r="V486" t="n">
        <v>0.83</v>
      </c>
      <c r="W486" t="n">
        <v>1.14</v>
      </c>
      <c r="X486" t="n">
        <v>0.6899999999999999</v>
      </c>
      <c r="Y486" t="n">
        <v>1</v>
      </c>
      <c r="Z486" t="n">
        <v>10</v>
      </c>
    </row>
    <row r="487">
      <c r="A487" t="n">
        <v>8</v>
      </c>
      <c r="B487" t="n">
        <v>130</v>
      </c>
      <c r="C487" t="inlineStr">
        <is>
          <t xml:space="preserve">CONCLUIDO	</t>
        </is>
      </c>
      <c r="D487" t="n">
        <v>8.0519</v>
      </c>
      <c r="E487" t="n">
        <v>12.42</v>
      </c>
      <c r="F487" t="n">
        <v>8.1</v>
      </c>
      <c r="G487" t="n">
        <v>15.68</v>
      </c>
      <c r="H487" t="n">
        <v>0.21</v>
      </c>
      <c r="I487" t="n">
        <v>31</v>
      </c>
      <c r="J487" t="n">
        <v>256.49</v>
      </c>
      <c r="K487" t="n">
        <v>59.19</v>
      </c>
      <c r="L487" t="n">
        <v>3</v>
      </c>
      <c r="M487" t="n">
        <v>29</v>
      </c>
      <c r="N487" t="n">
        <v>64.29000000000001</v>
      </c>
      <c r="O487" t="n">
        <v>31867.69</v>
      </c>
      <c r="P487" t="n">
        <v>125.52</v>
      </c>
      <c r="Q487" t="n">
        <v>968.37</v>
      </c>
      <c r="R487" t="n">
        <v>44.28</v>
      </c>
      <c r="S487" t="n">
        <v>23.91</v>
      </c>
      <c r="T487" t="n">
        <v>9311.01</v>
      </c>
      <c r="U487" t="n">
        <v>0.54</v>
      </c>
      <c r="V487" t="n">
        <v>0.84</v>
      </c>
      <c r="W487" t="n">
        <v>1.13</v>
      </c>
      <c r="X487" t="n">
        <v>0.6</v>
      </c>
      <c r="Y487" t="n">
        <v>1</v>
      </c>
      <c r="Z487" t="n">
        <v>10</v>
      </c>
    </row>
    <row r="488">
      <c r="A488" t="n">
        <v>9</v>
      </c>
      <c r="B488" t="n">
        <v>130</v>
      </c>
      <c r="C488" t="inlineStr">
        <is>
          <t xml:space="preserve">CONCLUIDO	</t>
        </is>
      </c>
      <c r="D488" t="n">
        <v>8.1455</v>
      </c>
      <c r="E488" t="n">
        <v>12.28</v>
      </c>
      <c r="F488" t="n">
        <v>8.050000000000001</v>
      </c>
      <c r="G488" t="n">
        <v>16.66</v>
      </c>
      <c r="H488" t="n">
        <v>0.23</v>
      </c>
      <c r="I488" t="n">
        <v>29</v>
      </c>
      <c r="J488" t="n">
        <v>256.95</v>
      </c>
      <c r="K488" t="n">
        <v>59.19</v>
      </c>
      <c r="L488" t="n">
        <v>3.25</v>
      </c>
      <c r="M488" t="n">
        <v>27</v>
      </c>
      <c r="N488" t="n">
        <v>64.5</v>
      </c>
      <c r="O488" t="n">
        <v>31924.29</v>
      </c>
      <c r="P488" t="n">
        <v>124</v>
      </c>
      <c r="Q488" t="n">
        <v>968.3200000000001</v>
      </c>
      <c r="R488" t="n">
        <v>43.28</v>
      </c>
      <c r="S488" t="n">
        <v>23.91</v>
      </c>
      <c r="T488" t="n">
        <v>8818.93</v>
      </c>
      <c r="U488" t="n">
        <v>0.55</v>
      </c>
      <c r="V488" t="n">
        <v>0.84</v>
      </c>
      <c r="W488" t="n">
        <v>1.12</v>
      </c>
      <c r="X488" t="n">
        <v>0.5600000000000001</v>
      </c>
      <c r="Y488" t="n">
        <v>1</v>
      </c>
      <c r="Z488" t="n">
        <v>10</v>
      </c>
    </row>
    <row r="489">
      <c r="A489" t="n">
        <v>10</v>
      </c>
      <c r="B489" t="n">
        <v>130</v>
      </c>
      <c r="C489" t="inlineStr">
        <is>
          <t xml:space="preserve">CONCLUIDO	</t>
        </is>
      </c>
      <c r="D489" t="n">
        <v>8.2852</v>
      </c>
      <c r="E489" t="n">
        <v>12.07</v>
      </c>
      <c r="F489" t="n">
        <v>7.99</v>
      </c>
      <c r="G489" t="n">
        <v>18.45</v>
      </c>
      <c r="H489" t="n">
        <v>0.24</v>
      </c>
      <c r="I489" t="n">
        <v>26</v>
      </c>
      <c r="J489" t="n">
        <v>257.41</v>
      </c>
      <c r="K489" t="n">
        <v>59.19</v>
      </c>
      <c r="L489" t="n">
        <v>3.5</v>
      </c>
      <c r="M489" t="n">
        <v>24</v>
      </c>
      <c r="N489" t="n">
        <v>64.70999999999999</v>
      </c>
      <c r="O489" t="n">
        <v>31980.84</v>
      </c>
      <c r="P489" t="n">
        <v>122.18</v>
      </c>
      <c r="Q489" t="n">
        <v>968.36</v>
      </c>
      <c r="R489" t="n">
        <v>41.01</v>
      </c>
      <c r="S489" t="n">
        <v>23.91</v>
      </c>
      <c r="T489" t="n">
        <v>7701.37</v>
      </c>
      <c r="U489" t="n">
        <v>0.58</v>
      </c>
      <c r="V489" t="n">
        <v>0.85</v>
      </c>
      <c r="W489" t="n">
        <v>1.13</v>
      </c>
      <c r="X489" t="n">
        <v>0.5</v>
      </c>
      <c r="Y489" t="n">
        <v>1</v>
      </c>
      <c r="Z489" t="n">
        <v>10</v>
      </c>
    </row>
    <row r="490">
      <c r="A490" t="n">
        <v>11</v>
      </c>
      <c r="B490" t="n">
        <v>130</v>
      </c>
      <c r="C490" t="inlineStr">
        <is>
          <t xml:space="preserve">CONCLUIDO	</t>
        </is>
      </c>
      <c r="D490" t="n">
        <v>8.3378</v>
      </c>
      <c r="E490" t="n">
        <v>11.99</v>
      </c>
      <c r="F490" t="n">
        <v>7.97</v>
      </c>
      <c r="G490" t="n">
        <v>19.12</v>
      </c>
      <c r="H490" t="n">
        <v>0.26</v>
      </c>
      <c r="I490" t="n">
        <v>25</v>
      </c>
      <c r="J490" t="n">
        <v>257.86</v>
      </c>
      <c r="K490" t="n">
        <v>59.19</v>
      </c>
      <c r="L490" t="n">
        <v>3.75</v>
      </c>
      <c r="M490" t="n">
        <v>23</v>
      </c>
      <c r="N490" t="n">
        <v>64.92</v>
      </c>
      <c r="O490" t="n">
        <v>32037.48</v>
      </c>
      <c r="P490" t="n">
        <v>121.29</v>
      </c>
      <c r="Q490" t="n">
        <v>968.47</v>
      </c>
      <c r="R490" t="n">
        <v>40.26</v>
      </c>
      <c r="S490" t="n">
        <v>23.91</v>
      </c>
      <c r="T490" t="n">
        <v>7329.51</v>
      </c>
      <c r="U490" t="n">
        <v>0.59</v>
      </c>
      <c r="V490" t="n">
        <v>0.85</v>
      </c>
      <c r="W490" t="n">
        <v>1.12</v>
      </c>
      <c r="X490" t="n">
        <v>0.47</v>
      </c>
      <c r="Y490" t="n">
        <v>1</v>
      </c>
      <c r="Z490" t="n">
        <v>10</v>
      </c>
    </row>
    <row r="491">
      <c r="A491" t="n">
        <v>12</v>
      </c>
      <c r="B491" t="n">
        <v>130</v>
      </c>
      <c r="C491" t="inlineStr">
        <is>
          <t xml:space="preserve">CONCLUIDO	</t>
        </is>
      </c>
      <c r="D491" t="n">
        <v>8.4366</v>
      </c>
      <c r="E491" t="n">
        <v>11.85</v>
      </c>
      <c r="F491" t="n">
        <v>7.92</v>
      </c>
      <c r="G491" t="n">
        <v>20.67</v>
      </c>
      <c r="H491" t="n">
        <v>0.28</v>
      </c>
      <c r="I491" t="n">
        <v>23</v>
      </c>
      <c r="J491" t="n">
        <v>258.32</v>
      </c>
      <c r="K491" t="n">
        <v>59.19</v>
      </c>
      <c r="L491" t="n">
        <v>4</v>
      </c>
      <c r="M491" t="n">
        <v>21</v>
      </c>
      <c r="N491" t="n">
        <v>65.13</v>
      </c>
      <c r="O491" t="n">
        <v>32094.19</v>
      </c>
      <c r="P491" t="n">
        <v>119.58</v>
      </c>
      <c r="Q491" t="n">
        <v>968.48</v>
      </c>
      <c r="R491" t="n">
        <v>38.9</v>
      </c>
      <c r="S491" t="n">
        <v>23.91</v>
      </c>
      <c r="T491" t="n">
        <v>6658.48</v>
      </c>
      <c r="U491" t="n">
        <v>0.61</v>
      </c>
      <c r="V491" t="n">
        <v>0.85</v>
      </c>
      <c r="W491" t="n">
        <v>1.12</v>
      </c>
      <c r="X491" t="n">
        <v>0.43</v>
      </c>
      <c r="Y491" t="n">
        <v>1</v>
      </c>
      <c r="Z491" t="n">
        <v>10</v>
      </c>
    </row>
    <row r="492">
      <c r="A492" t="n">
        <v>13</v>
      </c>
      <c r="B492" t="n">
        <v>130</v>
      </c>
      <c r="C492" t="inlineStr">
        <is>
          <t xml:space="preserve">CONCLUIDO	</t>
        </is>
      </c>
      <c r="D492" t="n">
        <v>8.527799999999999</v>
      </c>
      <c r="E492" t="n">
        <v>11.73</v>
      </c>
      <c r="F492" t="n">
        <v>7.89</v>
      </c>
      <c r="G492" t="n">
        <v>22.56</v>
      </c>
      <c r="H492" t="n">
        <v>0.29</v>
      </c>
      <c r="I492" t="n">
        <v>21</v>
      </c>
      <c r="J492" t="n">
        <v>258.78</v>
      </c>
      <c r="K492" t="n">
        <v>59.19</v>
      </c>
      <c r="L492" t="n">
        <v>4.25</v>
      </c>
      <c r="M492" t="n">
        <v>19</v>
      </c>
      <c r="N492" t="n">
        <v>65.34</v>
      </c>
      <c r="O492" t="n">
        <v>32150.98</v>
      </c>
      <c r="P492" t="n">
        <v>118.42</v>
      </c>
      <c r="Q492" t="n">
        <v>968.38</v>
      </c>
      <c r="R492" t="n">
        <v>38.05</v>
      </c>
      <c r="S492" t="n">
        <v>23.91</v>
      </c>
      <c r="T492" t="n">
        <v>6247.22</v>
      </c>
      <c r="U492" t="n">
        <v>0.63</v>
      </c>
      <c r="V492" t="n">
        <v>0.86</v>
      </c>
      <c r="W492" t="n">
        <v>1.12</v>
      </c>
      <c r="X492" t="n">
        <v>0.4</v>
      </c>
      <c r="Y492" t="n">
        <v>1</v>
      </c>
      <c r="Z492" t="n">
        <v>10</v>
      </c>
    </row>
    <row r="493">
      <c r="A493" t="n">
        <v>14</v>
      </c>
      <c r="B493" t="n">
        <v>130</v>
      </c>
      <c r="C493" t="inlineStr">
        <is>
          <t xml:space="preserve">CONCLUIDO	</t>
        </is>
      </c>
      <c r="D493" t="n">
        <v>8.5829</v>
      </c>
      <c r="E493" t="n">
        <v>11.65</v>
      </c>
      <c r="F493" t="n">
        <v>7.87</v>
      </c>
      <c r="G493" t="n">
        <v>23.61</v>
      </c>
      <c r="H493" t="n">
        <v>0.31</v>
      </c>
      <c r="I493" t="n">
        <v>20</v>
      </c>
      <c r="J493" t="n">
        <v>259.25</v>
      </c>
      <c r="K493" t="n">
        <v>59.19</v>
      </c>
      <c r="L493" t="n">
        <v>4.5</v>
      </c>
      <c r="M493" t="n">
        <v>18</v>
      </c>
      <c r="N493" t="n">
        <v>65.55</v>
      </c>
      <c r="O493" t="n">
        <v>32207.85</v>
      </c>
      <c r="P493" t="n">
        <v>117.24</v>
      </c>
      <c r="Q493" t="n">
        <v>968.45</v>
      </c>
      <c r="R493" t="n">
        <v>37.01</v>
      </c>
      <c r="S493" t="n">
        <v>23.91</v>
      </c>
      <c r="T493" t="n">
        <v>5731.87</v>
      </c>
      <c r="U493" t="n">
        <v>0.65</v>
      </c>
      <c r="V493" t="n">
        <v>0.86</v>
      </c>
      <c r="W493" t="n">
        <v>1.12</v>
      </c>
      <c r="X493" t="n">
        <v>0.37</v>
      </c>
      <c r="Y493" t="n">
        <v>1</v>
      </c>
      <c r="Z493" t="n">
        <v>10</v>
      </c>
    </row>
    <row r="494">
      <c r="A494" t="n">
        <v>15</v>
      </c>
      <c r="B494" t="n">
        <v>130</v>
      </c>
      <c r="C494" t="inlineStr">
        <is>
          <t xml:space="preserve">CONCLUIDO	</t>
        </is>
      </c>
      <c r="D494" t="n">
        <v>8.641</v>
      </c>
      <c r="E494" t="n">
        <v>11.57</v>
      </c>
      <c r="F494" t="n">
        <v>7.84</v>
      </c>
      <c r="G494" t="n">
        <v>24.75</v>
      </c>
      <c r="H494" t="n">
        <v>0.33</v>
      </c>
      <c r="I494" t="n">
        <v>19</v>
      </c>
      <c r="J494" t="n">
        <v>259.71</v>
      </c>
      <c r="K494" t="n">
        <v>59.19</v>
      </c>
      <c r="L494" t="n">
        <v>4.75</v>
      </c>
      <c r="M494" t="n">
        <v>17</v>
      </c>
      <c r="N494" t="n">
        <v>65.76000000000001</v>
      </c>
      <c r="O494" t="n">
        <v>32264.79</v>
      </c>
      <c r="P494" t="n">
        <v>115.47</v>
      </c>
      <c r="Q494" t="n">
        <v>968.3200000000001</v>
      </c>
      <c r="R494" t="n">
        <v>36.44</v>
      </c>
      <c r="S494" t="n">
        <v>23.91</v>
      </c>
      <c r="T494" t="n">
        <v>5450.15</v>
      </c>
      <c r="U494" t="n">
        <v>0.66</v>
      </c>
      <c r="V494" t="n">
        <v>0.86</v>
      </c>
      <c r="W494" t="n">
        <v>1.11</v>
      </c>
      <c r="X494" t="n">
        <v>0.34</v>
      </c>
      <c r="Y494" t="n">
        <v>1</v>
      </c>
      <c r="Z494" t="n">
        <v>10</v>
      </c>
    </row>
    <row r="495">
      <c r="A495" t="n">
        <v>16</v>
      </c>
      <c r="B495" t="n">
        <v>130</v>
      </c>
      <c r="C495" t="inlineStr">
        <is>
          <t xml:space="preserve">CONCLUIDO	</t>
        </is>
      </c>
      <c r="D495" t="n">
        <v>8.692299999999999</v>
      </c>
      <c r="E495" t="n">
        <v>11.5</v>
      </c>
      <c r="F495" t="n">
        <v>7.82</v>
      </c>
      <c r="G495" t="n">
        <v>26.06</v>
      </c>
      <c r="H495" t="n">
        <v>0.34</v>
      </c>
      <c r="I495" t="n">
        <v>18</v>
      </c>
      <c r="J495" t="n">
        <v>260.17</v>
      </c>
      <c r="K495" t="n">
        <v>59.19</v>
      </c>
      <c r="L495" t="n">
        <v>5</v>
      </c>
      <c r="M495" t="n">
        <v>16</v>
      </c>
      <c r="N495" t="n">
        <v>65.98</v>
      </c>
      <c r="O495" t="n">
        <v>32321.82</v>
      </c>
      <c r="P495" t="n">
        <v>114.21</v>
      </c>
      <c r="Q495" t="n">
        <v>968.53</v>
      </c>
      <c r="R495" t="n">
        <v>35.69</v>
      </c>
      <c r="S495" t="n">
        <v>23.91</v>
      </c>
      <c r="T495" t="n">
        <v>5079.83</v>
      </c>
      <c r="U495" t="n">
        <v>0.67</v>
      </c>
      <c r="V495" t="n">
        <v>0.86</v>
      </c>
      <c r="W495" t="n">
        <v>1.11</v>
      </c>
      <c r="X495" t="n">
        <v>0.32</v>
      </c>
      <c r="Y495" t="n">
        <v>1</v>
      </c>
      <c r="Z495" t="n">
        <v>10</v>
      </c>
    </row>
    <row r="496">
      <c r="A496" t="n">
        <v>17</v>
      </c>
      <c r="B496" t="n">
        <v>130</v>
      </c>
      <c r="C496" t="inlineStr">
        <is>
          <t xml:space="preserve">CONCLUIDO	</t>
        </is>
      </c>
      <c r="D496" t="n">
        <v>8.7211</v>
      </c>
      <c r="E496" t="n">
        <v>11.47</v>
      </c>
      <c r="F496" t="n">
        <v>7.83</v>
      </c>
      <c r="G496" t="n">
        <v>27.64</v>
      </c>
      <c r="H496" t="n">
        <v>0.36</v>
      </c>
      <c r="I496" t="n">
        <v>17</v>
      </c>
      <c r="J496" t="n">
        <v>260.63</v>
      </c>
      <c r="K496" t="n">
        <v>59.19</v>
      </c>
      <c r="L496" t="n">
        <v>5.25</v>
      </c>
      <c r="M496" t="n">
        <v>15</v>
      </c>
      <c r="N496" t="n">
        <v>66.19</v>
      </c>
      <c r="O496" t="n">
        <v>32378.93</v>
      </c>
      <c r="P496" t="n">
        <v>113.85</v>
      </c>
      <c r="Q496" t="n">
        <v>968.4</v>
      </c>
      <c r="R496" t="n">
        <v>36.31</v>
      </c>
      <c r="S496" t="n">
        <v>23.91</v>
      </c>
      <c r="T496" t="n">
        <v>5397.64</v>
      </c>
      <c r="U496" t="n">
        <v>0.66</v>
      </c>
      <c r="V496" t="n">
        <v>0.86</v>
      </c>
      <c r="W496" t="n">
        <v>1.1</v>
      </c>
      <c r="X496" t="n">
        <v>0.33</v>
      </c>
      <c r="Y496" t="n">
        <v>1</v>
      </c>
      <c r="Z496" t="n">
        <v>10</v>
      </c>
    </row>
    <row r="497">
      <c r="A497" t="n">
        <v>18</v>
      </c>
      <c r="B497" t="n">
        <v>130</v>
      </c>
      <c r="C497" t="inlineStr">
        <is>
          <t xml:space="preserve">CONCLUIDO	</t>
        </is>
      </c>
      <c r="D497" t="n">
        <v>8.7835</v>
      </c>
      <c r="E497" t="n">
        <v>11.38</v>
      </c>
      <c r="F497" t="n">
        <v>7.8</v>
      </c>
      <c r="G497" t="n">
        <v>29.24</v>
      </c>
      <c r="H497" t="n">
        <v>0.37</v>
      </c>
      <c r="I497" t="n">
        <v>16</v>
      </c>
      <c r="J497" t="n">
        <v>261.1</v>
      </c>
      <c r="K497" t="n">
        <v>59.19</v>
      </c>
      <c r="L497" t="n">
        <v>5.5</v>
      </c>
      <c r="M497" t="n">
        <v>14</v>
      </c>
      <c r="N497" t="n">
        <v>66.40000000000001</v>
      </c>
      <c r="O497" t="n">
        <v>32436.11</v>
      </c>
      <c r="P497" t="n">
        <v>112.78</v>
      </c>
      <c r="Q497" t="n">
        <v>968.3200000000001</v>
      </c>
      <c r="R497" t="n">
        <v>35.1</v>
      </c>
      <c r="S497" t="n">
        <v>23.91</v>
      </c>
      <c r="T497" t="n">
        <v>4794.41</v>
      </c>
      <c r="U497" t="n">
        <v>0.68</v>
      </c>
      <c r="V497" t="n">
        <v>0.87</v>
      </c>
      <c r="W497" t="n">
        <v>1.1</v>
      </c>
      <c r="X497" t="n">
        <v>0.3</v>
      </c>
      <c r="Y497" t="n">
        <v>1</v>
      </c>
      <c r="Z497" t="n">
        <v>10</v>
      </c>
    </row>
    <row r="498">
      <c r="A498" t="n">
        <v>19</v>
      </c>
      <c r="B498" t="n">
        <v>130</v>
      </c>
      <c r="C498" t="inlineStr">
        <is>
          <t xml:space="preserve">CONCLUIDO	</t>
        </is>
      </c>
      <c r="D498" t="n">
        <v>8.8348</v>
      </c>
      <c r="E498" t="n">
        <v>11.32</v>
      </c>
      <c r="F498" t="n">
        <v>7.78</v>
      </c>
      <c r="G498" t="n">
        <v>31.12</v>
      </c>
      <c r="H498" t="n">
        <v>0.39</v>
      </c>
      <c r="I498" t="n">
        <v>15</v>
      </c>
      <c r="J498" t="n">
        <v>261.56</v>
      </c>
      <c r="K498" t="n">
        <v>59.19</v>
      </c>
      <c r="L498" t="n">
        <v>5.75</v>
      </c>
      <c r="M498" t="n">
        <v>13</v>
      </c>
      <c r="N498" t="n">
        <v>66.62</v>
      </c>
      <c r="O498" t="n">
        <v>32493.38</v>
      </c>
      <c r="P498" t="n">
        <v>111.25</v>
      </c>
      <c r="Q498" t="n">
        <v>968.36</v>
      </c>
      <c r="R498" t="n">
        <v>34.72</v>
      </c>
      <c r="S498" t="n">
        <v>23.91</v>
      </c>
      <c r="T498" t="n">
        <v>4608.57</v>
      </c>
      <c r="U498" t="n">
        <v>0.6899999999999999</v>
      </c>
      <c r="V498" t="n">
        <v>0.87</v>
      </c>
      <c r="W498" t="n">
        <v>1.1</v>
      </c>
      <c r="X498" t="n">
        <v>0.28</v>
      </c>
      <c r="Y498" t="n">
        <v>1</v>
      </c>
      <c r="Z498" t="n">
        <v>10</v>
      </c>
    </row>
    <row r="499">
      <c r="A499" t="n">
        <v>20</v>
      </c>
      <c r="B499" t="n">
        <v>130</v>
      </c>
      <c r="C499" t="inlineStr">
        <is>
          <t xml:space="preserve">CONCLUIDO	</t>
        </is>
      </c>
      <c r="D499" t="n">
        <v>8.843500000000001</v>
      </c>
      <c r="E499" t="n">
        <v>11.31</v>
      </c>
      <c r="F499" t="n">
        <v>7.77</v>
      </c>
      <c r="G499" t="n">
        <v>31.08</v>
      </c>
      <c r="H499" t="n">
        <v>0.41</v>
      </c>
      <c r="I499" t="n">
        <v>15</v>
      </c>
      <c r="J499" t="n">
        <v>262.03</v>
      </c>
      <c r="K499" t="n">
        <v>59.19</v>
      </c>
      <c r="L499" t="n">
        <v>6</v>
      </c>
      <c r="M499" t="n">
        <v>13</v>
      </c>
      <c r="N499" t="n">
        <v>66.83</v>
      </c>
      <c r="O499" t="n">
        <v>32550.72</v>
      </c>
      <c r="P499" t="n">
        <v>110.09</v>
      </c>
      <c r="Q499" t="n">
        <v>968.37</v>
      </c>
      <c r="R499" t="n">
        <v>34.18</v>
      </c>
      <c r="S499" t="n">
        <v>23.91</v>
      </c>
      <c r="T499" t="n">
        <v>4341.34</v>
      </c>
      <c r="U499" t="n">
        <v>0.7</v>
      </c>
      <c r="V499" t="n">
        <v>0.87</v>
      </c>
      <c r="W499" t="n">
        <v>1.1</v>
      </c>
      <c r="X499" t="n">
        <v>0.27</v>
      </c>
      <c r="Y499" t="n">
        <v>1</v>
      </c>
      <c r="Z499" t="n">
        <v>10</v>
      </c>
    </row>
    <row r="500">
      <c r="A500" t="n">
        <v>21</v>
      </c>
      <c r="B500" t="n">
        <v>130</v>
      </c>
      <c r="C500" t="inlineStr">
        <is>
          <t xml:space="preserve">CONCLUIDO	</t>
        </is>
      </c>
      <c r="D500" t="n">
        <v>8.896800000000001</v>
      </c>
      <c r="E500" t="n">
        <v>11.24</v>
      </c>
      <c r="F500" t="n">
        <v>7.75</v>
      </c>
      <c r="G500" t="n">
        <v>33.22</v>
      </c>
      <c r="H500" t="n">
        <v>0.42</v>
      </c>
      <c r="I500" t="n">
        <v>14</v>
      </c>
      <c r="J500" t="n">
        <v>262.49</v>
      </c>
      <c r="K500" t="n">
        <v>59.19</v>
      </c>
      <c r="L500" t="n">
        <v>6.25</v>
      </c>
      <c r="M500" t="n">
        <v>12</v>
      </c>
      <c r="N500" t="n">
        <v>67.05</v>
      </c>
      <c r="O500" t="n">
        <v>32608.15</v>
      </c>
      <c r="P500" t="n">
        <v>109.02</v>
      </c>
      <c r="Q500" t="n">
        <v>968.38</v>
      </c>
      <c r="R500" t="n">
        <v>33.34</v>
      </c>
      <c r="S500" t="n">
        <v>23.91</v>
      </c>
      <c r="T500" t="n">
        <v>3926.1</v>
      </c>
      <c r="U500" t="n">
        <v>0.72</v>
      </c>
      <c r="V500" t="n">
        <v>0.87</v>
      </c>
      <c r="W500" t="n">
        <v>1.11</v>
      </c>
      <c r="X500" t="n">
        <v>0.25</v>
      </c>
      <c r="Y500" t="n">
        <v>1</v>
      </c>
      <c r="Z500" t="n">
        <v>10</v>
      </c>
    </row>
    <row r="501">
      <c r="A501" t="n">
        <v>22</v>
      </c>
      <c r="B501" t="n">
        <v>130</v>
      </c>
      <c r="C501" t="inlineStr">
        <is>
          <t xml:space="preserve">CONCLUIDO	</t>
        </is>
      </c>
      <c r="D501" t="n">
        <v>8.9457</v>
      </c>
      <c r="E501" t="n">
        <v>11.18</v>
      </c>
      <c r="F501" t="n">
        <v>7.74</v>
      </c>
      <c r="G501" t="n">
        <v>35.71</v>
      </c>
      <c r="H501" t="n">
        <v>0.44</v>
      </c>
      <c r="I501" t="n">
        <v>13</v>
      </c>
      <c r="J501" t="n">
        <v>262.96</v>
      </c>
      <c r="K501" t="n">
        <v>59.19</v>
      </c>
      <c r="L501" t="n">
        <v>6.5</v>
      </c>
      <c r="M501" t="n">
        <v>11</v>
      </c>
      <c r="N501" t="n">
        <v>67.26000000000001</v>
      </c>
      <c r="O501" t="n">
        <v>32665.66</v>
      </c>
      <c r="P501" t="n">
        <v>108.24</v>
      </c>
      <c r="Q501" t="n">
        <v>968.4</v>
      </c>
      <c r="R501" t="n">
        <v>33.23</v>
      </c>
      <c r="S501" t="n">
        <v>23.91</v>
      </c>
      <c r="T501" t="n">
        <v>3876.09</v>
      </c>
      <c r="U501" t="n">
        <v>0.72</v>
      </c>
      <c r="V501" t="n">
        <v>0.87</v>
      </c>
      <c r="W501" t="n">
        <v>1.1</v>
      </c>
      <c r="X501" t="n">
        <v>0.24</v>
      </c>
      <c r="Y501" t="n">
        <v>1</v>
      </c>
      <c r="Z501" t="n">
        <v>10</v>
      </c>
    </row>
    <row r="502">
      <c r="A502" t="n">
        <v>23</v>
      </c>
      <c r="B502" t="n">
        <v>130</v>
      </c>
      <c r="C502" t="inlineStr">
        <is>
          <t xml:space="preserve">CONCLUIDO	</t>
        </is>
      </c>
      <c r="D502" t="n">
        <v>8.9488</v>
      </c>
      <c r="E502" t="n">
        <v>11.17</v>
      </c>
      <c r="F502" t="n">
        <v>7.73</v>
      </c>
      <c r="G502" t="n">
        <v>35.7</v>
      </c>
      <c r="H502" t="n">
        <v>0.46</v>
      </c>
      <c r="I502" t="n">
        <v>13</v>
      </c>
      <c r="J502" t="n">
        <v>263.42</v>
      </c>
      <c r="K502" t="n">
        <v>59.19</v>
      </c>
      <c r="L502" t="n">
        <v>6.75</v>
      </c>
      <c r="M502" t="n">
        <v>11</v>
      </c>
      <c r="N502" t="n">
        <v>67.48</v>
      </c>
      <c r="O502" t="n">
        <v>32723.25</v>
      </c>
      <c r="P502" t="n">
        <v>107.46</v>
      </c>
      <c r="Q502" t="n">
        <v>968.3200000000001</v>
      </c>
      <c r="R502" t="n">
        <v>33.05</v>
      </c>
      <c r="S502" t="n">
        <v>23.91</v>
      </c>
      <c r="T502" t="n">
        <v>3787.35</v>
      </c>
      <c r="U502" t="n">
        <v>0.72</v>
      </c>
      <c r="V502" t="n">
        <v>0.87</v>
      </c>
      <c r="W502" t="n">
        <v>1.1</v>
      </c>
      <c r="X502" t="n">
        <v>0.24</v>
      </c>
      <c r="Y502" t="n">
        <v>1</v>
      </c>
      <c r="Z502" t="n">
        <v>10</v>
      </c>
    </row>
    <row r="503">
      <c r="A503" t="n">
        <v>24</v>
      </c>
      <c r="B503" t="n">
        <v>130</v>
      </c>
      <c r="C503" t="inlineStr">
        <is>
          <t xml:space="preserve">CONCLUIDO	</t>
        </is>
      </c>
      <c r="D503" t="n">
        <v>9.0101</v>
      </c>
      <c r="E503" t="n">
        <v>11.1</v>
      </c>
      <c r="F503" t="n">
        <v>7.71</v>
      </c>
      <c r="G503" t="n">
        <v>38.53</v>
      </c>
      <c r="H503" t="n">
        <v>0.47</v>
      </c>
      <c r="I503" t="n">
        <v>12</v>
      </c>
      <c r="J503" t="n">
        <v>263.89</v>
      </c>
      <c r="K503" t="n">
        <v>59.19</v>
      </c>
      <c r="L503" t="n">
        <v>7</v>
      </c>
      <c r="M503" t="n">
        <v>10</v>
      </c>
      <c r="N503" t="n">
        <v>67.7</v>
      </c>
      <c r="O503" t="n">
        <v>32780.92</v>
      </c>
      <c r="P503" t="n">
        <v>105.68</v>
      </c>
      <c r="Q503" t="n">
        <v>968.34</v>
      </c>
      <c r="R503" t="n">
        <v>32.39</v>
      </c>
      <c r="S503" t="n">
        <v>23.91</v>
      </c>
      <c r="T503" t="n">
        <v>3460.09</v>
      </c>
      <c r="U503" t="n">
        <v>0.74</v>
      </c>
      <c r="V503" t="n">
        <v>0.88</v>
      </c>
      <c r="W503" t="n">
        <v>1.09</v>
      </c>
      <c r="X503" t="n">
        <v>0.21</v>
      </c>
      <c r="Y503" t="n">
        <v>1</v>
      </c>
      <c r="Z503" t="n">
        <v>10</v>
      </c>
    </row>
    <row r="504">
      <c r="A504" t="n">
        <v>25</v>
      </c>
      <c r="B504" t="n">
        <v>130</v>
      </c>
      <c r="C504" t="inlineStr">
        <is>
          <t xml:space="preserve">CONCLUIDO	</t>
        </is>
      </c>
      <c r="D504" t="n">
        <v>9.0099</v>
      </c>
      <c r="E504" t="n">
        <v>11.1</v>
      </c>
      <c r="F504" t="n">
        <v>7.71</v>
      </c>
      <c r="G504" t="n">
        <v>38.54</v>
      </c>
      <c r="H504" t="n">
        <v>0.49</v>
      </c>
      <c r="I504" t="n">
        <v>12</v>
      </c>
      <c r="J504" t="n">
        <v>264.36</v>
      </c>
      <c r="K504" t="n">
        <v>59.19</v>
      </c>
      <c r="L504" t="n">
        <v>7.25</v>
      </c>
      <c r="M504" t="n">
        <v>10</v>
      </c>
      <c r="N504" t="n">
        <v>67.92</v>
      </c>
      <c r="O504" t="n">
        <v>32838.68</v>
      </c>
      <c r="P504" t="n">
        <v>104.42</v>
      </c>
      <c r="Q504" t="n">
        <v>968.3200000000001</v>
      </c>
      <c r="R504" t="n">
        <v>32.3</v>
      </c>
      <c r="S504" t="n">
        <v>23.91</v>
      </c>
      <c r="T504" t="n">
        <v>3413.54</v>
      </c>
      <c r="U504" t="n">
        <v>0.74</v>
      </c>
      <c r="V504" t="n">
        <v>0.88</v>
      </c>
      <c r="W504" t="n">
        <v>1.1</v>
      </c>
      <c r="X504" t="n">
        <v>0.21</v>
      </c>
      <c r="Y504" t="n">
        <v>1</v>
      </c>
      <c r="Z504" t="n">
        <v>10</v>
      </c>
    </row>
    <row r="505">
      <c r="A505" t="n">
        <v>26</v>
      </c>
      <c r="B505" t="n">
        <v>130</v>
      </c>
      <c r="C505" t="inlineStr">
        <is>
          <t xml:space="preserve">CONCLUIDO	</t>
        </is>
      </c>
      <c r="D505" t="n">
        <v>9.065300000000001</v>
      </c>
      <c r="E505" t="n">
        <v>11.03</v>
      </c>
      <c r="F505" t="n">
        <v>7.69</v>
      </c>
      <c r="G505" t="n">
        <v>41.94</v>
      </c>
      <c r="H505" t="n">
        <v>0.5</v>
      </c>
      <c r="I505" t="n">
        <v>11</v>
      </c>
      <c r="J505" t="n">
        <v>264.83</v>
      </c>
      <c r="K505" t="n">
        <v>59.19</v>
      </c>
      <c r="L505" t="n">
        <v>7.5</v>
      </c>
      <c r="M505" t="n">
        <v>9</v>
      </c>
      <c r="N505" t="n">
        <v>68.14</v>
      </c>
      <c r="O505" t="n">
        <v>32896.51</v>
      </c>
      <c r="P505" t="n">
        <v>103.05</v>
      </c>
      <c r="Q505" t="n">
        <v>968.39</v>
      </c>
      <c r="R505" t="n">
        <v>31.68</v>
      </c>
      <c r="S505" t="n">
        <v>23.91</v>
      </c>
      <c r="T505" t="n">
        <v>3109.01</v>
      </c>
      <c r="U505" t="n">
        <v>0.75</v>
      </c>
      <c r="V505" t="n">
        <v>0.88</v>
      </c>
      <c r="W505" t="n">
        <v>1.1</v>
      </c>
      <c r="X505" t="n">
        <v>0.19</v>
      </c>
      <c r="Y505" t="n">
        <v>1</v>
      </c>
      <c r="Z505" t="n">
        <v>10</v>
      </c>
    </row>
    <row r="506">
      <c r="A506" t="n">
        <v>27</v>
      </c>
      <c r="B506" t="n">
        <v>130</v>
      </c>
      <c r="C506" t="inlineStr">
        <is>
          <t xml:space="preserve">CONCLUIDO	</t>
        </is>
      </c>
      <c r="D506" t="n">
        <v>9.06</v>
      </c>
      <c r="E506" t="n">
        <v>11.04</v>
      </c>
      <c r="F506" t="n">
        <v>7.69</v>
      </c>
      <c r="G506" t="n">
        <v>41.97</v>
      </c>
      <c r="H506" t="n">
        <v>0.52</v>
      </c>
      <c r="I506" t="n">
        <v>11</v>
      </c>
      <c r="J506" t="n">
        <v>265.3</v>
      </c>
      <c r="K506" t="n">
        <v>59.19</v>
      </c>
      <c r="L506" t="n">
        <v>7.75</v>
      </c>
      <c r="M506" t="n">
        <v>9</v>
      </c>
      <c r="N506" t="n">
        <v>68.36</v>
      </c>
      <c r="O506" t="n">
        <v>32954.43</v>
      </c>
      <c r="P506" t="n">
        <v>103.06</v>
      </c>
      <c r="Q506" t="n">
        <v>968.3200000000001</v>
      </c>
      <c r="R506" t="n">
        <v>31.91</v>
      </c>
      <c r="S506" t="n">
        <v>23.91</v>
      </c>
      <c r="T506" t="n">
        <v>3227.39</v>
      </c>
      <c r="U506" t="n">
        <v>0.75</v>
      </c>
      <c r="V506" t="n">
        <v>0.88</v>
      </c>
      <c r="W506" t="n">
        <v>1.1</v>
      </c>
      <c r="X506" t="n">
        <v>0.2</v>
      </c>
      <c r="Y506" t="n">
        <v>1</v>
      </c>
      <c r="Z506" t="n">
        <v>10</v>
      </c>
    </row>
    <row r="507">
      <c r="A507" t="n">
        <v>28</v>
      </c>
      <c r="B507" t="n">
        <v>130</v>
      </c>
      <c r="C507" t="inlineStr">
        <is>
          <t xml:space="preserve">CONCLUIDO	</t>
        </is>
      </c>
      <c r="D507" t="n">
        <v>9.060499999999999</v>
      </c>
      <c r="E507" t="n">
        <v>11.04</v>
      </c>
      <c r="F507" t="n">
        <v>7.69</v>
      </c>
      <c r="G507" t="n">
        <v>41.97</v>
      </c>
      <c r="H507" t="n">
        <v>0.54</v>
      </c>
      <c r="I507" t="n">
        <v>11</v>
      </c>
      <c r="J507" t="n">
        <v>265.77</v>
      </c>
      <c r="K507" t="n">
        <v>59.19</v>
      </c>
      <c r="L507" t="n">
        <v>8</v>
      </c>
      <c r="M507" t="n">
        <v>9</v>
      </c>
      <c r="N507" t="n">
        <v>68.58</v>
      </c>
      <c r="O507" t="n">
        <v>33012.44</v>
      </c>
      <c r="P507" t="n">
        <v>101.84</v>
      </c>
      <c r="Q507" t="n">
        <v>968.3200000000001</v>
      </c>
      <c r="R507" t="n">
        <v>31.91</v>
      </c>
      <c r="S507" t="n">
        <v>23.91</v>
      </c>
      <c r="T507" t="n">
        <v>3223.94</v>
      </c>
      <c r="U507" t="n">
        <v>0.75</v>
      </c>
      <c r="V507" t="n">
        <v>0.88</v>
      </c>
      <c r="W507" t="n">
        <v>1.1</v>
      </c>
      <c r="X507" t="n">
        <v>0.2</v>
      </c>
      <c r="Y507" t="n">
        <v>1</v>
      </c>
      <c r="Z507" t="n">
        <v>10</v>
      </c>
    </row>
    <row r="508">
      <c r="A508" t="n">
        <v>29</v>
      </c>
      <c r="B508" t="n">
        <v>130</v>
      </c>
      <c r="C508" t="inlineStr">
        <is>
          <t xml:space="preserve">CONCLUIDO	</t>
        </is>
      </c>
      <c r="D508" t="n">
        <v>9.123900000000001</v>
      </c>
      <c r="E508" t="n">
        <v>10.96</v>
      </c>
      <c r="F508" t="n">
        <v>7.67</v>
      </c>
      <c r="G508" t="n">
        <v>46</v>
      </c>
      <c r="H508" t="n">
        <v>0.55</v>
      </c>
      <c r="I508" t="n">
        <v>10</v>
      </c>
      <c r="J508" t="n">
        <v>266.24</v>
      </c>
      <c r="K508" t="n">
        <v>59.19</v>
      </c>
      <c r="L508" t="n">
        <v>8.25</v>
      </c>
      <c r="M508" t="n">
        <v>8</v>
      </c>
      <c r="N508" t="n">
        <v>68.8</v>
      </c>
      <c r="O508" t="n">
        <v>33070.52</v>
      </c>
      <c r="P508" t="n">
        <v>99.91</v>
      </c>
      <c r="Q508" t="n">
        <v>968.3200000000001</v>
      </c>
      <c r="R508" t="n">
        <v>30.87</v>
      </c>
      <c r="S508" t="n">
        <v>23.91</v>
      </c>
      <c r="T508" t="n">
        <v>2708.43</v>
      </c>
      <c r="U508" t="n">
        <v>0.77</v>
      </c>
      <c r="V508" t="n">
        <v>0.88</v>
      </c>
      <c r="W508" t="n">
        <v>1.1</v>
      </c>
      <c r="X508" t="n">
        <v>0.17</v>
      </c>
      <c r="Y508" t="n">
        <v>1</v>
      </c>
      <c r="Z508" t="n">
        <v>10</v>
      </c>
    </row>
    <row r="509">
      <c r="A509" t="n">
        <v>30</v>
      </c>
      <c r="B509" t="n">
        <v>130</v>
      </c>
      <c r="C509" t="inlineStr">
        <is>
          <t xml:space="preserve">CONCLUIDO	</t>
        </is>
      </c>
      <c r="D509" t="n">
        <v>9.124599999999999</v>
      </c>
      <c r="E509" t="n">
        <v>10.96</v>
      </c>
      <c r="F509" t="n">
        <v>7.67</v>
      </c>
      <c r="G509" t="n">
        <v>45.99</v>
      </c>
      <c r="H509" t="n">
        <v>0.57</v>
      </c>
      <c r="I509" t="n">
        <v>10</v>
      </c>
      <c r="J509" t="n">
        <v>266.71</v>
      </c>
      <c r="K509" t="n">
        <v>59.19</v>
      </c>
      <c r="L509" t="n">
        <v>8.5</v>
      </c>
      <c r="M509" t="n">
        <v>7</v>
      </c>
      <c r="N509" t="n">
        <v>69.02</v>
      </c>
      <c r="O509" t="n">
        <v>33128.7</v>
      </c>
      <c r="P509" t="n">
        <v>98.95</v>
      </c>
      <c r="Q509" t="n">
        <v>968.3200000000001</v>
      </c>
      <c r="R509" t="n">
        <v>30.86</v>
      </c>
      <c r="S509" t="n">
        <v>23.91</v>
      </c>
      <c r="T509" t="n">
        <v>2705.98</v>
      </c>
      <c r="U509" t="n">
        <v>0.77</v>
      </c>
      <c r="V509" t="n">
        <v>0.88</v>
      </c>
      <c r="W509" t="n">
        <v>1.1</v>
      </c>
      <c r="X509" t="n">
        <v>0.17</v>
      </c>
      <c r="Y509" t="n">
        <v>1</v>
      </c>
      <c r="Z509" t="n">
        <v>10</v>
      </c>
    </row>
    <row r="510">
      <c r="A510" t="n">
        <v>31</v>
      </c>
      <c r="B510" t="n">
        <v>130</v>
      </c>
      <c r="C510" t="inlineStr">
        <is>
          <t xml:space="preserve">CONCLUIDO	</t>
        </is>
      </c>
      <c r="D510" t="n">
        <v>9.1731</v>
      </c>
      <c r="E510" t="n">
        <v>10.9</v>
      </c>
      <c r="F510" t="n">
        <v>7.66</v>
      </c>
      <c r="G510" t="n">
        <v>51.04</v>
      </c>
      <c r="H510" t="n">
        <v>0.58</v>
      </c>
      <c r="I510" t="n">
        <v>9</v>
      </c>
      <c r="J510" t="n">
        <v>267.18</v>
      </c>
      <c r="K510" t="n">
        <v>59.19</v>
      </c>
      <c r="L510" t="n">
        <v>8.75</v>
      </c>
      <c r="M510" t="n">
        <v>4</v>
      </c>
      <c r="N510" t="n">
        <v>69.23999999999999</v>
      </c>
      <c r="O510" t="n">
        <v>33186.95</v>
      </c>
      <c r="P510" t="n">
        <v>96.45999999999999</v>
      </c>
      <c r="Q510" t="n">
        <v>968.3200000000001</v>
      </c>
      <c r="R510" t="n">
        <v>30.5</v>
      </c>
      <c r="S510" t="n">
        <v>23.91</v>
      </c>
      <c r="T510" t="n">
        <v>2532.03</v>
      </c>
      <c r="U510" t="n">
        <v>0.78</v>
      </c>
      <c r="V510" t="n">
        <v>0.88</v>
      </c>
      <c r="W510" t="n">
        <v>1.1</v>
      </c>
      <c r="X510" t="n">
        <v>0.16</v>
      </c>
      <c r="Y510" t="n">
        <v>1</v>
      </c>
      <c r="Z510" t="n">
        <v>10</v>
      </c>
    </row>
    <row r="511">
      <c r="A511" t="n">
        <v>32</v>
      </c>
      <c r="B511" t="n">
        <v>130</v>
      </c>
      <c r="C511" t="inlineStr">
        <is>
          <t xml:space="preserve">CONCLUIDO	</t>
        </is>
      </c>
      <c r="D511" t="n">
        <v>9.168200000000001</v>
      </c>
      <c r="E511" t="n">
        <v>10.91</v>
      </c>
      <c r="F511" t="n">
        <v>7.66</v>
      </c>
      <c r="G511" t="n">
        <v>51.08</v>
      </c>
      <c r="H511" t="n">
        <v>0.6</v>
      </c>
      <c r="I511" t="n">
        <v>9</v>
      </c>
      <c r="J511" t="n">
        <v>267.66</v>
      </c>
      <c r="K511" t="n">
        <v>59.19</v>
      </c>
      <c r="L511" t="n">
        <v>9</v>
      </c>
      <c r="M511" t="n">
        <v>3</v>
      </c>
      <c r="N511" t="n">
        <v>69.45999999999999</v>
      </c>
      <c r="O511" t="n">
        <v>33245.29</v>
      </c>
      <c r="P511" t="n">
        <v>96.83</v>
      </c>
      <c r="Q511" t="n">
        <v>968.38</v>
      </c>
      <c r="R511" t="n">
        <v>30.7</v>
      </c>
      <c r="S511" t="n">
        <v>23.91</v>
      </c>
      <c r="T511" t="n">
        <v>2628.83</v>
      </c>
      <c r="U511" t="n">
        <v>0.78</v>
      </c>
      <c r="V511" t="n">
        <v>0.88</v>
      </c>
      <c r="W511" t="n">
        <v>1.1</v>
      </c>
      <c r="X511" t="n">
        <v>0.17</v>
      </c>
      <c r="Y511" t="n">
        <v>1</v>
      </c>
      <c r="Z511" t="n">
        <v>10</v>
      </c>
    </row>
    <row r="512">
      <c r="A512" t="n">
        <v>33</v>
      </c>
      <c r="B512" t="n">
        <v>130</v>
      </c>
      <c r="C512" t="inlineStr">
        <is>
          <t xml:space="preserve">CONCLUIDO	</t>
        </is>
      </c>
      <c r="D512" t="n">
        <v>9.1675</v>
      </c>
      <c r="E512" t="n">
        <v>10.91</v>
      </c>
      <c r="F512" t="n">
        <v>7.66</v>
      </c>
      <c r="G512" t="n">
        <v>51.09</v>
      </c>
      <c r="H512" t="n">
        <v>0.61</v>
      </c>
      <c r="I512" t="n">
        <v>9</v>
      </c>
      <c r="J512" t="n">
        <v>268.13</v>
      </c>
      <c r="K512" t="n">
        <v>59.19</v>
      </c>
      <c r="L512" t="n">
        <v>9.25</v>
      </c>
      <c r="M512" t="n">
        <v>3</v>
      </c>
      <c r="N512" t="n">
        <v>69.69</v>
      </c>
      <c r="O512" t="n">
        <v>33303.72</v>
      </c>
      <c r="P512" t="n">
        <v>96.56</v>
      </c>
      <c r="Q512" t="n">
        <v>968.38</v>
      </c>
      <c r="R512" t="n">
        <v>30.72</v>
      </c>
      <c r="S512" t="n">
        <v>23.91</v>
      </c>
      <c r="T512" t="n">
        <v>2638.65</v>
      </c>
      <c r="U512" t="n">
        <v>0.78</v>
      </c>
      <c r="V512" t="n">
        <v>0.88</v>
      </c>
      <c r="W512" t="n">
        <v>1.1</v>
      </c>
      <c r="X512" t="n">
        <v>0.17</v>
      </c>
      <c r="Y512" t="n">
        <v>1</v>
      </c>
      <c r="Z512" t="n">
        <v>10</v>
      </c>
    </row>
    <row r="513">
      <c r="A513" t="n">
        <v>34</v>
      </c>
      <c r="B513" t="n">
        <v>130</v>
      </c>
      <c r="C513" t="inlineStr">
        <is>
          <t xml:space="preserve">CONCLUIDO	</t>
        </is>
      </c>
      <c r="D513" t="n">
        <v>9.168699999999999</v>
      </c>
      <c r="E513" t="n">
        <v>10.91</v>
      </c>
      <c r="F513" t="n">
        <v>7.66</v>
      </c>
      <c r="G513" t="n">
        <v>51.08</v>
      </c>
      <c r="H513" t="n">
        <v>0.63</v>
      </c>
      <c r="I513" t="n">
        <v>9</v>
      </c>
      <c r="J513" t="n">
        <v>268.61</v>
      </c>
      <c r="K513" t="n">
        <v>59.19</v>
      </c>
      <c r="L513" t="n">
        <v>9.5</v>
      </c>
      <c r="M513" t="n">
        <v>1</v>
      </c>
      <c r="N513" t="n">
        <v>69.91</v>
      </c>
      <c r="O513" t="n">
        <v>33362.23</v>
      </c>
      <c r="P513" t="n">
        <v>96.3</v>
      </c>
      <c r="Q513" t="n">
        <v>968.3200000000001</v>
      </c>
      <c r="R513" t="n">
        <v>30.58</v>
      </c>
      <c r="S513" t="n">
        <v>23.91</v>
      </c>
      <c r="T513" t="n">
        <v>2569.79</v>
      </c>
      <c r="U513" t="n">
        <v>0.78</v>
      </c>
      <c r="V513" t="n">
        <v>0.88</v>
      </c>
      <c r="W513" t="n">
        <v>1.1</v>
      </c>
      <c r="X513" t="n">
        <v>0.17</v>
      </c>
      <c r="Y513" t="n">
        <v>1</v>
      </c>
      <c r="Z513" t="n">
        <v>10</v>
      </c>
    </row>
    <row r="514">
      <c r="A514" t="n">
        <v>35</v>
      </c>
      <c r="B514" t="n">
        <v>130</v>
      </c>
      <c r="C514" t="inlineStr">
        <is>
          <t xml:space="preserve">CONCLUIDO	</t>
        </is>
      </c>
      <c r="D514" t="n">
        <v>9.167999999999999</v>
      </c>
      <c r="E514" t="n">
        <v>10.91</v>
      </c>
      <c r="F514" t="n">
        <v>7.66</v>
      </c>
      <c r="G514" t="n">
        <v>51.08</v>
      </c>
      <c r="H514" t="n">
        <v>0.64</v>
      </c>
      <c r="I514" t="n">
        <v>9</v>
      </c>
      <c r="J514" t="n">
        <v>269.08</v>
      </c>
      <c r="K514" t="n">
        <v>59.19</v>
      </c>
      <c r="L514" t="n">
        <v>9.75</v>
      </c>
      <c r="M514" t="n">
        <v>0</v>
      </c>
      <c r="N514" t="n">
        <v>70.14</v>
      </c>
      <c r="O514" t="n">
        <v>33420.83</v>
      </c>
      <c r="P514" t="n">
        <v>96.34999999999999</v>
      </c>
      <c r="Q514" t="n">
        <v>968.3200000000001</v>
      </c>
      <c r="R514" t="n">
        <v>30.59</v>
      </c>
      <c r="S514" t="n">
        <v>23.91</v>
      </c>
      <c r="T514" t="n">
        <v>2574.69</v>
      </c>
      <c r="U514" t="n">
        <v>0.78</v>
      </c>
      <c r="V514" t="n">
        <v>0.88</v>
      </c>
      <c r="W514" t="n">
        <v>1.1</v>
      </c>
      <c r="X514" t="n">
        <v>0.17</v>
      </c>
      <c r="Y514" t="n">
        <v>1</v>
      </c>
      <c r="Z514" t="n">
        <v>10</v>
      </c>
    </row>
    <row r="515">
      <c r="A515" t="n">
        <v>0</v>
      </c>
      <c r="B515" t="n">
        <v>75</v>
      </c>
      <c r="C515" t="inlineStr">
        <is>
          <t xml:space="preserve">CONCLUIDO	</t>
        </is>
      </c>
      <c r="D515" t="n">
        <v>7.3713</v>
      </c>
      <c r="E515" t="n">
        <v>13.57</v>
      </c>
      <c r="F515" t="n">
        <v>9</v>
      </c>
      <c r="G515" t="n">
        <v>7.2</v>
      </c>
      <c r="H515" t="n">
        <v>0.12</v>
      </c>
      <c r="I515" t="n">
        <v>75</v>
      </c>
      <c r="J515" t="n">
        <v>150.44</v>
      </c>
      <c r="K515" t="n">
        <v>49.1</v>
      </c>
      <c r="L515" t="n">
        <v>1</v>
      </c>
      <c r="M515" t="n">
        <v>73</v>
      </c>
      <c r="N515" t="n">
        <v>25.34</v>
      </c>
      <c r="O515" t="n">
        <v>18787.76</v>
      </c>
      <c r="P515" t="n">
        <v>102.28</v>
      </c>
      <c r="Q515" t="n">
        <v>968.73</v>
      </c>
      <c r="R515" t="n">
        <v>72.3</v>
      </c>
      <c r="S515" t="n">
        <v>23.91</v>
      </c>
      <c r="T515" t="n">
        <v>23103.19</v>
      </c>
      <c r="U515" t="n">
        <v>0.33</v>
      </c>
      <c r="V515" t="n">
        <v>0.75</v>
      </c>
      <c r="W515" t="n">
        <v>1.2</v>
      </c>
      <c r="X515" t="n">
        <v>1.5</v>
      </c>
      <c r="Y515" t="n">
        <v>1</v>
      </c>
      <c r="Z515" t="n">
        <v>10</v>
      </c>
    </row>
    <row r="516">
      <c r="A516" t="n">
        <v>1</v>
      </c>
      <c r="B516" t="n">
        <v>75</v>
      </c>
      <c r="C516" t="inlineStr">
        <is>
          <t xml:space="preserve">CONCLUIDO	</t>
        </is>
      </c>
      <c r="D516" t="n">
        <v>7.9001</v>
      </c>
      <c r="E516" t="n">
        <v>12.66</v>
      </c>
      <c r="F516" t="n">
        <v>8.640000000000001</v>
      </c>
      <c r="G516" t="n">
        <v>9.09</v>
      </c>
      <c r="H516" t="n">
        <v>0.15</v>
      </c>
      <c r="I516" t="n">
        <v>57</v>
      </c>
      <c r="J516" t="n">
        <v>150.78</v>
      </c>
      <c r="K516" t="n">
        <v>49.1</v>
      </c>
      <c r="L516" t="n">
        <v>1.25</v>
      </c>
      <c r="M516" t="n">
        <v>55</v>
      </c>
      <c r="N516" t="n">
        <v>25.44</v>
      </c>
      <c r="O516" t="n">
        <v>18830.65</v>
      </c>
      <c r="P516" t="n">
        <v>96.65000000000001</v>
      </c>
      <c r="Q516" t="n">
        <v>968.47</v>
      </c>
      <c r="R516" t="n">
        <v>61.3</v>
      </c>
      <c r="S516" t="n">
        <v>23.91</v>
      </c>
      <c r="T516" t="n">
        <v>17689.76</v>
      </c>
      <c r="U516" t="n">
        <v>0.39</v>
      </c>
      <c r="V516" t="n">
        <v>0.78</v>
      </c>
      <c r="W516" t="n">
        <v>1.17</v>
      </c>
      <c r="X516" t="n">
        <v>1.14</v>
      </c>
      <c r="Y516" t="n">
        <v>1</v>
      </c>
      <c r="Z516" t="n">
        <v>10</v>
      </c>
    </row>
    <row r="517">
      <c r="A517" t="n">
        <v>2</v>
      </c>
      <c r="B517" t="n">
        <v>75</v>
      </c>
      <c r="C517" t="inlineStr">
        <is>
          <t xml:space="preserve">CONCLUIDO	</t>
        </is>
      </c>
      <c r="D517" t="n">
        <v>8.2622</v>
      </c>
      <c r="E517" t="n">
        <v>12.1</v>
      </c>
      <c r="F517" t="n">
        <v>8.42</v>
      </c>
      <c r="G517" t="n">
        <v>10.98</v>
      </c>
      <c r="H517" t="n">
        <v>0.18</v>
      </c>
      <c r="I517" t="n">
        <v>46</v>
      </c>
      <c r="J517" t="n">
        <v>151.13</v>
      </c>
      <c r="K517" t="n">
        <v>49.1</v>
      </c>
      <c r="L517" t="n">
        <v>1.5</v>
      </c>
      <c r="M517" t="n">
        <v>44</v>
      </c>
      <c r="N517" t="n">
        <v>25.54</v>
      </c>
      <c r="O517" t="n">
        <v>18873.58</v>
      </c>
      <c r="P517" t="n">
        <v>92.79000000000001</v>
      </c>
      <c r="Q517" t="n">
        <v>968.4</v>
      </c>
      <c r="R517" t="n">
        <v>54.08</v>
      </c>
      <c r="S517" t="n">
        <v>23.91</v>
      </c>
      <c r="T517" t="n">
        <v>14136.05</v>
      </c>
      <c r="U517" t="n">
        <v>0.44</v>
      </c>
      <c r="V517" t="n">
        <v>0.8</v>
      </c>
      <c r="W517" t="n">
        <v>1.17</v>
      </c>
      <c r="X517" t="n">
        <v>0.92</v>
      </c>
      <c r="Y517" t="n">
        <v>1</v>
      </c>
      <c r="Z517" t="n">
        <v>10</v>
      </c>
    </row>
    <row r="518">
      <c r="A518" t="n">
        <v>3</v>
      </c>
      <c r="B518" t="n">
        <v>75</v>
      </c>
      <c r="C518" t="inlineStr">
        <is>
          <t xml:space="preserve">CONCLUIDO	</t>
        </is>
      </c>
      <c r="D518" t="n">
        <v>8.5541</v>
      </c>
      <c r="E518" t="n">
        <v>11.69</v>
      </c>
      <c r="F518" t="n">
        <v>8.25</v>
      </c>
      <c r="G518" t="n">
        <v>13.03</v>
      </c>
      <c r="H518" t="n">
        <v>0.2</v>
      </c>
      <c r="I518" t="n">
        <v>38</v>
      </c>
      <c r="J518" t="n">
        <v>151.48</v>
      </c>
      <c r="K518" t="n">
        <v>49.1</v>
      </c>
      <c r="L518" t="n">
        <v>1.75</v>
      </c>
      <c r="M518" t="n">
        <v>36</v>
      </c>
      <c r="N518" t="n">
        <v>25.64</v>
      </c>
      <c r="O518" t="n">
        <v>18916.54</v>
      </c>
      <c r="P518" t="n">
        <v>89.42</v>
      </c>
      <c r="Q518" t="n">
        <v>968.5</v>
      </c>
      <c r="R518" t="n">
        <v>49.28</v>
      </c>
      <c r="S518" t="n">
        <v>23.91</v>
      </c>
      <c r="T518" t="n">
        <v>11775.55</v>
      </c>
      <c r="U518" t="n">
        <v>0.49</v>
      </c>
      <c r="V518" t="n">
        <v>0.82</v>
      </c>
      <c r="W518" t="n">
        <v>1.14</v>
      </c>
      <c r="X518" t="n">
        <v>0.76</v>
      </c>
      <c r="Y518" t="n">
        <v>1</v>
      </c>
      <c r="Z518" t="n">
        <v>10</v>
      </c>
    </row>
    <row r="519">
      <c r="A519" t="n">
        <v>4</v>
      </c>
      <c r="B519" t="n">
        <v>75</v>
      </c>
      <c r="C519" t="inlineStr">
        <is>
          <t xml:space="preserve">CONCLUIDO	</t>
        </is>
      </c>
      <c r="D519" t="n">
        <v>8.7989</v>
      </c>
      <c r="E519" t="n">
        <v>11.36</v>
      </c>
      <c r="F519" t="n">
        <v>8.109999999999999</v>
      </c>
      <c r="G519" t="n">
        <v>15.21</v>
      </c>
      <c r="H519" t="n">
        <v>0.23</v>
      </c>
      <c r="I519" t="n">
        <v>32</v>
      </c>
      <c r="J519" t="n">
        <v>151.83</v>
      </c>
      <c r="K519" t="n">
        <v>49.1</v>
      </c>
      <c r="L519" t="n">
        <v>2</v>
      </c>
      <c r="M519" t="n">
        <v>30</v>
      </c>
      <c r="N519" t="n">
        <v>25.73</v>
      </c>
      <c r="O519" t="n">
        <v>18959.54</v>
      </c>
      <c r="P519" t="n">
        <v>86.34</v>
      </c>
      <c r="Q519" t="n">
        <v>968.41</v>
      </c>
      <c r="R519" t="n">
        <v>44.93</v>
      </c>
      <c r="S519" t="n">
        <v>23.91</v>
      </c>
      <c r="T519" t="n">
        <v>9630.51</v>
      </c>
      <c r="U519" t="n">
        <v>0.53</v>
      </c>
      <c r="V519" t="n">
        <v>0.83</v>
      </c>
      <c r="W519" t="n">
        <v>1.13</v>
      </c>
      <c r="X519" t="n">
        <v>0.61</v>
      </c>
      <c r="Y519" t="n">
        <v>1</v>
      </c>
      <c r="Z519" t="n">
        <v>10</v>
      </c>
    </row>
    <row r="520">
      <c r="A520" t="n">
        <v>5</v>
      </c>
      <c r="B520" t="n">
        <v>75</v>
      </c>
      <c r="C520" t="inlineStr">
        <is>
          <t xml:space="preserve">CONCLUIDO	</t>
        </is>
      </c>
      <c r="D520" t="n">
        <v>8.9595</v>
      </c>
      <c r="E520" t="n">
        <v>11.16</v>
      </c>
      <c r="F520" t="n">
        <v>8.029999999999999</v>
      </c>
      <c r="G520" t="n">
        <v>17.21</v>
      </c>
      <c r="H520" t="n">
        <v>0.26</v>
      </c>
      <c r="I520" t="n">
        <v>28</v>
      </c>
      <c r="J520" t="n">
        <v>152.18</v>
      </c>
      <c r="K520" t="n">
        <v>49.1</v>
      </c>
      <c r="L520" t="n">
        <v>2.25</v>
      </c>
      <c r="M520" t="n">
        <v>26</v>
      </c>
      <c r="N520" t="n">
        <v>25.83</v>
      </c>
      <c r="O520" t="n">
        <v>19002.56</v>
      </c>
      <c r="P520" t="n">
        <v>83.91</v>
      </c>
      <c r="Q520" t="n">
        <v>968.54</v>
      </c>
      <c r="R520" t="n">
        <v>42.24</v>
      </c>
      <c r="S520" t="n">
        <v>23.91</v>
      </c>
      <c r="T520" t="n">
        <v>8304.34</v>
      </c>
      <c r="U520" t="n">
        <v>0.57</v>
      </c>
      <c r="V520" t="n">
        <v>0.84</v>
      </c>
      <c r="W520" t="n">
        <v>1.12</v>
      </c>
      <c r="X520" t="n">
        <v>0.53</v>
      </c>
      <c r="Y520" t="n">
        <v>1</v>
      </c>
      <c r="Z520" t="n">
        <v>10</v>
      </c>
    </row>
    <row r="521">
      <c r="A521" t="n">
        <v>6</v>
      </c>
      <c r="B521" t="n">
        <v>75</v>
      </c>
      <c r="C521" t="inlineStr">
        <is>
          <t xml:space="preserve">CONCLUIDO	</t>
        </is>
      </c>
      <c r="D521" t="n">
        <v>9.0778</v>
      </c>
      <c r="E521" t="n">
        <v>11.02</v>
      </c>
      <c r="F521" t="n">
        <v>7.98</v>
      </c>
      <c r="G521" t="n">
        <v>19.14</v>
      </c>
      <c r="H521" t="n">
        <v>0.29</v>
      </c>
      <c r="I521" t="n">
        <v>25</v>
      </c>
      <c r="J521" t="n">
        <v>152.53</v>
      </c>
      <c r="K521" t="n">
        <v>49.1</v>
      </c>
      <c r="L521" t="n">
        <v>2.5</v>
      </c>
      <c r="M521" t="n">
        <v>23</v>
      </c>
      <c r="N521" t="n">
        <v>25.93</v>
      </c>
      <c r="O521" t="n">
        <v>19045.63</v>
      </c>
      <c r="P521" t="n">
        <v>81.83</v>
      </c>
      <c r="Q521" t="n">
        <v>968.37</v>
      </c>
      <c r="R521" t="n">
        <v>40.58</v>
      </c>
      <c r="S521" t="n">
        <v>23.91</v>
      </c>
      <c r="T521" t="n">
        <v>7490.6</v>
      </c>
      <c r="U521" t="n">
        <v>0.59</v>
      </c>
      <c r="V521" t="n">
        <v>0.85</v>
      </c>
      <c r="W521" t="n">
        <v>1.12</v>
      </c>
      <c r="X521" t="n">
        <v>0.48</v>
      </c>
      <c r="Y521" t="n">
        <v>1</v>
      </c>
      <c r="Z521" t="n">
        <v>10</v>
      </c>
    </row>
    <row r="522">
      <c r="A522" t="n">
        <v>7</v>
      </c>
      <c r="B522" t="n">
        <v>75</v>
      </c>
      <c r="C522" t="inlineStr">
        <is>
          <t xml:space="preserve">CONCLUIDO	</t>
        </is>
      </c>
      <c r="D522" t="n">
        <v>9.2119</v>
      </c>
      <c r="E522" t="n">
        <v>10.86</v>
      </c>
      <c r="F522" t="n">
        <v>7.91</v>
      </c>
      <c r="G522" t="n">
        <v>21.56</v>
      </c>
      <c r="H522" t="n">
        <v>0.32</v>
      </c>
      <c r="I522" t="n">
        <v>22</v>
      </c>
      <c r="J522" t="n">
        <v>152.88</v>
      </c>
      <c r="K522" t="n">
        <v>49.1</v>
      </c>
      <c r="L522" t="n">
        <v>2.75</v>
      </c>
      <c r="M522" t="n">
        <v>20</v>
      </c>
      <c r="N522" t="n">
        <v>26.03</v>
      </c>
      <c r="O522" t="n">
        <v>19088.72</v>
      </c>
      <c r="P522" t="n">
        <v>79.06999999999999</v>
      </c>
      <c r="Q522" t="n">
        <v>968.48</v>
      </c>
      <c r="R522" t="n">
        <v>38.44</v>
      </c>
      <c r="S522" t="n">
        <v>23.91</v>
      </c>
      <c r="T522" t="n">
        <v>6435.86</v>
      </c>
      <c r="U522" t="n">
        <v>0.62</v>
      </c>
      <c r="V522" t="n">
        <v>0.86</v>
      </c>
      <c r="W522" t="n">
        <v>1.11</v>
      </c>
      <c r="X522" t="n">
        <v>0.41</v>
      </c>
      <c r="Y522" t="n">
        <v>1</v>
      </c>
      <c r="Z522" t="n">
        <v>10</v>
      </c>
    </row>
    <row r="523">
      <c r="A523" t="n">
        <v>8</v>
      </c>
      <c r="B523" t="n">
        <v>75</v>
      </c>
      <c r="C523" t="inlineStr">
        <is>
          <t xml:space="preserve">CONCLUIDO	</t>
        </is>
      </c>
      <c r="D523" t="n">
        <v>9.301600000000001</v>
      </c>
      <c r="E523" t="n">
        <v>10.75</v>
      </c>
      <c r="F523" t="n">
        <v>7.86</v>
      </c>
      <c r="G523" t="n">
        <v>23.59</v>
      </c>
      <c r="H523" t="n">
        <v>0.35</v>
      </c>
      <c r="I523" t="n">
        <v>20</v>
      </c>
      <c r="J523" t="n">
        <v>153.23</v>
      </c>
      <c r="K523" t="n">
        <v>49.1</v>
      </c>
      <c r="L523" t="n">
        <v>3</v>
      </c>
      <c r="M523" t="n">
        <v>18</v>
      </c>
      <c r="N523" t="n">
        <v>26.13</v>
      </c>
      <c r="O523" t="n">
        <v>19131.85</v>
      </c>
      <c r="P523" t="n">
        <v>77.2</v>
      </c>
      <c r="Q523" t="n">
        <v>968.34</v>
      </c>
      <c r="R523" t="n">
        <v>37.18</v>
      </c>
      <c r="S523" t="n">
        <v>23.91</v>
      </c>
      <c r="T523" t="n">
        <v>5815.56</v>
      </c>
      <c r="U523" t="n">
        <v>0.64</v>
      </c>
      <c r="V523" t="n">
        <v>0.86</v>
      </c>
      <c r="W523" t="n">
        <v>1.11</v>
      </c>
      <c r="X523" t="n">
        <v>0.37</v>
      </c>
      <c r="Y523" t="n">
        <v>1</v>
      </c>
      <c r="Z523" t="n">
        <v>10</v>
      </c>
    </row>
    <row r="524">
      <c r="A524" t="n">
        <v>9</v>
      </c>
      <c r="B524" t="n">
        <v>75</v>
      </c>
      <c r="C524" t="inlineStr">
        <is>
          <t xml:space="preserve">CONCLUIDO	</t>
        </is>
      </c>
      <c r="D524" t="n">
        <v>9.385300000000001</v>
      </c>
      <c r="E524" t="n">
        <v>10.66</v>
      </c>
      <c r="F524" t="n">
        <v>7.83</v>
      </c>
      <c r="G524" t="n">
        <v>26.1</v>
      </c>
      <c r="H524" t="n">
        <v>0.37</v>
      </c>
      <c r="I524" t="n">
        <v>18</v>
      </c>
      <c r="J524" t="n">
        <v>153.58</v>
      </c>
      <c r="K524" t="n">
        <v>49.1</v>
      </c>
      <c r="L524" t="n">
        <v>3.25</v>
      </c>
      <c r="M524" t="n">
        <v>16</v>
      </c>
      <c r="N524" t="n">
        <v>26.23</v>
      </c>
      <c r="O524" t="n">
        <v>19175.02</v>
      </c>
      <c r="P524" t="n">
        <v>73.87</v>
      </c>
      <c r="Q524" t="n">
        <v>968.38</v>
      </c>
      <c r="R524" t="n">
        <v>36.12</v>
      </c>
      <c r="S524" t="n">
        <v>23.91</v>
      </c>
      <c r="T524" t="n">
        <v>5296.79</v>
      </c>
      <c r="U524" t="n">
        <v>0.66</v>
      </c>
      <c r="V524" t="n">
        <v>0.86</v>
      </c>
      <c r="W524" t="n">
        <v>1.11</v>
      </c>
      <c r="X524" t="n">
        <v>0.33</v>
      </c>
      <c r="Y524" t="n">
        <v>1</v>
      </c>
      <c r="Z524" t="n">
        <v>10</v>
      </c>
    </row>
    <row r="525">
      <c r="A525" t="n">
        <v>10</v>
      </c>
      <c r="B525" t="n">
        <v>75</v>
      </c>
      <c r="C525" t="inlineStr">
        <is>
          <t xml:space="preserve">CONCLUIDO	</t>
        </is>
      </c>
      <c r="D525" t="n">
        <v>9.468</v>
      </c>
      <c r="E525" t="n">
        <v>10.56</v>
      </c>
      <c r="F525" t="n">
        <v>7.8</v>
      </c>
      <c r="G525" t="n">
        <v>29.24</v>
      </c>
      <c r="H525" t="n">
        <v>0.4</v>
      </c>
      <c r="I525" t="n">
        <v>16</v>
      </c>
      <c r="J525" t="n">
        <v>153.93</v>
      </c>
      <c r="K525" t="n">
        <v>49.1</v>
      </c>
      <c r="L525" t="n">
        <v>3.5</v>
      </c>
      <c r="M525" t="n">
        <v>12</v>
      </c>
      <c r="N525" t="n">
        <v>26.33</v>
      </c>
      <c r="O525" t="n">
        <v>19218.22</v>
      </c>
      <c r="P525" t="n">
        <v>72.83</v>
      </c>
      <c r="Q525" t="n">
        <v>968.41</v>
      </c>
      <c r="R525" t="n">
        <v>34.84</v>
      </c>
      <c r="S525" t="n">
        <v>23.91</v>
      </c>
      <c r="T525" t="n">
        <v>4667.75</v>
      </c>
      <c r="U525" t="n">
        <v>0.6899999999999999</v>
      </c>
      <c r="V525" t="n">
        <v>0.87</v>
      </c>
      <c r="W525" t="n">
        <v>1.11</v>
      </c>
      <c r="X525" t="n">
        <v>0.3</v>
      </c>
      <c r="Y525" t="n">
        <v>1</v>
      </c>
      <c r="Z525" t="n">
        <v>10</v>
      </c>
    </row>
    <row r="526">
      <c r="A526" t="n">
        <v>11</v>
      </c>
      <c r="B526" t="n">
        <v>75</v>
      </c>
      <c r="C526" t="inlineStr">
        <is>
          <t xml:space="preserve">CONCLUIDO	</t>
        </is>
      </c>
      <c r="D526" t="n">
        <v>9.5055</v>
      </c>
      <c r="E526" t="n">
        <v>10.52</v>
      </c>
      <c r="F526" t="n">
        <v>7.79</v>
      </c>
      <c r="G526" t="n">
        <v>31.14</v>
      </c>
      <c r="H526" t="n">
        <v>0.43</v>
      </c>
      <c r="I526" t="n">
        <v>15</v>
      </c>
      <c r="J526" t="n">
        <v>154.28</v>
      </c>
      <c r="K526" t="n">
        <v>49.1</v>
      </c>
      <c r="L526" t="n">
        <v>3.75</v>
      </c>
      <c r="M526" t="n">
        <v>8</v>
      </c>
      <c r="N526" t="n">
        <v>26.43</v>
      </c>
      <c r="O526" t="n">
        <v>19261.45</v>
      </c>
      <c r="P526" t="n">
        <v>70.79000000000001</v>
      </c>
      <c r="Q526" t="n">
        <v>968.45</v>
      </c>
      <c r="R526" t="n">
        <v>34.51</v>
      </c>
      <c r="S526" t="n">
        <v>23.91</v>
      </c>
      <c r="T526" t="n">
        <v>4506.89</v>
      </c>
      <c r="U526" t="n">
        <v>0.6899999999999999</v>
      </c>
      <c r="V526" t="n">
        <v>0.87</v>
      </c>
      <c r="W526" t="n">
        <v>1.11</v>
      </c>
      <c r="X526" t="n">
        <v>0.29</v>
      </c>
      <c r="Y526" t="n">
        <v>1</v>
      </c>
      <c r="Z526" t="n">
        <v>10</v>
      </c>
    </row>
    <row r="527">
      <c r="A527" t="n">
        <v>12</v>
      </c>
      <c r="B527" t="n">
        <v>75</v>
      </c>
      <c r="C527" t="inlineStr">
        <is>
          <t xml:space="preserve">CONCLUIDO	</t>
        </is>
      </c>
      <c r="D527" t="n">
        <v>9.5052</v>
      </c>
      <c r="E527" t="n">
        <v>10.52</v>
      </c>
      <c r="F527" t="n">
        <v>7.79</v>
      </c>
      <c r="G527" t="n">
        <v>31.14</v>
      </c>
      <c r="H527" t="n">
        <v>0.46</v>
      </c>
      <c r="I527" t="n">
        <v>15</v>
      </c>
      <c r="J527" t="n">
        <v>154.63</v>
      </c>
      <c r="K527" t="n">
        <v>49.1</v>
      </c>
      <c r="L527" t="n">
        <v>4</v>
      </c>
      <c r="M527" t="n">
        <v>5</v>
      </c>
      <c r="N527" t="n">
        <v>26.53</v>
      </c>
      <c r="O527" t="n">
        <v>19304.72</v>
      </c>
      <c r="P527" t="n">
        <v>70.58</v>
      </c>
      <c r="Q527" t="n">
        <v>968.3200000000001</v>
      </c>
      <c r="R527" t="n">
        <v>34.4</v>
      </c>
      <c r="S527" t="n">
        <v>23.91</v>
      </c>
      <c r="T527" t="n">
        <v>4452.78</v>
      </c>
      <c r="U527" t="n">
        <v>0.6899999999999999</v>
      </c>
      <c r="V527" t="n">
        <v>0.87</v>
      </c>
      <c r="W527" t="n">
        <v>1.11</v>
      </c>
      <c r="X527" t="n">
        <v>0.29</v>
      </c>
      <c r="Y527" t="n">
        <v>1</v>
      </c>
      <c r="Z527" t="n">
        <v>10</v>
      </c>
    </row>
    <row r="528">
      <c r="A528" t="n">
        <v>13</v>
      </c>
      <c r="B528" t="n">
        <v>75</v>
      </c>
      <c r="C528" t="inlineStr">
        <is>
          <t xml:space="preserve">CONCLUIDO	</t>
        </is>
      </c>
      <c r="D528" t="n">
        <v>9.5465</v>
      </c>
      <c r="E528" t="n">
        <v>10.48</v>
      </c>
      <c r="F528" t="n">
        <v>7.77</v>
      </c>
      <c r="G528" t="n">
        <v>33.3</v>
      </c>
      <c r="H528" t="n">
        <v>0.49</v>
      </c>
      <c r="I528" t="n">
        <v>14</v>
      </c>
      <c r="J528" t="n">
        <v>154.98</v>
      </c>
      <c r="K528" t="n">
        <v>49.1</v>
      </c>
      <c r="L528" t="n">
        <v>4.25</v>
      </c>
      <c r="M528" t="n">
        <v>0</v>
      </c>
      <c r="N528" t="n">
        <v>26.63</v>
      </c>
      <c r="O528" t="n">
        <v>19348.03</v>
      </c>
      <c r="P528" t="n">
        <v>69.90000000000001</v>
      </c>
      <c r="Q528" t="n">
        <v>968.4</v>
      </c>
      <c r="R528" t="n">
        <v>33.68</v>
      </c>
      <c r="S528" t="n">
        <v>23.91</v>
      </c>
      <c r="T528" t="n">
        <v>4097.56</v>
      </c>
      <c r="U528" t="n">
        <v>0.71</v>
      </c>
      <c r="V528" t="n">
        <v>0.87</v>
      </c>
      <c r="W528" t="n">
        <v>1.12</v>
      </c>
      <c r="X528" t="n">
        <v>0.27</v>
      </c>
      <c r="Y528" t="n">
        <v>1</v>
      </c>
      <c r="Z528" t="n">
        <v>10</v>
      </c>
    </row>
    <row r="529">
      <c r="A529" t="n">
        <v>0</v>
      </c>
      <c r="B529" t="n">
        <v>95</v>
      </c>
      <c r="C529" t="inlineStr">
        <is>
          <t xml:space="preserve">CONCLUIDO	</t>
        </is>
      </c>
      <c r="D529" t="n">
        <v>6.628</v>
      </c>
      <c r="E529" t="n">
        <v>15.09</v>
      </c>
      <c r="F529" t="n">
        <v>9.31</v>
      </c>
      <c r="G529" t="n">
        <v>6.27</v>
      </c>
      <c r="H529" t="n">
        <v>0.1</v>
      </c>
      <c r="I529" t="n">
        <v>89</v>
      </c>
      <c r="J529" t="n">
        <v>185.69</v>
      </c>
      <c r="K529" t="n">
        <v>53.44</v>
      </c>
      <c r="L529" t="n">
        <v>1</v>
      </c>
      <c r="M529" t="n">
        <v>87</v>
      </c>
      <c r="N529" t="n">
        <v>36.26</v>
      </c>
      <c r="O529" t="n">
        <v>23136.14</v>
      </c>
      <c r="P529" t="n">
        <v>122.87</v>
      </c>
      <c r="Q529" t="n">
        <v>968.5</v>
      </c>
      <c r="R529" t="n">
        <v>81.73999999999999</v>
      </c>
      <c r="S529" t="n">
        <v>23.91</v>
      </c>
      <c r="T529" t="n">
        <v>27749.77</v>
      </c>
      <c r="U529" t="n">
        <v>0.29</v>
      </c>
      <c r="V529" t="n">
        <v>0.73</v>
      </c>
      <c r="W529" t="n">
        <v>1.24</v>
      </c>
      <c r="X529" t="n">
        <v>1.81</v>
      </c>
      <c r="Y529" t="n">
        <v>1</v>
      </c>
      <c r="Z529" t="n">
        <v>10</v>
      </c>
    </row>
    <row r="530">
      <c r="A530" t="n">
        <v>1</v>
      </c>
      <c r="B530" t="n">
        <v>95</v>
      </c>
      <c r="C530" t="inlineStr">
        <is>
          <t xml:space="preserve">CONCLUIDO	</t>
        </is>
      </c>
      <c r="D530" t="n">
        <v>7.2201</v>
      </c>
      <c r="E530" t="n">
        <v>13.85</v>
      </c>
      <c r="F530" t="n">
        <v>8.85</v>
      </c>
      <c r="G530" t="n">
        <v>7.81</v>
      </c>
      <c r="H530" t="n">
        <v>0.12</v>
      </c>
      <c r="I530" t="n">
        <v>68</v>
      </c>
      <c r="J530" t="n">
        <v>186.07</v>
      </c>
      <c r="K530" t="n">
        <v>53.44</v>
      </c>
      <c r="L530" t="n">
        <v>1.25</v>
      </c>
      <c r="M530" t="n">
        <v>66</v>
      </c>
      <c r="N530" t="n">
        <v>36.39</v>
      </c>
      <c r="O530" t="n">
        <v>23182.76</v>
      </c>
      <c r="P530" t="n">
        <v>115.53</v>
      </c>
      <c r="Q530" t="n">
        <v>968.5</v>
      </c>
      <c r="R530" t="n">
        <v>67.94</v>
      </c>
      <c r="S530" t="n">
        <v>23.91</v>
      </c>
      <c r="T530" t="n">
        <v>20954.45</v>
      </c>
      <c r="U530" t="n">
        <v>0.35</v>
      </c>
      <c r="V530" t="n">
        <v>0.76</v>
      </c>
      <c r="W530" t="n">
        <v>1.19</v>
      </c>
      <c r="X530" t="n">
        <v>1.35</v>
      </c>
      <c r="Y530" t="n">
        <v>1</v>
      </c>
      <c r="Z530" t="n">
        <v>10</v>
      </c>
    </row>
    <row r="531">
      <c r="A531" t="n">
        <v>2</v>
      </c>
      <c r="B531" t="n">
        <v>95</v>
      </c>
      <c r="C531" t="inlineStr">
        <is>
          <t xml:space="preserve">CONCLUIDO	</t>
        </is>
      </c>
      <c r="D531" t="n">
        <v>7.6654</v>
      </c>
      <c r="E531" t="n">
        <v>13.05</v>
      </c>
      <c r="F531" t="n">
        <v>8.57</v>
      </c>
      <c r="G531" t="n">
        <v>9.52</v>
      </c>
      <c r="H531" t="n">
        <v>0.14</v>
      </c>
      <c r="I531" t="n">
        <v>54</v>
      </c>
      <c r="J531" t="n">
        <v>186.45</v>
      </c>
      <c r="K531" t="n">
        <v>53.44</v>
      </c>
      <c r="L531" t="n">
        <v>1.5</v>
      </c>
      <c r="M531" t="n">
        <v>52</v>
      </c>
      <c r="N531" t="n">
        <v>36.51</v>
      </c>
      <c r="O531" t="n">
        <v>23229.42</v>
      </c>
      <c r="P531" t="n">
        <v>110.76</v>
      </c>
      <c r="Q531" t="n">
        <v>968.55</v>
      </c>
      <c r="R531" t="n">
        <v>58.73</v>
      </c>
      <c r="S531" t="n">
        <v>23.91</v>
      </c>
      <c r="T531" t="n">
        <v>16421.02</v>
      </c>
      <c r="U531" t="n">
        <v>0.41</v>
      </c>
      <c r="V531" t="n">
        <v>0.79</v>
      </c>
      <c r="W531" t="n">
        <v>1.18</v>
      </c>
      <c r="X531" t="n">
        <v>1.07</v>
      </c>
      <c r="Y531" t="n">
        <v>1</v>
      </c>
      <c r="Z531" t="n">
        <v>10</v>
      </c>
    </row>
    <row r="532">
      <c r="A532" t="n">
        <v>3</v>
      </c>
      <c r="B532" t="n">
        <v>95</v>
      </c>
      <c r="C532" t="inlineStr">
        <is>
          <t xml:space="preserve">CONCLUIDO	</t>
        </is>
      </c>
      <c r="D532" t="n">
        <v>7.9745</v>
      </c>
      <c r="E532" t="n">
        <v>12.54</v>
      </c>
      <c r="F532" t="n">
        <v>8.4</v>
      </c>
      <c r="G532" t="n">
        <v>11.2</v>
      </c>
      <c r="H532" t="n">
        <v>0.17</v>
      </c>
      <c r="I532" t="n">
        <v>45</v>
      </c>
      <c r="J532" t="n">
        <v>186.83</v>
      </c>
      <c r="K532" t="n">
        <v>53.44</v>
      </c>
      <c r="L532" t="n">
        <v>1.75</v>
      </c>
      <c r="M532" t="n">
        <v>43</v>
      </c>
      <c r="N532" t="n">
        <v>36.64</v>
      </c>
      <c r="O532" t="n">
        <v>23276.13</v>
      </c>
      <c r="P532" t="n">
        <v>107.56</v>
      </c>
      <c r="Q532" t="n">
        <v>968.62</v>
      </c>
      <c r="R532" t="n">
        <v>53.57</v>
      </c>
      <c r="S532" t="n">
        <v>23.91</v>
      </c>
      <c r="T532" t="n">
        <v>13885.11</v>
      </c>
      <c r="U532" t="n">
        <v>0.45</v>
      </c>
      <c r="V532" t="n">
        <v>0.8100000000000001</v>
      </c>
      <c r="W532" t="n">
        <v>1.16</v>
      </c>
      <c r="X532" t="n">
        <v>0.9</v>
      </c>
      <c r="Y532" t="n">
        <v>1</v>
      </c>
      <c r="Z532" t="n">
        <v>10</v>
      </c>
    </row>
    <row r="533">
      <c r="A533" t="n">
        <v>4</v>
      </c>
      <c r="B533" t="n">
        <v>95</v>
      </c>
      <c r="C533" t="inlineStr">
        <is>
          <t xml:space="preserve">CONCLUIDO	</t>
        </is>
      </c>
      <c r="D533" t="n">
        <v>8.2128</v>
      </c>
      <c r="E533" t="n">
        <v>12.18</v>
      </c>
      <c r="F533" t="n">
        <v>8.26</v>
      </c>
      <c r="G533" t="n">
        <v>12.7</v>
      </c>
      <c r="H533" t="n">
        <v>0.19</v>
      </c>
      <c r="I533" t="n">
        <v>39</v>
      </c>
      <c r="J533" t="n">
        <v>187.21</v>
      </c>
      <c r="K533" t="n">
        <v>53.44</v>
      </c>
      <c r="L533" t="n">
        <v>2</v>
      </c>
      <c r="M533" t="n">
        <v>37</v>
      </c>
      <c r="N533" t="n">
        <v>36.77</v>
      </c>
      <c r="O533" t="n">
        <v>23322.88</v>
      </c>
      <c r="P533" t="n">
        <v>104.43</v>
      </c>
      <c r="Q533" t="n">
        <v>968.4</v>
      </c>
      <c r="R533" t="n">
        <v>49.2</v>
      </c>
      <c r="S533" t="n">
        <v>23.91</v>
      </c>
      <c r="T533" t="n">
        <v>11732.04</v>
      </c>
      <c r="U533" t="n">
        <v>0.49</v>
      </c>
      <c r="V533" t="n">
        <v>0.82</v>
      </c>
      <c r="W533" t="n">
        <v>1.15</v>
      </c>
      <c r="X533" t="n">
        <v>0.76</v>
      </c>
      <c r="Y533" t="n">
        <v>1</v>
      </c>
      <c r="Z533" t="n">
        <v>10</v>
      </c>
    </row>
    <row r="534">
      <c r="A534" t="n">
        <v>5</v>
      </c>
      <c r="B534" t="n">
        <v>95</v>
      </c>
      <c r="C534" t="inlineStr">
        <is>
          <t xml:space="preserve">CONCLUIDO	</t>
        </is>
      </c>
      <c r="D534" t="n">
        <v>8.415100000000001</v>
      </c>
      <c r="E534" t="n">
        <v>11.88</v>
      </c>
      <c r="F534" t="n">
        <v>8.15</v>
      </c>
      <c r="G534" t="n">
        <v>14.38</v>
      </c>
      <c r="H534" t="n">
        <v>0.21</v>
      </c>
      <c r="I534" t="n">
        <v>34</v>
      </c>
      <c r="J534" t="n">
        <v>187.59</v>
      </c>
      <c r="K534" t="n">
        <v>53.44</v>
      </c>
      <c r="L534" t="n">
        <v>2.25</v>
      </c>
      <c r="M534" t="n">
        <v>32</v>
      </c>
      <c r="N534" t="n">
        <v>36.9</v>
      </c>
      <c r="O534" t="n">
        <v>23369.68</v>
      </c>
      <c r="P534" t="n">
        <v>101.74</v>
      </c>
      <c r="Q534" t="n">
        <v>968.5599999999999</v>
      </c>
      <c r="R534" t="n">
        <v>45.71</v>
      </c>
      <c r="S534" t="n">
        <v>23.91</v>
      </c>
      <c r="T534" t="n">
        <v>10009.82</v>
      </c>
      <c r="U534" t="n">
        <v>0.52</v>
      </c>
      <c r="V534" t="n">
        <v>0.83</v>
      </c>
      <c r="W534" t="n">
        <v>1.14</v>
      </c>
      <c r="X534" t="n">
        <v>0.65</v>
      </c>
      <c r="Y534" t="n">
        <v>1</v>
      </c>
      <c r="Z534" t="n">
        <v>10</v>
      </c>
    </row>
    <row r="535">
      <c r="A535" t="n">
        <v>6</v>
      </c>
      <c r="B535" t="n">
        <v>95</v>
      </c>
      <c r="C535" t="inlineStr">
        <is>
          <t xml:space="preserve">CONCLUIDO	</t>
        </is>
      </c>
      <c r="D535" t="n">
        <v>8.583299999999999</v>
      </c>
      <c r="E535" t="n">
        <v>11.65</v>
      </c>
      <c r="F535" t="n">
        <v>8.07</v>
      </c>
      <c r="G535" t="n">
        <v>16.13</v>
      </c>
      <c r="H535" t="n">
        <v>0.24</v>
      </c>
      <c r="I535" t="n">
        <v>30</v>
      </c>
      <c r="J535" t="n">
        <v>187.97</v>
      </c>
      <c r="K535" t="n">
        <v>53.44</v>
      </c>
      <c r="L535" t="n">
        <v>2.5</v>
      </c>
      <c r="M535" t="n">
        <v>28</v>
      </c>
      <c r="N535" t="n">
        <v>37.03</v>
      </c>
      <c r="O535" t="n">
        <v>23416.52</v>
      </c>
      <c r="P535" t="n">
        <v>99.73999999999999</v>
      </c>
      <c r="Q535" t="n">
        <v>968.36</v>
      </c>
      <c r="R535" t="n">
        <v>43.33</v>
      </c>
      <c r="S535" t="n">
        <v>23.91</v>
      </c>
      <c r="T535" t="n">
        <v>8843.32</v>
      </c>
      <c r="U535" t="n">
        <v>0.55</v>
      </c>
      <c r="V535" t="n">
        <v>0.84</v>
      </c>
      <c r="W535" t="n">
        <v>1.13</v>
      </c>
      <c r="X535" t="n">
        <v>0.57</v>
      </c>
      <c r="Y535" t="n">
        <v>1</v>
      </c>
      <c r="Z535" t="n">
        <v>10</v>
      </c>
    </row>
    <row r="536">
      <c r="A536" t="n">
        <v>7</v>
      </c>
      <c r="B536" t="n">
        <v>95</v>
      </c>
      <c r="C536" t="inlineStr">
        <is>
          <t xml:space="preserve">CONCLUIDO	</t>
        </is>
      </c>
      <c r="D536" t="n">
        <v>8.7142</v>
      </c>
      <c r="E536" t="n">
        <v>11.48</v>
      </c>
      <c r="F536" t="n">
        <v>8</v>
      </c>
      <c r="G536" t="n">
        <v>17.78</v>
      </c>
      <c r="H536" t="n">
        <v>0.26</v>
      </c>
      <c r="I536" t="n">
        <v>27</v>
      </c>
      <c r="J536" t="n">
        <v>188.35</v>
      </c>
      <c r="K536" t="n">
        <v>53.44</v>
      </c>
      <c r="L536" t="n">
        <v>2.75</v>
      </c>
      <c r="M536" t="n">
        <v>25</v>
      </c>
      <c r="N536" t="n">
        <v>37.16</v>
      </c>
      <c r="O536" t="n">
        <v>23463.4</v>
      </c>
      <c r="P536" t="n">
        <v>97.66</v>
      </c>
      <c r="Q536" t="n">
        <v>968.3200000000001</v>
      </c>
      <c r="R536" t="n">
        <v>41.34</v>
      </c>
      <c r="S536" t="n">
        <v>23.91</v>
      </c>
      <c r="T536" t="n">
        <v>7858.53</v>
      </c>
      <c r="U536" t="n">
        <v>0.58</v>
      </c>
      <c r="V536" t="n">
        <v>0.85</v>
      </c>
      <c r="W536" t="n">
        <v>1.12</v>
      </c>
      <c r="X536" t="n">
        <v>0.51</v>
      </c>
      <c r="Y536" t="n">
        <v>1</v>
      </c>
      <c r="Z536" t="n">
        <v>10</v>
      </c>
    </row>
    <row r="537">
      <c r="A537" t="n">
        <v>8</v>
      </c>
      <c r="B537" t="n">
        <v>95</v>
      </c>
      <c r="C537" t="inlineStr">
        <is>
          <t xml:space="preserve">CONCLUIDO	</t>
        </is>
      </c>
      <c r="D537" t="n">
        <v>8.846500000000001</v>
      </c>
      <c r="E537" t="n">
        <v>11.3</v>
      </c>
      <c r="F537" t="n">
        <v>7.94</v>
      </c>
      <c r="G537" t="n">
        <v>19.85</v>
      </c>
      <c r="H537" t="n">
        <v>0.28</v>
      </c>
      <c r="I537" t="n">
        <v>24</v>
      </c>
      <c r="J537" t="n">
        <v>188.73</v>
      </c>
      <c r="K537" t="n">
        <v>53.44</v>
      </c>
      <c r="L537" t="n">
        <v>3</v>
      </c>
      <c r="M537" t="n">
        <v>22</v>
      </c>
      <c r="N537" t="n">
        <v>37.29</v>
      </c>
      <c r="O537" t="n">
        <v>23510.33</v>
      </c>
      <c r="P537" t="n">
        <v>95.73</v>
      </c>
      <c r="Q537" t="n">
        <v>968.45</v>
      </c>
      <c r="R537" t="n">
        <v>39.41</v>
      </c>
      <c r="S537" t="n">
        <v>23.91</v>
      </c>
      <c r="T537" t="n">
        <v>6908.67</v>
      </c>
      <c r="U537" t="n">
        <v>0.61</v>
      </c>
      <c r="V537" t="n">
        <v>0.85</v>
      </c>
      <c r="W537" t="n">
        <v>1.12</v>
      </c>
      <c r="X537" t="n">
        <v>0.45</v>
      </c>
      <c r="Y537" t="n">
        <v>1</v>
      </c>
      <c r="Z537" t="n">
        <v>10</v>
      </c>
    </row>
    <row r="538">
      <c r="A538" t="n">
        <v>9</v>
      </c>
      <c r="B538" t="n">
        <v>95</v>
      </c>
      <c r="C538" t="inlineStr">
        <is>
          <t xml:space="preserve">CONCLUIDO	</t>
        </is>
      </c>
      <c r="D538" t="n">
        <v>8.9399</v>
      </c>
      <c r="E538" t="n">
        <v>11.19</v>
      </c>
      <c r="F538" t="n">
        <v>7.9</v>
      </c>
      <c r="G538" t="n">
        <v>21.54</v>
      </c>
      <c r="H538" t="n">
        <v>0.3</v>
      </c>
      <c r="I538" t="n">
        <v>22</v>
      </c>
      <c r="J538" t="n">
        <v>189.11</v>
      </c>
      <c r="K538" t="n">
        <v>53.44</v>
      </c>
      <c r="L538" t="n">
        <v>3.25</v>
      </c>
      <c r="M538" t="n">
        <v>20</v>
      </c>
      <c r="N538" t="n">
        <v>37.42</v>
      </c>
      <c r="O538" t="n">
        <v>23557.3</v>
      </c>
      <c r="P538" t="n">
        <v>93.84</v>
      </c>
      <c r="Q538" t="n">
        <v>968.46</v>
      </c>
      <c r="R538" t="n">
        <v>38.38</v>
      </c>
      <c r="S538" t="n">
        <v>23.91</v>
      </c>
      <c r="T538" t="n">
        <v>6407.51</v>
      </c>
      <c r="U538" t="n">
        <v>0.62</v>
      </c>
      <c r="V538" t="n">
        <v>0.86</v>
      </c>
      <c r="W538" t="n">
        <v>1.11</v>
      </c>
      <c r="X538" t="n">
        <v>0.4</v>
      </c>
      <c r="Y538" t="n">
        <v>1</v>
      </c>
      <c r="Z538" t="n">
        <v>10</v>
      </c>
    </row>
    <row r="539">
      <c r="A539" t="n">
        <v>10</v>
      </c>
      <c r="B539" t="n">
        <v>95</v>
      </c>
      <c r="C539" t="inlineStr">
        <is>
          <t xml:space="preserve">CONCLUIDO	</t>
        </is>
      </c>
      <c r="D539" t="n">
        <v>9.023199999999999</v>
      </c>
      <c r="E539" t="n">
        <v>11.08</v>
      </c>
      <c r="F539" t="n">
        <v>7.87</v>
      </c>
      <c r="G539" t="n">
        <v>23.61</v>
      </c>
      <c r="H539" t="n">
        <v>0.33</v>
      </c>
      <c r="I539" t="n">
        <v>20</v>
      </c>
      <c r="J539" t="n">
        <v>189.49</v>
      </c>
      <c r="K539" t="n">
        <v>53.44</v>
      </c>
      <c r="L539" t="n">
        <v>3.5</v>
      </c>
      <c r="M539" t="n">
        <v>18</v>
      </c>
      <c r="N539" t="n">
        <v>37.55</v>
      </c>
      <c r="O539" t="n">
        <v>23604.32</v>
      </c>
      <c r="P539" t="n">
        <v>92.65000000000001</v>
      </c>
      <c r="Q539" t="n">
        <v>968.49</v>
      </c>
      <c r="R539" t="n">
        <v>37.3</v>
      </c>
      <c r="S539" t="n">
        <v>23.91</v>
      </c>
      <c r="T539" t="n">
        <v>5874.02</v>
      </c>
      <c r="U539" t="n">
        <v>0.64</v>
      </c>
      <c r="V539" t="n">
        <v>0.86</v>
      </c>
      <c r="W539" t="n">
        <v>1.11</v>
      </c>
      <c r="X539" t="n">
        <v>0.37</v>
      </c>
      <c r="Y539" t="n">
        <v>1</v>
      </c>
      <c r="Z539" t="n">
        <v>10</v>
      </c>
    </row>
    <row r="540">
      <c r="A540" t="n">
        <v>11</v>
      </c>
      <c r="B540" t="n">
        <v>95</v>
      </c>
      <c r="C540" t="inlineStr">
        <is>
          <t xml:space="preserve">CONCLUIDO	</t>
        </is>
      </c>
      <c r="D540" t="n">
        <v>9.079700000000001</v>
      </c>
      <c r="E540" t="n">
        <v>11.01</v>
      </c>
      <c r="F540" t="n">
        <v>7.84</v>
      </c>
      <c r="G540" t="n">
        <v>24.75</v>
      </c>
      <c r="H540" t="n">
        <v>0.35</v>
      </c>
      <c r="I540" t="n">
        <v>19</v>
      </c>
      <c r="J540" t="n">
        <v>189.87</v>
      </c>
      <c r="K540" t="n">
        <v>53.44</v>
      </c>
      <c r="L540" t="n">
        <v>3.75</v>
      </c>
      <c r="M540" t="n">
        <v>17</v>
      </c>
      <c r="N540" t="n">
        <v>37.69</v>
      </c>
      <c r="O540" t="n">
        <v>23651.38</v>
      </c>
      <c r="P540" t="n">
        <v>90.17</v>
      </c>
      <c r="Q540" t="n">
        <v>968.3200000000001</v>
      </c>
      <c r="R540" t="n">
        <v>36.44</v>
      </c>
      <c r="S540" t="n">
        <v>23.91</v>
      </c>
      <c r="T540" t="n">
        <v>5449.36</v>
      </c>
      <c r="U540" t="n">
        <v>0.66</v>
      </c>
      <c r="V540" t="n">
        <v>0.86</v>
      </c>
      <c r="W540" t="n">
        <v>1.11</v>
      </c>
      <c r="X540" t="n">
        <v>0.34</v>
      </c>
      <c r="Y540" t="n">
        <v>1</v>
      </c>
      <c r="Z540" t="n">
        <v>10</v>
      </c>
    </row>
    <row r="541">
      <c r="A541" t="n">
        <v>12</v>
      </c>
      <c r="B541" t="n">
        <v>95</v>
      </c>
      <c r="C541" t="inlineStr">
        <is>
          <t xml:space="preserve">CONCLUIDO	</t>
        </is>
      </c>
      <c r="D541" t="n">
        <v>9.149800000000001</v>
      </c>
      <c r="E541" t="n">
        <v>10.93</v>
      </c>
      <c r="F541" t="n">
        <v>7.83</v>
      </c>
      <c r="G541" t="n">
        <v>27.63</v>
      </c>
      <c r="H541" t="n">
        <v>0.37</v>
      </c>
      <c r="I541" t="n">
        <v>17</v>
      </c>
      <c r="J541" t="n">
        <v>190.25</v>
      </c>
      <c r="K541" t="n">
        <v>53.44</v>
      </c>
      <c r="L541" t="n">
        <v>4</v>
      </c>
      <c r="M541" t="n">
        <v>15</v>
      </c>
      <c r="N541" t="n">
        <v>37.82</v>
      </c>
      <c r="O541" t="n">
        <v>23698.48</v>
      </c>
      <c r="P541" t="n">
        <v>88.70999999999999</v>
      </c>
      <c r="Q541" t="n">
        <v>968.39</v>
      </c>
      <c r="R541" t="n">
        <v>36.05</v>
      </c>
      <c r="S541" t="n">
        <v>23.91</v>
      </c>
      <c r="T541" t="n">
        <v>5265.22</v>
      </c>
      <c r="U541" t="n">
        <v>0.66</v>
      </c>
      <c r="V541" t="n">
        <v>0.86</v>
      </c>
      <c r="W541" t="n">
        <v>1.11</v>
      </c>
      <c r="X541" t="n">
        <v>0.33</v>
      </c>
      <c r="Y541" t="n">
        <v>1</v>
      </c>
      <c r="Z541" t="n">
        <v>10</v>
      </c>
    </row>
    <row r="542">
      <c r="A542" t="n">
        <v>13</v>
      </c>
      <c r="B542" t="n">
        <v>95</v>
      </c>
      <c r="C542" t="inlineStr">
        <is>
          <t xml:space="preserve">CONCLUIDO	</t>
        </is>
      </c>
      <c r="D542" t="n">
        <v>9.203200000000001</v>
      </c>
      <c r="E542" t="n">
        <v>10.87</v>
      </c>
      <c r="F542" t="n">
        <v>7.8</v>
      </c>
      <c r="G542" t="n">
        <v>29.26</v>
      </c>
      <c r="H542" t="n">
        <v>0.4</v>
      </c>
      <c r="I542" t="n">
        <v>16</v>
      </c>
      <c r="J542" t="n">
        <v>190.63</v>
      </c>
      <c r="K542" t="n">
        <v>53.44</v>
      </c>
      <c r="L542" t="n">
        <v>4.25</v>
      </c>
      <c r="M542" t="n">
        <v>14</v>
      </c>
      <c r="N542" t="n">
        <v>37.95</v>
      </c>
      <c r="O542" t="n">
        <v>23745.63</v>
      </c>
      <c r="P542" t="n">
        <v>87.44</v>
      </c>
      <c r="Q542" t="n">
        <v>968.49</v>
      </c>
      <c r="R542" t="n">
        <v>35.21</v>
      </c>
      <c r="S542" t="n">
        <v>23.91</v>
      </c>
      <c r="T542" t="n">
        <v>4852.76</v>
      </c>
      <c r="U542" t="n">
        <v>0.68</v>
      </c>
      <c r="V542" t="n">
        <v>0.87</v>
      </c>
      <c r="W542" t="n">
        <v>1.11</v>
      </c>
      <c r="X542" t="n">
        <v>0.3</v>
      </c>
      <c r="Y542" t="n">
        <v>1</v>
      </c>
      <c r="Z542" t="n">
        <v>10</v>
      </c>
    </row>
    <row r="543">
      <c r="A543" t="n">
        <v>14</v>
      </c>
      <c r="B543" t="n">
        <v>95</v>
      </c>
      <c r="C543" t="inlineStr">
        <is>
          <t xml:space="preserve">CONCLUIDO	</t>
        </is>
      </c>
      <c r="D543" t="n">
        <v>9.2605</v>
      </c>
      <c r="E543" t="n">
        <v>10.8</v>
      </c>
      <c r="F543" t="n">
        <v>7.77</v>
      </c>
      <c r="G543" t="n">
        <v>31.09</v>
      </c>
      <c r="H543" t="n">
        <v>0.42</v>
      </c>
      <c r="I543" t="n">
        <v>15</v>
      </c>
      <c r="J543" t="n">
        <v>191.02</v>
      </c>
      <c r="K543" t="n">
        <v>53.44</v>
      </c>
      <c r="L543" t="n">
        <v>4.5</v>
      </c>
      <c r="M543" t="n">
        <v>13</v>
      </c>
      <c r="N543" t="n">
        <v>38.08</v>
      </c>
      <c r="O543" t="n">
        <v>23792.83</v>
      </c>
      <c r="P543" t="n">
        <v>85.73</v>
      </c>
      <c r="Q543" t="n">
        <v>968.38</v>
      </c>
      <c r="R543" t="n">
        <v>34.28</v>
      </c>
      <c r="S543" t="n">
        <v>23.91</v>
      </c>
      <c r="T543" t="n">
        <v>4389.21</v>
      </c>
      <c r="U543" t="n">
        <v>0.7</v>
      </c>
      <c r="V543" t="n">
        <v>0.87</v>
      </c>
      <c r="W543" t="n">
        <v>1.1</v>
      </c>
      <c r="X543" t="n">
        <v>0.28</v>
      </c>
      <c r="Y543" t="n">
        <v>1</v>
      </c>
      <c r="Z543" t="n">
        <v>10</v>
      </c>
    </row>
    <row r="544">
      <c r="A544" t="n">
        <v>15</v>
      </c>
      <c r="B544" t="n">
        <v>95</v>
      </c>
      <c r="C544" t="inlineStr">
        <is>
          <t xml:space="preserve">CONCLUIDO	</t>
        </is>
      </c>
      <c r="D544" t="n">
        <v>9.304500000000001</v>
      </c>
      <c r="E544" t="n">
        <v>10.75</v>
      </c>
      <c r="F544" t="n">
        <v>7.76</v>
      </c>
      <c r="G544" t="n">
        <v>33.25</v>
      </c>
      <c r="H544" t="n">
        <v>0.44</v>
      </c>
      <c r="I544" t="n">
        <v>14</v>
      </c>
      <c r="J544" t="n">
        <v>191.4</v>
      </c>
      <c r="K544" t="n">
        <v>53.44</v>
      </c>
      <c r="L544" t="n">
        <v>4.75</v>
      </c>
      <c r="M544" t="n">
        <v>12</v>
      </c>
      <c r="N544" t="n">
        <v>38.22</v>
      </c>
      <c r="O544" t="n">
        <v>23840.07</v>
      </c>
      <c r="P544" t="n">
        <v>83.69</v>
      </c>
      <c r="Q544" t="n">
        <v>968.3200000000001</v>
      </c>
      <c r="R544" t="n">
        <v>33.77</v>
      </c>
      <c r="S544" t="n">
        <v>23.91</v>
      </c>
      <c r="T544" t="n">
        <v>4141.76</v>
      </c>
      <c r="U544" t="n">
        <v>0.71</v>
      </c>
      <c r="V544" t="n">
        <v>0.87</v>
      </c>
      <c r="W544" t="n">
        <v>1.1</v>
      </c>
      <c r="X544" t="n">
        <v>0.26</v>
      </c>
      <c r="Y544" t="n">
        <v>1</v>
      </c>
      <c r="Z544" t="n">
        <v>10</v>
      </c>
    </row>
    <row r="545">
      <c r="A545" t="n">
        <v>16</v>
      </c>
      <c r="B545" t="n">
        <v>95</v>
      </c>
      <c r="C545" t="inlineStr">
        <is>
          <t xml:space="preserve">CONCLUIDO	</t>
        </is>
      </c>
      <c r="D545" t="n">
        <v>9.3531</v>
      </c>
      <c r="E545" t="n">
        <v>10.69</v>
      </c>
      <c r="F545" t="n">
        <v>7.74</v>
      </c>
      <c r="G545" t="n">
        <v>35.72</v>
      </c>
      <c r="H545" t="n">
        <v>0.46</v>
      </c>
      <c r="I545" t="n">
        <v>13</v>
      </c>
      <c r="J545" t="n">
        <v>191.78</v>
      </c>
      <c r="K545" t="n">
        <v>53.44</v>
      </c>
      <c r="L545" t="n">
        <v>5</v>
      </c>
      <c r="M545" t="n">
        <v>10</v>
      </c>
      <c r="N545" t="n">
        <v>38.35</v>
      </c>
      <c r="O545" t="n">
        <v>23887.36</v>
      </c>
      <c r="P545" t="n">
        <v>82.40000000000001</v>
      </c>
      <c r="Q545" t="n">
        <v>968.34</v>
      </c>
      <c r="R545" t="n">
        <v>33.09</v>
      </c>
      <c r="S545" t="n">
        <v>23.91</v>
      </c>
      <c r="T545" t="n">
        <v>3807.32</v>
      </c>
      <c r="U545" t="n">
        <v>0.72</v>
      </c>
      <c r="V545" t="n">
        <v>0.87</v>
      </c>
      <c r="W545" t="n">
        <v>1.11</v>
      </c>
      <c r="X545" t="n">
        <v>0.24</v>
      </c>
      <c r="Y545" t="n">
        <v>1</v>
      </c>
      <c r="Z545" t="n">
        <v>10</v>
      </c>
    </row>
    <row r="546">
      <c r="A546" t="n">
        <v>17</v>
      </c>
      <c r="B546" t="n">
        <v>95</v>
      </c>
      <c r="C546" t="inlineStr">
        <is>
          <t xml:space="preserve">CONCLUIDO	</t>
        </is>
      </c>
      <c r="D546" t="n">
        <v>9.344799999999999</v>
      </c>
      <c r="E546" t="n">
        <v>10.7</v>
      </c>
      <c r="F546" t="n">
        <v>7.75</v>
      </c>
      <c r="G546" t="n">
        <v>35.76</v>
      </c>
      <c r="H546" t="n">
        <v>0.48</v>
      </c>
      <c r="I546" t="n">
        <v>13</v>
      </c>
      <c r="J546" t="n">
        <v>192.17</v>
      </c>
      <c r="K546" t="n">
        <v>53.44</v>
      </c>
      <c r="L546" t="n">
        <v>5.25</v>
      </c>
      <c r="M546" t="n">
        <v>7</v>
      </c>
      <c r="N546" t="n">
        <v>38.48</v>
      </c>
      <c r="O546" t="n">
        <v>23934.69</v>
      </c>
      <c r="P546" t="n">
        <v>80.61</v>
      </c>
      <c r="Q546" t="n">
        <v>968.41</v>
      </c>
      <c r="R546" t="n">
        <v>33.2</v>
      </c>
      <c r="S546" t="n">
        <v>23.91</v>
      </c>
      <c r="T546" t="n">
        <v>3860.5</v>
      </c>
      <c r="U546" t="n">
        <v>0.72</v>
      </c>
      <c r="V546" t="n">
        <v>0.87</v>
      </c>
      <c r="W546" t="n">
        <v>1.11</v>
      </c>
      <c r="X546" t="n">
        <v>0.25</v>
      </c>
      <c r="Y546" t="n">
        <v>1</v>
      </c>
      <c r="Z546" t="n">
        <v>10</v>
      </c>
    </row>
    <row r="547">
      <c r="A547" t="n">
        <v>18</v>
      </c>
      <c r="B547" t="n">
        <v>95</v>
      </c>
      <c r="C547" t="inlineStr">
        <is>
          <t xml:space="preserve">CONCLUIDO	</t>
        </is>
      </c>
      <c r="D547" t="n">
        <v>9.408300000000001</v>
      </c>
      <c r="E547" t="n">
        <v>10.63</v>
      </c>
      <c r="F547" t="n">
        <v>7.71</v>
      </c>
      <c r="G547" t="n">
        <v>38.57</v>
      </c>
      <c r="H547" t="n">
        <v>0.51</v>
      </c>
      <c r="I547" t="n">
        <v>12</v>
      </c>
      <c r="J547" t="n">
        <v>192.55</v>
      </c>
      <c r="K547" t="n">
        <v>53.44</v>
      </c>
      <c r="L547" t="n">
        <v>5.5</v>
      </c>
      <c r="M547" t="n">
        <v>4</v>
      </c>
      <c r="N547" t="n">
        <v>38.62</v>
      </c>
      <c r="O547" t="n">
        <v>23982.06</v>
      </c>
      <c r="P547" t="n">
        <v>79.81999999999999</v>
      </c>
      <c r="Q547" t="n">
        <v>968.3200000000001</v>
      </c>
      <c r="R547" t="n">
        <v>32.24</v>
      </c>
      <c r="S547" t="n">
        <v>23.91</v>
      </c>
      <c r="T547" t="n">
        <v>3385.33</v>
      </c>
      <c r="U547" t="n">
        <v>0.74</v>
      </c>
      <c r="V547" t="n">
        <v>0.88</v>
      </c>
      <c r="W547" t="n">
        <v>1.11</v>
      </c>
      <c r="X547" t="n">
        <v>0.22</v>
      </c>
      <c r="Y547" t="n">
        <v>1</v>
      </c>
      <c r="Z547" t="n">
        <v>10</v>
      </c>
    </row>
    <row r="548">
      <c r="A548" t="n">
        <v>19</v>
      </c>
      <c r="B548" t="n">
        <v>95</v>
      </c>
      <c r="C548" t="inlineStr">
        <is>
          <t xml:space="preserve">CONCLUIDO	</t>
        </is>
      </c>
      <c r="D548" t="n">
        <v>9.4024</v>
      </c>
      <c r="E548" t="n">
        <v>10.64</v>
      </c>
      <c r="F548" t="n">
        <v>7.72</v>
      </c>
      <c r="G548" t="n">
        <v>38.6</v>
      </c>
      <c r="H548" t="n">
        <v>0.53</v>
      </c>
      <c r="I548" t="n">
        <v>12</v>
      </c>
      <c r="J548" t="n">
        <v>192.94</v>
      </c>
      <c r="K548" t="n">
        <v>53.44</v>
      </c>
      <c r="L548" t="n">
        <v>5.75</v>
      </c>
      <c r="M548" t="n">
        <v>2</v>
      </c>
      <c r="N548" t="n">
        <v>38.75</v>
      </c>
      <c r="O548" t="n">
        <v>24029.48</v>
      </c>
      <c r="P548" t="n">
        <v>79.52</v>
      </c>
      <c r="Q548" t="n">
        <v>968.3200000000001</v>
      </c>
      <c r="R548" t="n">
        <v>32.34</v>
      </c>
      <c r="S548" t="n">
        <v>23.91</v>
      </c>
      <c r="T548" t="n">
        <v>3434.9</v>
      </c>
      <c r="U548" t="n">
        <v>0.74</v>
      </c>
      <c r="V548" t="n">
        <v>0.88</v>
      </c>
      <c r="W548" t="n">
        <v>1.11</v>
      </c>
      <c r="X548" t="n">
        <v>0.22</v>
      </c>
      <c r="Y548" t="n">
        <v>1</v>
      </c>
      <c r="Z548" t="n">
        <v>10</v>
      </c>
    </row>
    <row r="549">
      <c r="A549" t="n">
        <v>20</v>
      </c>
      <c r="B549" t="n">
        <v>95</v>
      </c>
      <c r="C549" t="inlineStr">
        <is>
          <t xml:space="preserve">CONCLUIDO	</t>
        </is>
      </c>
      <c r="D549" t="n">
        <v>9.3973</v>
      </c>
      <c r="E549" t="n">
        <v>10.64</v>
      </c>
      <c r="F549" t="n">
        <v>7.73</v>
      </c>
      <c r="G549" t="n">
        <v>38.63</v>
      </c>
      <c r="H549" t="n">
        <v>0.55</v>
      </c>
      <c r="I549" t="n">
        <v>12</v>
      </c>
      <c r="J549" t="n">
        <v>193.32</v>
      </c>
      <c r="K549" t="n">
        <v>53.44</v>
      </c>
      <c r="L549" t="n">
        <v>6</v>
      </c>
      <c r="M549" t="n">
        <v>0</v>
      </c>
      <c r="N549" t="n">
        <v>38.89</v>
      </c>
      <c r="O549" t="n">
        <v>24076.95</v>
      </c>
      <c r="P549" t="n">
        <v>79.48</v>
      </c>
      <c r="Q549" t="n">
        <v>968.3200000000001</v>
      </c>
      <c r="R549" t="n">
        <v>32.38</v>
      </c>
      <c r="S549" t="n">
        <v>23.91</v>
      </c>
      <c r="T549" t="n">
        <v>3456.63</v>
      </c>
      <c r="U549" t="n">
        <v>0.74</v>
      </c>
      <c r="V549" t="n">
        <v>0.88</v>
      </c>
      <c r="W549" t="n">
        <v>1.11</v>
      </c>
      <c r="X549" t="n">
        <v>0.23</v>
      </c>
      <c r="Y549" t="n">
        <v>1</v>
      </c>
      <c r="Z549" t="n">
        <v>10</v>
      </c>
    </row>
    <row r="550">
      <c r="A550" t="n">
        <v>0</v>
      </c>
      <c r="B550" t="n">
        <v>55</v>
      </c>
      <c r="C550" t="inlineStr">
        <is>
          <t xml:space="preserve">CONCLUIDO	</t>
        </is>
      </c>
      <c r="D550" t="n">
        <v>8.2303</v>
      </c>
      <c r="E550" t="n">
        <v>12.15</v>
      </c>
      <c r="F550" t="n">
        <v>8.66</v>
      </c>
      <c r="G550" t="n">
        <v>8.800000000000001</v>
      </c>
      <c r="H550" t="n">
        <v>0.15</v>
      </c>
      <c r="I550" t="n">
        <v>59</v>
      </c>
      <c r="J550" t="n">
        <v>116.05</v>
      </c>
      <c r="K550" t="n">
        <v>43.4</v>
      </c>
      <c r="L550" t="n">
        <v>1</v>
      </c>
      <c r="M550" t="n">
        <v>57</v>
      </c>
      <c r="N550" t="n">
        <v>16.65</v>
      </c>
      <c r="O550" t="n">
        <v>14546.17</v>
      </c>
      <c r="P550" t="n">
        <v>80.59999999999999</v>
      </c>
      <c r="Q550" t="n">
        <v>968.62</v>
      </c>
      <c r="R550" t="n">
        <v>61.84</v>
      </c>
      <c r="S550" t="n">
        <v>23.91</v>
      </c>
      <c r="T550" t="n">
        <v>17952.11</v>
      </c>
      <c r="U550" t="n">
        <v>0.39</v>
      </c>
      <c r="V550" t="n">
        <v>0.78</v>
      </c>
      <c r="W550" t="n">
        <v>1.17</v>
      </c>
      <c r="X550" t="n">
        <v>1.16</v>
      </c>
      <c r="Y550" t="n">
        <v>1</v>
      </c>
      <c r="Z550" t="n">
        <v>10</v>
      </c>
    </row>
    <row r="551">
      <c r="A551" t="n">
        <v>1</v>
      </c>
      <c r="B551" t="n">
        <v>55</v>
      </c>
      <c r="C551" t="inlineStr">
        <is>
          <t xml:space="preserve">CONCLUIDO	</t>
        </is>
      </c>
      <c r="D551" t="n">
        <v>8.674099999999999</v>
      </c>
      <c r="E551" t="n">
        <v>11.53</v>
      </c>
      <c r="F551" t="n">
        <v>8.369999999999999</v>
      </c>
      <c r="G551" t="n">
        <v>11.16</v>
      </c>
      <c r="H551" t="n">
        <v>0.19</v>
      </c>
      <c r="I551" t="n">
        <v>45</v>
      </c>
      <c r="J551" t="n">
        <v>116.37</v>
      </c>
      <c r="K551" t="n">
        <v>43.4</v>
      </c>
      <c r="L551" t="n">
        <v>1.25</v>
      </c>
      <c r="M551" t="n">
        <v>43</v>
      </c>
      <c r="N551" t="n">
        <v>16.72</v>
      </c>
      <c r="O551" t="n">
        <v>14585.96</v>
      </c>
      <c r="P551" t="n">
        <v>75.76000000000001</v>
      </c>
      <c r="Q551" t="n">
        <v>968.49</v>
      </c>
      <c r="R551" t="n">
        <v>52.97</v>
      </c>
      <c r="S551" t="n">
        <v>23.91</v>
      </c>
      <c r="T551" t="n">
        <v>13584.56</v>
      </c>
      <c r="U551" t="n">
        <v>0.45</v>
      </c>
      <c r="V551" t="n">
        <v>0.8100000000000001</v>
      </c>
      <c r="W551" t="n">
        <v>1.15</v>
      </c>
      <c r="X551" t="n">
        <v>0.87</v>
      </c>
      <c r="Y551" t="n">
        <v>1</v>
      </c>
      <c r="Z551" t="n">
        <v>10</v>
      </c>
    </row>
    <row r="552">
      <c r="A552" t="n">
        <v>2</v>
      </c>
      <c r="B552" t="n">
        <v>55</v>
      </c>
      <c r="C552" t="inlineStr">
        <is>
          <t xml:space="preserve">CONCLUIDO	</t>
        </is>
      </c>
      <c r="D552" t="n">
        <v>8.9717</v>
      </c>
      <c r="E552" t="n">
        <v>11.15</v>
      </c>
      <c r="F552" t="n">
        <v>8.199999999999999</v>
      </c>
      <c r="G552" t="n">
        <v>13.67</v>
      </c>
      <c r="H552" t="n">
        <v>0.23</v>
      </c>
      <c r="I552" t="n">
        <v>36</v>
      </c>
      <c r="J552" t="n">
        <v>116.69</v>
      </c>
      <c r="K552" t="n">
        <v>43.4</v>
      </c>
      <c r="L552" t="n">
        <v>1.5</v>
      </c>
      <c r="M552" t="n">
        <v>34</v>
      </c>
      <c r="N552" t="n">
        <v>16.79</v>
      </c>
      <c r="O552" t="n">
        <v>14625.77</v>
      </c>
      <c r="P552" t="n">
        <v>72.27</v>
      </c>
      <c r="Q552" t="n">
        <v>968.41</v>
      </c>
      <c r="R552" t="n">
        <v>47.39</v>
      </c>
      <c r="S552" t="n">
        <v>23.91</v>
      </c>
      <c r="T552" t="n">
        <v>10841.22</v>
      </c>
      <c r="U552" t="n">
        <v>0.5</v>
      </c>
      <c r="V552" t="n">
        <v>0.82</v>
      </c>
      <c r="W552" t="n">
        <v>1.15</v>
      </c>
      <c r="X552" t="n">
        <v>0.7</v>
      </c>
      <c r="Y552" t="n">
        <v>1</v>
      </c>
      <c r="Z552" t="n">
        <v>10</v>
      </c>
    </row>
    <row r="553">
      <c r="A553" t="n">
        <v>3</v>
      </c>
      <c r="B553" t="n">
        <v>55</v>
      </c>
      <c r="C553" t="inlineStr">
        <is>
          <t xml:space="preserve">CONCLUIDO	</t>
        </is>
      </c>
      <c r="D553" t="n">
        <v>9.222300000000001</v>
      </c>
      <c r="E553" t="n">
        <v>10.84</v>
      </c>
      <c r="F553" t="n">
        <v>8.07</v>
      </c>
      <c r="G553" t="n">
        <v>16.69</v>
      </c>
      <c r="H553" t="n">
        <v>0.26</v>
      </c>
      <c r="I553" t="n">
        <v>29</v>
      </c>
      <c r="J553" t="n">
        <v>117.01</v>
      </c>
      <c r="K553" t="n">
        <v>43.4</v>
      </c>
      <c r="L553" t="n">
        <v>1.75</v>
      </c>
      <c r="M553" t="n">
        <v>27</v>
      </c>
      <c r="N553" t="n">
        <v>16.86</v>
      </c>
      <c r="O553" t="n">
        <v>14665.62</v>
      </c>
      <c r="P553" t="n">
        <v>68.48</v>
      </c>
      <c r="Q553" t="n">
        <v>968.52</v>
      </c>
      <c r="R553" t="n">
        <v>43.42</v>
      </c>
      <c r="S553" t="n">
        <v>23.91</v>
      </c>
      <c r="T553" t="n">
        <v>8893.02</v>
      </c>
      <c r="U553" t="n">
        <v>0.55</v>
      </c>
      <c r="V553" t="n">
        <v>0.84</v>
      </c>
      <c r="W553" t="n">
        <v>1.13</v>
      </c>
      <c r="X553" t="n">
        <v>0.57</v>
      </c>
      <c r="Y553" t="n">
        <v>1</v>
      </c>
      <c r="Z553" t="n">
        <v>10</v>
      </c>
    </row>
    <row r="554">
      <c r="A554" t="n">
        <v>4</v>
      </c>
      <c r="B554" t="n">
        <v>55</v>
      </c>
      <c r="C554" t="inlineStr">
        <is>
          <t xml:space="preserve">CONCLUIDO	</t>
        </is>
      </c>
      <c r="D554" t="n">
        <v>9.385999999999999</v>
      </c>
      <c r="E554" t="n">
        <v>10.65</v>
      </c>
      <c r="F554" t="n">
        <v>7.97</v>
      </c>
      <c r="G554" t="n">
        <v>19.13</v>
      </c>
      <c r="H554" t="n">
        <v>0.3</v>
      </c>
      <c r="I554" t="n">
        <v>25</v>
      </c>
      <c r="J554" t="n">
        <v>117.34</v>
      </c>
      <c r="K554" t="n">
        <v>43.4</v>
      </c>
      <c r="L554" t="n">
        <v>2</v>
      </c>
      <c r="M554" t="n">
        <v>22</v>
      </c>
      <c r="N554" t="n">
        <v>16.94</v>
      </c>
      <c r="O554" t="n">
        <v>14705.49</v>
      </c>
      <c r="P554" t="n">
        <v>65.81999999999999</v>
      </c>
      <c r="Q554" t="n">
        <v>968.34</v>
      </c>
      <c r="R554" t="n">
        <v>40.58</v>
      </c>
      <c r="S554" t="n">
        <v>23.91</v>
      </c>
      <c r="T554" t="n">
        <v>7491.49</v>
      </c>
      <c r="U554" t="n">
        <v>0.59</v>
      </c>
      <c r="V554" t="n">
        <v>0.85</v>
      </c>
      <c r="W554" t="n">
        <v>1.12</v>
      </c>
      <c r="X554" t="n">
        <v>0.48</v>
      </c>
      <c r="Y554" t="n">
        <v>1</v>
      </c>
      <c r="Z554" t="n">
        <v>10</v>
      </c>
    </row>
    <row r="555">
      <c r="A555" t="n">
        <v>5</v>
      </c>
      <c r="B555" t="n">
        <v>55</v>
      </c>
      <c r="C555" t="inlineStr">
        <is>
          <t xml:space="preserve">CONCLUIDO	</t>
        </is>
      </c>
      <c r="D555" t="n">
        <v>9.5052</v>
      </c>
      <c r="E555" t="n">
        <v>10.52</v>
      </c>
      <c r="F555" t="n">
        <v>7.91</v>
      </c>
      <c r="G555" t="n">
        <v>21.57</v>
      </c>
      <c r="H555" t="n">
        <v>0.34</v>
      </c>
      <c r="I555" t="n">
        <v>22</v>
      </c>
      <c r="J555" t="n">
        <v>117.66</v>
      </c>
      <c r="K555" t="n">
        <v>43.4</v>
      </c>
      <c r="L555" t="n">
        <v>2.25</v>
      </c>
      <c r="M555" t="n">
        <v>18</v>
      </c>
      <c r="N555" t="n">
        <v>17.01</v>
      </c>
      <c r="O555" t="n">
        <v>14745.39</v>
      </c>
      <c r="P555" t="n">
        <v>62.81</v>
      </c>
      <c r="Q555" t="n">
        <v>968.33</v>
      </c>
      <c r="R555" t="n">
        <v>38.53</v>
      </c>
      <c r="S555" t="n">
        <v>23.91</v>
      </c>
      <c r="T555" t="n">
        <v>6480.43</v>
      </c>
      <c r="U555" t="n">
        <v>0.62</v>
      </c>
      <c r="V555" t="n">
        <v>0.85</v>
      </c>
      <c r="W555" t="n">
        <v>1.12</v>
      </c>
      <c r="X555" t="n">
        <v>0.41</v>
      </c>
      <c r="Y555" t="n">
        <v>1</v>
      </c>
      <c r="Z555" t="n">
        <v>10</v>
      </c>
    </row>
    <row r="556">
      <c r="A556" t="n">
        <v>6</v>
      </c>
      <c r="B556" t="n">
        <v>55</v>
      </c>
      <c r="C556" t="inlineStr">
        <is>
          <t xml:space="preserve">CONCLUIDO	</t>
        </is>
      </c>
      <c r="D556" t="n">
        <v>9.587</v>
      </c>
      <c r="E556" t="n">
        <v>10.43</v>
      </c>
      <c r="F556" t="n">
        <v>7.87</v>
      </c>
      <c r="G556" t="n">
        <v>23.61</v>
      </c>
      <c r="H556" t="n">
        <v>0.37</v>
      </c>
      <c r="I556" t="n">
        <v>20</v>
      </c>
      <c r="J556" t="n">
        <v>117.98</v>
      </c>
      <c r="K556" t="n">
        <v>43.4</v>
      </c>
      <c r="L556" t="n">
        <v>2.5</v>
      </c>
      <c r="M556" t="n">
        <v>8</v>
      </c>
      <c r="N556" t="n">
        <v>17.08</v>
      </c>
      <c r="O556" t="n">
        <v>14785.31</v>
      </c>
      <c r="P556" t="n">
        <v>60.96</v>
      </c>
      <c r="Q556" t="n">
        <v>968.42</v>
      </c>
      <c r="R556" t="n">
        <v>36.93</v>
      </c>
      <c r="S556" t="n">
        <v>23.91</v>
      </c>
      <c r="T556" t="n">
        <v>5692.91</v>
      </c>
      <c r="U556" t="n">
        <v>0.65</v>
      </c>
      <c r="V556" t="n">
        <v>0.86</v>
      </c>
      <c r="W556" t="n">
        <v>1.12</v>
      </c>
      <c r="X556" t="n">
        <v>0.37</v>
      </c>
      <c r="Y556" t="n">
        <v>1</v>
      </c>
      <c r="Z556" t="n">
        <v>10</v>
      </c>
    </row>
    <row r="557">
      <c r="A557" t="n">
        <v>7</v>
      </c>
      <c r="B557" t="n">
        <v>55</v>
      </c>
      <c r="C557" t="inlineStr">
        <is>
          <t xml:space="preserve">CONCLUIDO	</t>
        </is>
      </c>
      <c r="D557" t="n">
        <v>9.601000000000001</v>
      </c>
      <c r="E557" t="n">
        <v>10.42</v>
      </c>
      <c r="F557" t="n">
        <v>7.88</v>
      </c>
      <c r="G557" t="n">
        <v>24.88</v>
      </c>
      <c r="H557" t="n">
        <v>0.41</v>
      </c>
      <c r="I557" t="n">
        <v>19</v>
      </c>
      <c r="J557" t="n">
        <v>118.31</v>
      </c>
      <c r="K557" t="n">
        <v>43.4</v>
      </c>
      <c r="L557" t="n">
        <v>2.75</v>
      </c>
      <c r="M557" t="n">
        <v>1</v>
      </c>
      <c r="N557" t="n">
        <v>17.16</v>
      </c>
      <c r="O557" t="n">
        <v>14825.26</v>
      </c>
      <c r="P557" t="n">
        <v>61.59</v>
      </c>
      <c r="Q557" t="n">
        <v>968.65</v>
      </c>
      <c r="R557" t="n">
        <v>37.02</v>
      </c>
      <c r="S557" t="n">
        <v>23.91</v>
      </c>
      <c r="T557" t="n">
        <v>5739.83</v>
      </c>
      <c r="U557" t="n">
        <v>0.65</v>
      </c>
      <c r="V557" t="n">
        <v>0.86</v>
      </c>
      <c r="W557" t="n">
        <v>1.13</v>
      </c>
      <c r="X557" t="n">
        <v>0.38</v>
      </c>
      <c r="Y557" t="n">
        <v>1</v>
      </c>
      <c r="Z557" t="n">
        <v>10</v>
      </c>
    </row>
    <row r="558">
      <c r="A558" t="n">
        <v>8</v>
      </c>
      <c r="B558" t="n">
        <v>55</v>
      </c>
      <c r="C558" t="inlineStr">
        <is>
          <t xml:space="preserve">CONCLUIDO	</t>
        </is>
      </c>
      <c r="D558" t="n">
        <v>9.5997</v>
      </c>
      <c r="E558" t="n">
        <v>10.42</v>
      </c>
      <c r="F558" t="n">
        <v>7.88</v>
      </c>
      <c r="G558" t="n">
        <v>24.88</v>
      </c>
      <c r="H558" t="n">
        <v>0.45</v>
      </c>
      <c r="I558" t="n">
        <v>19</v>
      </c>
      <c r="J558" t="n">
        <v>118.63</v>
      </c>
      <c r="K558" t="n">
        <v>43.4</v>
      </c>
      <c r="L558" t="n">
        <v>3</v>
      </c>
      <c r="M558" t="n">
        <v>0</v>
      </c>
      <c r="N558" t="n">
        <v>17.23</v>
      </c>
      <c r="O558" t="n">
        <v>14865.24</v>
      </c>
      <c r="P558" t="n">
        <v>61.78</v>
      </c>
      <c r="Q558" t="n">
        <v>968.65</v>
      </c>
      <c r="R558" t="n">
        <v>37.06</v>
      </c>
      <c r="S558" t="n">
        <v>23.91</v>
      </c>
      <c r="T558" t="n">
        <v>5760.22</v>
      </c>
      <c r="U558" t="n">
        <v>0.65</v>
      </c>
      <c r="V558" t="n">
        <v>0.86</v>
      </c>
      <c r="W558" t="n">
        <v>1.13</v>
      </c>
      <c r="X558" t="n">
        <v>0.38</v>
      </c>
      <c r="Y558" t="n">
        <v>1</v>
      </c>
      <c r="Z558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INDEX(resultados!$A$2:$ZZ$558, 1, MATCH($B$1, resultados!$A$1:$ZZ$1, 0))</f>
        <v/>
      </c>
      <c r="B7">
        <f>INDEX(resultados!$A$2:$ZZ$558, 1, MATCH($B$2, resultados!$A$1:$ZZ$1, 0))</f>
        <v/>
      </c>
      <c r="C7">
        <f>INDEX(resultados!$A$2:$ZZ$558, 1, MATCH($B$3, resultados!$A$1:$ZZ$1, 0))</f>
        <v/>
      </c>
    </row>
    <row r="8">
      <c r="A8">
        <f>INDEX(resultados!$A$2:$ZZ$558, 2, MATCH($B$1, resultados!$A$1:$ZZ$1, 0))</f>
        <v/>
      </c>
      <c r="B8">
        <f>INDEX(resultados!$A$2:$ZZ$558, 2, MATCH($B$2, resultados!$A$1:$ZZ$1, 0))</f>
        <v/>
      </c>
      <c r="C8">
        <f>INDEX(resultados!$A$2:$ZZ$558, 2, MATCH($B$3, resultados!$A$1:$ZZ$1, 0))</f>
        <v/>
      </c>
    </row>
    <row r="9">
      <c r="A9">
        <f>INDEX(resultados!$A$2:$ZZ$558, 3, MATCH($B$1, resultados!$A$1:$ZZ$1, 0))</f>
        <v/>
      </c>
      <c r="B9">
        <f>INDEX(resultados!$A$2:$ZZ$558, 3, MATCH($B$2, resultados!$A$1:$ZZ$1, 0))</f>
        <v/>
      </c>
      <c r="C9">
        <f>INDEX(resultados!$A$2:$ZZ$558, 3, MATCH($B$3, resultados!$A$1:$ZZ$1, 0))</f>
        <v/>
      </c>
    </row>
    <row r="10">
      <c r="A10">
        <f>INDEX(resultados!$A$2:$ZZ$558, 4, MATCH($B$1, resultados!$A$1:$ZZ$1, 0))</f>
        <v/>
      </c>
      <c r="B10">
        <f>INDEX(resultados!$A$2:$ZZ$558, 4, MATCH($B$2, resultados!$A$1:$ZZ$1, 0))</f>
        <v/>
      </c>
      <c r="C10">
        <f>INDEX(resultados!$A$2:$ZZ$558, 4, MATCH($B$3, resultados!$A$1:$ZZ$1, 0))</f>
        <v/>
      </c>
    </row>
    <row r="11">
      <c r="A11">
        <f>INDEX(resultados!$A$2:$ZZ$558, 5, MATCH($B$1, resultados!$A$1:$ZZ$1, 0))</f>
        <v/>
      </c>
      <c r="B11">
        <f>INDEX(resultados!$A$2:$ZZ$558, 5, MATCH($B$2, resultados!$A$1:$ZZ$1, 0))</f>
        <v/>
      </c>
      <c r="C11">
        <f>INDEX(resultados!$A$2:$ZZ$558, 5, MATCH($B$3, resultados!$A$1:$ZZ$1, 0))</f>
        <v/>
      </c>
    </row>
    <row r="12">
      <c r="A12">
        <f>INDEX(resultados!$A$2:$ZZ$558, 6, MATCH($B$1, resultados!$A$1:$ZZ$1, 0))</f>
        <v/>
      </c>
      <c r="B12">
        <f>INDEX(resultados!$A$2:$ZZ$558, 6, MATCH($B$2, resultados!$A$1:$ZZ$1, 0))</f>
        <v/>
      </c>
      <c r="C12">
        <f>INDEX(resultados!$A$2:$ZZ$558, 6, MATCH($B$3, resultados!$A$1:$ZZ$1, 0))</f>
        <v/>
      </c>
    </row>
    <row r="13">
      <c r="A13">
        <f>INDEX(resultados!$A$2:$ZZ$558, 7, MATCH($B$1, resultados!$A$1:$ZZ$1, 0))</f>
        <v/>
      </c>
      <c r="B13">
        <f>INDEX(resultados!$A$2:$ZZ$558, 7, MATCH($B$2, resultados!$A$1:$ZZ$1, 0))</f>
        <v/>
      </c>
      <c r="C13">
        <f>INDEX(resultados!$A$2:$ZZ$558, 7, MATCH($B$3, resultados!$A$1:$ZZ$1, 0))</f>
        <v/>
      </c>
    </row>
    <row r="14">
      <c r="A14">
        <f>INDEX(resultados!$A$2:$ZZ$558, 8, MATCH($B$1, resultados!$A$1:$ZZ$1, 0))</f>
        <v/>
      </c>
      <c r="B14">
        <f>INDEX(resultados!$A$2:$ZZ$558, 8, MATCH($B$2, resultados!$A$1:$ZZ$1, 0))</f>
        <v/>
      </c>
      <c r="C14">
        <f>INDEX(resultados!$A$2:$ZZ$558, 8, MATCH($B$3, resultados!$A$1:$ZZ$1, 0))</f>
        <v/>
      </c>
    </row>
    <row r="15">
      <c r="A15">
        <f>INDEX(resultados!$A$2:$ZZ$558, 9, MATCH($B$1, resultados!$A$1:$ZZ$1, 0))</f>
        <v/>
      </c>
      <c r="B15">
        <f>INDEX(resultados!$A$2:$ZZ$558, 9, MATCH($B$2, resultados!$A$1:$ZZ$1, 0))</f>
        <v/>
      </c>
      <c r="C15">
        <f>INDEX(resultados!$A$2:$ZZ$558, 9, MATCH($B$3, resultados!$A$1:$ZZ$1, 0))</f>
        <v/>
      </c>
    </row>
    <row r="16">
      <c r="A16">
        <f>INDEX(resultados!$A$2:$ZZ$558, 10, MATCH($B$1, resultados!$A$1:$ZZ$1, 0))</f>
        <v/>
      </c>
      <c r="B16">
        <f>INDEX(resultados!$A$2:$ZZ$558, 10, MATCH($B$2, resultados!$A$1:$ZZ$1, 0))</f>
        <v/>
      </c>
      <c r="C16">
        <f>INDEX(resultados!$A$2:$ZZ$558, 10, MATCH($B$3, resultados!$A$1:$ZZ$1, 0))</f>
        <v/>
      </c>
    </row>
    <row r="17">
      <c r="A17">
        <f>INDEX(resultados!$A$2:$ZZ$558, 11, MATCH($B$1, resultados!$A$1:$ZZ$1, 0))</f>
        <v/>
      </c>
      <c r="B17">
        <f>INDEX(resultados!$A$2:$ZZ$558, 11, MATCH($B$2, resultados!$A$1:$ZZ$1, 0))</f>
        <v/>
      </c>
      <c r="C17">
        <f>INDEX(resultados!$A$2:$ZZ$558, 11, MATCH($B$3, resultados!$A$1:$ZZ$1, 0))</f>
        <v/>
      </c>
    </row>
    <row r="18">
      <c r="A18">
        <f>INDEX(resultados!$A$2:$ZZ$558, 12, MATCH($B$1, resultados!$A$1:$ZZ$1, 0))</f>
        <v/>
      </c>
      <c r="B18">
        <f>INDEX(resultados!$A$2:$ZZ$558, 12, MATCH($B$2, resultados!$A$1:$ZZ$1, 0))</f>
        <v/>
      </c>
      <c r="C18">
        <f>INDEX(resultados!$A$2:$ZZ$558, 12, MATCH($B$3, resultados!$A$1:$ZZ$1, 0))</f>
        <v/>
      </c>
    </row>
    <row r="19">
      <c r="A19">
        <f>INDEX(resultados!$A$2:$ZZ$558, 13, MATCH($B$1, resultados!$A$1:$ZZ$1, 0))</f>
        <v/>
      </c>
      <c r="B19">
        <f>INDEX(resultados!$A$2:$ZZ$558, 13, MATCH($B$2, resultados!$A$1:$ZZ$1, 0))</f>
        <v/>
      </c>
      <c r="C19">
        <f>INDEX(resultados!$A$2:$ZZ$558, 13, MATCH($B$3, resultados!$A$1:$ZZ$1, 0))</f>
        <v/>
      </c>
    </row>
    <row r="20">
      <c r="A20">
        <f>INDEX(resultados!$A$2:$ZZ$558, 14, MATCH($B$1, resultados!$A$1:$ZZ$1, 0))</f>
        <v/>
      </c>
      <c r="B20">
        <f>INDEX(resultados!$A$2:$ZZ$558, 14, MATCH($B$2, resultados!$A$1:$ZZ$1, 0))</f>
        <v/>
      </c>
      <c r="C20">
        <f>INDEX(resultados!$A$2:$ZZ$558, 14, MATCH($B$3, resultados!$A$1:$ZZ$1, 0))</f>
        <v/>
      </c>
    </row>
    <row r="21">
      <c r="A21">
        <f>INDEX(resultados!$A$2:$ZZ$558, 15, MATCH($B$1, resultados!$A$1:$ZZ$1, 0))</f>
        <v/>
      </c>
      <c r="B21">
        <f>INDEX(resultados!$A$2:$ZZ$558, 15, MATCH($B$2, resultados!$A$1:$ZZ$1, 0))</f>
        <v/>
      </c>
      <c r="C21">
        <f>INDEX(resultados!$A$2:$ZZ$558, 15, MATCH($B$3, resultados!$A$1:$ZZ$1, 0))</f>
        <v/>
      </c>
    </row>
    <row r="22">
      <c r="A22">
        <f>INDEX(resultados!$A$2:$ZZ$558, 16, MATCH($B$1, resultados!$A$1:$ZZ$1, 0))</f>
        <v/>
      </c>
      <c r="B22">
        <f>INDEX(resultados!$A$2:$ZZ$558, 16, MATCH($B$2, resultados!$A$1:$ZZ$1, 0))</f>
        <v/>
      </c>
      <c r="C22">
        <f>INDEX(resultados!$A$2:$ZZ$558, 16, MATCH($B$3, resultados!$A$1:$ZZ$1, 0))</f>
        <v/>
      </c>
    </row>
    <row r="23">
      <c r="A23">
        <f>INDEX(resultados!$A$2:$ZZ$558, 17, MATCH($B$1, resultados!$A$1:$ZZ$1, 0))</f>
        <v/>
      </c>
      <c r="B23">
        <f>INDEX(resultados!$A$2:$ZZ$558, 17, MATCH($B$2, resultados!$A$1:$ZZ$1, 0))</f>
        <v/>
      </c>
      <c r="C23">
        <f>INDEX(resultados!$A$2:$ZZ$558, 17, MATCH($B$3, resultados!$A$1:$ZZ$1, 0))</f>
        <v/>
      </c>
    </row>
    <row r="24">
      <c r="A24">
        <f>INDEX(resultados!$A$2:$ZZ$558, 18, MATCH($B$1, resultados!$A$1:$ZZ$1, 0))</f>
        <v/>
      </c>
      <c r="B24">
        <f>INDEX(resultados!$A$2:$ZZ$558, 18, MATCH($B$2, resultados!$A$1:$ZZ$1, 0))</f>
        <v/>
      </c>
      <c r="C24">
        <f>INDEX(resultados!$A$2:$ZZ$558, 18, MATCH($B$3, resultados!$A$1:$ZZ$1, 0))</f>
        <v/>
      </c>
    </row>
    <row r="25">
      <c r="A25">
        <f>INDEX(resultados!$A$2:$ZZ$558, 19, MATCH($B$1, resultados!$A$1:$ZZ$1, 0))</f>
        <v/>
      </c>
      <c r="B25">
        <f>INDEX(resultados!$A$2:$ZZ$558, 19, MATCH($B$2, resultados!$A$1:$ZZ$1, 0))</f>
        <v/>
      </c>
      <c r="C25">
        <f>INDEX(resultados!$A$2:$ZZ$558, 19, MATCH($B$3, resultados!$A$1:$ZZ$1, 0))</f>
        <v/>
      </c>
    </row>
    <row r="26">
      <c r="A26">
        <f>INDEX(resultados!$A$2:$ZZ$558, 20, MATCH($B$1, resultados!$A$1:$ZZ$1, 0))</f>
        <v/>
      </c>
      <c r="B26">
        <f>INDEX(resultados!$A$2:$ZZ$558, 20, MATCH($B$2, resultados!$A$1:$ZZ$1, 0))</f>
        <v/>
      </c>
      <c r="C26">
        <f>INDEX(resultados!$A$2:$ZZ$558, 20, MATCH($B$3, resultados!$A$1:$ZZ$1, 0))</f>
        <v/>
      </c>
    </row>
    <row r="27">
      <c r="A27">
        <f>INDEX(resultados!$A$2:$ZZ$558, 21, MATCH($B$1, resultados!$A$1:$ZZ$1, 0))</f>
        <v/>
      </c>
      <c r="B27">
        <f>INDEX(resultados!$A$2:$ZZ$558, 21, MATCH($B$2, resultados!$A$1:$ZZ$1, 0))</f>
        <v/>
      </c>
      <c r="C27">
        <f>INDEX(resultados!$A$2:$ZZ$558, 21, MATCH($B$3, resultados!$A$1:$ZZ$1, 0))</f>
        <v/>
      </c>
    </row>
    <row r="28">
      <c r="A28">
        <f>INDEX(resultados!$A$2:$ZZ$558, 22, MATCH($B$1, resultados!$A$1:$ZZ$1, 0))</f>
        <v/>
      </c>
      <c r="B28">
        <f>INDEX(resultados!$A$2:$ZZ$558, 22, MATCH($B$2, resultados!$A$1:$ZZ$1, 0))</f>
        <v/>
      </c>
      <c r="C28">
        <f>INDEX(resultados!$A$2:$ZZ$558, 22, MATCH($B$3, resultados!$A$1:$ZZ$1, 0))</f>
        <v/>
      </c>
    </row>
    <row r="29">
      <c r="A29">
        <f>INDEX(resultados!$A$2:$ZZ$558, 23, MATCH($B$1, resultados!$A$1:$ZZ$1, 0))</f>
        <v/>
      </c>
      <c r="B29">
        <f>INDEX(resultados!$A$2:$ZZ$558, 23, MATCH($B$2, resultados!$A$1:$ZZ$1, 0))</f>
        <v/>
      </c>
      <c r="C29">
        <f>INDEX(resultados!$A$2:$ZZ$558, 23, MATCH($B$3, resultados!$A$1:$ZZ$1, 0))</f>
        <v/>
      </c>
    </row>
    <row r="30">
      <c r="A30">
        <f>INDEX(resultados!$A$2:$ZZ$558, 24, MATCH($B$1, resultados!$A$1:$ZZ$1, 0))</f>
        <v/>
      </c>
      <c r="B30">
        <f>INDEX(resultados!$A$2:$ZZ$558, 24, MATCH($B$2, resultados!$A$1:$ZZ$1, 0))</f>
        <v/>
      </c>
      <c r="C30">
        <f>INDEX(resultados!$A$2:$ZZ$558, 24, MATCH($B$3, resultados!$A$1:$ZZ$1, 0))</f>
        <v/>
      </c>
    </row>
    <row r="31">
      <c r="A31">
        <f>INDEX(resultados!$A$2:$ZZ$558, 25, MATCH($B$1, resultados!$A$1:$ZZ$1, 0))</f>
        <v/>
      </c>
      <c r="B31">
        <f>INDEX(resultados!$A$2:$ZZ$558, 25, MATCH($B$2, resultados!$A$1:$ZZ$1, 0))</f>
        <v/>
      </c>
      <c r="C31">
        <f>INDEX(resultados!$A$2:$ZZ$558, 25, MATCH($B$3, resultados!$A$1:$ZZ$1, 0))</f>
        <v/>
      </c>
    </row>
    <row r="32">
      <c r="A32">
        <f>INDEX(resultados!$A$2:$ZZ$558, 26, MATCH($B$1, resultados!$A$1:$ZZ$1, 0))</f>
        <v/>
      </c>
      <c r="B32">
        <f>INDEX(resultados!$A$2:$ZZ$558, 26, MATCH($B$2, resultados!$A$1:$ZZ$1, 0))</f>
        <v/>
      </c>
      <c r="C32">
        <f>INDEX(resultados!$A$2:$ZZ$558, 26, MATCH($B$3, resultados!$A$1:$ZZ$1, 0))</f>
        <v/>
      </c>
    </row>
    <row r="33">
      <c r="A33">
        <f>INDEX(resultados!$A$2:$ZZ$558, 27, MATCH($B$1, resultados!$A$1:$ZZ$1, 0))</f>
        <v/>
      </c>
      <c r="B33">
        <f>INDEX(resultados!$A$2:$ZZ$558, 27, MATCH($B$2, resultados!$A$1:$ZZ$1, 0))</f>
        <v/>
      </c>
      <c r="C33">
        <f>INDEX(resultados!$A$2:$ZZ$558, 27, MATCH($B$3, resultados!$A$1:$ZZ$1, 0))</f>
        <v/>
      </c>
    </row>
    <row r="34">
      <c r="A34">
        <f>INDEX(resultados!$A$2:$ZZ$558, 28, MATCH($B$1, resultados!$A$1:$ZZ$1, 0))</f>
        <v/>
      </c>
      <c r="B34">
        <f>INDEX(resultados!$A$2:$ZZ$558, 28, MATCH($B$2, resultados!$A$1:$ZZ$1, 0))</f>
        <v/>
      </c>
      <c r="C34">
        <f>INDEX(resultados!$A$2:$ZZ$558, 28, MATCH($B$3, resultados!$A$1:$ZZ$1, 0))</f>
        <v/>
      </c>
    </row>
    <row r="35">
      <c r="A35">
        <f>INDEX(resultados!$A$2:$ZZ$558, 29, MATCH($B$1, resultados!$A$1:$ZZ$1, 0))</f>
        <v/>
      </c>
      <c r="B35">
        <f>INDEX(resultados!$A$2:$ZZ$558, 29, MATCH($B$2, resultados!$A$1:$ZZ$1, 0))</f>
        <v/>
      </c>
      <c r="C35">
        <f>INDEX(resultados!$A$2:$ZZ$558, 29, MATCH($B$3, resultados!$A$1:$ZZ$1, 0))</f>
        <v/>
      </c>
    </row>
    <row r="36">
      <c r="A36">
        <f>INDEX(resultados!$A$2:$ZZ$558, 30, MATCH($B$1, resultados!$A$1:$ZZ$1, 0))</f>
        <v/>
      </c>
      <c r="B36">
        <f>INDEX(resultados!$A$2:$ZZ$558, 30, MATCH($B$2, resultados!$A$1:$ZZ$1, 0))</f>
        <v/>
      </c>
      <c r="C36">
        <f>INDEX(resultados!$A$2:$ZZ$558, 30, MATCH($B$3, resultados!$A$1:$ZZ$1, 0))</f>
        <v/>
      </c>
    </row>
    <row r="37">
      <c r="A37">
        <f>INDEX(resultados!$A$2:$ZZ$558, 31, MATCH($B$1, resultados!$A$1:$ZZ$1, 0))</f>
        <v/>
      </c>
      <c r="B37">
        <f>INDEX(resultados!$A$2:$ZZ$558, 31, MATCH($B$2, resultados!$A$1:$ZZ$1, 0))</f>
        <v/>
      </c>
      <c r="C37">
        <f>INDEX(resultados!$A$2:$ZZ$558, 31, MATCH($B$3, resultados!$A$1:$ZZ$1, 0))</f>
        <v/>
      </c>
    </row>
    <row r="38">
      <c r="A38">
        <f>INDEX(resultados!$A$2:$ZZ$558, 32, MATCH($B$1, resultados!$A$1:$ZZ$1, 0))</f>
        <v/>
      </c>
      <c r="B38">
        <f>INDEX(resultados!$A$2:$ZZ$558, 32, MATCH($B$2, resultados!$A$1:$ZZ$1, 0))</f>
        <v/>
      </c>
      <c r="C38">
        <f>INDEX(resultados!$A$2:$ZZ$558, 32, MATCH($B$3, resultados!$A$1:$ZZ$1, 0))</f>
        <v/>
      </c>
    </row>
    <row r="39">
      <c r="A39">
        <f>INDEX(resultados!$A$2:$ZZ$558, 33, MATCH($B$1, resultados!$A$1:$ZZ$1, 0))</f>
        <v/>
      </c>
      <c r="B39">
        <f>INDEX(resultados!$A$2:$ZZ$558, 33, MATCH($B$2, resultados!$A$1:$ZZ$1, 0))</f>
        <v/>
      </c>
      <c r="C39">
        <f>INDEX(resultados!$A$2:$ZZ$558, 33, MATCH($B$3, resultados!$A$1:$ZZ$1, 0))</f>
        <v/>
      </c>
    </row>
    <row r="40">
      <c r="A40">
        <f>INDEX(resultados!$A$2:$ZZ$558, 34, MATCH($B$1, resultados!$A$1:$ZZ$1, 0))</f>
        <v/>
      </c>
      <c r="B40">
        <f>INDEX(resultados!$A$2:$ZZ$558, 34, MATCH($B$2, resultados!$A$1:$ZZ$1, 0))</f>
        <v/>
      </c>
      <c r="C40">
        <f>INDEX(resultados!$A$2:$ZZ$558, 34, MATCH($B$3, resultados!$A$1:$ZZ$1, 0))</f>
        <v/>
      </c>
    </row>
    <row r="41">
      <c r="A41">
        <f>INDEX(resultados!$A$2:$ZZ$558, 35, MATCH($B$1, resultados!$A$1:$ZZ$1, 0))</f>
        <v/>
      </c>
      <c r="B41">
        <f>INDEX(resultados!$A$2:$ZZ$558, 35, MATCH($B$2, resultados!$A$1:$ZZ$1, 0))</f>
        <v/>
      </c>
      <c r="C41">
        <f>INDEX(resultados!$A$2:$ZZ$558, 35, MATCH($B$3, resultados!$A$1:$ZZ$1, 0))</f>
        <v/>
      </c>
    </row>
    <row r="42">
      <c r="A42">
        <f>INDEX(resultados!$A$2:$ZZ$558, 36, MATCH($B$1, resultados!$A$1:$ZZ$1, 0))</f>
        <v/>
      </c>
      <c r="B42">
        <f>INDEX(resultados!$A$2:$ZZ$558, 36, MATCH($B$2, resultados!$A$1:$ZZ$1, 0))</f>
        <v/>
      </c>
      <c r="C42">
        <f>INDEX(resultados!$A$2:$ZZ$558, 36, MATCH($B$3, resultados!$A$1:$ZZ$1, 0))</f>
        <v/>
      </c>
    </row>
    <row r="43">
      <c r="A43">
        <f>INDEX(resultados!$A$2:$ZZ$558, 37, MATCH($B$1, resultados!$A$1:$ZZ$1, 0))</f>
        <v/>
      </c>
      <c r="B43">
        <f>INDEX(resultados!$A$2:$ZZ$558, 37, MATCH($B$2, resultados!$A$1:$ZZ$1, 0))</f>
        <v/>
      </c>
      <c r="C43">
        <f>INDEX(resultados!$A$2:$ZZ$558, 37, MATCH($B$3, resultados!$A$1:$ZZ$1, 0))</f>
        <v/>
      </c>
    </row>
    <row r="44">
      <c r="A44">
        <f>INDEX(resultados!$A$2:$ZZ$558, 38, MATCH($B$1, resultados!$A$1:$ZZ$1, 0))</f>
        <v/>
      </c>
      <c r="B44">
        <f>INDEX(resultados!$A$2:$ZZ$558, 38, MATCH($B$2, resultados!$A$1:$ZZ$1, 0))</f>
        <v/>
      </c>
      <c r="C44">
        <f>INDEX(resultados!$A$2:$ZZ$558, 38, MATCH($B$3, resultados!$A$1:$ZZ$1, 0))</f>
        <v/>
      </c>
    </row>
    <row r="45">
      <c r="A45">
        <f>INDEX(resultados!$A$2:$ZZ$558, 39, MATCH($B$1, resultados!$A$1:$ZZ$1, 0))</f>
        <v/>
      </c>
      <c r="B45">
        <f>INDEX(resultados!$A$2:$ZZ$558, 39, MATCH($B$2, resultados!$A$1:$ZZ$1, 0))</f>
        <v/>
      </c>
      <c r="C45">
        <f>INDEX(resultados!$A$2:$ZZ$558, 39, MATCH($B$3, resultados!$A$1:$ZZ$1, 0))</f>
        <v/>
      </c>
    </row>
    <row r="46">
      <c r="A46">
        <f>INDEX(resultados!$A$2:$ZZ$558, 40, MATCH($B$1, resultados!$A$1:$ZZ$1, 0))</f>
        <v/>
      </c>
      <c r="B46">
        <f>INDEX(resultados!$A$2:$ZZ$558, 40, MATCH($B$2, resultados!$A$1:$ZZ$1, 0))</f>
        <v/>
      </c>
      <c r="C46">
        <f>INDEX(resultados!$A$2:$ZZ$558, 40, MATCH($B$3, resultados!$A$1:$ZZ$1, 0))</f>
        <v/>
      </c>
    </row>
    <row r="47">
      <c r="A47">
        <f>INDEX(resultados!$A$2:$ZZ$558, 41, MATCH($B$1, resultados!$A$1:$ZZ$1, 0))</f>
        <v/>
      </c>
      <c r="B47">
        <f>INDEX(resultados!$A$2:$ZZ$558, 41, MATCH($B$2, resultados!$A$1:$ZZ$1, 0))</f>
        <v/>
      </c>
      <c r="C47">
        <f>INDEX(resultados!$A$2:$ZZ$558, 41, MATCH($B$3, resultados!$A$1:$ZZ$1, 0))</f>
        <v/>
      </c>
    </row>
    <row r="48">
      <c r="A48">
        <f>INDEX(resultados!$A$2:$ZZ$558, 42, MATCH($B$1, resultados!$A$1:$ZZ$1, 0))</f>
        <v/>
      </c>
      <c r="B48">
        <f>INDEX(resultados!$A$2:$ZZ$558, 42, MATCH($B$2, resultados!$A$1:$ZZ$1, 0))</f>
        <v/>
      </c>
      <c r="C48">
        <f>INDEX(resultados!$A$2:$ZZ$558, 42, MATCH($B$3, resultados!$A$1:$ZZ$1, 0))</f>
        <v/>
      </c>
    </row>
    <row r="49">
      <c r="A49">
        <f>INDEX(resultados!$A$2:$ZZ$558, 43, MATCH($B$1, resultados!$A$1:$ZZ$1, 0))</f>
        <v/>
      </c>
      <c r="B49">
        <f>INDEX(resultados!$A$2:$ZZ$558, 43, MATCH($B$2, resultados!$A$1:$ZZ$1, 0))</f>
        <v/>
      </c>
      <c r="C49">
        <f>INDEX(resultados!$A$2:$ZZ$558, 43, MATCH($B$3, resultados!$A$1:$ZZ$1, 0))</f>
        <v/>
      </c>
    </row>
    <row r="50">
      <c r="A50">
        <f>INDEX(resultados!$A$2:$ZZ$558, 44, MATCH($B$1, resultados!$A$1:$ZZ$1, 0))</f>
        <v/>
      </c>
      <c r="B50">
        <f>INDEX(resultados!$A$2:$ZZ$558, 44, MATCH($B$2, resultados!$A$1:$ZZ$1, 0))</f>
        <v/>
      </c>
      <c r="C50">
        <f>INDEX(resultados!$A$2:$ZZ$558, 44, MATCH($B$3, resultados!$A$1:$ZZ$1, 0))</f>
        <v/>
      </c>
    </row>
    <row r="51">
      <c r="A51">
        <f>INDEX(resultados!$A$2:$ZZ$558, 45, MATCH($B$1, resultados!$A$1:$ZZ$1, 0))</f>
        <v/>
      </c>
      <c r="B51">
        <f>INDEX(resultados!$A$2:$ZZ$558, 45, MATCH($B$2, resultados!$A$1:$ZZ$1, 0))</f>
        <v/>
      </c>
      <c r="C51">
        <f>INDEX(resultados!$A$2:$ZZ$558, 45, MATCH($B$3, resultados!$A$1:$ZZ$1, 0))</f>
        <v/>
      </c>
    </row>
    <row r="52">
      <c r="A52">
        <f>INDEX(resultados!$A$2:$ZZ$558, 46, MATCH($B$1, resultados!$A$1:$ZZ$1, 0))</f>
        <v/>
      </c>
      <c r="B52">
        <f>INDEX(resultados!$A$2:$ZZ$558, 46, MATCH($B$2, resultados!$A$1:$ZZ$1, 0))</f>
        <v/>
      </c>
      <c r="C52">
        <f>INDEX(resultados!$A$2:$ZZ$558, 46, MATCH($B$3, resultados!$A$1:$ZZ$1, 0))</f>
        <v/>
      </c>
    </row>
    <row r="53">
      <c r="A53">
        <f>INDEX(resultados!$A$2:$ZZ$558, 47, MATCH($B$1, resultados!$A$1:$ZZ$1, 0))</f>
        <v/>
      </c>
      <c r="B53">
        <f>INDEX(resultados!$A$2:$ZZ$558, 47, MATCH($B$2, resultados!$A$1:$ZZ$1, 0))</f>
        <v/>
      </c>
      <c r="C53">
        <f>INDEX(resultados!$A$2:$ZZ$558, 47, MATCH($B$3, resultados!$A$1:$ZZ$1, 0))</f>
        <v/>
      </c>
    </row>
    <row r="54">
      <c r="A54">
        <f>INDEX(resultados!$A$2:$ZZ$558, 48, MATCH($B$1, resultados!$A$1:$ZZ$1, 0))</f>
        <v/>
      </c>
      <c r="B54">
        <f>INDEX(resultados!$A$2:$ZZ$558, 48, MATCH($B$2, resultados!$A$1:$ZZ$1, 0))</f>
        <v/>
      </c>
      <c r="C54">
        <f>INDEX(resultados!$A$2:$ZZ$558, 48, MATCH($B$3, resultados!$A$1:$ZZ$1, 0))</f>
        <v/>
      </c>
    </row>
    <row r="55">
      <c r="A55">
        <f>INDEX(resultados!$A$2:$ZZ$558, 49, MATCH($B$1, resultados!$A$1:$ZZ$1, 0))</f>
        <v/>
      </c>
      <c r="B55">
        <f>INDEX(resultados!$A$2:$ZZ$558, 49, MATCH($B$2, resultados!$A$1:$ZZ$1, 0))</f>
        <v/>
      </c>
      <c r="C55">
        <f>INDEX(resultados!$A$2:$ZZ$558, 49, MATCH($B$3, resultados!$A$1:$ZZ$1, 0))</f>
        <v/>
      </c>
    </row>
    <row r="56">
      <c r="A56">
        <f>INDEX(resultados!$A$2:$ZZ$558, 50, MATCH($B$1, resultados!$A$1:$ZZ$1, 0))</f>
        <v/>
      </c>
      <c r="B56">
        <f>INDEX(resultados!$A$2:$ZZ$558, 50, MATCH($B$2, resultados!$A$1:$ZZ$1, 0))</f>
        <v/>
      </c>
      <c r="C56">
        <f>INDEX(resultados!$A$2:$ZZ$558, 50, MATCH($B$3, resultados!$A$1:$ZZ$1, 0))</f>
        <v/>
      </c>
    </row>
    <row r="57">
      <c r="A57">
        <f>INDEX(resultados!$A$2:$ZZ$558, 51, MATCH($B$1, resultados!$A$1:$ZZ$1, 0))</f>
        <v/>
      </c>
      <c r="B57">
        <f>INDEX(resultados!$A$2:$ZZ$558, 51, MATCH($B$2, resultados!$A$1:$ZZ$1, 0))</f>
        <v/>
      </c>
      <c r="C57">
        <f>INDEX(resultados!$A$2:$ZZ$558, 51, MATCH($B$3, resultados!$A$1:$ZZ$1, 0))</f>
        <v/>
      </c>
    </row>
    <row r="58">
      <c r="A58">
        <f>INDEX(resultados!$A$2:$ZZ$558, 52, MATCH($B$1, resultados!$A$1:$ZZ$1, 0))</f>
        <v/>
      </c>
      <c r="B58">
        <f>INDEX(resultados!$A$2:$ZZ$558, 52, MATCH($B$2, resultados!$A$1:$ZZ$1, 0))</f>
        <v/>
      </c>
      <c r="C58">
        <f>INDEX(resultados!$A$2:$ZZ$558, 52, MATCH($B$3, resultados!$A$1:$ZZ$1, 0))</f>
        <v/>
      </c>
    </row>
    <row r="59">
      <c r="A59">
        <f>INDEX(resultados!$A$2:$ZZ$558, 53, MATCH($B$1, resultados!$A$1:$ZZ$1, 0))</f>
        <v/>
      </c>
      <c r="B59">
        <f>INDEX(resultados!$A$2:$ZZ$558, 53, MATCH($B$2, resultados!$A$1:$ZZ$1, 0))</f>
        <v/>
      </c>
      <c r="C59">
        <f>INDEX(resultados!$A$2:$ZZ$558, 53, MATCH($B$3, resultados!$A$1:$ZZ$1, 0))</f>
        <v/>
      </c>
    </row>
    <row r="60">
      <c r="A60">
        <f>INDEX(resultados!$A$2:$ZZ$558, 54, MATCH($B$1, resultados!$A$1:$ZZ$1, 0))</f>
        <v/>
      </c>
      <c r="B60">
        <f>INDEX(resultados!$A$2:$ZZ$558, 54, MATCH($B$2, resultados!$A$1:$ZZ$1, 0))</f>
        <v/>
      </c>
      <c r="C60">
        <f>INDEX(resultados!$A$2:$ZZ$558, 54, MATCH($B$3, resultados!$A$1:$ZZ$1, 0))</f>
        <v/>
      </c>
    </row>
    <row r="61">
      <c r="A61">
        <f>INDEX(resultados!$A$2:$ZZ$558, 55, MATCH($B$1, resultados!$A$1:$ZZ$1, 0))</f>
        <v/>
      </c>
      <c r="B61">
        <f>INDEX(resultados!$A$2:$ZZ$558, 55, MATCH($B$2, resultados!$A$1:$ZZ$1, 0))</f>
        <v/>
      </c>
      <c r="C61">
        <f>INDEX(resultados!$A$2:$ZZ$558, 55, MATCH($B$3, resultados!$A$1:$ZZ$1, 0))</f>
        <v/>
      </c>
    </row>
    <row r="62">
      <c r="A62">
        <f>INDEX(resultados!$A$2:$ZZ$558, 56, MATCH($B$1, resultados!$A$1:$ZZ$1, 0))</f>
        <v/>
      </c>
      <c r="B62">
        <f>INDEX(resultados!$A$2:$ZZ$558, 56, MATCH($B$2, resultados!$A$1:$ZZ$1, 0))</f>
        <v/>
      </c>
      <c r="C62">
        <f>INDEX(resultados!$A$2:$ZZ$558, 56, MATCH($B$3, resultados!$A$1:$ZZ$1, 0))</f>
        <v/>
      </c>
    </row>
    <row r="63">
      <c r="A63">
        <f>INDEX(resultados!$A$2:$ZZ$558, 57, MATCH($B$1, resultados!$A$1:$ZZ$1, 0))</f>
        <v/>
      </c>
      <c r="B63">
        <f>INDEX(resultados!$A$2:$ZZ$558, 57, MATCH($B$2, resultados!$A$1:$ZZ$1, 0))</f>
        <v/>
      </c>
      <c r="C63">
        <f>INDEX(resultados!$A$2:$ZZ$558, 57, MATCH($B$3, resultados!$A$1:$ZZ$1, 0))</f>
        <v/>
      </c>
    </row>
    <row r="64">
      <c r="A64">
        <f>INDEX(resultados!$A$2:$ZZ$558, 58, MATCH($B$1, resultados!$A$1:$ZZ$1, 0))</f>
        <v/>
      </c>
      <c r="B64">
        <f>INDEX(resultados!$A$2:$ZZ$558, 58, MATCH($B$2, resultados!$A$1:$ZZ$1, 0))</f>
        <v/>
      </c>
      <c r="C64">
        <f>INDEX(resultados!$A$2:$ZZ$558, 58, MATCH($B$3, resultados!$A$1:$ZZ$1, 0))</f>
        <v/>
      </c>
    </row>
    <row r="65">
      <c r="A65">
        <f>INDEX(resultados!$A$2:$ZZ$558, 59, MATCH($B$1, resultados!$A$1:$ZZ$1, 0))</f>
        <v/>
      </c>
      <c r="B65">
        <f>INDEX(resultados!$A$2:$ZZ$558, 59, MATCH($B$2, resultados!$A$1:$ZZ$1, 0))</f>
        <v/>
      </c>
      <c r="C65">
        <f>INDEX(resultados!$A$2:$ZZ$558, 59, MATCH($B$3, resultados!$A$1:$ZZ$1, 0))</f>
        <v/>
      </c>
    </row>
    <row r="66">
      <c r="A66">
        <f>INDEX(resultados!$A$2:$ZZ$558, 60, MATCH($B$1, resultados!$A$1:$ZZ$1, 0))</f>
        <v/>
      </c>
      <c r="B66">
        <f>INDEX(resultados!$A$2:$ZZ$558, 60, MATCH($B$2, resultados!$A$1:$ZZ$1, 0))</f>
        <v/>
      </c>
      <c r="C66">
        <f>INDEX(resultados!$A$2:$ZZ$558, 60, MATCH($B$3, resultados!$A$1:$ZZ$1, 0))</f>
        <v/>
      </c>
    </row>
    <row r="67">
      <c r="A67">
        <f>INDEX(resultados!$A$2:$ZZ$558, 61, MATCH($B$1, resultados!$A$1:$ZZ$1, 0))</f>
        <v/>
      </c>
      <c r="B67">
        <f>INDEX(resultados!$A$2:$ZZ$558, 61, MATCH($B$2, resultados!$A$1:$ZZ$1, 0))</f>
        <v/>
      </c>
      <c r="C67">
        <f>INDEX(resultados!$A$2:$ZZ$558, 61, MATCH($B$3, resultados!$A$1:$ZZ$1, 0))</f>
        <v/>
      </c>
    </row>
    <row r="68">
      <c r="A68">
        <f>INDEX(resultados!$A$2:$ZZ$558, 62, MATCH($B$1, resultados!$A$1:$ZZ$1, 0))</f>
        <v/>
      </c>
      <c r="B68">
        <f>INDEX(resultados!$A$2:$ZZ$558, 62, MATCH($B$2, resultados!$A$1:$ZZ$1, 0))</f>
        <v/>
      </c>
      <c r="C68">
        <f>INDEX(resultados!$A$2:$ZZ$558, 62, MATCH($B$3, resultados!$A$1:$ZZ$1, 0))</f>
        <v/>
      </c>
    </row>
    <row r="69">
      <c r="A69">
        <f>INDEX(resultados!$A$2:$ZZ$558, 63, MATCH($B$1, resultados!$A$1:$ZZ$1, 0))</f>
        <v/>
      </c>
      <c r="B69">
        <f>INDEX(resultados!$A$2:$ZZ$558, 63, MATCH($B$2, resultados!$A$1:$ZZ$1, 0))</f>
        <v/>
      </c>
      <c r="C69">
        <f>INDEX(resultados!$A$2:$ZZ$558, 63, MATCH($B$3, resultados!$A$1:$ZZ$1, 0))</f>
        <v/>
      </c>
    </row>
    <row r="70">
      <c r="A70">
        <f>INDEX(resultados!$A$2:$ZZ$558, 64, MATCH($B$1, resultados!$A$1:$ZZ$1, 0))</f>
        <v/>
      </c>
      <c r="B70">
        <f>INDEX(resultados!$A$2:$ZZ$558, 64, MATCH($B$2, resultados!$A$1:$ZZ$1, 0))</f>
        <v/>
      </c>
      <c r="C70">
        <f>INDEX(resultados!$A$2:$ZZ$558, 64, MATCH($B$3, resultados!$A$1:$ZZ$1, 0))</f>
        <v/>
      </c>
    </row>
    <row r="71">
      <c r="A71">
        <f>INDEX(resultados!$A$2:$ZZ$558, 65, MATCH($B$1, resultados!$A$1:$ZZ$1, 0))</f>
        <v/>
      </c>
      <c r="B71">
        <f>INDEX(resultados!$A$2:$ZZ$558, 65, MATCH($B$2, resultados!$A$1:$ZZ$1, 0))</f>
        <v/>
      </c>
      <c r="C71">
        <f>INDEX(resultados!$A$2:$ZZ$558, 65, MATCH($B$3, resultados!$A$1:$ZZ$1, 0))</f>
        <v/>
      </c>
    </row>
    <row r="72">
      <c r="A72">
        <f>INDEX(resultados!$A$2:$ZZ$558, 66, MATCH($B$1, resultados!$A$1:$ZZ$1, 0))</f>
        <v/>
      </c>
      <c r="B72">
        <f>INDEX(resultados!$A$2:$ZZ$558, 66, MATCH($B$2, resultados!$A$1:$ZZ$1, 0))</f>
        <v/>
      </c>
      <c r="C72">
        <f>INDEX(resultados!$A$2:$ZZ$558, 66, MATCH($B$3, resultados!$A$1:$ZZ$1, 0))</f>
        <v/>
      </c>
    </row>
    <row r="73">
      <c r="A73">
        <f>INDEX(resultados!$A$2:$ZZ$558, 67, MATCH($B$1, resultados!$A$1:$ZZ$1, 0))</f>
        <v/>
      </c>
      <c r="B73">
        <f>INDEX(resultados!$A$2:$ZZ$558, 67, MATCH($B$2, resultados!$A$1:$ZZ$1, 0))</f>
        <v/>
      </c>
      <c r="C73">
        <f>INDEX(resultados!$A$2:$ZZ$558, 67, MATCH($B$3, resultados!$A$1:$ZZ$1, 0))</f>
        <v/>
      </c>
    </row>
    <row r="74">
      <c r="A74">
        <f>INDEX(resultados!$A$2:$ZZ$558, 68, MATCH($B$1, resultados!$A$1:$ZZ$1, 0))</f>
        <v/>
      </c>
      <c r="B74">
        <f>INDEX(resultados!$A$2:$ZZ$558, 68, MATCH($B$2, resultados!$A$1:$ZZ$1, 0))</f>
        <v/>
      </c>
      <c r="C74">
        <f>INDEX(resultados!$A$2:$ZZ$558, 68, MATCH($B$3, resultados!$A$1:$ZZ$1, 0))</f>
        <v/>
      </c>
    </row>
    <row r="75">
      <c r="A75">
        <f>INDEX(resultados!$A$2:$ZZ$558, 69, MATCH($B$1, resultados!$A$1:$ZZ$1, 0))</f>
        <v/>
      </c>
      <c r="B75">
        <f>INDEX(resultados!$A$2:$ZZ$558, 69, MATCH($B$2, resultados!$A$1:$ZZ$1, 0))</f>
        <v/>
      </c>
      <c r="C75">
        <f>INDEX(resultados!$A$2:$ZZ$558, 69, MATCH($B$3, resultados!$A$1:$ZZ$1, 0))</f>
        <v/>
      </c>
    </row>
    <row r="76">
      <c r="A76">
        <f>INDEX(resultados!$A$2:$ZZ$558, 70, MATCH($B$1, resultados!$A$1:$ZZ$1, 0))</f>
        <v/>
      </c>
      <c r="B76">
        <f>INDEX(resultados!$A$2:$ZZ$558, 70, MATCH($B$2, resultados!$A$1:$ZZ$1, 0))</f>
        <v/>
      </c>
      <c r="C76">
        <f>INDEX(resultados!$A$2:$ZZ$558, 70, MATCH($B$3, resultados!$A$1:$ZZ$1, 0))</f>
        <v/>
      </c>
    </row>
    <row r="77">
      <c r="A77">
        <f>INDEX(resultados!$A$2:$ZZ$558, 71, MATCH($B$1, resultados!$A$1:$ZZ$1, 0))</f>
        <v/>
      </c>
      <c r="B77">
        <f>INDEX(resultados!$A$2:$ZZ$558, 71, MATCH($B$2, resultados!$A$1:$ZZ$1, 0))</f>
        <v/>
      </c>
      <c r="C77">
        <f>INDEX(resultados!$A$2:$ZZ$558, 71, MATCH($B$3, resultados!$A$1:$ZZ$1, 0))</f>
        <v/>
      </c>
    </row>
    <row r="78">
      <c r="A78">
        <f>INDEX(resultados!$A$2:$ZZ$558, 72, MATCH($B$1, resultados!$A$1:$ZZ$1, 0))</f>
        <v/>
      </c>
      <c r="B78">
        <f>INDEX(resultados!$A$2:$ZZ$558, 72, MATCH($B$2, resultados!$A$1:$ZZ$1, 0))</f>
        <v/>
      </c>
      <c r="C78">
        <f>INDEX(resultados!$A$2:$ZZ$558, 72, MATCH($B$3, resultados!$A$1:$ZZ$1, 0))</f>
        <v/>
      </c>
    </row>
    <row r="79">
      <c r="A79">
        <f>INDEX(resultados!$A$2:$ZZ$558, 73, MATCH($B$1, resultados!$A$1:$ZZ$1, 0))</f>
        <v/>
      </c>
      <c r="B79">
        <f>INDEX(resultados!$A$2:$ZZ$558, 73, MATCH($B$2, resultados!$A$1:$ZZ$1, 0))</f>
        <v/>
      </c>
      <c r="C79">
        <f>INDEX(resultados!$A$2:$ZZ$558, 73, MATCH($B$3, resultados!$A$1:$ZZ$1, 0))</f>
        <v/>
      </c>
    </row>
    <row r="80">
      <c r="A80">
        <f>INDEX(resultados!$A$2:$ZZ$558, 74, MATCH($B$1, resultados!$A$1:$ZZ$1, 0))</f>
        <v/>
      </c>
      <c r="B80">
        <f>INDEX(resultados!$A$2:$ZZ$558, 74, MATCH($B$2, resultados!$A$1:$ZZ$1, 0))</f>
        <v/>
      </c>
      <c r="C80">
        <f>INDEX(resultados!$A$2:$ZZ$558, 74, MATCH($B$3, resultados!$A$1:$ZZ$1, 0))</f>
        <v/>
      </c>
    </row>
    <row r="81">
      <c r="A81">
        <f>INDEX(resultados!$A$2:$ZZ$558, 75, MATCH($B$1, resultados!$A$1:$ZZ$1, 0))</f>
        <v/>
      </c>
      <c r="B81">
        <f>INDEX(resultados!$A$2:$ZZ$558, 75, MATCH($B$2, resultados!$A$1:$ZZ$1, 0))</f>
        <v/>
      </c>
      <c r="C81">
        <f>INDEX(resultados!$A$2:$ZZ$558, 75, MATCH($B$3, resultados!$A$1:$ZZ$1, 0))</f>
        <v/>
      </c>
    </row>
    <row r="82">
      <c r="A82">
        <f>INDEX(resultados!$A$2:$ZZ$558, 76, MATCH($B$1, resultados!$A$1:$ZZ$1, 0))</f>
        <v/>
      </c>
      <c r="B82">
        <f>INDEX(resultados!$A$2:$ZZ$558, 76, MATCH($B$2, resultados!$A$1:$ZZ$1, 0))</f>
        <v/>
      </c>
      <c r="C82">
        <f>INDEX(resultados!$A$2:$ZZ$558, 76, MATCH($B$3, resultados!$A$1:$ZZ$1, 0))</f>
        <v/>
      </c>
    </row>
    <row r="83">
      <c r="A83">
        <f>INDEX(resultados!$A$2:$ZZ$558, 77, MATCH($B$1, resultados!$A$1:$ZZ$1, 0))</f>
        <v/>
      </c>
      <c r="B83">
        <f>INDEX(resultados!$A$2:$ZZ$558, 77, MATCH($B$2, resultados!$A$1:$ZZ$1, 0))</f>
        <v/>
      </c>
      <c r="C83">
        <f>INDEX(resultados!$A$2:$ZZ$558, 77, MATCH($B$3, resultados!$A$1:$ZZ$1, 0))</f>
        <v/>
      </c>
    </row>
    <row r="84">
      <c r="A84">
        <f>INDEX(resultados!$A$2:$ZZ$558, 78, MATCH($B$1, resultados!$A$1:$ZZ$1, 0))</f>
        <v/>
      </c>
      <c r="B84">
        <f>INDEX(resultados!$A$2:$ZZ$558, 78, MATCH($B$2, resultados!$A$1:$ZZ$1, 0))</f>
        <v/>
      </c>
      <c r="C84">
        <f>INDEX(resultados!$A$2:$ZZ$558, 78, MATCH($B$3, resultados!$A$1:$ZZ$1, 0))</f>
        <v/>
      </c>
    </row>
    <row r="85">
      <c r="A85">
        <f>INDEX(resultados!$A$2:$ZZ$558, 79, MATCH($B$1, resultados!$A$1:$ZZ$1, 0))</f>
        <v/>
      </c>
      <c r="B85">
        <f>INDEX(resultados!$A$2:$ZZ$558, 79, MATCH($B$2, resultados!$A$1:$ZZ$1, 0))</f>
        <v/>
      </c>
      <c r="C85">
        <f>INDEX(resultados!$A$2:$ZZ$558, 79, MATCH($B$3, resultados!$A$1:$ZZ$1, 0))</f>
        <v/>
      </c>
    </row>
    <row r="86">
      <c r="A86">
        <f>INDEX(resultados!$A$2:$ZZ$558, 80, MATCH($B$1, resultados!$A$1:$ZZ$1, 0))</f>
        <v/>
      </c>
      <c r="B86">
        <f>INDEX(resultados!$A$2:$ZZ$558, 80, MATCH($B$2, resultados!$A$1:$ZZ$1, 0))</f>
        <v/>
      </c>
      <c r="C86">
        <f>INDEX(resultados!$A$2:$ZZ$558, 80, MATCH($B$3, resultados!$A$1:$ZZ$1, 0))</f>
        <v/>
      </c>
    </row>
    <row r="87">
      <c r="A87">
        <f>INDEX(resultados!$A$2:$ZZ$558, 81, MATCH($B$1, resultados!$A$1:$ZZ$1, 0))</f>
        <v/>
      </c>
      <c r="B87">
        <f>INDEX(resultados!$A$2:$ZZ$558, 81, MATCH($B$2, resultados!$A$1:$ZZ$1, 0))</f>
        <v/>
      </c>
      <c r="C87">
        <f>INDEX(resultados!$A$2:$ZZ$558, 81, MATCH($B$3, resultados!$A$1:$ZZ$1, 0))</f>
        <v/>
      </c>
    </row>
    <row r="88">
      <c r="A88">
        <f>INDEX(resultados!$A$2:$ZZ$558, 82, MATCH($B$1, resultados!$A$1:$ZZ$1, 0))</f>
        <v/>
      </c>
      <c r="B88">
        <f>INDEX(resultados!$A$2:$ZZ$558, 82, MATCH($B$2, resultados!$A$1:$ZZ$1, 0))</f>
        <v/>
      </c>
      <c r="C88">
        <f>INDEX(resultados!$A$2:$ZZ$558, 82, MATCH($B$3, resultados!$A$1:$ZZ$1, 0))</f>
        <v/>
      </c>
    </row>
    <row r="89">
      <c r="A89">
        <f>INDEX(resultados!$A$2:$ZZ$558, 83, MATCH($B$1, resultados!$A$1:$ZZ$1, 0))</f>
        <v/>
      </c>
      <c r="B89">
        <f>INDEX(resultados!$A$2:$ZZ$558, 83, MATCH($B$2, resultados!$A$1:$ZZ$1, 0))</f>
        <v/>
      </c>
      <c r="C89">
        <f>INDEX(resultados!$A$2:$ZZ$558, 83, MATCH($B$3, resultados!$A$1:$ZZ$1, 0))</f>
        <v/>
      </c>
    </row>
    <row r="90">
      <c r="A90">
        <f>INDEX(resultados!$A$2:$ZZ$558, 84, MATCH($B$1, resultados!$A$1:$ZZ$1, 0))</f>
        <v/>
      </c>
      <c r="B90">
        <f>INDEX(resultados!$A$2:$ZZ$558, 84, MATCH($B$2, resultados!$A$1:$ZZ$1, 0))</f>
        <v/>
      </c>
      <c r="C90">
        <f>INDEX(resultados!$A$2:$ZZ$558, 84, MATCH($B$3, resultados!$A$1:$ZZ$1, 0))</f>
        <v/>
      </c>
    </row>
    <row r="91">
      <c r="A91">
        <f>INDEX(resultados!$A$2:$ZZ$558, 85, MATCH($B$1, resultados!$A$1:$ZZ$1, 0))</f>
        <v/>
      </c>
      <c r="B91">
        <f>INDEX(resultados!$A$2:$ZZ$558, 85, MATCH($B$2, resultados!$A$1:$ZZ$1, 0))</f>
        <v/>
      </c>
      <c r="C91">
        <f>INDEX(resultados!$A$2:$ZZ$558, 85, MATCH($B$3, resultados!$A$1:$ZZ$1, 0))</f>
        <v/>
      </c>
    </row>
    <row r="92">
      <c r="A92">
        <f>INDEX(resultados!$A$2:$ZZ$558, 86, MATCH($B$1, resultados!$A$1:$ZZ$1, 0))</f>
        <v/>
      </c>
      <c r="B92">
        <f>INDEX(resultados!$A$2:$ZZ$558, 86, MATCH($B$2, resultados!$A$1:$ZZ$1, 0))</f>
        <v/>
      </c>
      <c r="C92">
        <f>INDEX(resultados!$A$2:$ZZ$558, 86, MATCH($B$3, resultados!$A$1:$ZZ$1, 0))</f>
        <v/>
      </c>
    </row>
    <row r="93">
      <c r="A93">
        <f>INDEX(resultados!$A$2:$ZZ$558, 87, MATCH($B$1, resultados!$A$1:$ZZ$1, 0))</f>
        <v/>
      </c>
      <c r="B93">
        <f>INDEX(resultados!$A$2:$ZZ$558, 87, MATCH($B$2, resultados!$A$1:$ZZ$1, 0))</f>
        <v/>
      </c>
      <c r="C93">
        <f>INDEX(resultados!$A$2:$ZZ$558, 87, MATCH($B$3, resultados!$A$1:$ZZ$1, 0))</f>
        <v/>
      </c>
    </row>
    <row r="94">
      <c r="A94">
        <f>INDEX(resultados!$A$2:$ZZ$558, 88, MATCH($B$1, resultados!$A$1:$ZZ$1, 0))</f>
        <v/>
      </c>
      <c r="B94">
        <f>INDEX(resultados!$A$2:$ZZ$558, 88, MATCH($B$2, resultados!$A$1:$ZZ$1, 0))</f>
        <v/>
      </c>
      <c r="C94">
        <f>INDEX(resultados!$A$2:$ZZ$558, 88, MATCH($B$3, resultados!$A$1:$ZZ$1, 0))</f>
        <v/>
      </c>
    </row>
    <row r="95">
      <c r="A95">
        <f>INDEX(resultados!$A$2:$ZZ$558, 89, MATCH($B$1, resultados!$A$1:$ZZ$1, 0))</f>
        <v/>
      </c>
      <c r="B95">
        <f>INDEX(resultados!$A$2:$ZZ$558, 89, MATCH($B$2, resultados!$A$1:$ZZ$1, 0))</f>
        <v/>
      </c>
      <c r="C95">
        <f>INDEX(resultados!$A$2:$ZZ$558, 89, MATCH($B$3, resultados!$A$1:$ZZ$1, 0))</f>
        <v/>
      </c>
    </row>
    <row r="96">
      <c r="A96">
        <f>INDEX(resultados!$A$2:$ZZ$558, 90, MATCH($B$1, resultados!$A$1:$ZZ$1, 0))</f>
        <v/>
      </c>
      <c r="B96">
        <f>INDEX(resultados!$A$2:$ZZ$558, 90, MATCH($B$2, resultados!$A$1:$ZZ$1, 0))</f>
        <v/>
      </c>
      <c r="C96">
        <f>INDEX(resultados!$A$2:$ZZ$558, 90, MATCH($B$3, resultados!$A$1:$ZZ$1, 0))</f>
        <v/>
      </c>
    </row>
    <row r="97">
      <c r="A97">
        <f>INDEX(resultados!$A$2:$ZZ$558, 91, MATCH($B$1, resultados!$A$1:$ZZ$1, 0))</f>
        <v/>
      </c>
      <c r="B97">
        <f>INDEX(resultados!$A$2:$ZZ$558, 91, MATCH($B$2, resultados!$A$1:$ZZ$1, 0))</f>
        <v/>
      </c>
      <c r="C97">
        <f>INDEX(resultados!$A$2:$ZZ$558, 91, MATCH($B$3, resultados!$A$1:$ZZ$1, 0))</f>
        <v/>
      </c>
    </row>
    <row r="98">
      <c r="A98">
        <f>INDEX(resultados!$A$2:$ZZ$558, 92, MATCH($B$1, resultados!$A$1:$ZZ$1, 0))</f>
        <v/>
      </c>
      <c r="B98">
        <f>INDEX(resultados!$A$2:$ZZ$558, 92, MATCH($B$2, resultados!$A$1:$ZZ$1, 0))</f>
        <v/>
      </c>
      <c r="C98">
        <f>INDEX(resultados!$A$2:$ZZ$558, 92, MATCH($B$3, resultados!$A$1:$ZZ$1, 0))</f>
        <v/>
      </c>
    </row>
    <row r="99">
      <c r="A99">
        <f>INDEX(resultados!$A$2:$ZZ$558, 93, MATCH($B$1, resultados!$A$1:$ZZ$1, 0))</f>
        <v/>
      </c>
      <c r="B99">
        <f>INDEX(resultados!$A$2:$ZZ$558, 93, MATCH($B$2, resultados!$A$1:$ZZ$1, 0))</f>
        <v/>
      </c>
      <c r="C99">
        <f>INDEX(resultados!$A$2:$ZZ$558, 93, MATCH($B$3, resultados!$A$1:$ZZ$1, 0))</f>
        <v/>
      </c>
    </row>
    <row r="100">
      <c r="A100">
        <f>INDEX(resultados!$A$2:$ZZ$558, 94, MATCH($B$1, resultados!$A$1:$ZZ$1, 0))</f>
        <v/>
      </c>
      <c r="B100">
        <f>INDEX(resultados!$A$2:$ZZ$558, 94, MATCH($B$2, resultados!$A$1:$ZZ$1, 0))</f>
        <v/>
      </c>
      <c r="C100">
        <f>INDEX(resultados!$A$2:$ZZ$558, 94, MATCH($B$3, resultados!$A$1:$ZZ$1, 0))</f>
        <v/>
      </c>
    </row>
    <row r="101">
      <c r="A101">
        <f>INDEX(resultados!$A$2:$ZZ$558, 95, MATCH($B$1, resultados!$A$1:$ZZ$1, 0))</f>
        <v/>
      </c>
      <c r="B101">
        <f>INDEX(resultados!$A$2:$ZZ$558, 95, MATCH($B$2, resultados!$A$1:$ZZ$1, 0))</f>
        <v/>
      </c>
      <c r="C101">
        <f>INDEX(resultados!$A$2:$ZZ$558, 95, MATCH($B$3, resultados!$A$1:$ZZ$1, 0))</f>
        <v/>
      </c>
    </row>
    <row r="102">
      <c r="A102">
        <f>INDEX(resultados!$A$2:$ZZ$558, 96, MATCH($B$1, resultados!$A$1:$ZZ$1, 0))</f>
        <v/>
      </c>
      <c r="B102">
        <f>INDEX(resultados!$A$2:$ZZ$558, 96, MATCH($B$2, resultados!$A$1:$ZZ$1, 0))</f>
        <v/>
      </c>
      <c r="C102">
        <f>INDEX(resultados!$A$2:$ZZ$558, 96, MATCH($B$3, resultados!$A$1:$ZZ$1, 0))</f>
        <v/>
      </c>
    </row>
    <row r="103">
      <c r="A103">
        <f>INDEX(resultados!$A$2:$ZZ$558, 97, MATCH($B$1, resultados!$A$1:$ZZ$1, 0))</f>
        <v/>
      </c>
      <c r="B103">
        <f>INDEX(resultados!$A$2:$ZZ$558, 97, MATCH($B$2, resultados!$A$1:$ZZ$1, 0))</f>
        <v/>
      </c>
      <c r="C103">
        <f>INDEX(resultados!$A$2:$ZZ$558, 97, MATCH($B$3, resultados!$A$1:$ZZ$1, 0))</f>
        <v/>
      </c>
    </row>
    <row r="104">
      <c r="A104">
        <f>INDEX(resultados!$A$2:$ZZ$558, 98, MATCH($B$1, resultados!$A$1:$ZZ$1, 0))</f>
        <v/>
      </c>
      <c r="B104">
        <f>INDEX(resultados!$A$2:$ZZ$558, 98, MATCH($B$2, resultados!$A$1:$ZZ$1, 0))</f>
        <v/>
      </c>
      <c r="C104">
        <f>INDEX(resultados!$A$2:$ZZ$558, 98, MATCH($B$3, resultados!$A$1:$ZZ$1, 0))</f>
        <v/>
      </c>
    </row>
    <row r="105">
      <c r="A105">
        <f>INDEX(resultados!$A$2:$ZZ$558, 99, MATCH($B$1, resultados!$A$1:$ZZ$1, 0))</f>
        <v/>
      </c>
      <c r="B105">
        <f>INDEX(resultados!$A$2:$ZZ$558, 99, MATCH($B$2, resultados!$A$1:$ZZ$1, 0))</f>
        <v/>
      </c>
      <c r="C105">
        <f>INDEX(resultados!$A$2:$ZZ$558, 99, MATCH($B$3, resultados!$A$1:$ZZ$1, 0))</f>
        <v/>
      </c>
    </row>
    <row r="106">
      <c r="A106">
        <f>INDEX(resultados!$A$2:$ZZ$558, 100, MATCH($B$1, resultados!$A$1:$ZZ$1, 0))</f>
        <v/>
      </c>
      <c r="B106">
        <f>INDEX(resultados!$A$2:$ZZ$558, 100, MATCH($B$2, resultados!$A$1:$ZZ$1, 0))</f>
        <v/>
      </c>
      <c r="C106">
        <f>INDEX(resultados!$A$2:$ZZ$558, 100, MATCH($B$3, resultados!$A$1:$ZZ$1, 0))</f>
        <v/>
      </c>
    </row>
    <row r="107">
      <c r="A107">
        <f>INDEX(resultados!$A$2:$ZZ$558, 101, MATCH($B$1, resultados!$A$1:$ZZ$1, 0))</f>
        <v/>
      </c>
      <c r="B107">
        <f>INDEX(resultados!$A$2:$ZZ$558, 101, MATCH($B$2, resultados!$A$1:$ZZ$1, 0))</f>
        <v/>
      </c>
      <c r="C107">
        <f>INDEX(resultados!$A$2:$ZZ$558, 101, MATCH($B$3, resultados!$A$1:$ZZ$1, 0))</f>
        <v/>
      </c>
    </row>
    <row r="108">
      <c r="A108">
        <f>INDEX(resultados!$A$2:$ZZ$558, 102, MATCH($B$1, resultados!$A$1:$ZZ$1, 0))</f>
        <v/>
      </c>
      <c r="B108">
        <f>INDEX(resultados!$A$2:$ZZ$558, 102, MATCH($B$2, resultados!$A$1:$ZZ$1, 0))</f>
        <v/>
      </c>
      <c r="C108">
        <f>INDEX(resultados!$A$2:$ZZ$558, 102, MATCH($B$3, resultados!$A$1:$ZZ$1, 0))</f>
        <v/>
      </c>
    </row>
    <row r="109">
      <c r="A109">
        <f>INDEX(resultados!$A$2:$ZZ$558, 103, MATCH($B$1, resultados!$A$1:$ZZ$1, 0))</f>
        <v/>
      </c>
      <c r="B109">
        <f>INDEX(resultados!$A$2:$ZZ$558, 103, MATCH($B$2, resultados!$A$1:$ZZ$1, 0))</f>
        <v/>
      </c>
      <c r="C109">
        <f>INDEX(resultados!$A$2:$ZZ$558, 103, MATCH($B$3, resultados!$A$1:$ZZ$1, 0))</f>
        <v/>
      </c>
    </row>
    <row r="110">
      <c r="A110">
        <f>INDEX(resultados!$A$2:$ZZ$558, 104, MATCH($B$1, resultados!$A$1:$ZZ$1, 0))</f>
        <v/>
      </c>
      <c r="B110">
        <f>INDEX(resultados!$A$2:$ZZ$558, 104, MATCH($B$2, resultados!$A$1:$ZZ$1, 0))</f>
        <v/>
      </c>
      <c r="C110">
        <f>INDEX(resultados!$A$2:$ZZ$558, 104, MATCH($B$3, resultados!$A$1:$ZZ$1, 0))</f>
        <v/>
      </c>
    </row>
    <row r="111">
      <c r="A111">
        <f>INDEX(resultados!$A$2:$ZZ$558, 105, MATCH($B$1, resultados!$A$1:$ZZ$1, 0))</f>
        <v/>
      </c>
      <c r="B111">
        <f>INDEX(resultados!$A$2:$ZZ$558, 105, MATCH($B$2, resultados!$A$1:$ZZ$1, 0))</f>
        <v/>
      </c>
      <c r="C111">
        <f>INDEX(resultados!$A$2:$ZZ$558, 105, MATCH($B$3, resultados!$A$1:$ZZ$1, 0))</f>
        <v/>
      </c>
    </row>
    <row r="112">
      <c r="A112">
        <f>INDEX(resultados!$A$2:$ZZ$558, 106, MATCH($B$1, resultados!$A$1:$ZZ$1, 0))</f>
        <v/>
      </c>
      <c r="B112">
        <f>INDEX(resultados!$A$2:$ZZ$558, 106, MATCH($B$2, resultados!$A$1:$ZZ$1, 0))</f>
        <v/>
      </c>
      <c r="C112">
        <f>INDEX(resultados!$A$2:$ZZ$558, 106, MATCH($B$3, resultados!$A$1:$ZZ$1, 0))</f>
        <v/>
      </c>
    </row>
    <row r="113">
      <c r="A113">
        <f>INDEX(resultados!$A$2:$ZZ$558, 107, MATCH($B$1, resultados!$A$1:$ZZ$1, 0))</f>
        <v/>
      </c>
      <c r="B113">
        <f>INDEX(resultados!$A$2:$ZZ$558, 107, MATCH($B$2, resultados!$A$1:$ZZ$1, 0))</f>
        <v/>
      </c>
      <c r="C113">
        <f>INDEX(resultados!$A$2:$ZZ$558, 107, MATCH($B$3, resultados!$A$1:$ZZ$1, 0))</f>
        <v/>
      </c>
    </row>
    <row r="114">
      <c r="A114">
        <f>INDEX(resultados!$A$2:$ZZ$558, 108, MATCH($B$1, resultados!$A$1:$ZZ$1, 0))</f>
        <v/>
      </c>
      <c r="B114">
        <f>INDEX(resultados!$A$2:$ZZ$558, 108, MATCH($B$2, resultados!$A$1:$ZZ$1, 0))</f>
        <v/>
      </c>
      <c r="C114">
        <f>INDEX(resultados!$A$2:$ZZ$558, 108, MATCH($B$3, resultados!$A$1:$ZZ$1, 0))</f>
        <v/>
      </c>
    </row>
    <row r="115">
      <c r="A115">
        <f>INDEX(resultados!$A$2:$ZZ$558, 109, MATCH($B$1, resultados!$A$1:$ZZ$1, 0))</f>
        <v/>
      </c>
      <c r="B115">
        <f>INDEX(resultados!$A$2:$ZZ$558, 109, MATCH($B$2, resultados!$A$1:$ZZ$1, 0))</f>
        <v/>
      </c>
      <c r="C115">
        <f>INDEX(resultados!$A$2:$ZZ$558, 109, MATCH($B$3, resultados!$A$1:$ZZ$1, 0))</f>
        <v/>
      </c>
    </row>
    <row r="116">
      <c r="A116">
        <f>INDEX(resultados!$A$2:$ZZ$558, 110, MATCH($B$1, resultados!$A$1:$ZZ$1, 0))</f>
        <v/>
      </c>
      <c r="B116">
        <f>INDEX(resultados!$A$2:$ZZ$558, 110, MATCH($B$2, resultados!$A$1:$ZZ$1, 0))</f>
        <v/>
      </c>
      <c r="C116">
        <f>INDEX(resultados!$A$2:$ZZ$558, 110, MATCH($B$3, resultados!$A$1:$ZZ$1, 0))</f>
        <v/>
      </c>
    </row>
    <row r="117">
      <c r="A117">
        <f>INDEX(resultados!$A$2:$ZZ$558, 111, MATCH($B$1, resultados!$A$1:$ZZ$1, 0))</f>
        <v/>
      </c>
      <c r="B117">
        <f>INDEX(resultados!$A$2:$ZZ$558, 111, MATCH($B$2, resultados!$A$1:$ZZ$1, 0))</f>
        <v/>
      </c>
      <c r="C117">
        <f>INDEX(resultados!$A$2:$ZZ$558, 111, MATCH($B$3, resultados!$A$1:$ZZ$1, 0))</f>
        <v/>
      </c>
    </row>
    <row r="118">
      <c r="A118">
        <f>INDEX(resultados!$A$2:$ZZ$558, 112, MATCH($B$1, resultados!$A$1:$ZZ$1, 0))</f>
        <v/>
      </c>
      <c r="B118">
        <f>INDEX(resultados!$A$2:$ZZ$558, 112, MATCH($B$2, resultados!$A$1:$ZZ$1, 0))</f>
        <v/>
      </c>
      <c r="C118">
        <f>INDEX(resultados!$A$2:$ZZ$558, 112, MATCH($B$3, resultados!$A$1:$ZZ$1, 0))</f>
        <v/>
      </c>
    </row>
    <row r="119">
      <c r="A119">
        <f>INDEX(resultados!$A$2:$ZZ$558, 113, MATCH($B$1, resultados!$A$1:$ZZ$1, 0))</f>
        <v/>
      </c>
      <c r="B119">
        <f>INDEX(resultados!$A$2:$ZZ$558, 113, MATCH($B$2, resultados!$A$1:$ZZ$1, 0))</f>
        <v/>
      </c>
      <c r="C119">
        <f>INDEX(resultados!$A$2:$ZZ$558, 113, MATCH($B$3, resultados!$A$1:$ZZ$1, 0))</f>
        <v/>
      </c>
    </row>
    <row r="120">
      <c r="A120">
        <f>INDEX(resultados!$A$2:$ZZ$558, 114, MATCH($B$1, resultados!$A$1:$ZZ$1, 0))</f>
        <v/>
      </c>
      <c r="B120">
        <f>INDEX(resultados!$A$2:$ZZ$558, 114, MATCH($B$2, resultados!$A$1:$ZZ$1, 0))</f>
        <v/>
      </c>
      <c r="C120">
        <f>INDEX(resultados!$A$2:$ZZ$558, 114, MATCH($B$3, resultados!$A$1:$ZZ$1, 0))</f>
        <v/>
      </c>
    </row>
    <row r="121">
      <c r="A121">
        <f>INDEX(resultados!$A$2:$ZZ$558, 115, MATCH($B$1, resultados!$A$1:$ZZ$1, 0))</f>
        <v/>
      </c>
      <c r="B121">
        <f>INDEX(resultados!$A$2:$ZZ$558, 115, MATCH($B$2, resultados!$A$1:$ZZ$1, 0))</f>
        <v/>
      </c>
      <c r="C121">
        <f>INDEX(resultados!$A$2:$ZZ$558, 115, MATCH($B$3, resultados!$A$1:$ZZ$1, 0))</f>
        <v/>
      </c>
    </row>
    <row r="122">
      <c r="A122">
        <f>INDEX(resultados!$A$2:$ZZ$558, 116, MATCH($B$1, resultados!$A$1:$ZZ$1, 0))</f>
        <v/>
      </c>
      <c r="B122">
        <f>INDEX(resultados!$A$2:$ZZ$558, 116, MATCH($B$2, resultados!$A$1:$ZZ$1, 0))</f>
        <v/>
      </c>
      <c r="C122">
        <f>INDEX(resultados!$A$2:$ZZ$558, 116, MATCH($B$3, resultados!$A$1:$ZZ$1, 0))</f>
        <v/>
      </c>
    </row>
    <row r="123">
      <c r="A123">
        <f>INDEX(resultados!$A$2:$ZZ$558, 117, MATCH($B$1, resultados!$A$1:$ZZ$1, 0))</f>
        <v/>
      </c>
      <c r="B123">
        <f>INDEX(resultados!$A$2:$ZZ$558, 117, MATCH($B$2, resultados!$A$1:$ZZ$1, 0))</f>
        <v/>
      </c>
      <c r="C123">
        <f>INDEX(resultados!$A$2:$ZZ$558, 117, MATCH($B$3, resultados!$A$1:$ZZ$1, 0))</f>
        <v/>
      </c>
    </row>
    <row r="124">
      <c r="A124">
        <f>INDEX(resultados!$A$2:$ZZ$558, 118, MATCH($B$1, resultados!$A$1:$ZZ$1, 0))</f>
        <v/>
      </c>
      <c r="B124">
        <f>INDEX(resultados!$A$2:$ZZ$558, 118, MATCH($B$2, resultados!$A$1:$ZZ$1, 0))</f>
        <v/>
      </c>
      <c r="C124">
        <f>INDEX(resultados!$A$2:$ZZ$558, 118, MATCH($B$3, resultados!$A$1:$ZZ$1, 0))</f>
        <v/>
      </c>
    </row>
    <row r="125">
      <c r="A125">
        <f>INDEX(resultados!$A$2:$ZZ$558, 119, MATCH($B$1, resultados!$A$1:$ZZ$1, 0))</f>
        <v/>
      </c>
      <c r="B125">
        <f>INDEX(resultados!$A$2:$ZZ$558, 119, MATCH($B$2, resultados!$A$1:$ZZ$1, 0))</f>
        <v/>
      </c>
      <c r="C125">
        <f>INDEX(resultados!$A$2:$ZZ$558, 119, MATCH($B$3, resultados!$A$1:$ZZ$1, 0))</f>
        <v/>
      </c>
    </row>
    <row r="126">
      <c r="A126">
        <f>INDEX(resultados!$A$2:$ZZ$558, 120, MATCH($B$1, resultados!$A$1:$ZZ$1, 0))</f>
        <v/>
      </c>
      <c r="B126">
        <f>INDEX(resultados!$A$2:$ZZ$558, 120, MATCH($B$2, resultados!$A$1:$ZZ$1, 0))</f>
        <v/>
      </c>
      <c r="C126">
        <f>INDEX(resultados!$A$2:$ZZ$558, 120, MATCH($B$3, resultados!$A$1:$ZZ$1, 0))</f>
        <v/>
      </c>
    </row>
    <row r="127">
      <c r="A127">
        <f>INDEX(resultados!$A$2:$ZZ$558, 121, MATCH($B$1, resultados!$A$1:$ZZ$1, 0))</f>
        <v/>
      </c>
      <c r="B127">
        <f>INDEX(resultados!$A$2:$ZZ$558, 121, MATCH($B$2, resultados!$A$1:$ZZ$1, 0))</f>
        <v/>
      </c>
      <c r="C127">
        <f>INDEX(resultados!$A$2:$ZZ$558, 121, MATCH($B$3, resultados!$A$1:$ZZ$1, 0))</f>
        <v/>
      </c>
    </row>
    <row r="128">
      <c r="A128">
        <f>INDEX(resultados!$A$2:$ZZ$558, 122, MATCH($B$1, resultados!$A$1:$ZZ$1, 0))</f>
        <v/>
      </c>
      <c r="B128">
        <f>INDEX(resultados!$A$2:$ZZ$558, 122, MATCH($B$2, resultados!$A$1:$ZZ$1, 0))</f>
        <v/>
      </c>
      <c r="C128">
        <f>INDEX(resultados!$A$2:$ZZ$558, 122, MATCH($B$3, resultados!$A$1:$ZZ$1, 0))</f>
        <v/>
      </c>
    </row>
    <row r="129">
      <c r="A129">
        <f>INDEX(resultados!$A$2:$ZZ$558, 123, MATCH($B$1, resultados!$A$1:$ZZ$1, 0))</f>
        <v/>
      </c>
      <c r="B129">
        <f>INDEX(resultados!$A$2:$ZZ$558, 123, MATCH($B$2, resultados!$A$1:$ZZ$1, 0))</f>
        <v/>
      </c>
      <c r="C129">
        <f>INDEX(resultados!$A$2:$ZZ$558, 123, MATCH($B$3, resultados!$A$1:$ZZ$1, 0))</f>
        <v/>
      </c>
    </row>
    <row r="130">
      <c r="A130">
        <f>INDEX(resultados!$A$2:$ZZ$558, 124, MATCH($B$1, resultados!$A$1:$ZZ$1, 0))</f>
        <v/>
      </c>
      <c r="B130">
        <f>INDEX(resultados!$A$2:$ZZ$558, 124, MATCH($B$2, resultados!$A$1:$ZZ$1, 0))</f>
        <v/>
      </c>
      <c r="C130">
        <f>INDEX(resultados!$A$2:$ZZ$558, 124, MATCH($B$3, resultados!$A$1:$ZZ$1, 0))</f>
        <v/>
      </c>
    </row>
    <row r="131">
      <c r="A131">
        <f>INDEX(resultados!$A$2:$ZZ$558, 125, MATCH($B$1, resultados!$A$1:$ZZ$1, 0))</f>
        <v/>
      </c>
      <c r="B131">
        <f>INDEX(resultados!$A$2:$ZZ$558, 125, MATCH($B$2, resultados!$A$1:$ZZ$1, 0))</f>
        <v/>
      </c>
      <c r="C131">
        <f>INDEX(resultados!$A$2:$ZZ$558, 125, MATCH($B$3, resultados!$A$1:$ZZ$1, 0))</f>
        <v/>
      </c>
    </row>
    <row r="132">
      <c r="A132">
        <f>INDEX(resultados!$A$2:$ZZ$558, 126, MATCH($B$1, resultados!$A$1:$ZZ$1, 0))</f>
        <v/>
      </c>
      <c r="B132">
        <f>INDEX(resultados!$A$2:$ZZ$558, 126, MATCH($B$2, resultados!$A$1:$ZZ$1, 0))</f>
        <v/>
      </c>
      <c r="C132">
        <f>INDEX(resultados!$A$2:$ZZ$558, 126, MATCH($B$3, resultados!$A$1:$ZZ$1, 0))</f>
        <v/>
      </c>
    </row>
    <row r="133">
      <c r="A133">
        <f>INDEX(resultados!$A$2:$ZZ$558, 127, MATCH($B$1, resultados!$A$1:$ZZ$1, 0))</f>
        <v/>
      </c>
      <c r="B133">
        <f>INDEX(resultados!$A$2:$ZZ$558, 127, MATCH($B$2, resultados!$A$1:$ZZ$1, 0))</f>
        <v/>
      </c>
      <c r="C133">
        <f>INDEX(resultados!$A$2:$ZZ$558, 127, MATCH($B$3, resultados!$A$1:$ZZ$1, 0))</f>
        <v/>
      </c>
    </row>
    <row r="134">
      <c r="A134">
        <f>INDEX(resultados!$A$2:$ZZ$558, 128, MATCH($B$1, resultados!$A$1:$ZZ$1, 0))</f>
        <v/>
      </c>
      <c r="B134">
        <f>INDEX(resultados!$A$2:$ZZ$558, 128, MATCH($B$2, resultados!$A$1:$ZZ$1, 0))</f>
        <v/>
      </c>
      <c r="C134">
        <f>INDEX(resultados!$A$2:$ZZ$558, 128, MATCH($B$3, resultados!$A$1:$ZZ$1, 0))</f>
        <v/>
      </c>
    </row>
    <row r="135">
      <c r="A135">
        <f>INDEX(resultados!$A$2:$ZZ$558, 129, MATCH($B$1, resultados!$A$1:$ZZ$1, 0))</f>
        <v/>
      </c>
      <c r="B135">
        <f>INDEX(resultados!$A$2:$ZZ$558, 129, MATCH($B$2, resultados!$A$1:$ZZ$1, 0))</f>
        <v/>
      </c>
      <c r="C135">
        <f>INDEX(resultados!$A$2:$ZZ$558, 129, MATCH($B$3, resultados!$A$1:$ZZ$1, 0))</f>
        <v/>
      </c>
    </row>
    <row r="136">
      <c r="A136">
        <f>INDEX(resultados!$A$2:$ZZ$558, 130, MATCH($B$1, resultados!$A$1:$ZZ$1, 0))</f>
        <v/>
      </c>
      <c r="B136">
        <f>INDEX(resultados!$A$2:$ZZ$558, 130, MATCH($B$2, resultados!$A$1:$ZZ$1, 0))</f>
        <v/>
      </c>
      <c r="C136">
        <f>INDEX(resultados!$A$2:$ZZ$558, 130, MATCH($B$3, resultados!$A$1:$ZZ$1, 0))</f>
        <v/>
      </c>
    </row>
    <row r="137">
      <c r="A137">
        <f>INDEX(resultados!$A$2:$ZZ$558, 131, MATCH($B$1, resultados!$A$1:$ZZ$1, 0))</f>
        <v/>
      </c>
      <c r="B137">
        <f>INDEX(resultados!$A$2:$ZZ$558, 131, MATCH($B$2, resultados!$A$1:$ZZ$1, 0))</f>
        <v/>
      </c>
      <c r="C137">
        <f>INDEX(resultados!$A$2:$ZZ$558, 131, MATCH($B$3, resultados!$A$1:$ZZ$1, 0))</f>
        <v/>
      </c>
    </row>
    <row r="138">
      <c r="A138">
        <f>INDEX(resultados!$A$2:$ZZ$558, 132, MATCH($B$1, resultados!$A$1:$ZZ$1, 0))</f>
        <v/>
      </c>
      <c r="B138">
        <f>INDEX(resultados!$A$2:$ZZ$558, 132, MATCH($B$2, resultados!$A$1:$ZZ$1, 0))</f>
        <v/>
      </c>
      <c r="C138">
        <f>INDEX(resultados!$A$2:$ZZ$558, 132, MATCH($B$3, resultados!$A$1:$ZZ$1, 0))</f>
        <v/>
      </c>
    </row>
    <row r="139">
      <c r="A139">
        <f>INDEX(resultados!$A$2:$ZZ$558, 133, MATCH($B$1, resultados!$A$1:$ZZ$1, 0))</f>
        <v/>
      </c>
      <c r="B139">
        <f>INDEX(resultados!$A$2:$ZZ$558, 133, MATCH($B$2, resultados!$A$1:$ZZ$1, 0))</f>
        <v/>
      </c>
      <c r="C139">
        <f>INDEX(resultados!$A$2:$ZZ$558, 133, MATCH($B$3, resultados!$A$1:$ZZ$1, 0))</f>
        <v/>
      </c>
    </row>
    <row r="140">
      <c r="A140">
        <f>INDEX(resultados!$A$2:$ZZ$558, 134, MATCH($B$1, resultados!$A$1:$ZZ$1, 0))</f>
        <v/>
      </c>
      <c r="B140">
        <f>INDEX(resultados!$A$2:$ZZ$558, 134, MATCH($B$2, resultados!$A$1:$ZZ$1, 0))</f>
        <v/>
      </c>
      <c r="C140">
        <f>INDEX(resultados!$A$2:$ZZ$558, 134, MATCH($B$3, resultados!$A$1:$ZZ$1, 0))</f>
        <v/>
      </c>
    </row>
    <row r="141">
      <c r="A141">
        <f>INDEX(resultados!$A$2:$ZZ$558, 135, MATCH($B$1, resultados!$A$1:$ZZ$1, 0))</f>
        <v/>
      </c>
      <c r="B141">
        <f>INDEX(resultados!$A$2:$ZZ$558, 135, MATCH($B$2, resultados!$A$1:$ZZ$1, 0))</f>
        <v/>
      </c>
      <c r="C141">
        <f>INDEX(resultados!$A$2:$ZZ$558, 135, MATCH($B$3, resultados!$A$1:$ZZ$1, 0))</f>
        <v/>
      </c>
    </row>
    <row r="142">
      <c r="A142">
        <f>INDEX(resultados!$A$2:$ZZ$558, 136, MATCH($B$1, resultados!$A$1:$ZZ$1, 0))</f>
        <v/>
      </c>
      <c r="B142">
        <f>INDEX(resultados!$A$2:$ZZ$558, 136, MATCH($B$2, resultados!$A$1:$ZZ$1, 0))</f>
        <v/>
      </c>
      <c r="C142">
        <f>INDEX(resultados!$A$2:$ZZ$558, 136, MATCH($B$3, resultados!$A$1:$ZZ$1, 0))</f>
        <v/>
      </c>
    </row>
    <row r="143">
      <c r="A143">
        <f>INDEX(resultados!$A$2:$ZZ$558, 137, MATCH($B$1, resultados!$A$1:$ZZ$1, 0))</f>
        <v/>
      </c>
      <c r="B143">
        <f>INDEX(resultados!$A$2:$ZZ$558, 137, MATCH($B$2, resultados!$A$1:$ZZ$1, 0))</f>
        <v/>
      </c>
      <c r="C143">
        <f>INDEX(resultados!$A$2:$ZZ$558, 137, MATCH($B$3, resultados!$A$1:$ZZ$1, 0))</f>
        <v/>
      </c>
    </row>
    <row r="144">
      <c r="A144">
        <f>INDEX(resultados!$A$2:$ZZ$558, 138, MATCH($B$1, resultados!$A$1:$ZZ$1, 0))</f>
        <v/>
      </c>
      <c r="B144">
        <f>INDEX(resultados!$A$2:$ZZ$558, 138, MATCH($B$2, resultados!$A$1:$ZZ$1, 0))</f>
        <v/>
      </c>
      <c r="C144">
        <f>INDEX(resultados!$A$2:$ZZ$558, 138, MATCH($B$3, resultados!$A$1:$ZZ$1, 0))</f>
        <v/>
      </c>
    </row>
    <row r="145">
      <c r="A145">
        <f>INDEX(resultados!$A$2:$ZZ$558, 139, MATCH($B$1, resultados!$A$1:$ZZ$1, 0))</f>
        <v/>
      </c>
      <c r="B145">
        <f>INDEX(resultados!$A$2:$ZZ$558, 139, MATCH($B$2, resultados!$A$1:$ZZ$1, 0))</f>
        <v/>
      </c>
      <c r="C145">
        <f>INDEX(resultados!$A$2:$ZZ$558, 139, MATCH($B$3, resultados!$A$1:$ZZ$1, 0))</f>
        <v/>
      </c>
    </row>
    <row r="146">
      <c r="A146">
        <f>INDEX(resultados!$A$2:$ZZ$558, 140, MATCH($B$1, resultados!$A$1:$ZZ$1, 0))</f>
        <v/>
      </c>
      <c r="B146">
        <f>INDEX(resultados!$A$2:$ZZ$558, 140, MATCH($B$2, resultados!$A$1:$ZZ$1, 0))</f>
        <v/>
      </c>
      <c r="C146">
        <f>INDEX(resultados!$A$2:$ZZ$558, 140, MATCH($B$3, resultados!$A$1:$ZZ$1, 0))</f>
        <v/>
      </c>
    </row>
    <row r="147">
      <c r="A147">
        <f>INDEX(resultados!$A$2:$ZZ$558, 141, MATCH($B$1, resultados!$A$1:$ZZ$1, 0))</f>
        <v/>
      </c>
      <c r="B147">
        <f>INDEX(resultados!$A$2:$ZZ$558, 141, MATCH($B$2, resultados!$A$1:$ZZ$1, 0))</f>
        <v/>
      </c>
      <c r="C147">
        <f>INDEX(resultados!$A$2:$ZZ$558, 141, MATCH($B$3, resultados!$A$1:$ZZ$1, 0))</f>
        <v/>
      </c>
    </row>
    <row r="148">
      <c r="A148">
        <f>INDEX(resultados!$A$2:$ZZ$558, 142, MATCH($B$1, resultados!$A$1:$ZZ$1, 0))</f>
        <v/>
      </c>
      <c r="B148">
        <f>INDEX(resultados!$A$2:$ZZ$558, 142, MATCH($B$2, resultados!$A$1:$ZZ$1, 0))</f>
        <v/>
      </c>
      <c r="C148">
        <f>INDEX(resultados!$A$2:$ZZ$558, 142, MATCH($B$3, resultados!$A$1:$ZZ$1, 0))</f>
        <v/>
      </c>
    </row>
    <row r="149">
      <c r="A149">
        <f>INDEX(resultados!$A$2:$ZZ$558, 143, MATCH($B$1, resultados!$A$1:$ZZ$1, 0))</f>
        <v/>
      </c>
      <c r="B149">
        <f>INDEX(resultados!$A$2:$ZZ$558, 143, MATCH($B$2, resultados!$A$1:$ZZ$1, 0))</f>
        <v/>
      </c>
      <c r="C149">
        <f>INDEX(resultados!$A$2:$ZZ$558, 143, MATCH($B$3, resultados!$A$1:$ZZ$1, 0))</f>
        <v/>
      </c>
    </row>
    <row r="150">
      <c r="A150">
        <f>INDEX(resultados!$A$2:$ZZ$558, 144, MATCH($B$1, resultados!$A$1:$ZZ$1, 0))</f>
        <v/>
      </c>
      <c r="B150">
        <f>INDEX(resultados!$A$2:$ZZ$558, 144, MATCH($B$2, resultados!$A$1:$ZZ$1, 0))</f>
        <v/>
      </c>
      <c r="C150">
        <f>INDEX(resultados!$A$2:$ZZ$558, 144, MATCH($B$3, resultados!$A$1:$ZZ$1, 0))</f>
        <v/>
      </c>
    </row>
    <row r="151">
      <c r="A151">
        <f>INDEX(resultados!$A$2:$ZZ$558, 145, MATCH($B$1, resultados!$A$1:$ZZ$1, 0))</f>
        <v/>
      </c>
      <c r="B151">
        <f>INDEX(resultados!$A$2:$ZZ$558, 145, MATCH($B$2, resultados!$A$1:$ZZ$1, 0))</f>
        <v/>
      </c>
      <c r="C151">
        <f>INDEX(resultados!$A$2:$ZZ$558, 145, MATCH($B$3, resultados!$A$1:$ZZ$1, 0))</f>
        <v/>
      </c>
    </row>
    <row r="152">
      <c r="A152">
        <f>INDEX(resultados!$A$2:$ZZ$558, 146, MATCH($B$1, resultados!$A$1:$ZZ$1, 0))</f>
        <v/>
      </c>
      <c r="B152">
        <f>INDEX(resultados!$A$2:$ZZ$558, 146, MATCH($B$2, resultados!$A$1:$ZZ$1, 0))</f>
        <v/>
      </c>
      <c r="C152">
        <f>INDEX(resultados!$A$2:$ZZ$558, 146, MATCH($B$3, resultados!$A$1:$ZZ$1, 0))</f>
        <v/>
      </c>
    </row>
    <row r="153">
      <c r="A153">
        <f>INDEX(resultados!$A$2:$ZZ$558, 147, MATCH($B$1, resultados!$A$1:$ZZ$1, 0))</f>
        <v/>
      </c>
      <c r="B153">
        <f>INDEX(resultados!$A$2:$ZZ$558, 147, MATCH($B$2, resultados!$A$1:$ZZ$1, 0))</f>
        <v/>
      </c>
      <c r="C153">
        <f>INDEX(resultados!$A$2:$ZZ$558, 147, MATCH($B$3, resultados!$A$1:$ZZ$1, 0))</f>
        <v/>
      </c>
    </row>
    <row r="154">
      <c r="A154">
        <f>INDEX(resultados!$A$2:$ZZ$558, 148, MATCH($B$1, resultados!$A$1:$ZZ$1, 0))</f>
        <v/>
      </c>
      <c r="B154">
        <f>INDEX(resultados!$A$2:$ZZ$558, 148, MATCH($B$2, resultados!$A$1:$ZZ$1, 0))</f>
        <v/>
      </c>
      <c r="C154">
        <f>INDEX(resultados!$A$2:$ZZ$558, 148, MATCH($B$3, resultados!$A$1:$ZZ$1, 0))</f>
        <v/>
      </c>
    </row>
    <row r="155">
      <c r="A155">
        <f>INDEX(resultados!$A$2:$ZZ$558, 149, MATCH($B$1, resultados!$A$1:$ZZ$1, 0))</f>
        <v/>
      </c>
      <c r="B155">
        <f>INDEX(resultados!$A$2:$ZZ$558, 149, MATCH($B$2, resultados!$A$1:$ZZ$1, 0))</f>
        <v/>
      </c>
      <c r="C155">
        <f>INDEX(resultados!$A$2:$ZZ$558, 149, MATCH($B$3, resultados!$A$1:$ZZ$1, 0))</f>
        <v/>
      </c>
    </row>
    <row r="156">
      <c r="A156">
        <f>INDEX(resultados!$A$2:$ZZ$558, 150, MATCH($B$1, resultados!$A$1:$ZZ$1, 0))</f>
        <v/>
      </c>
      <c r="B156">
        <f>INDEX(resultados!$A$2:$ZZ$558, 150, MATCH($B$2, resultados!$A$1:$ZZ$1, 0))</f>
        <v/>
      </c>
      <c r="C156">
        <f>INDEX(resultados!$A$2:$ZZ$558, 150, MATCH($B$3, resultados!$A$1:$ZZ$1, 0))</f>
        <v/>
      </c>
    </row>
    <row r="157">
      <c r="A157">
        <f>INDEX(resultados!$A$2:$ZZ$558, 151, MATCH($B$1, resultados!$A$1:$ZZ$1, 0))</f>
        <v/>
      </c>
      <c r="B157">
        <f>INDEX(resultados!$A$2:$ZZ$558, 151, MATCH($B$2, resultados!$A$1:$ZZ$1, 0))</f>
        <v/>
      </c>
      <c r="C157">
        <f>INDEX(resultados!$A$2:$ZZ$558, 151, MATCH($B$3, resultados!$A$1:$ZZ$1, 0))</f>
        <v/>
      </c>
    </row>
    <row r="158">
      <c r="A158">
        <f>INDEX(resultados!$A$2:$ZZ$558, 152, MATCH($B$1, resultados!$A$1:$ZZ$1, 0))</f>
        <v/>
      </c>
      <c r="B158">
        <f>INDEX(resultados!$A$2:$ZZ$558, 152, MATCH($B$2, resultados!$A$1:$ZZ$1, 0))</f>
        <v/>
      </c>
      <c r="C158">
        <f>INDEX(resultados!$A$2:$ZZ$558, 152, MATCH($B$3, resultados!$A$1:$ZZ$1, 0))</f>
        <v/>
      </c>
    </row>
    <row r="159">
      <c r="A159">
        <f>INDEX(resultados!$A$2:$ZZ$558, 153, MATCH($B$1, resultados!$A$1:$ZZ$1, 0))</f>
        <v/>
      </c>
      <c r="B159">
        <f>INDEX(resultados!$A$2:$ZZ$558, 153, MATCH($B$2, resultados!$A$1:$ZZ$1, 0))</f>
        <v/>
      </c>
      <c r="C159">
        <f>INDEX(resultados!$A$2:$ZZ$558, 153, MATCH($B$3, resultados!$A$1:$ZZ$1, 0))</f>
        <v/>
      </c>
    </row>
    <row r="160">
      <c r="A160">
        <f>INDEX(resultados!$A$2:$ZZ$558, 154, MATCH($B$1, resultados!$A$1:$ZZ$1, 0))</f>
        <v/>
      </c>
      <c r="B160">
        <f>INDEX(resultados!$A$2:$ZZ$558, 154, MATCH($B$2, resultados!$A$1:$ZZ$1, 0))</f>
        <v/>
      </c>
      <c r="C160">
        <f>INDEX(resultados!$A$2:$ZZ$558, 154, MATCH($B$3, resultados!$A$1:$ZZ$1, 0))</f>
        <v/>
      </c>
    </row>
    <row r="161">
      <c r="A161">
        <f>INDEX(resultados!$A$2:$ZZ$558, 155, MATCH($B$1, resultados!$A$1:$ZZ$1, 0))</f>
        <v/>
      </c>
      <c r="B161">
        <f>INDEX(resultados!$A$2:$ZZ$558, 155, MATCH($B$2, resultados!$A$1:$ZZ$1, 0))</f>
        <v/>
      </c>
      <c r="C161">
        <f>INDEX(resultados!$A$2:$ZZ$558, 155, MATCH($B$3, resultados!$A$1:$ZZ$1, 0))</f>
        <v/>
      </c>
    </row>
    <row r="162">
      <c r="A162">
        <f>INDEX(resultados!$A$2:$ZZ$558, 156, MATCH($B$1, resultados!$A$1:$ZZ$1, 0))</f>
        <v/>
      </c>
      <c r="B162">
        <f>INDEX(resultados!$A$2:$ZZ$558, 156, MATCH($B$2, resultados!$A$1:$ZZ$1, 0))</f>
        <v/>
      </c>
      <c r="C162">
        <f>INDEX(resultados!$A$2:$ZZ$558, 156, MATCH($B$3, resultados!$A$1:$ZZ$1, 0))</f>
        <v/>
      </c>
    </row>
    <row r="163">
      <c r="A163">
        <f>INDEX(resultados!$A$2:$ZZ$558, 157, MATCH($B$1, resultados!$A$1:$ZZ$1, 0))</f>
        <v/>
      </c>
      <c r="B163">
        <f>INDEX(resultados!$A$2:$ZZ$558, 157, MATCH($B$2, resultados!$A$1:$ZZ$1, 0))</f>
        <v/>
      </c>
      <c r="C163">
        <f>INDEX(resultados!$A$2:$ZZ$558, 157, MATCH($B$3, resultados!$A$1:$ZZ$1, 0))</f>
        <v/>
      </c>
    </row>
    <row r="164">
      <c r="A164">
        <f>INDEX(resultados!$A$2:$ZZ$558, 158, MATCH($B$1, resultados!$A$1:$ZZ$1, 0))</f>
        <v/>
      </c>
      <c r="B164">
        <f>INDEX(resultados!$A$2:$ZZ$558, 158, MATCH($B$2, resultados!$A$1:$ZZ$1, 0))</f>
        <v/>
      </c>
      <c r="C164">
        <f>INDEX(resultados!$A$2:$ZZ$558, 158, MATCH($B$3, resultados!$A$1:$ZZ$1, 0))</f>
        <v/>
      </c>
    </row>
    <row r="165">
      <c r="A165">
        <f>INDEX(resultados!$A$2:$ZZ$558, 159, MATCH($B$1, resultados!$A$1:$ZZ$1, 0))</f>
        <v/>
      </c>
      <c r="B165">
        <f>INDEX(resultados!$A$2:$ZZ$558, 159, MATCH($B$2, resultados!$A$1:$ZZ$1, 0))</f>
        <v/>
      </c>
      <c r="C165">
        <f>INDEX(resultados!$A$2:$ZZ$558, 159, MATCH($B$3, resultados!$A$1:$ZZ$1, 0))</f>
        <v/>
      </c>
    </row>
    <row r="166">
      <c r="A166">
        <f>INDEX(resultados!$A$2:$ZZ$558, 160, MATCH($B$1, resultados!$A$1:$ZZ$1, 0))</f>
        <v/>
      </c>
      <c r="B166">
        <f>INDEX(resultados!$A$2:$ZZ$558, 160, MATCH($B$2, resultados!$A$1:$ZZ$1, 0))</f>
        <v/>
      </c>
      <c r="C166">
        <f>INDEX(resultados!$A$2:$ZZ$558, 160, MATCH($B$3, resultados!$A$1:$ZZ$1, 0))</f>
        <v/>
      </c>
    </row>
    <row r="167">
      <c r="A167">
        <f>INDEX(resultados!$A$2:$ZZ$558, 161, MATCH($B$1, resultados!$A$1:$ZZ$1, 0))</f>
        <v/>
      </c>
      <c r="B167">
        <f>INDEX(resultados!$A$2:$ZZ$558, 161, MATCH($B$2, resultados!$A$1:$ZZ$1, 0))</f>
        <v/>
      </c>
      <c r="C167">
        <f>INDEX(resultados!$A$2:$ZZ$558, 161, MATCH($B$3, resultados!$A$1:$ZZ$1, 0))</f>
        <v/>
      </c>
    </row>
    <row r="168">
      <c r="A168">
        <f>INDEX(resultados!$A$2:$ZZ$558, 162, MATCH($B$1, resultados!$A$1:$ZZ$1, 0))</f>
        <v/>
      </c>
      <c r="B168">
        <f>INDEX(resultados!$A$2:$ZZ$558, 162, MATCH($B$2, resultados!$A$1:$ZZ$1, 0))</f>
        <v/>
      </c>
      <c r="C168">
        <f>INDEX(resultados!$A$2:$ZZ$558, 162, MATCH($B$3, resultados!$A$1:$ZZ$1, 0))</f>
        <v/>
      </c>
    </row>
    <row r="169">
      <c r="A169">
        <f>INDEX(resultados!$A$2:$ZZ$558, 163, MATCH($B$1, resultados!$A$1:$ZZ$1, 0))</f>
        <v/>
      </c>
      <c r="B169">
        <f>INDEX(resultados!$A$2:$ZZ$558, 163, MATCH($B$2, resultados!$A$1:$ZZ$1, 0))</f>
        <v/>
      </c>
      <c r="C169">
        <f>INDEX(resultados!$A$2:$ZZ$558, 163, MATCH($B$3, resultados!$A$1:$ZZ$1, 0))</f>
        <v/>
      </c>
    </row>
    <row r="170">
      <c r="A170">
        <f>INDEX(resultados!$A$2:$ZZ$558, 164, MATCH($B$1, resultados!$A$1:$ZZ$1, 0))</f>
        <v/>
      </c>
      <c r="B170">
        <f>INDEX(resultados!$A$2:$ZZ$558, 164, MATCH($B$2, resultados!$A$1:$ZZ$1, 0))</f>
        <v/>
      </c>
      <c r="C170">
        <f>INDEX(resultados!$A$2:$ZZ$558, 164, MATCH($B$3, resultados!$A$1:$ZZ$1, 0))</f>
        <v/>
      </c>
    </row>
    <row r="171">
      <c r="A171">
        <f>INDEX(resultados!$A$2:$ZZ$558, 165, MATCH($B$1, resultados!$A$1:$ZZ$1, 0))</f>
        <v/>
      </c>
      <c r="B171">
        <f>INDEX(resultados!$A$2:$ZZ$558, 165, MATCH($B$2, resultados!$A$1:$ZZ$1, 0))</f>
        <v/>
      </c>
      <c r="C171">
        <f>INDEX(resultados!$A$2:$ZZ$558, 165, MATCH($B$3, resultados!$A$1:$ZZ$1, 0))</f>
        <v/>
      </c>
    </row>
    <row r="172">
      <c r="A172">
        <f>INDEX(resultados!$A$2:$ZZ$558, 166, MATCH($B$1, resultados!$A$1:$ZZ$1, 0))</f>
        <v/>
      </c>
      <c r="B172">
        <f>INDEX(resultados!$A$2:$ZZ$558, 166, MATCH($B$2, resultados!$A$1:$ZZ$1, 0))</f>
        <v/>
      </c>
      <c r="C172">
        <f>INDEX(resultados!$A$2:$ZZ$558, 166, MATCH($B$3, resultados!$A$1:$ZZ$1, 0))</f>
        <v/>
      </c>
    </row>
    <row r="173">
      <c r="A173">
        <f>INDEX(resultados!$A$2:$ZZ$558, 167, MATCH($B$1, resultados!$A$1:$ZZ$1, 0))</f>
        <v/>
      </c>
      <c r="B173">
        <f>INDEX(resultados!$A$2:$ZZ$558, 167, MATCH($B$2, resultados!$A$1:$ZZ$1, 0))</f>
        <v/>
      </c>
      <c r="C173">
        <f>INDEX(resultados!$A$2:$ZZ$558, 167, MATCH($B$3, resultados!$A$1:$ZZ$1, 0))</f>
        <v/>
      </c>
    </row>
    <row r="174">
      <c r="A174">
        <f>INDEX(resultados!$A$2:$ZZ$558, 168, MATCH($B$1, resultados!$A$1:$ZZ$1, 0))</f>
        <v/>
      </c>
      <c r="B174">
        <f>INDEX(resultados!$A$2:$ZZ$558, 168, MATCH($B$2, resultados!$A$1:$ZZ$1, 0))</f>
        <v/>
      </c>
      <c r="C174">
        <f>INDEX(resultados!$A$2:$ZZ$558, 168, MATCH($B$3, resultados!$A$1:$ZZ$1, 0))</f>
        <v/>
      </c>
    </row>
    <row r="175">
      <c r="A175">
        <f>INDEX(resultados!$A$2:$ZZ$558, 169, MATCH($B$1, resultados!$A$1:$ZZ$1, 0))</f>
        <v/>
      </c>
      <c r="B175">
        <f>INDEX(resultados!$A$2:$ZZ$558, 169, MATCH($B$2, resultados!$A$1:$ZZ$1, 0))</f>
        <v/>
      </c>
      <c r="C175">
        <f>INDEX(resultados!$A$2:$ZZ$558, 169, MATCH($B$3, resultados!$A$1:$ZZ$1, 0))</f>
        <v/>
      </c>
    </row>
    <row r="176">
      <c r="A176">
        <f>INDEX(resultados!$A$2:$ZZ$558, 170, MATCH($B$1, resultados!$A$1:$ZZ$1, 0))</f>
        <v/>
      </c>
      <c r="B176">
        <f>INDEX(resultados!$A$2:$ZZ$558, 170, MATCH($B$2, resultados!$A$1:$ZZ$1, 0))</f>
        <v/>
      </c>
      <c r="C176">
        <f>INDEX(resultados!$A$2:$ZZ$558, 170, MATCH($B$3, resultados!$A$1:$ZZ$1, 0))</f>
        <v/>
      </c>
    </row>
    <row r="177">
      <c r="A177">
        <f>INDEX(resultados!$A$2:$ZZ$558, 171, MATCH($B$1, resultados!$A$1:$ZZ$1, 0))</f>
        <v/>
      </c>
      <c r="B177">
        <f>INDEX(resultados!$A$2:$ZZ$558, 171, MATCH($B$2, resultados!$A$1:$ZZ$1, 0))</f>
        <v/>
      </c>
      <c r="C177">
        <f>INDEX(resultados!$A$2:$ZZ$558, 171, MATCH($B$3, resultados!$A$1:$ZZ$1, 0))</f>
        <v/>
      </c>
    </row>
    <row r="178">
      <c r="A178">
        <f>INDEX(resultados!$A$2:$ZZ$558, 172, MATCH($B$1, resultados!$A$1:$ZZ$1, 0))</f>
        <v/>
      </c>
      <c r="B178">
        <f>INDEX(resultados!$A$2:$ZZ$558, 172, MATCH($B$2, resultados!$A$1:$ZZ$1, 0))</f>
        <v/>
      </c>
      <c r="C178">
        <f>INDEX(resultados!$A$2:$ZZ$558, 172, MATCH($B$3, resultados!$A$1:$ZZ$1, 0))</f>
        <v/>
      </c>
    </row>
    <row r="179">
      <c r="A179">
        <f>INDEX(resultados!$A$2:$ZZ$558, 173, MATCH($B$1, resultados!$A$1:$ZZ$1, 0))</f>
        <v/>
      </c>
      <c r="B179">
        <f>INDEX(resultados!$A$2:$ZZ$558, 173, MATCH($B$2, resultados!$A$1:$ZZ$1, 0))</f>
        <v/>
      </c>
      <c r="C179">
        <f>INDEX(resultados!$A$2:$ZZ$558, 173, MATCH($B$3, resultados!$A$1:$ZZ$1, 0))</f>
        <v/>
      </c>
    </row>
    <row r="180">
      <c r="A180">
        <f>INDEX(resultados!$A$2:$ZZ$558, 174, MATCH($B$1, resultados!$A$1:$ZZ$1, 0))</f>
        <v/>
      </c>
      <c r="B180">
        <f>INDEX(resultados!$A$2:$ZZ$558, 174, MATCH($B$2, resultados!$A$1:$ZZ$1, 0))</f>
        <v/>
      </c>
      <c r="C180">
        <f>INDEX(resultados!$A$2:$ZZ$558, 174, MATCH($B$3, resultados!$A$1:$ZZ$1, 0))</f>
        <v/>
      </c>
    </row>
    <row r="181">
      <c r="A181">
        <f>INDEX(resultados!$A$2:$ZZ$558, 175, MATCH($B$1, resultados!$A$1:$ZZ$1, 0))</f>
        <v/>
      </c>
      <c r="B181">
        <f>INDEX(resultados!$A$2:$ZZ$558, 175, MATCH($B$2, resultados!$A$1:$ZZ$1, 0))</f>
        <v/>
      </c>
      <c r="C181">
        <f>INDEX(resultados!$A$2:$ZZ$558, 175, MATCH($B$3, resultados!$A$1:$ZZ$1, 0))</f>
        <v/>
      </c>
    </row>
    <row r="182">
      <c r="A182">
        <f>INDEX(resultados!$A$2:$ZZ$558, 176, MATCH($B$1, resultados!$A$1:$ZZ$1, 0))</f>
        <v/>
      </c>
      <c r="B182">
        <f>INDEX(resultados!$A$2:$ZZ$558, 176, MATCH($B$2, resultados!$A$1:$ZZ$1, 0))</f>
        <v/>
      </c>
      <c r="C182">
        <f>INDEX(resultados!$A$2:$ZZ$558, 176, MATCH($B$3, resultados!$A$1:$ZZ$1, 0))</f>
        <v/>
      </c>
    </row>
    <row r="183">
      <c r="A183">
        <f>INDEX(resultados!$A$2:$ZZ$558, 177, MATCH($B$1, resultados!$A$1:$ZZ$1, 0))</f>
        <v/>
      </c>
      <c r="B183">
        <f>INDEX(resultados!$A$2:$ZZ$558, 177, MATCH($B$2, resultados!$A$1:$ZZ$1, 0))</f>
        <v/>
      </c>
      <c r="C183">
        <f>INDEX(resultados!$A$2:$ZZ$558, 177, MATCH($B$3, resultados!$A$1:$ZZ$1, 0))</f>
        <v/>
      </c>
    </row>
    <row r="184">
      <c r="A184">
        <f>INDEX(resultados!$A$2:$ZZ$558, 178, MATCH($B$1, resultados!$A$1:$ZZ$1, 0))</f>
        <v/>
      </c>
      <c r="B184">
        <f>INDEX(resultados!$A$2:$ZZ$558, 178, MATCH($B$2, resultados!$A$1:$ZZ$1, 0))</f>
        <v/>
      </c>
      <c r="C184">
        <f>INDEX(resultados!$A$2:$ZZ$558, 178, MATCH($B$3, resultados!$A$1:$ZZ$1, 0))</f>
        <v/>
      </c>
    </row>
    <row r="185">
      <c r="A185">
        <f>INDEX(resultados!$A$2:$ZZ$558, 179, MATCH($B$1, resultados!$A$1:$ZZ$1, 0))</f>
        <v/>
      </c>
      <c r="B185">
        <f>INDEX(resultados!$A$2:$ZZ$558, 179, MATCH($B$2, resultados!$A$1:$ZZ$1, 0))</f>
        <v/>
      </c>
      <c r="C185">
        <f>INDEX(resultados!$A$2:$ZZ$558, 179, MATCH($B$3, resultados!$A$1:$ZZ$1, 0))</f>
        <v/>
      </c>
    </row>
    <row r="186">
      <c r="A186">
        <f>INDEX(resultados!$A$2:$ZZ$558, 180, MATCH($B$1, resultados!$A$1:$ZZ$1, 0))</f>
        <v/>
      </c>
      <c r="B186">
        <f>INDEX(resultados!$A$2:$ZZ$558, 180, MATCH($B$2, resultados!$A$1:$ZZ$1, 0))</f>
        <v/>
      </c>
      <c r="C186">
        <f>INDEX(resultados!$A$2:$ZZ$558, 180, MATCH($B$3, resultados!$A$1:$ZZ$1, 0))</f>
        <v/>
      </c>
    </row>
    <row r="187">
      <c r="A187">
        <f>INDEX(resultados!$A$2:$ZZ$558, 181, MATCH($B$1, resultados!$A$1:$ZZ$1, 0))</f>
        <v/>
      </c>
      <c r="B187">
        <f>INDEX(resultados!$A$2:$ZZ$558, 181, MATCH($B$2, resultados!$A$1:$ZZ$1, 0))</f>
        <v/>
      </c>
      <c r="C187">
        <f>INDEX(resultados!$A$2:$ZZ$558, 181, MATCH($B$3, resultados!$A$1:$ZZ$1, 0))</f>
        <v/>
      </c>
    </row>
    <row r="188">
      <c r="A188">
        <f>INDEX(resultados!$A$2:$ZZ$558, 182, MATCH($B$1, resultados!$A$1:$ZZ$1, 0))</f>
        <v/>
      </c>
      <c r="B188">
        <f>INDEX(resultados!$A$2:$ZZ$558, 182, MATCH($B$2, resultados!$A$1:$ZZ$1, 0))</f>
        <v/>
      </c>
      <c r="C188">
        <f>INDEX(resultados!$A$2:$ZZ$558, 182, MATCH($B$3, resultados!$A$1:$ZZ$1, 0))</f>
        <v/>
      </c>
    </row>
    <row r="189">
      <c r="A189">
        <f>INDEX(resultados!$A$2:$ZZ$558, 183, MATCH($B$1, resultados!$A$1:$ZZ$1, 0))</f>
        <v/>
      </c>
      <c r="B189">
        <f>INDEX(resultados!$A$2:$ZZ$558, 183, MATCH($B$2, resultados!$A$1:$ZZ$1, 0))</f>
        <v/>
      </c>
      <c r="C189">
        <f>INDEX(resultados!$A$2:$ZZ$558, 183, MATCH($B$3, resultados!$A$1:$ZZ$1, 0))</f>
        <v/>
      </c>
    </row>
    <row r="190">
      <c r="A190">
        <f>INDEX(resultados!$A$2:$ZZ$558, 184, MATCH($B$1, resultados!$A$1:$ZZ$1, 0))</f>
        <v/>
      </c>
      <c r="B190">
        <f>INDEX(resultados!$A$2:$ZZ$558, 184, MATCH($B$2, resultados!$A$1:$ZZ$1, 0))</f>
        <v/>
      </c>
      <c r="C190">
        <f>INDEX(resultados!$A$2:$ZZ$558, 184, MATCH($B$3, resultados!$A$1:$ZZ$1, 0))</f>
        <v/>
      </c>
    </row>
    <row r="191">
      <c r="A191">
        <f>INDEX(resultados!$A$2:$ZZ$558, 185, MATCH($B$1, resultados!$A$1:$ZZ$1, 0))</f>
        <v/>
      </c>
      <c r="B191">
        <f>INDEX(resultados!$A$2:$ZZ$558, 185, MATCH($B$2, resultados!$A$1:$ZZ$1, 0))</f>
        <v/>
      </c>
      <c r="C191">
        <f>INDEX(resultados!$A$2:$ZZ$558, 185, MATCH($B$3, resultados!$A$1:$ZZ$1, 0))</f>
        <v/>
      </c>
    </row>
    <row r="192">
      <c r="A192">
        <f>INDEX(resultados!$A$2:$ZZ$558, 186, MATCH($B$1, resultados!$A$1:$ZZ$1, 0))</f>
        <v/>
      </c>
      <c r="B192">
        <f>INDEX(resultados!$A$2:$ZZ$558, 186, MATCH($B$2, resultados!$A$1:$ZZ$1, 0))</f>
        <v/>
      </c>
      <c r="C192">
        <f>INDEX(resultados!$A$2:$ZZ$558, 186, MATCH($B$3, resultados!$A$1:$ZZ$1, 0))</f>
        <v/>
      </c>
    </row>
    <row r="193">
      <c r="A193">
        <f>INDEX(resultados!$A$2:$ZZ$558, 187, MATCH($B$1, resultados!$A$1:$ZZ$1, 0))</f>
        <v/>
      </c>
      <c r="B193">
        <f>INDEX(resultados!$A$2:$ZZ$558, 187, MATCH($B$2, resultados!$A$1:$ZZ$1, 0))</f>
        <v/>
      </c>
      <c r="C193">
        <f>INDEX(resultados!$A$2:$ZZ$558, 187, MATCH($B$3, resultados!$A$1:$ZZ$1, 0))</f>
        <v/>
      </c>
    </row>
    <row r="194">
      <c r="A194">
        <f>INDEX(resultados!$A$2:$ZZ$558, 188, MATCH($B$1, resultados!$A$1:$ZZ$1, 0))</f>
        <v/>
      </c>
      <c r="B194">
        <f>INDEX(resultados!$A$2:$ZZ$558, 188, MATCH($B$2, resultados!$A$1:$ZZ$1, 0))</f>
        <v/>
      </c>
      <c r="C194">
        <f>INDEX(resultados!$A$2:$ZZ$558, 188, MATCH($B$3, resultados!$A$1:$ZZ$1, 0))</f>
        <v/>
      </c>
    </row>
    <row r="195">
      <c r="A195">
        <f>INDEX(resultados!$A$2:$ZZ$558, 189, MATCH($B$1, resultados!$A$1:$ZZ$1, 0))</f>
        <v/>
      </c>
      <c r="B195">
        <f>INDEX(resultados!$A$2:$ZZ$558, 189, MATCH($B$2, resultados!$A$1:$ZZ$1, 0))</f>
        <v/>
      </c>
      <c r="C195">
        <f>INDEX(resultados!$A$2:$ZZ$558, 189, MATCH($B$3, resultados!$A$1:$ZZ$1, 0))</f>
        <v/>
      </c>
    </row>
    <row r="196">
      <c r="A196">
        <f>INDEX(resultados!$A$2:$ZZ$558, 190, MATCH($B$1, resultados!$A$1:$ZZ$1, 0))</f>
        <v/>
      </c>
      <c r="B196">
        <f>INDEX(resultados!$A$2:$ZZ$558, 190, MATCH($B$2, resultados!$A$1:$ZZ$1, 0))</f>
        <v/>
      </c>
      <c r="C196">
        <f>INDEX(resultados!$A$2:$ZZ$558, 190, MATCH($B$3, resultados!$A$1:$ZZ$1, 0))</f>
        <v/>
      </c>
    </row>
    <row r="197">
      <c r="A197">
        <f>INDEX(resultados!$A$2:$ZZ$558, 191, MATCH($B$1, resultados!$A$1:$ZZ$1, 0))</f>
        <v/>
      </c>
      <c r="B197">
        <f>INDEX(resultados!$A$2:$ZZ$558, 191, MATCH($B$2, resultados!$A$1:$ZZ$1, 0))</f>
        <v/>
      </c>
      <c r="C197">
        <f>INDEX(resultados!$A$2:$ZZ$558, 191, MATCH($B$3, resultados!$A$1:$ZZ$1, 0))</f>
        <v/>
      </c>
    </row>
    <row r="198">
      <c r="A198">
        <f>INDEX(resultados!$A$2:$ZZ$558, 192, MATCH($B$1, resultados!$A$1:$ZZ$1, 0))</f>
        <v/>
      </c>
      <c r="B198">
        <f>INDEX(resultados!$A$2:$ZZ$558, 192, MATCH($B$2, resultados!$A$1:$ZZ$1, 0))</f>
        <v/>
      </c>
      <c r="C198">
        <f>INDEX(resultados!$A$2:$ZZ$558, 192, MATCH($B$3, resultados!$A$1:$ZZ$1, 0))</f>
        <v/>
      </c>
    </row>
    <row r="199">
      <c r="A199">
        <f>INDEX(resultados!$A$2:$ZZ$558, 193, MATCH($B$1, resultados!$A$1:$ZZ$1, 0))</f>
        <v/>
      </c>
      <c r="B199">
        <f>INDEX(resultados!$A$2:$ZZ$558, 193, MATCH($B$2, resultados!$A$1:$ZZ$1, 0))</f>
        <v/>
      </c>
      <c r="C199">
        <f>INDEX(resultados!$A$2:$ZZ$558, 193, MATCH($B$3, resultados!$A$1:$ZZ$1, 0))</f>
        <v/>
      </c>
    </row>
    <row r="200">
      <c r="A200">
        <f>INDEX(resultados!$A$2:$ZZ$558, 194, MATCH($B$1, resultados!$A$1:$ZZ$1, 0))</f>
        <v/>
      </c>
      <c r="B200">
        <f>INDEX(resultados!$A$2:$ZZ$558, 194, MATCH($B$2, resultados!$A$1:$ZZ$1, 0))</f>
        <v/>
      </c>
      <c r="C200">
        <f>INDEX(resultados!$A$2:$ZZ$558, 194, MATCH($B$3, resultados!$A$1:$ZZ$1, 0))</f>
        <v/>
      </c>
    </row>
    <row r="201">
      <c r="A201">
        <f>INDEX(resultados!$A$2:$ZZ$558, 195, MATCH($B$1, resultados!$A$1:$ZZ$1, 0))</f>
        <v/>
      </c>
      <c r="B201">
        <f>INDEX(resultados!$A$2:$ZZ$558, 195, MATCH($B$2, resultados!$A$1:$ZZ$1, 0))</f>
        <v/>
      </c>
      <c r="C201">
        <f>INDEX(resultados!$A$2:$ZZ$558, 195, MATCH($B$3, resultados!$A$1:$ZZ$1, 0))</f>
        <v/>
      </c>
    </row>
    <row r="202">
      <c r="A202">
        <f>INDEX(resultados!$A$2:$ZZ$558, 196, MATCH($B$1, resultados!$A$1:$ZZ$1, 0))</f>
        <v/>
      </c>
      <c r="B202">
        <f>INDEX(resultados!$A$2:$ZZ$558, 196, MATCH($B$2, resultados!$A$1:$ZZ$1, 0))</f>
        <v/>
      </c>
      <c r="C202">
        <f>INDEX(resultados!$A$2:$ZZ$558, 196, MATCH($B$3, resultados!$A$1:$ZZ$1, 0))</f>
        <v/>
      </c>
    </row>
    <row r="203">
      <c r="A203">
        <f>INDEX(resultados!$A$2:$ZZ$558, 197, MATCH($B$1, resultados!$A$1:$ZZ$1, 0))</f>
        <v/>
      </c>
      <c r="B203">
        <f>INDEX(resultados!$A$2:$ZZ$558, 197, MATCH($B$2, resultados!$A$1:$ZZ$1, 0))</f>
        <v/>
      </c>
      <c r="C203">
        <f>INDEX(resultados!$A$2:$ZZ$558, 197, MATCH($B$3, resultados!$A$1:$ZZ$1, 0))</f>
        <v/>
      </c>
    </row>
    <row r="204">
      <c r="A204">
        <f>INDEX(resultados!$A$2:$ZZ$558, 198, MATCH($B$1, resultados!$A$1:$ZZ$1, 0))</f>
        <v/>
      </c>
      <c r="B204">
        <f>INDEX(resultados!$A$2:$ZZ$558, 198, MATCH($B$2, resultados!$A$1:$ZZ$1, 0))</f>
        <v/>
      </c>
      <c r="C204">
        <f>INDEX(resultados!$A$2:$ZZ$558, 198, MATCH($B$3, resultados!$A$1:$ZZ$1, 0))</f>
        <v/>
      </c>
    </row>
    <row r="205">
      <c r="A205">
        <f>INDEX(resultados!$A$2:$ZZ$558, 199, MATCH($B$1, resultados!$A$1:$ZZ$1, 0))</f>
        <v/>
      </c>
      <c r="B205">
        <f>INDEX(resultados!$A$2:$ZZ$558, 199, MATCH($B$2, resultados!$A$1:$ZZ$1, 0))</f>
        <v/>
      </c>
      <c r="C205">
        <f>INDEX(resultados!$A$2:$ZZ$558, 199, MATCH($B$3, resultados!$A$1:$ZZ$1, 0))</f>
        <v/>
      </c>
    </row>
    <row r="206">
      <c r="A206">
        <f>INDEX(resultados!$A$2:$ZZ$558, 200, MATCH($B$1, resultados!$A$1:$ZZ$1, 0))</f>
        <v/>
      </c>
      <c r="B206">
        <f>INDEX(resultados!$A$2:$ZZ$558, 200, MATCH($B$2, resultados!$A$1:$ZZ$1, 0))</f>
        <v/>
      </c>
      <c r="C206">
        <f>INDEX(resultados!$A$2:$ZZ$558, 200, MATCH($B$3, resultados!$A$1:$ZZ$1, 0))</f>
        <v/>
      </c>
    </row>
    <row r="207">
      <c r="A207">
        <f>INDEX(resultados!$A$2:$ZZ$558, 201, MATCH($B$1, resultados!$A$1:$ZZ$1, 0))</f>
        <v/>
      </c>
      <c r="B207">
        <f>INDEX(resultados!$A$2:$ZZ$558, 201, MATCH($B$2, resultados!$A$1:$ZZ$1, 0))</f>
        <v/>
      </c>
      <c r="C207">
        <f>INDEX(resultados!$A$2:$ZZ$558, 201, MATCH($B$3, resultados!$A$1:$ZZ$1, 0))</f>
        <v/>
      </c>
    </row>
    <row r="208">
      <c r="A208">
        <f>INDEX(resultados!$A$2:$ZZ$558, 202, MATCH($B$1, resultados!$A$1:$ZZ$1, 0))</f>
        <v/>
      </c>
      <c r="B208">
        <f>INDEX(resultados!$A$2:$ZZ$558, 202, MATCH($B$2, resultados!$A$1:$ZZ$1, 0))</f>
        <v/>
      </c>
      <c r="C208">
        <f>INDEX(resultados!$A$2:$ZZ$558, 202, MATCH($B$3, resultados!$A$1:$ZZ$1, 0))</f>
        <v/>
      </c>
    </row>
    <row r="209">
      <c r="A209">
        <f>INDEX(resultados!$A$2:$ZZ$558, 203, MATCH($B$1, resultados!$A$1:$ZZ$1, 0))</f>
        <v/>
      </c>
      <c r="B209">
        <f>INDEX(resultados!$A$2:$ZZ$558, 203, MATCH($B$2, resultados!$A$1:$ZZ$1, 0))</f>
        <v/>
      </c>
      <c r="C209">
        <f>INDEX(resultados!$A$2:$ZZ$558, 203, MATCH($B$3, resultados!$A$1:$ZZ$1, 0))</f>
        <v/>
      </c>
    </row>
    <row r="210">
      <c r="A210">
        <f>INDEX(resultados!$A$2:$ZZ$558, 204, MATCH($B$1, resultados!$A$1:$ZZ$1, 0))</f>
        <v/>
      </c>
      <c r="B210">
        <f>INDEX(resultados!$A$2:$ZZ$558, 204, MATCH($B$2, resultados!$A$1:$ZZ$1, 0))</f>
        <v/>
      </c>
      <c r="C210">
        <f>INDEX(resultados!$A$2:$ZZ$558, 204, MATCH($B$3, resultados!$A$1:$ZZ$1, 0))</f>
        <v/>
      </c>
    </row>
    <row r="211">
      <c r="A211">
        <f>INDEX(resultados!$A$2:$ZZ$558, 205, MATCH($B$1, resultados!$A$1:$ZZ$1, 0))</f>
        <v/>
      </c>
      <c r="B211">
        <f>INDEX(resultados!$A$2:$ZZ$558, 205, MATCH($B$2, resultados!$A$1:$ZZ$1, 0))</f>
        <v/>
      </c>
      <c r="C211">
        <f>INDEX(resultados!$A$2:$ZZ$558, 205, MATCH($B$3, resultados!$A$1:$ZZ$1, 0))</f>
        <v/>
      </c>
    </row>
    <row r="212">
      <c r="A212">
        <f>INDEX(resultados!$A$2:$ZZ$558, 206, MATCH($B$1, resultados!$A$1:$ZZ$1, 0))</f>
        <v/>
      </c>
      <c r="B212">
        <f>INDEX(resultados!$A$2:$ZZ$558, 206, MATCH($B$2, resultados!$A$1:$ZZ$1, 0))</f>
        <v/>
      </c>
      <c r="C212">
        <f>INDEX(resultados!$A$2:$ZZ$558, 206, MATCH($B$3, resultados!$A$1:$ZZ$1, 0))</f>
        <v/>
      </c>
    </row>
    <row r="213">
      <c r="A213">
        <f>INDEX(resultados!$A$2:$ZZ$558, 207, MATCH($B$1, resultados!$A$1:$ZZ$1, 0))</f>
        <v/>
      </c>
      <c r="B213">
        <f>INDEX(resultados!$A$2:$ZZ$558, 207, MATCH($B$2, resultados!$A$1:$ZZ$1, 0))</f>
        <v/>
      </c>
      <c r="C213">
        <f>INDEX(resultados!$A$2:$ZZ$558, 207, MATCH($B$3, resultados!$A$1:$ZZ$1, 0))</f>
        <v/>
      </c>
    </row>
    <row r="214">
      <c r="A214">
        <f>INDEX(resultados!$A$2:$ZZ$558, 208, MATCH($B$1, resultados!$A$1:$ZZ$1, 0))</f>
        <v/>
      </c>
      <c r="B214">
        <f>INDEX(resultados!$A$2:$ZZ$558, 208, MATCH($B$2, resultados!$A$1:$ZZ$1, 0))</f>
        <v/>
      </c>
      <c r="C214">
        <f>INDEX(resultados!$A$2:$ZZ$558, 208, MATCH($B$3, resultados!$A$1:$ZZ$1, 0))</f>
        <v/>
      </c>
    </row>
    <row r="215">
      <c r="A215">
        <f>INDEX(resultados!$A$2:$ZZ$558, 209, MATCH($B$1, resultados!$A$1:$ZZ$1, 0))</f>
        <v/>
      </c>
      <c r="B215">
        <f>INDEX(resultados!$A$2:$ZZ$558, 209, MATCH($B$2, resultados!$A$1:$ZZ$1, 0))</f>
        <v/>
      </c>
      <c r="C215">
        <f>INDEX(resultados!$A$2:$ZZ$558, 209, MATCH($B$3, resultados!$A$1:$ZZ$1, 0))</f>
        <v/>
      </c>
    </row>
    <row r="216">
      <c r="A216">
        <f>INDEX(resultados!$A$2:$ZZ$558, 210, MATCH($B$1, resultados!$A$1:$ZZ$1, 0))</f>
        <v/>
      </c>
      <c r="B216">
        <f>INDEX(resultados!$A$2:$ZZ$558, 210, MATCH($B$2, resultados!$A$1:$ZZ$1, 0))</f>
        <v/>
      </c>
      <c r="C216">
        <f>INDEX(resultados!$A$2:$ZZ$558, 210, MATCH($B$3, resultados!$A$1:$ZZ$1, 0))</f>
        <v/>
      </c>
    </row>
    <row r="217">
      <c r="A217">
        <f>INDEX(resultados!$A$2:$ZZ$558, 211, MATCH($B$1, resultados!$A$1:$ZZ$1, 0))</f>
        <v/>
      </c>
      <c r="B217">
        <f>INDEX(resultados!$A$2:$ZZ$558, 211, MATCH($B$2, resultados!$A$1:$ZZ$1, 0))</f>
        <v/>
      </c>
      <c r="C217">
        <f>INDEX(resultados!$A$2:$ZZ$558, 211, MATCH($B$3, resultados!$A$1:$ZZ$1, 0))</f>
        <v/>
      </c>
    </row>
    <row r="218">
      <c r="A218">
        <f>INDEX(resultados!$A$2:$ZZ$558, 212, MATCH($B$1, resultados!$A$1:$ZZ$1, 0))</f>
        <v/>
      </c>
      <c r="B218">
        <f>INDEX(resultados!$A$2:$ZZ$558, 212, MATCH($B$2, resultados!$A$1:$ZZ$1, 0))</f>
        <v/>
      </c>
      <c r="C218">
        <f>INDEX(resultados!$A$2:$ZZ$558, 212, MATCH($B$3, resultados!$A$1:$ZZ$1, 0))</f>
        <v/>
      </c>
    </row>
    <row r="219">
      <c r="A219">
        <f>INDEX(resultados!$A$2:$ZZ$558, 213, MATCH($B$1, resultados!$A$1:$ZZ$1, 0))</f>
        <v/>
      </c>
      <c r="B219">
        <f>INDEX(resultados!$A$2:$ZZ$558, 213, MATCH($B$2, resultados!$A$1:$ZZ$1, 0))</f>
        <v/>
      </c>
      <c r="C219">
        <f>INDEX(resultados!$A$2:$ZZ$558, 213, MATCH($B$3, resultados!$A$1:$ZZ$1, 0))</f>
        <v/>
      </c>
    </row>
    <row r="220">
      <c r="A220">
        <f>INDEX(resultados!$A$2:$ZZ$558, 214, MATCH($B$1, resultados!$A$1:$ZZ$1, 0))</f>
        <v/>
      </c>
      <c r="B220">
        <f>INDEX(resultados!$A$2:$ZZ$558, 214, MATCH($B$2, resultados!$A$1:$ZZ$1, 0))</f>
        <v/>
      </c>
      <c r="C220">
        <f>INDEX(resultados!$A$2:$ZZ$558, 214, MATCH($B$3, resultados!$A$1:$ZZ$1, 0))</f>
        <v/>
      </c>
    </row>
    <row r="221">
      <c r="A221">
        <f>INDEX(resultados!$A$2:$ZZ$558, 215, MATCH($B$1, resultados!$A$1:$ZZ$1, 0))</f>
        <v/>
      </c>
      <c r="B221">
        <f>INDEX(resultados!$A$2:$ZZ$558, 215, MATCH($B$2, resultados!$A$1:$ZZ$1, 0))</f>
        <v/>
      </c>
      <c r="C221">
        <f>INDEX(resultados!$A$2:$ZZ$558, 215, MATCH($B$3, resultados!$A$1:$ZZ$1, 0))</f>
        <v/>
      </c>
    </row>
    <row r="222">
      <c r="A222">
        <f>INDEX(resultados!$A$2:$ZZ$558, 216, MATCH($B$1, resultados!$A$1:$ZZ$1, 0))</f>
        <v/>
      </c>
      <c r="B222">
        <f>INDEX(resultados!$A$2:$ZZ$558, 216, MATCH($B$2, resultados!$A$1:$ZZ$1, 0))</f>
        <v/>
      </c>
      <c r="C222">
        <f>INDEX(resultados!$A$2:$ZZ$558, 216, MATCH($B$3, resultados!$A$1:$ZZ$1, 0))</f>
        <v/>
      </c>
    </row>
    <row r="223">
      <c r="A223">
        <f>INDEX(resultados!$A$2:$ZZ$558, 217, MATCH($B$1, resultados!$A$1:$ZZ$1, 0))</f>
        <v/>
      </c>
      <c r="B223">
        <f>INDEX(resultados!$A$2:$ZZ$558, 217, MATCH($B$2, resultados!$A$1:$ZZ$1, 0))</f>
        <v/>
      </c>
      <c r="C223">
        <f>INDEX(resultados!$A$2:$ZZ$558, 217, MATCH($B$3, resultados!$A$1:$ZZ$1, 0))</f>
        <v/>
      </c>
    </row>
    <row r="224">
      <c r="A224">
        <f>INDEX(resultados!$A$2:$ZZ$558, 218, MATCH($B$1, resultados!$A$1:$ZZ$1, 0))</f>
        <v/>
      </c>
      <c r="B224">
        <f>INDEX(resultados!$A$2:$ZZ$558, 218, MATCH($B$2, resultados!$A$1:$ZZ$1, 0))</f>
        <v/>
      </c>
      <c r="C224">
        <f>INDEX(resultados!$A$2:$ZZ$558, 218, MATCH($B$3, resultados!$A$1:$ZZ$1, 0))</f>
        <v/>
      </c>
    </row>
    <row r="225">
      <c r="A225">
        <f>INDEX(resultados!$A$2:$ZZ$558, 219, MATCH($B$1, resultados!$A$1:$ZZ$1, 0))</f>
        <v/>
      </c>
      <c r="B225">
        <f>INDEX(resultados!$A$2:$ZZ$558, 219, MATCH($B$2, resultados!$A$1:$ZZ$1, 0))</f>
        <v/>
      </c>
      <c r="C225">
        <f>INDEX(resultados!$A$2:$ZZ$558, 219, MATCH($B$3, resultados!$A$1:$ZZ$1, 0))</f>
        <v/>
      </c>
    </row>
    <row r="226">
      <c r="A226">
        <f>INDEX(resultados!$A$2:$ZZ$558, 220, MATCH($B$1, resultados!$A$1:$ZZ$1, 0))</f>
        <v/>
      </c>
      <c r="B226">
        <f>INDEX(resultados!$A$2:$ZZ$558, 220, MATCH($B$2, resultados!$A$1:$ZZ$1, 0))</f>
        <v/>
      </c>
      <c r="C226">
        <f>INDEX(resultados!$A$2:$ZZ$558, 220, MATCH($B$3, resultados!$A$1:$ZZ$1, 0))</f>
        <v/>
      </c>
    </row>
    <row r="227">
      <c r="A227">
        <f>INDEX(resultados!$A$2:$ZZ$558, 221, MATCH($B$1, resultados!$A$1:$ZZ$1, 0))</f>
        <v/>
      </c>
      <c r="B227">
        <f>INDEX(resultados!$A$2:$ZZ$558, 221, MATCH($B$2, resultados!$A$1:$ZZ$1, 0))</f>
        <v/>
      </c>
      <c r="C227">
        <f>INDEX(resultados!$A$2:$ZZ$558, 221, MATCH($B$3, resultados!$A$1:$ZZ$1, 0))</f>
        <v/>
      </c>
    </row>
    <row r="228">
      <c r="A228">
        <f>INDEX(resultados!$A$2:$ZZ$558, 222, MATCH($B$1, resultados!$A$1:$ZZ$1, 0))</f>
        <v/>
      </c>
      <c r="B228">
        <f>INDEX(resultados!$A$2:$ZZ$558, 222, MATCH($B$2, resultados!$A$1:$ZZ$1, 0))</f>
        <v/>
      </c>
      <c r="C228">
        <f>INDEX(resultados!$A$2:$ZZ$558, 222, MATCH($B$3, resultados!$A$1:$ZZ$1, 0))</f>
        <v/>
      </c>
    </row>
    <row r="229">
      <c r="A229">
        <f>INDEX(resultados!$A$2:$ZZ$558, 223, MATCH($B$1, resultados!$A$1:$ZZ$1, 0))</f>
        <v/>
      </c>
      <c r="B229">
        <f>INDEX(resultados!$A$2:$ZZ$558, 223, MATCH($B$2, resultados!$A$1:$ZZ$1, 0))</f>
        <v/>
      </c>
      <c r="C229">
        <f>INDEX(resultados!$A$2:$ZZ$558, 223, MATCH($B$3, resultados!$A$1:$ZZ$1, 0))</f>
        <v/>
      </c>
    </row>
    <row r="230">
      <c r="A230">
        <f>INDEX(resultados!$A$2:$ZZ$558, 224, MATCH($B$1, resultados!$A$1:$ZZ$1, 0))</f>
        <v/>
      </c>
      <c r="B230">
        <f>INDEX(resultados!$A$2:$ZZ$558, 224, MATCH($B$2, resultados!$A$1:$ZZ$1, 0))</f>
        <v/>
      </c>
      <c r="C230">
        <f>INDEX(resultados!$A$2:$ZZ$558, 224, MATCH($B$3, resultados!$A$1:$ZZ$1, 0))</f>
        <v/>
      </c>
    </row>
    <row r="231">
      <c r="A231">
        <f>INDEX(resultados!$A$2:$ZZ$558, 225, MATCH($B$1, resultados!$A$1:$ZZ$1, 0))</f>
        <v/>
      </c>
      <c r="B231">
        <f>INDEX(resultados!$A$2:$ZZ$558, 225, MATCH($B$2, resultados!$A$1:$ZZ$1, 0))</f>
        <v/>
      </c>
      <c r="C231">
        <f>INDEX(resultados!$A$2:$ZZ$558, 225, MATCH($B$3, resultados!$A$1:$ZZ$1, 0))</f>
        <v/>
      </c>
    </row>
    <row r="232">
      <c r="A232">
        <f>INDEX(resultados!$A$2:$ZZ$558, 226, MATCH($B$1, resultados!$A$1:$ZZ$1, 0))</f>
        <v/>
      </c>
      <c r="B232">
        <f>INDEX(resultados!$A$2:$ZZ$558, 226, MATCH($B$2, resultados!$A$1:$ZZ$1, 0))</f>
        <v/>
      </c>
      <c r="C232">
        <f>INDEX(resultados!$A$2:$ZZ$558, 226, MATCH($B$3, resultados!$A$1:$ZZ$1, 0))</f>
        <v/>
      </c>
    </row>
    <row r="233">
      <c r="A233">
        <f>INDEX(resultados!$A$2:$ZZ$558, 227, MATCH($B$1, resultados!$A$1:$ZZ$1, 0))</f>
        <v/>
      </c>
      <c r="B233">
        <f>INDEX(resultados!$A$2:$ZZ$558, 227, MATCH($B$2, resultados!$A$1:$ZZ$1, 0))</f>
        <v/>
      </c>
      <c r="C233">
        <f>INDEX(resultados!$A$2:$ZZ$558, 227, MATCH($B$3, resultados!$A$1:$ZZ$1, 0))</f>
        <v/>
      </c>
    </row>
    <row r="234">
      <c r="A234">
        <f>INDEX(resultados!$A$2:$ZZ$558, 228, MATCH($B$1, resultados!$A$1:$ZZ$1, 0))</f>
        <v/>
      </c>
      <c r="B234">
        <f>INDEX(resultados!$A$2:$ZZ$558, 228, MATCH($B$2, resultados!$A$1:$ZZ$1, 0))</f>
        <v/>
      </c>
      <c r="C234">
        <f>INDEX(resultados!$A$2:$ZZ$558, 228, MATCH($B$3, resultados!$A$1:$ZZ$1, 0))</f>
        <v/>
      </c>
    </row>
    <row r="235">
      <c r="A235">
        <f>INDEX(resultados!$A$2:$ZZ$558, 229, MATCH($B$1, resultados!$A$1:$ZZ$1, 0))</f>
        <v/>
      </c>
      <c r="B235">
        <f>INDEX(resultados!$A$2:$ZZ$558, 229, MATCH($B$2, resultados!$A$1:$ZZ$1, 0))</f>
        <v/>
      </c>
      <c r="C235">
        <f>INDEX(resultados!$A$2:$ZZ$558, 229, MATCH($B$3, resultados!$A$1:$ZZ$1, 0))</f>
        <v/>
      </c>
    </row>
    <row r="236">
      <c r="A236">
        <f>INDEX(resultados!$A$2:$ZZ$558, 230, MATCH($B$1, resultados!$A$1:$ZZ$1, 0))</f>
        <v/>
      </c>
      <c r="B236">
        <f>INDEX(resultados!$A$2:$ZZ$558, 230, MATCH($B$2, resultados!$A$1:$ZZ$1, 0))</f>
        <v/>
      </c>
      <c r="C236">
        <f>INDEX(resultados!$A$2:$ZZ$558, 230, MATCH($B$3, resultados!$A$1:$ZZ$1, 0))</f>
        <v/>
      </c>
    </row>
    <row r="237">
      <c r="A237">
        <f>INDEX(resultados!$A$2:$ZZ$558, 231, MATCH($B$1, resultados!$A$1:$ZZ$1, 0))</f>
        <v/>
      </c>
      <c r="B237">
        <f>INDEX(resultados!$A$2:$ZZ$558, 231, MATCH($B$2, resultados!$A$1:$ZZ$1, 0))</f>
        <v/>
      </c>
      <c r="C237">
        <f>INDEX(resultados!$A$2:$ZZ$558, 231, MATCH($B$3, resultados!$A$1:$ZZ$1, 0))</f>
        <v/>
      </c>
    </row>
    <row r="238">
      <c r="A238">
        <f>INDEX(resultados!$A$2:$ZZ$558, 232, MATCH($B$1, resultados!$A$1:$ZZ$1, 0))</f>
        <v/>
      </c>
      <c r="B238">
        <f>INDEX(resultados!$A$2:$ZZ$558, 232, MATCH($B$2, resultados!$A$1:$ZZ$1, 0))</f>
        <v/>
      </c>
      <c r="C238">
        <f>INDEX(resultados!$A$2:$ZZ$558, 232, MATCH($B$3, resultados!$A$1:$ZZ$1, 0))</f>
        <v/>
      </c>
    </row>
    <row r="239">
      <c r="A239">
        <f>INDEX(resultados!$A$2:$ZZ$558, 233, MATCH($B$1, resultados!$A$1:$ZZ$1, 0))</f>
        <v/>
      </c>
      <c r="B239">
        <f>INDEX(resultados!$A$2:$ZZ$558, 233, MATCH($B$2, resultados!$A$1:$ZZ$1, 0))</f>
        <v/>
      </c>
      <c r="C239">
        <f>INDEX(resultados!$A$2:$ZZ$558, 233, MATCH($B$3, resultados!$A$1:$ZZ$1, 0))</f>
        <v/>
      </c>
    </row>
    <row r="240">
      <c r="A240">
        <f>INDEX(resultados!$A$2:$ZZ$558, 234, MATCH($B$1, resultados!$A$1:$ZZ$1, 0))</f>
        <v/>
      </c>
      <c r="B240">
        <f>INDEX(resultados!$A$2:$ZZ$558, 234, MATCH($B$2, resultados!$A$1:$ZZ$1, 0))</f>
        <v/>
      </c>
      <c r="C240">
        <f>INDEX(resultados!$A$2:$ZZ$558, 234, MATCH($B$3, resultados!$A$1:$ZZ$1, 0))</f>
        <v/>
      </c>
    </row>
    <row r="241">
      <c r="A241">
        <f>INDEX(resultados!$A$2:$ZZ$558, 235, MATCH($B$1, resultados!$A$1:$ZZ$1, 0))</f>
        <v/>
      </c>
      <c r="B241">
        <f>INDEX(resultados!$A$2:$ZZ$558, 235, MATCH($B$2, resultados!$A$1:$ZZ$1, 0))</f>
        <v/>
      </c>
      <c r="C241">
        <f>INDEX(resultados!$A$2:$ZZ$558, 235, MATCH($B$3, resultados!$A$1:$ZZ$1, 0))</f>
        <v/>
      </c>
    </row>
    <row r="242">
      <c r="A242">
        <f>INDEX(resultados!$A$2:$ZZ$558, 236, MATCH($B$1, resultados!$A$1:$ZZ$1, 0))</f>
        <v/>
      </c>
      <c r="B242">
        <f>INDEX(resultados!$A$2:$ZZ$558, 236, MATCH($B$2, resultados!$A$1:$ZZ$1, 0))</f>
        <v/>
      </c>
      <c r="C242">
        <f>INDEX(resultados!$A$2:$ZZ$558, 236, MATCH($B$3, resultados!$A$1:$ZZ$1, 0))</f>
        <v/>
      </c>
    </row>
    <row r="243">
      <c r="A243">
        <f>INDEX(resultados!$A$2:$ZZ$558, 237, MATCH($B$1, resultados!$A$1:$ZZ$1, 0))</f>
        <v/>
      </c>
      <c r="B243">
        <f>INDEX(resultados!$A$2:$ZZ$558, 237, MATCH($B$2, resultados!$A$1:$ZZ$1, 0))</f>
        <v/>
      </c>
      <c r="C243">
        <f>INDEX(resultados!$A$2:$ZZ$558, 237, MATCH($B$3, resultados!$A$1:$ZZ$1, 0))</f>
        <v/>
      </c>
    </row>
    <row r="244">
      <c r="A244">
        <f>INDEX(resultados!$A$2:$ZZ$558, 238, MATCH($B$1, resultados!$A$1:$ZZ$1, 0))</f>
        <v/>
      </c>
      <c r="B244">
        <f>INDEX(resultados!$A$2:$ZZ$558, 238, MATCH($B$2, resultados!$A$1:$ZZ$1, 0))</f>
        <v/>
      </c>
      <c r="C244">
        <f>INDEX(resultados!$A$2:$ZZ$558, 238, MATCH($B$3, resultados!$A$1:$ZZ$1, 0))</f>
        <v/>
      </c>
    </row>
    <row r="245">
      <c r="A245">
        <f>INDEX(resultados!$A$2:$ZZ$558, 239, MATCH($B$1, resultados!$A$1:$ZZ$1, 0))</f>
        <v/>
      </c>
      <c r="B245">
        <f>INDEX(resultados!$A$2:$ZZ$558, 239, MATCH($B$2, resultados!$A$1:$ZZ$1, 0))</f>
        <v/>
      </c>
      <c r="C245">
        <f>INDEX(resultados!$A$2:$ZZ$558, 239, MATCH($B$3, resultados!$A$1:$ZZ$1, 0))</f>
        <v/>
      </c>
    </row>
    <row r="246">
      <c r="A246">
        <f>INDEX(resultados!$A$2:$ZZ$558, 240, MATCH($B$1, resultados!$A$1:$ZZ$1, 0))</f>
        <v/>
      </c>
      <c r="B246">
        <f>INDEX(resultados!$A$2:$ZZ$558, 240, MATCH($B$2, resultados!$A$1:$ZZ$1, 0))</f>
        <v/>
      </c>
      <c r="C246">
        <f>INDEX(resultados!$A$2:$ZZ$558, 240, MATCH($B$3, resultados!$A$1:$ZZ$1, 0))</f>
        <v/>
      </c>
    </row>
    <row r="247">
      <c r="A247">
        <f>INDEX(resultados!$A$2:$ZZ$558, 241, MATCH($B$1, resultados!$A$1:$ZZ$1, 0))</f>
        <v/>
      </c>
      <c r="B247">
        <f>INDEX(resultados!$A$2:$ZZ$558, 241, MATCH($B$2, resultados!$A$1:$ZZ$1, 0))</f>
        <v/>
      </c>
      <c r="C247">
        <f>INDEX(resultados!$A$2:$ZZ$558, 241, MATCH($B$3, resultados!$A$1:$ZZ$1, 0))</f>
        <v/>
      </c>
    </row>
    <row r="248">
      <c r="A248">
        <f>INDEX(resultados!$A$2:$ZZ$558, 242, MATCH($B$1, resultados!$A$1:$ZZ$1, 0))</f>
        <v/>
      </c>
      <c r="B248">
        <f>INDEX(resultados!$A$2:$ZZ$558, 242, MATCH($B$2, resultados!$A$1:$ZZ$1, 0))</f>
        <v/>
      </c>
      <c r="C248">
        <f>INDEX(resultados!$A$2:$ZZ$558, 242, MATCH($B$3, resultados!$A$1:$ZZ$1, 0))</f>
        <v/>
      </c>
    </row>
    <row r="249">
      <c r="A249">
        <f>INDEX(resultados!$A$2:$ZZ$558, 243, MATCH($B$1, resultados!$A$1:$ZZ$1, 0))</f>
        <v/>
      </c>
      <c r="B249">
        <f>INDEX(resultados!$A$2:$ZZ$558, 243, MATCH($B$2, resultados!$A$1:$ZZ$1, 0))</f>
        <v/>
      </c>
      <c r="C249">
        <f>INDEX(resultados!$A$2:$ZZ$558, 243, MATCH($B$3, resultados!$A$1:$ZZ$1, 0))</f>
        <v/>
      </c>
    </row>
    <row r="250">
      <c r="A250">
        <f>INDEX(resultados!$A$2:$ZZ$558, 244, MATCH($B$1, resultados!$A$1:$ZZ$1, 0))</f>
        <v/>
      </c>
      <c r="B250">
        <f>INDEX(resultados!$A$2:$ZZ$558, 244, MATCH($B$2, resultados!$A$1:$ZZ$1, 0))</f>
        <v/>
      </c>
      <c r="C250">
        <f>INDEX(resultados!$A$2:$ZZ$558, 244, MATCH($B$3, resultados!$A$1:$ZZ$1, 0))</f>
        <v/>
      </c>
    </row>
    <row r="251">
      <c r="A251">
        <f>INDEX(resultados!$A$2:$ZZ$558, 245, MATCH($B$1, resultados!$A$1:$ZZ$1, 0))</f>
        <v/>
      </c>
      <c r="B251">
        <f>INDEX(resultados!$A$2:$ZZ$558, 245, MATCH($B$2, resultados!$A$1:$ZZ$1, 0))</f>
        <v/>
      </c>
      <c r="C251">
        <f>INDEX(resultados!$A$2:$ZZ$558, 245, MATCH($B$3, resultados!$A$1:$ZZ$1, 0))</f>
        <v/>
      </c>
    </row>
    <row r="252">
      <c r="A252">
        <f>INDEX(resultados!$A$2:$ZZ$558, 246, MATCH($B$1, resultados!$A$1:$ZZ$1, 0))</f>
        <v/>
      </c>
      <c r="B252">
        <f>INDEX(resultados!$A$2:$ZZ$558, 246, MATCH($B$2, resultados!$A$1:$ZZ$1, 0))</f>
        <v/>
      </c>
      <c r="C252">
        <f>INDEX(resultados!$A$2:$ZZ$558, 246, MATCH($B$3, resultados!$A$1:$ZZ$1, 0))</f>
        <v/>
      </c>
    </row>
    <row r="253">
      <c r="A253">
        <f>INDEX(resultados!$A$2:$ZZ$558, 247, MATCH($B$1, resultados!$A$1:$ZZ$1, 0))</f>
        <v/>
      </c>
      <c r="B253">
        <f>INDEX(resultados!$A$2:$ZZ$558, 247, MATCH($B$2, resultados!$A$1:$ZZ$1, 0))</f>
        <v/>
      </c>
      <c r="C253">
        <f>INDEX(resultados!$A$2:$ZZ$558, 247, MATCH($B$3, resultados!$A$1:$ZZ$1, 0))</f>
        <v/>
      </c>
    </row>
    <row r="254">
      <c r="A254">
        <f>INDEX(resultados!$A$2:$ZZ$558, 248, MATCH($B$1, resultados!$A$1:$ZZ$1, 0))</f>
        <v/>
      </c>
      <c r="B254">
        <f>INDEX(resultados!$A$2:$ZZ$558, 248, MATCH($B$2, resultados!$A$1:$ZZ$1, 0))</f>
        <v/>
      </c>
      <c r="C254">
        <f>INDEX(resultados!$A$2:$ZZ$558, 248, MATCH($B$3, resultados!$A$1:$ZZ$1, 0))</f>
        <v/>
      </c>
    </row>
    <row r="255">
      <c r="A255">
        <f>INDEX(resultados!$A$2:$ZZ$558, 249, MATCH($B$1, resultados!$A$1:$ZZ$1, 0))</f>
        <v/>
      </c>
      <c r="B255">
        <f>INDEX(resultados!$A$2:$ZZ$558, 249, MATCH($B$2, resultados!$A$1:$ZZ$1, 0))</f>
        <v/>
      </c>
      <c r="C255">
        <f>INDEX(resultados!$A$2:$ZZ$558, 249, MATCH($B$3, resultados!$A$1:$ZZ$1, 0))</f>
        <v/>
      </c>
    </row>
    <row r="256">
      <c r="A256">
        <f>INDEX(resultados!$A$2:$ZZ$558, 250, MATCH($B$1, resultados!$A$1:$ZZ$1, 0))</f>
        <v/>
      </c>
      <c r="B256">
        <f>INDEX(resultados!$A$2:$ZZ$558, 250, MATCH($B$2, resultados!$A$1:$ZZ$1, 0))</f>
        <v/>
      </c>
      <c r="C256">
        <f>INDEX(resultados!$A$2:$ZZ$558, 250, MATCH($B$3, resultados!$A$1:$ZZ$1, 0))</f>
        <v/>
      </c>
    </row>
    <row r="257">
      <c r="A257">
        <f>INDEX(resultados!$A$2:$ZZ$558, 251, MATCH($B$1, resultados!$A$1:$ZZ$1, 0))</f>
        <v/>
      </c>
      <c r="B257">
        <f>INDEX(resultados!$A$2:$ZZ$558, 251, MATCH($B$2, resultados!$A$1:$ZZ$1, 0))</f>
        <v/>
      </c>
      <c r="C257">
        <f>INDEX(resultados!$A$2:$ZZ$558, 251, MATCH($B$3, resultados!$A$1:$ZZ$1, 0))</f>
        <v/>
      </c>
    </row>
    <row r="258">
      <c r="A258">
        <f>INDEX(resultados!$A$2:$ZZ$558, 252, MATCH($B$1, resultados!$A$1:$ZZ$1, 0))</f>
        <v/>
      </c>
      <c r="B258">
        <f>INDEX(resultados!$A$2:$ZZ$558, 252, MATCH($B$2, resultados!$A$1:$ZZ$1, 0))</f>
        <v/>
      </c>
      <c r="C258">
        <f>INDEX(resultados!$A$2:$ZZ$558, 252, MATCH($B$3, resultados!$A$1:$ZZ$1, 0))</f>
        <v/>
      </c>
    </row>
    <row r="259">
      <c r="A259">
        <f>INDEX(resultados!$A$2:$ZZ$558, 253, MATCH($B$1, resultados!$A$1:$ZZ$1, 0))</f>
        <v/>
      </c>
      <c r="B259">
        <f>INDEX(resultados!$A$2:$ZZ$558, 253, MATCH($B$2, resultados!$A$1:$ZZ$1, 0))</f>
        <v/>
      </c>
      <c r="C259">
        <f>INDEX(resultados!$A$2:$ZZ$558, 253, MATCH($B$3, resultados!$A$1:$ZZ$1, 0))</f>
        <v/>
      </c>
    </row>
    <row r="260">
      <c r="A260">
        <f>INDEX(resultados!$A$2:$ZZ$558, 254, MATCH($B$1, resultados!$A$1:$ZZ$1, 0))</f>
        <v/>
      </c>
      <c r="B260">
        <f>INDEX(resultados!$A$2:$ZZ$558, 254, MATCH($B$2, resultados!$A$1:$ZZ$1, 0))</f>
        <v/>
      </c>
      <c r="C260">
        <f>INDEX(resultados!$A$2:$ZZ$558, 254, MATCH($B$3, resultados!$A$1:$ZZ$1, 0))</f>
        <v/>
      </c>
    </row>
    <row r="261">
      <c r="A261">
        <f>INDEX(resultados!$A$2:$ZZ$558, 255, MATCH($B$1, resultados!$A$1:$ZZ$1, 0))</f>
        <v/>
      </c>
      <c r="B261">
        <f>INDEX(resultados!$A$2:$ZZ$558, 255, MATCH($B$2, resultados!$A$1:$ZZ$1, 0))</f>
        <v/>
      </c>
      <c r="C261">
        <f>INDEX(resultados!$A$2:$ZZ$558, 255, MATCH($B$3, resultados!$A$1:$ZZ$1, 0))</f>
        <v/>
      </c>
    </row>
    <row r="262">
      <c r="A262">
        <f>INDEX(resultados!$A$2:$ZZ$558, 256, MATCH($B$1, resultados!$A$1:$ZZ$1, 0))</f>
        <v/>
      </c>
      <c r="B262">
        <f>INDEX(resultados!$A$2:$ZZ$558, 256, MATCH($B$2, resultados!$A$1:$ZZ$1, 0))</f>
        <v/>
      </c>
      <c r="C262">
        <f>INDEX(resultados!$A$2:$ZZ$558, 256, MATCH($B$3, resultados!$A$1:$ZZ$1, 0))</f>
        <v/>
      </c>
    </row>
    <row r="263">
      <c r="A263">
        <f>INDEX(resultados!$A$2:$ZZ$558, 257, MATCH($B$1, resultados!$A$1:$ZZ$1, 0))</f>
        <v/>
      </c>
      <c r="B263">
        <f>INDEX(resultados!$A$2:$ZZ$558, 257, MATCH($B$2, resultados!$A$1:$ZZ$1, 0))</f>
        <v/>
      </c>
      <c r="C263">
        <f>INDEX(resultados!$A$2:$ZZ$558, 257, MATCH($B$3, resultados!$A$1:$ZZ$1, 0))</f>
        <v/>
      </c>
    </row>
    <row r="264">
      <c r="A264">
        <f>INDEX(resultados!$A$2:$ZZ$558, 258, MATCH($B$1, resultados!$A$1:$ZZ$1, 0))</f>
        <v/>
      </c>
      <c r="B264">
        <f>INDEX(resultados!$A$2:$ZZ$558, 258, MATCH($B$2, resultados!$A$1:$ZZ$1, 0))</f>
        <v/>
      </c>
      <c r="C264">
        <f>INDEX(resultados!$A$2:$ZZ$558, 258, MATCH($B$3, resultados!$A$1:$ZZ$1, 0))</f>
        <v/>
      </c>
    </row>
    <row r="265">
      <c r="A265">
        <f>INDEX(resultados!$A$2:$ZZ$558, 259, MATCH($B$1, resultados!$A$1:$ZZ$1, 0))</f>
        <v/>
      </c>
      <c r="B265">
        <f>INDEX(resultados!$A$2:$ZZ$558, 259, MATCH($B$2, resultados!$A$1:$ZZ$1, 0))</f>
        <v/>
      </c>
      <c r="C265">
        <f>INDEX(resultados!$A$2:$ZZ$558, 259, MATCH($B$3, resultados!$A$1:$ZZ$1, 0))</f>
        <v/>
      </c>
    </row>
    <row r="266">
      <c r="A266">
        <f>INDEX(resultados!$A$2:$ZZ$558, 260, MATCH($B$1, resultados!$A$1:$ZZ$1, 0))</f>
        <v/>
      </c>
      <c r="B266">
        <f>INDEX(resultados!$A$2:$ZZ$558, 260, MATCH($B$2, resultados!$A$1:$ZZ$1, 0))</f>
        <v/>
      </c>
      <c r="C266">
        <f>INDEX(resultados!$A$2:$ZZ$558, 260, MATCH($B$3, resultados!$A$1:$ZZ$1, 0))</f>
        <v/>
      </c>
    </row>
    <row r="267">
      <c r="A267">
        <f>INDEX(resultados!$A$2:$ZZ$558, 261, MATCH($B$1, resultados!$A$1:$ZZ$1, 0))</f>
        <v/>
      </c>
      <c r="B267">
        <f>INDEX(resultados!$A$2:$ZZ$558, 261, MATCH($B$2, resultados!$A$1:$ZZ$1, 0))</f>
        <v/>
      </c>
      <c r="C267">
        <f>INDEX(resultados!$A$2:$ZZ$558, 261, MATCH($B$3, resultados!$A$1:$ZZ$1, 0))</f>
        <v/>
      </c>
    </row>
    <row r="268">
      <c r="A268">
        <f>INDEX(resultados!$A$2:$ZZ$558, 262, MATCH($B$1, resultados!$A$1:$ZZ$1, 0))</f>
        <v/>
      </c>
      <c r="B268">
        <f>INDEX(resultados!$A$2:$ZZ$558, 262, MATCH($B$2, resultados!$A$1:$ZZ$1, 0))</f>
        <v/>
      </c>
      <c r="C268">
        <f>INDEX(resultados!$A$2:$ZZ$558, 262, MATCH($B$3, resultados!$A$1:$ZZ$1, 0))</f>
        <v/>
      </c>
    </row>
    <row r="269">
      <c r="A269">
        <f>INDEX(resultados!$A$2:$ZZ$558, 263, MATCH($B$1, resultados!$A$1:$ZZ$1, 0))</f>
        <v/>
      </c>
      <c r="B269">
        <f>INDEX(resultados!$A$2:$ZZ$558, 263, MATCH($B$2, resultados!$A$1:$ZZ$1, 0))</f>
        <v/>
      </c>
      <c r="C269">
        <f>INDEX(resultados!$A$2:$ZZ$558, 263, MATCH($B$3, resultados!$A$1:$ZZ$1, 0))</f>
        <v/>
      </c>
    </row>
    <row r="270">
      <c r="A270">
        <f>INDEX(resultados!$A$2:$ZZ$558, 264, MATCH($B$1, resultados!$A$1:$ZZ$1, 0))</f>
        <v/>
      </c>
      <c r="B270">
        <f>INDEX(resultados!$A$2:$ZZ$558, 264, MATCH($B$2, resultados!$A$1:$ZZ$1, 0))</f>
        <v/>
      </c>
      <c r="C270">
        <f>INDEX(resultados!$A$2:$ZZ$558, 264, MATCH($B$3, resultados!$A$1:$ZZ$1, 0))</f>
        <v/>
      </c>
    </row>
    <row r="271">
      <c r="A271">
        <f>INDEX(resultados!$A$2:$ZZ$558, 265, MATCH($B$1, resultados!$A$1:$ZZ$1, 0))</f>
        <v/>
      </c>
      <c r="B271">
        <f>INDEX(resultados!$A$2:$ZZ$558, 265, MATCH($B$2, resultados!$A$1:$ZZ$1, 0))</f>
        <v/>
      </c>
      <c r="C271">
        <f>INDEX(resultados!$A$2:$ZZ$558, 265, MATCH($B$3, resultados!$A$1:$ZZ$1, 0))</f>
        <v/>
      </c>
    </row>
    <row r="272">
      <c r="A272">
        <f>INDEX(resultados!$A$2:$ZZ$558, 266, MATCH($B$1, resultados!$A$1:$ZZ$1, 0))</f>
        <v/>
      </c>
      <c r="B272">
        <f>INDEX(resultados!$A$2:$ZZ$558, 266, MATCH($B$2, resultados!$A$1:$ZZ$1, 0))</f>
        <v/>
      </c>
      <c r="C272">
        <f>INDEX(resultados!$A$2:$ZZ$558, 266, MATCH($B$3, resultados!$A$1:$ZZ$1, 0))</f>
        <v/>
      </c>
    </row>
    <row r="273">
      <c r="A273">
        <f>INDEX(resultados!$A$2:$ZZ$558, 267, MATCH($B$1, resultados!$A$1:$ZZ$1, 0))</f>
        <v/>
      </c>
      <c r="B273">
        <f>INDEX(resultados!$A$2:$ZZ$558, 267, MATCH($B$2, resultados!$A$1:$ZZ$1, 0))</f>
        <v/>
      </c>
      <c r="C273">
        <f>INDEX(resultados!$A$2:$ZZ$558, 267, MATCH($B$3, resultados!$A$1:$ZZ$1, 0))</f>
        <v/>
      </c>
    </row>
    <row r="274">
      <c r="A274">
        <f>INDEX(resultados!$A$2:$ZZ$558, 268, MATCH($B$1, resultados!$A$1:$ZZ$1, 0))</f>
        <v/>
      </c>
      <c r="B274">
        <f>INDEX(resultados!$A$2:$ZZ$558, 268, MATCH($B$2, resultados!$A$1:$ZZ$1, 0))</f>
        <v/>
      </c>
      <c r="C274">
        <f>INDEX(resultados!$A$2:$ZZ$558, 268, MATCH($B$3, resultados!$A$1:$ZZ$1, 0))</f>
        <v/>
      </c>
    </row>
    <row r="275">
      <c r="A275">
        <f>INDEX(resultados!$A$2:$ZZ$558, 269, MATCH($B$1, resultados!$A$1:$ZZ$1, 0))</f>
        <v/>
      </c>
      <c r="B275">
        <f>INDEX(resultados!$A$2:$ZZ$558, 269, MATCH($B$2, resultados!$A$1:$ZZ$1, 0))</f>
        <v/>
      </c>
      <c r="C275">
        <f>INDEX(resultados!$A$2:$ZZ$558, 269, MATCH($B$3, resultados!$A$1:$ZZ$1, 0))</f>
        <v/>
      </c>
    </row>
    <row r="276">
      <c r="A276">
        <f>INDEX(resultados!$A$2:$ZZ$558, 270, MATCH($B$1, resultados!$A$1:$ZZ$1, 0))</f>
        <v/>
      </c>
      <c r="B276">
        <f>INDEX(resultados!$A$2:$ZZ$558, 270, MATCH($B$2, resultados!$A$1:$ZZ$1, 0))</f>
        <v/>
      </c>
      <c r="C276">
        <f>INDEX(resultados!$A$2:$ZZ$558, 270, MATCH($B$3, resultados!$A$1:$ZZ$1, 0))</f>
        <v/>
      </c>
    </row>
    <row r="277">
      <c r="A277">
        <f>INDEX(resultados!$A$2:$ZZ$558, 271, MATCH($B$1, resultados!$A$1:$ZZ$1, 0))</f>
        <v/>
      </c>
      <c r="B277">
        <f>INDEX(resultados!$A$2:$ZZ$558, 271, MATCH($B$2, resultados!$A$1:$ZZ$1, 0))</f>
        <v/>
      </c>
      <c r="C277">
        <f>INDEX(resultados!$A$2:$ZZ$558, 271, MATCH($B$3, resultados!$A$1:$ZZ$1, 0))</f>
        <v/>
      </c>
    </row>
    <row r="278">
      <c r="A278">
        <f>INDEX(resultados!$A$2:$ZZ$558, 272, MATCH($B$1, resultados!$A$1:$ZZ$1, 0))</f>
        <v/>
      </c>
      <c r="B278">
        <f>INDEX(resultados!$A$2:$ZZ$558, 272, MATCH($B$2, resultados!$A$1:$ZZ$1, 0))</f>
        <v/>
      </c>
      <c r="C278">
        <f>INDEX(resultados!$A$2:$ZZ$558, 272, MATCH($B$3, resultados!$A$1:$ZZ$1, 0))</f>
        <v/>
      </c>
    </row>
    <row r="279">
      <c r="A279">
        <f>INDEX(resultados!$A$2:$ZZ$558, 273, MATCH($B$1, resultados!$A$1:$ZZ$1, 0))</f>
        <v/>
      </c>
      <c r="B279">
        <f>INDEX(resultados!$A$2:$ZZ$558, 273, MATCH($B$2, resultados!$A$1:$ZZ$1, 0))</f>
        <v/>
      </c>
      <c r="C279">
        <f>INDEX(resultados!$A$2:$ZZ$558, 273, MATCH($B$3, resultados!$A$1:$ZZ$1, 0))</f>
        <v/>
      </c>
    </row>
    <row r="280">
      <c r="A280">
        <f>INDEX(resultados!$A$2:$ZZ$558, 274, MATCH($B$1, resultados!$A$1:$ZZ$1, 0))</f>
        <v/>
      </c>
      <c r="B280">
        <f>INDEX(resultados!$A$2:$ZZ$558, 274, MATCH($B$2, resultados!$A$1:$ZZ$1, 0))</f>
        <v/>
      </c>
      <c r="C280">
        <f>INDEX(resultados!$A$2:$ZZ$558, 274, MATCH($B$3, resultados!$A$1:$ZZ$1, 0))</f>
        <v/>
      </c>
    </row>
    <row r="281">
      <c r="A281">
        <f>INDEX(resultados!$A$2:$ZZ$558, 275, MATCH($B$1, resultados!$A$1:$ZZ$1, 0))</f>
        <v/>
      </c>
      <c r="B281">
        <f>INDEX(resultados!$A$2:$ZZ$558, 275, MATCH($B$2, resultados!$A$1:$ZZ$1, 0))</f>
        <v/>
      </c>
      <c r="C281">
        <f>INDEX(resultados!$A$2:$ZZ$558, 275, MATCH($B$3, resultados!$A$1:$ZZ$1, 0))</f>
        <v/>
      </c>
    </row>
    <row r="282">
      <c r="A282">
        <f>INDEX(resultados!$A$2:$ZZ$558, 276, MATCH($B$1, resultados!$A$1:$ZZ$1, 0))</f>
        <v/>
      </c>
      <c r="B282">
        <f>INDEX(resultados!$A$2:$ZZ$558, 276, MATCH($B$2, resultados!$A$1:$ZZ$1, 0))</f>
        <v/>
      </c>
      <c r="C282">
        <f>INDEX(resultados!$A$2:$ZZ$558, 276, MATCH($B$3, resultados!$A$1:$ZZ$1, 0))</f>
        <v/>
      </c>
    </row>
    <row r="283">
      <c r="A283">
        <f>INDEX(resultados!$A$2:$ZZ$558, 277, MATCH($B$1, resultados!$A$1:$ZZ$1, 0))</f>
        <v/>
      </c>
      <c r="B283">
        <f>INDEX(resultados!$A$2:$ZZ$558, 277, MATCH($B$2, resultados!$A$1:$ZZ$1, 0))</f>
        <v/>
      </c>
      <c r="C283">
        <f>INDEX(resultados!$A$2:$ZZ$558, 277, MATCH($B$3, resultados!$A$1:$ZZ$1, 0))</f>
        <v/>
      </c>
    </row>
    <row r="284">
      <c r="A284">
        <f>INDEX(resultados!$A$2:$ZZ$558, 278, MATCH($B$1, resultados!$A$1:$ZZ$1, 0))</f>
        <v/>
      </c>
      <c r="B284">
        <f>INDEX(resultados!$A$2:$ZZ$558, 278, MATCH($B$2, resultados!$A$1:$ZZ$1, 0))</f>
        <v/>
      </c>
      <c r="C284">
        <f>INDEX(resultados!$A$2:$ZZ$558, 278, MATCH($B$3, resultados!$A$1:$ZZ$1, 0))</f>
        <v/>
      </c>
    </row>
    <row r="285">
      <c r="A285">
        <f>INDEX(resultados!$A$2:$ZZ$558, 279, MATCH($B$1, resultados!$A$1:$ZZ$1, 0))</f>
        <v/>
      </c>
      <c r="B285">
        <f>INDEX(resultados!$A$2:$ZZ$558, 279, MATCH($B$2, resultados!$A$1:$ZZ$1, 0))</f>
        <v/>
      </c>
      <c r="C285">
        <f>INDEX(resultados!$A$2:$ZZ$558, 279, MATCH($B$3, resultados!$A$1:$ZZ$1, 0))</f>
        <v/>
      </c>
    </row>
    <row r="286">
      <c r="A286">
        <f>INDEX(resultados!$A$2:$ZZ$558, 280, MATCH($B$1, resultados!$A$1:$ZZ$1, 0))</f>
        <v/>
      </c>
      <c r="B286">
        <f>INDEX(resultados!$A$2:$ZZ$558, 280, MATCH($B$2, resultados!$A$1:$ZZ$1, 0))</f>
        <v/>
      </c>
      <c r="C286">
        <f>INDEX(resultados!$A$2:$ZZ$558, 280, MATCH($B$3, resultados!$A$1:$ZZ$1, 0))</f>
        <v/>
      </c>
    </row>
    <row r="287">
      <c r="A287">
        <f>INDEX(resultados!$A$2:$ZZ$558, 281, MATCH($B$1, resultados!$A$1:$ZZ$1, 0))</f>
        <v/>
      </c>
      <c r="B287">
        <f>INDEX(resultados!$A$2:$ZZ$558, 281, MATCH($B$2, resultados!$A$1:$ZZ$1, 0))</f>
        <v/>
      </c>
      <c r="C287">
        <f>INDEX(resultados!$A$2:$ZZ$558, 281, MATCH($B$3, resultados!$A$1:$ZZ$1, 0))</f>
        <v/>
      </c>
    </row>
    <row r="288">
      <c r="A288">
        <f>INDEX(resultados!$A$2:$ZZ$558, 282, MATCH($B$1, resultados!$A$1:$ZZ$1, 0))</f>
        <v/>
      </c>
      <c r="B288">
        <f>INDEX(resultados!$A$2:$ZZ$558, 282, MATCH($B$2, resultados!$A$1:$ZZ$1, 0))</f>
        <v/>
      </c>
      <c r="C288">
        <f>INDEX(resultados!$A$2:$ZZ$558, 282, MATCH($B$3, resultados!$A$1:$ZZ$1, 0))</f>
        <v/>
      </c>
    </row>
    <row r="289">
      <c r="A289">
        <f>INDEX(resultados!$A$2:$ZZ$558, 283, MATCH($B$1, resultados!$A$1:$ZZ$1, 0))</f>
        <v/>
      </c>
      <c r="B289">
        <f>INDEX(resultados!$A$2:$ZZ$558, 283, MATCH($B$2, resultados!$A$1:$ZZ$1, 0))</f>
        <v/>
      </c>
      <c r="C289">
        <f>INDEX(resultados!$A$2:$ZZ$558, 283, MATCH($B$3, resultados!$A$1:$ZZ$1, 0))</f>
        <v/>
      </c>
    </row>
    <row r="290">
      <c r="A290">
        <f>INDEX(resultados!$A$2:$ZZ$558, 284, MATCH($B$1, resultados!$A$1:$ZZ$1, 0))</f>
        <v/>
      </c>
      <c r="B290">
        <f>INDEX(resultados!$A$2:$ZZ$558, 284, MATCH($B$2, resultados!$A$1:$ZZ$1, 0))</f>
        <v/>
      </c>
      <c r="C290">
        <f>INDEX(resultados!$A$2:$ZZ$558, 284, MATCH($B$3, resultados!$A$1:$ZZ$1, 0))</f>
        <v/>
      </c>
    </row>
    <row r="291">
      <c r="A291">
        <f>INDEX(resultados!$A$2:$ZZ$558, 285, MATCH($B$1, resultados!$A$1:$ZZ$1, 0))</f>
        <v/>
      </c>
      <c r="B291">
        <f>INDEX(resultados!$A$2:$ZZ$558, 285, MATCH($B$2, resultados!$A$1:$ZZ$1, 0))</f>
        <v/>
      </c>
      <c r="C291">
        <f>INDEX(resultados!$A$2:$ZZ$558, 285, MATCH($B$3, resultados!$A$1:$ZZ$1, 0))</f>
        <v/>
      </c>
    </row>
    <row r="292">
      <c r="A292">
        <f>INDEX(resultados!$A$2:$ZZ$558, 286, MATCH($B$1, resultados!$A$1:$ZZ$1, 0))</f>
        <v/>
      </c>
      <c r="B292">
        <f>INDEX(resultados!$A$2:$ZZ$558, 286, MATCH($B$2, resultados!$A$1:$ZZ$1, 0))</f>
        <v/>
      </c>
      <c r="C292">
        <f>INDEX(resultados!$A$2:$ZZ$558, 286, MATCH($B$3, resultados!$A$1:$ZZ$1, 0))</f>
        <v/>
      </c>
    </row>
    <row r="293">
      <c r="A293">
        <f>INDEX(resultados!$A$2:$ZZ$558, 287, MATCH($B$1, resultados!$A$1:$ZZ$1, 0))</f>
        <v/>
      </c>
      <c r="B293">
        <f>INDEX(resultados!$A$2:$ZZ$558, 287, MATCH($B$2, resultados!$A$1:$ZZ$1, 0))</f>
        <v/>
      </c>
      <c r="C293">
        <f>INDEX(resultados!$A$2:$ZZ$558, 287, MATCH($B$3, resultados!$A$1:$ZZ$1, 0))</f>
        <v/>
      </c>
    </row>
    <row r="294">
      <c r="A294">
        <f>INDEX(resultados!$A$2:$ZZ$558, 288, MATCH($B$1, resultados!$A$1:$ZZ$1, 0))</f>
        <v/>
      </c>
      <c r="B294">
        <f>INDEX(resultados!$A$2:$ZZ$558, 288, MATCH($B$2, resultados!$A$1:$ZZ$1, 0))</f>
        <v/>
      </c>
      <c r="C294">
        <f>INDEX(resultados!$A$2:$ZZ$558, 288, MATCH($B$3, resultados!$A$1:$ZZ$1, 0))</f>
        <v/>
      </c>
    </row>
    <row r="295">
      <c r="A295">
        <f>INDEX(resultados!$A$2:$ZZ$558, 289, MATCH($B$1, resultados!$A$1:$ZZ$1, 0))</f>
        <v/>
      </c>
      <c r="B295">
        <f>INDEX(resultados!$A$2:$ZZ$558, 289, MATCH($B$2, resultados!$A$1:$ZZ$1, 0))</f>
        <v/>
      </c>
      <c r="C295">
        <f>INDEX(resultados!$A$2:$ZZ$558, 289, MATCH($B$3, resultados!$A$1:$ZZ$1, 0))</f>
        <v/>
      </c>
    </row>
    <row r="296">
      <c r="A296">
        <f>INDEX(resultados!$A$2:$ZZ$558, 290, MATCH($B$1, resultados!$A$1:$ZZ$1, 0))</f>
        <v/>
      </c>
      <c r="B296">
        <f>INDEX(resultados!$A$2:$ZZ$558, 290, MATCH($B$2, resultados!$A$1:$ZZ$1, 0))</f>
        <v/>
      </c>
      <c r="C296">
        <f>INDEX(resultados!$A$2:$ZZ$558, 290, MATCH($B$3, resultados!$A$1:$ZZ$1, 0))</f>
        <v/>
      </c>
    </row>
    <row r="297">
      <c r="A297">
        <f>INDEX(resultados!$A$2:$ZZ$558, 291, MATCH($B$1, resultados!$A$1:$ZZ$1, 0))</f>
        <v/>
      </c>
      <c r="B297">
        <f>INDEX(resultados!$A$2:$ZZ$558, 291, MATCH($B$2, resultados!$A$1:$ZZ$1, 0))</f>
        <v/>
      </c>
      <c r="C297">
        <f>INDEX(resultados!$A$2:$ZZ$558, 291, MATCH($B$3, resultados!$A$1:$ZZ$1, 0))</f>
        <v/>
      </c>
    </row>
    <row r="298">
      <c r="A298">
        <f>INDEX(resultados!$A$2:$ZZ$558, 292, MATCH($B$1, resultados!$A$1:$ZZ$1, 0))</f>
        <v/>
      </c>
      <c r="B298">
        <f>INDEX(resultados!$A$2:$ZZ$558, 292, MATCH($B$2, resultados!$A$1:$ZZ$1, 0))</f>
        <v/>
      </c>
      <c r="C298">
        <f>INDEX(resultados!$A$2:$ZZ$558, 292, MATCH($B$3, resultados!$A$1:$ZZ$1, 0))</f>
        <v/>
      </c>
    </row>
    <row r="299">
      <c r="A299">
        <f>INDEX(resultados!$A$2:$ZZ$558, 293, MATCH($B$1, resultados!$A$1:$ZZ$1, 0))</f>
        <v/>
      </c>
      <c r="B299">
        <f>INDEX(resultados!$A$2:$ZZ$558, 293, MATCH($B$2, resultados!$A$1:$ZZ$1, 0))</f>
        <v/>
      </c>
      <c r="C299">
        <f>INDEX(resultados!$A$2:$ZZ$558, 293, MATCH($B$3, resultados!$A$1:$ZZ$1, 0))</f>
        <v/>
      </c>
    </row>
    <row r="300">
      <c r="A300">
        <f>INDEX(resultados!$A$2:$ZZ$558, 294, MATCH($B$1, resultados!$A$1:$ZZ$1, 0))</f>
        <v/>
      </c>
      <c r="B300">
        <f>INDEX(resultados!$A$2:$ZZ$558, 294, MATCH($B$2, resultados!$A$1:$ZZ$1, 0))</f>
        <v/>
      </c>
      <c r="C300">
        <f>INDEX(resultados!$A$2:$ZZ$558, 294, MATCH($B$3, resultados!$A$1:$ZZ$1, 0))</f>
        <v/>
      </c>
    </row>
    <row r="301">
      <c r="A301">
        <f>INDEX(resultados!$A$2:$ZZ$558, 295, MATCH($B$1, resultados!$A$1:$ZZ$1, 0))</f>
        <v/>
      </c>
      <c r="B301">
        <f>INDEX(resultados!$A$2:$ZZ$558, 295, MATCH($B$2, resultados!$A$1:$ZZ$1, 0))</f>
        <v/>
      </c>
      <c r="C301">
        <f>INDEX(resultados!$A$2:$ZZ$558, 295, MATCH($B$3, resultados!$A$1:$ZZ$1, 0))</f>
        <v/>
      </c>
    </row>
    <row r="302">
      <c r="A302">
        <f>INDEX(resultados!$A$2:$ZZ$558, 296, MATCH($B$1, resultados!$A$1:$ZZ$1, 0))</f>
        <v/>
      </c>
      <c r="B302">
        <f>INDEX(resultados!$A$2:$ZZ$558, 296, MATCH($B$2, resultados!$A$1:$ZZ$1, 0))</f>
        <v/>
      </c>
      <c r="C302">
        <f>INDEX(resultados!$A$2:$ZZ$558, 296, MATCH($B$3, resultados!$A$1:$ZZ$1, 0))</f>
        <v/>
      </c>
    </row>
    <row r="303">
      <c r="A303">
        <f>INDEX(resultados!$A$2:$ZZ$558, 297, MATCH($B$1, resultados!$A$1:$ZZ$1, 0))</f>
        <v/>
      </c>
      <c r="B303">
        <f>INDEX(resultados!$A$2:$ZZ$558, 297, MATCH($B$2, resultados!$A$1:$ZZ$1, 0))</f>
        <v/>
      </c>
      <c r="C303">
        <f>INDEX(resultados!$A$2:$ZZ$558, 297, MATCH($B$3, resultados!$A$1:$ZZ$1, 0))</f>
        <v/>
      </c>
    </row>
    <row r="304">
      <c r="A304">
        <f>INDEX(resultados!$A$2:$ZZ$558, 298, MATCH($B$1, resultados!$A$1:$ZZ$1, 0))</f>
        <v/>
      </c>
      <c r="B304">
        <f>INDEX(resultados!$A$2:$ZZ$558, 298, MATCH($B$2, resultados!$A$1:$ZZ$1, 0))</f>
        <v/>
      </c>
      <c r="C304">
        <f>INDEX(resultados!$A$2:$ZZ$558, 298, MATCH($B$3, resultados!$A$1:$ZZ$1, 0))</f>
        <v/>
      </c>
    </row>
    <row r="305">
      <c r="A305">
        <f>INDEX(resultados!$A$2:$ZZ$558, 299, MATCH($B$1, resultados!$A$1:$ZZ$1, 0))</f>
        <v/>
      </c>
      <c r="B305">
        <f>INDEX(resultados!$A$2:$ZZ$558, 299, MATCH($B$2, resultados!$A$1:$ZZ$1, 0))</f>
        <v/>
      </c>
      <c r="C305">
        <f>INDEX(resultados!$A$2:$ZZ$558, 299, MATCH($B$3, resultados!$A$1:$ZZ$1, 0))</f>
        <v/>
      </c>
    </row>
    <row r="306">
      <c r="A306">
        <f>INDEX(resultados!$A$2:$ZZ$558, 300, MATCH($B$1, resultados!$A$1:$ZZ$1, 0))</f>
        <v/>
      </c>
      <c r="B306">
        <f>INDEX(resultados!$A$2:$ZZ$558, 300, MATCH($B$2, resultados!$A$1:$ZZ$1, 0))</f>
        <v/>
      </c>
      <c r="C306">
        <f>INDEX(resultados!$A$2:$ZZ$558, 300, MATCH($B$3, resultados!$A$1:$ZZ$1, 0))</f>
        <v/>
      </c>
    </row>
    <row r="307">
      <c r="A307">
        <f>INDEX(resultados!$A$2:$ZZ$558, 301, MATCH($B$1, resultados!$A$1:$ZZ$1, 0))</f>
        <v/>
      </c>
      <c r="B307">
        <f>INDEX(resultados!$A$2:$ZZ$558, 301, MATCH($B$2, resultados!$A$1:$ZZ$1, 0))</f>
        <v/>
      </c>
      <c r="C307">
        <f>INDEX(resultados!$A$2:$ZZ$558, 301, MATCH($B$3, resultados!$A$1:$ZZ$1, 0))</f>
        <v/>
      </c>
    </row>
    <row r="308">
      <c r="A308">
        <f>INDEX(resultados!$A$2:$ZZ$558, 302, MATCH($B$1, resultados!$A$1:$ZZ$1, 0))</f>
        <v/>
      </c>
      <c r="B308">
        <f>INDEX(resultados!$A$2:$ZZ$558, 302, MATCH($B$2, resultados!$A$1:$ZZ$1, 0))</f>
        <v/>
      </c>
      <c r="C308">
        <f>INDEX(resultados!$A$2:$ZZ$558, 302, MATCH($B$3, resultados!$A$1:$ZZ$1, 0))</f>
        <v/>
      </c>
    </row>
    <row r="309">
      <c r="A309">
        <f>INDEX(resultados!$A$2:$ZZ$558, 303, MATCH($B$1, resultados!$A$1:$ZZ$1, 0))</f>
        <v/>
      </c>
      <c r="B309">
        <f>INDEX(resultados!$A$2:$ZZ$558, 303, MATCH($B$2, resultados!$A$1:$ZZ$1, 0))</f>
        <v/>
      </c>
      <c r="C309">
        <f>INDEX(resultados!$A$2:$ZZ$558, 303, MATCH($B$3, resultados!$A$1:$ZZ$1, 0))</f>
        <v/>
      </c>
    </row>
    <row r="310">
      <c r="A310">
        <f>INDEX(resultados!$A$2:$ZZ$558, 304, MATCH($B$1, resultados!$A$1:$ZZ$1, 0))</f>
        <v/>
      </c>
      <c r="B310">
        <f>INDEX(resultados!$A$2:$ZZ$558, 304, MATCH($B$2, resultados!$A$1:$ZZ$1, 0))</f>
        <v/>
      </c>
      <c r="C310">
        <f>INDEX(resultados!$A$2:$ZZ$558, 304, MATCH($B$3, resultados!$A$1:$ZZ$1, 0))</f>
        <v/>
      </c>
    </row>
    <row r="311">
      <c r="A311">
        <f>INDEX(resultados!$A$2:$ZZ$558, 305, MATCH($B$1, resultados!$A$1:$ZZ$1, 0))</f>
        <v/>
      </c>
      <c r="B311">
        <f>INDEX(resultados!$A$2:$ZZ$558, 305, MATCH($B$2, resultados!$A$1:$ZZ$1, 0))</f>
        <v/>
      </c>
      <c r="C311">
        <f>INDEX(resultados!$A$2:$ZZ$558, 305, MATCH($B$3, resultados!$A$1:$ZZ$1, 0))</f>
        <v/>
      </c>
    </row>
    <row r="312">
      <c r="A312">
        <f>INDEX(resultados!$A$2:$ZZ$558, 306, MATCH($B$1, resultados!$A$1:$ZZ$1, 0))</f>
        <v/>
      </c>
      <c r="B312">
        <f>INDEX(resultados!$A$2:$ZZ$558, 306, MATCH($B$2, resultados!$A$1:$ZZ$1, 0))</f>
        <v/>
      </c>
      <c r="C312">
        <f>INDEX(resultados!$A$2:$ZZ$558, 306, MATCH($B$3, resultados!$A$1:$ZZ$1, 0))</f>
        <v/>
      </c>
    </row>
    <row r="313">
      <c r="A313">
        <f>INDEX(resultados!$A$2:$ZZ$558, 307, MATCH($B$1, resultados!$A$1:$ZZ$1, 0))</f>
        <v/>
      </c>
      <c r="B313">
        <f>INDEX(resultados!$A$2:$ZZ$558, 307, MATCH($B$2, resultados!$A$1:$ZZ$1, 0))</f>
        <v/>
      </c>
      <c r="C313">
        <f>INDEX(resultados!$A$2:$ZZ$558, 307, MATCH($B$3, resultados!$A$1:$ZZ$1, 0))</f>
        <v/>
      </c>
    </row>
    <row r="314">
      <c r="A314">
        <f>INDEX(resultados!$A$2:$ZZ$558, 308, MATCH($B$1, resultados!$A$1:$ZZ$1, 0))</f>
        <v/>
      </c>
      <c r="B314">
        <f>INDEX(resultados!$A$2:$ZZ$558, 308, MATCH($B$2, resultados!$A$1:$ZZ$1, 0))</f>
        <v/>
      </c>
      <c r="C314">
        <f>INDEX(resultados!$A$2:$ZZ$558, 308, MATCH($B$3, resultados!$A$1:$ZZ$1, 0))</f>
        <v/>
      </c>
    </row>
    <row r="315">
      <c r="A315">
        <f>INDEX(resultados!$A$2:$ZZ$558, 309, MATCH($B$1, resultados!$A$1:$ZZ$1, 0))</f>
        <v/>
      </c>
      <c r="B315">
        <f>INDEX(resultados!$A$2:$ZZ$558, 309, MATCH($B$2, resultados!$A$1:$ZZ$1, 0))</f>
        <v/>
      </c>
      <c r="C315">
        <f>INDEX(resultados!$A$2:$ZZ$558, 309, MATCH($B$3, resultados!$A$1:$ZZ$1, 0))</f>
        <v/>
      </c>
    </row>
    <row r="316">
      <c r="A316">
        <f>INDEX(resultados!$A$2:$ZZ$558, 310, MATCH($B$1, resultados!$A$1:$ZZ$1, 0))</f>
        <v/>
      </c>
      <c r="B316">
        <f>INDEX(resultados!$A$2:$ZZ$558, 310, MATCH($B$2, resultados!$A$1:$ZZ$1, 0))</f>
        <v/>
      </c>
      <c r="C316">
        <f>INDEX(resultados!$A$2:$ZZ$558, 310, MATCH($B$3, resultados!$A$1:$ZZ$1, 0))</f>
        <v/>
      </c>
    </row>
    <row r="317">
      <c r="A317">
        <f>INDEX(resultados!$A$2:$ZZ$558, 311, MATCH($B$1, resultados!$A$1:$ZZ$1, 0))</f>
        <v/>
      </c>
      <c r="B317">
        <f>INDEX(resultados!$A$2:$ZZ$558, 311, MATCH($B$2, resultados!$A$1:$ZZ$1, 0))</f>
        <v/>
      </c>
      <c r="C317">
        <f>INDEX(resultados!$A$2:$ZZ$558, 311, MATCH($B$3, resultados!$A$1:$ZZ$1, 0))</f>
        <v/>
      </c>
    </row>
    <row r="318">
      <c r="A318">
        <f>INDEX(resultados!$A$2:$ZZ$558, 312, MATCH($B$1, resultados!$A$1:$ZZ$1, 0))</f>
        <v/>
      </c>
      <c r="B318">
        <f>INDEX(resultados!$A$2:$ZZ$558, 312, MATCH($B$2, resultados!$A$1:$ZZ$1, 0))</f>
        <v/>
      </c>
      <c r="C318">
        <f>INDEX(resultados!$A$2:$ZZ$558, 312, MATCH($B$3, resultados!$A$1:$ZZ$1, 0))</f>
        <v/>
      </c>
    </row>
    <row r="319">
      <c r="A319">
        <f>INDEX(resultados!$A$2:$ZZ$558, 313, MATCH($B$1, resultados!$A$1:$ZZ$1, 0))</f>
        <v/>
      </c>
      <c r="B319">
        <f>INDEX(resultados!$A$2:$ZZ$558, 313, MATCH($B$2, resultados!$A$1:$ZZ$1, 0))</f>
        <v/>
      </c>
      <c r="C319">
        <f>INDEX(resultados!$A$2:$ZZ$558, 313, MATCH($B$3, resultados!$A$1:$ZZ$1, 0))</f>
        <v/>
      </c>
    </row>
    <row r="320">
      <c r="A320">
        <f>INDEX(resultados!$A$2:$ZZ$558, 314, MATCH($B$1, resultados!$A$1:$ZZ$1, 0))</f>
        <v/>
      </c>
      <c r="B320">
        <f>INDEX(resultados!$A$2:$ZZ$558, 314, MATCH($B$2, resultados!$A$1:$ZZ$1, 0))</f>
        <v/>
      </c>
      <c r="C320">
        <f>INDEX(resultados!$A$2:$ZZ$558, 314, MATCH($B$3, resultados!$A$1:$ZZ$1, 0))</f>
        <v/>
      </c>
    </row>
    <row r="321">
      <c r="A321">
        <f>INDEX(resultados!$A$2:$ZZ$558, 315, MATCH($B$1, resultados!$A$1:$ZZ$1, 0))</f>
        <v/>
      </c>
      <c r="B321">
        <f>INDEX(resultados!$A$2:$ZZ$558, 315, MATCH($B$2, resultados!$A$1:$ZZ$1, 0))</f>
        <v/>
      </c>
      <c r="C321">
        <f>INDEX(resultados!$A$2:$ZZ$558, 315, MATCH($B$3, resultados!$A$1:$ZZ$1, 0))</f>
        <v/>
      </c>
    </row>
    <row r="322">
      <c r="A322">
        <f>INDEX(resultados!$A$2:$ZZ$558, 316, MATCH($B$1, resultados!$A$1:$ZZ$1, 0))</f>
        <v/>
      </c>
      <c r="B322">
        <f>INDEX(resultados!$A$2:$ZZ$558, 316, MATCH($B$2, resultados!$A$1:$ZZ$1, 0))</f>
        <v/>
      </c>
      <c r="C322">
        <f>INDEX(resultados!$A$2:$ZZ$558, 316, MATCH($B$3, resultados!$A$1:$ZZ$1, 0))</f>
        <v/>
      </c>
    </row>
    <row r="323">
      <c r="A323">
        <f>INDEX(resultados!$A$2:$ZZ$558, 317, MATCH($B$1, resultados!$A$1:$ZZ$1, 0))</f>
        <v/>
      </c>
      <c r="B323">
        <f>INDEX(resultados!$A$2:$ZZ$558, 317, MATCH($B$2, resultados!$A$1:$ZZ$1, 0))</f>
        <v/>
      </c>
      <c r="C323">
        <f>INDEX(resultados!$A$2:$ZZ$558, 317, MATCH($B$3, resultados!$A$1:$ZZ$1, 0))</f>
        <v/>
      </c>
    </row>
    <row r="324">
      <c r="A324">
        <f>INDEX(resultados!$A$2:$ZZ$558, 318, MATCH($B$1, resultados!$A$1:$ZZ$1, 0))</f>
        <v/>
      </c>
      <c r="B324">
        <f>INDEX(resultados!$A$2:$ZZ$558, 318, MATCH($B$2, resultados!$A$1:$ZZ$1, 0))</f>
        <v/>
      </c>
      <c r="C324">
        <f>INDEX(resultados!$A$2:$ZZ$558, 318, MATCH($B$3, resultados!$A$1:$ZZ$1, 0))</f>
        <v/>
      </c>
    </row>
    <row r="325">
      <c r="A325">
        <f>INDEX(resultados!$A$2:$ZZ$558, 319, MATCH($B$1, resultados!$A$1:$ZZ$1, 0))</f>
        <v/>
      </c>
      <c r="B325">
        <f>INDEX(resultados!$A$2:$ZZ$558, 319, MATCH($B$2, resultados!$A$1:$ZZ$1, 0))</f>
        <v/>
      </c>
      <c r="C325">
        <f>INDEX(resultados!$A$2:$ZZ$558, 319, MATCH($B$3, resultados!$A$1:$ZZ$1, 0))</f>
        <v/>
      </c>
    </row>
    <row r="326">
      <c r="A326">
        <f>INDEX(resultados!$A$2:$ZZ$558, 320, MATCH($B$1, resultados!$A$1:$ZZ$1, 0))</f>
        <v/>
      </c>
      <c r="B326">
        <f>INDEX(resultados!$A$2:$ZZ$558, 320, MATCH($B$2, resultados!$A$1:$ZZ$1, 0))</f>
        <v/>
      </c>
      <c r="C326">
        <f>INDEX(resultados!$A$2:$ZZ$558, 320, MATCH($B$3, resultados!$A$1:$ZZ$1, 0))</f>
        <v/>
      </c>
    </row>
    <row r="327">
      <c r="A327">
        <f>INDEX(resultados!$A$2:$ZZ$558, 321, MATCH($B$1, resultados!$A$1:$ZZ$1, 0))</f>
        <v/>
      </c>
      <c r="B327">
        <f>INDEX(resultados!$A$2:$ZZ$558, 321, MATCH($B$2, resultados!$A$1:$ZZ$1, 0))</f>
        <v/>
      </c>
      <c r="C327">
        <f>INDEX(resultados!$A$2:$ZZ$558, 321, MATCH($B$3, resultados!$A$1:$ZZ$1, 0))</f>
        <v/>
      </c>
    </row>
    <row r="328">
      <c r="A328">
        <f>INDEX(resultados!$A$2:$ZZ$558, 322, MATCH($B$1, resultados!$A$1:$ZZ$1, 0))</f>
        <v/>
      </c>
      <c r="B328">
        <f>INDEX(resultados!$A$2:$ZZ$558, 322, MATCH($B$2, resultados!$A$1:$ZZ$1, 0))</f>
        <v/>
      </c>
      <c r="C328">
        <f>INDEX(resultados!$A$2:$ZZ$558, 322, MATCH($B$3, resultados!$A$1:$ZZ$1, 0))</f>
        <v/>
      </c>
    </row>
    <row r="329">
      <c r="A329">
        <f>INDEX(resultados!$A$2:$ZZ$558, 323, MATCH($B$1, resultados!$A$1:$ZZ$1, 0))</f>
        <v/>
      </c>
      <c r="B329">
        <f>INDEX(resultados!$A$2:$ZZ$558, 323, MATCH($B$2, resultados!$A$1:$ZZ$1, 0))</f>
        <v/>
      </c>
      <c r="C329">
        <f>INDEX(resultados!$A$2:$ZZ$558, 323, MATCH($B$3, resultados!$A$1:$ZZ$1, 0))</f>
        <v/>
      </c>
    </row>
    <row r="330">
      <c r="A330">
        <f>INDEX(resultados!$A$2:$ZZ$558, 324, MATCH($B$1, resultados!$A$1:$ZZ$1, 0))</f>
        <v/>
      </c>
      <c r="B330">
        <f>INDEX(resultados!$A$2:$ZZ$558, 324, MATCH($B$2, resultados!$A$1:$ZZ$1, 0))</f>
        <v/>
      </c>
      <c r="C330">
        <f>INDEX(resultados!$A$2:$ZZ$558, 324, MATCH($B$3, resultados!$A$1:$ZZ$1, 0))</f>
        <v/>
      </c>
    </row>
    <row r="331">
      <c r="A331">
        <f>INDEX(resultados!$A$2:$ZZ$558, 325, MATCH($B$1, resultados!$A$1:$ZZ$1, 0))</f>
        <v/>
      </c>
      <c r="B331">
        <f>INDEX(resultados!$A$2:$ZZ$558, 325, MATCH($B$2, resultados!$A$1:$ZZ$1, 0))</f>
        <v/>
      </c>
      <c r="C331">
        <f>INDEX(resultados!$A$2:$ZZ$558, 325, MATCH($B$3, resultados!$A$1:$ZZ$1, 0))</f>
        <v/>
      </c>
    </row>
    <row r="332">
      <c r="A332">
        <f>INDEX(resultados!$A$2:$ZZ$558, 326, MATCH($B$1, resultados!$A$1:$ZZ$1, 0))</f>
        <v/>
      </c>
      <c r="B332">
        <f>INDEX(resultados!$A$2:$ZZ$558, 326, MATCH($B$2, resultados!$A$1:$ZZ$1, 0))</f>
        <v/>
      </c>
      <c r="C332">
        <f>INDEX(resultados!$A$2:$ZZ$558, 326, MATCH($B$3, resultados!$A$1:$ZZ$1, 0))</f>
        <v/>
      </c>
    </row>
    <row r="333">
      <c r="A333">
        <f>INDEX(resultados!$A$2:$ZZ$558, 327, MATCH($B$1, resultados!$A$1:$ZZ$1, 0))</f>
        <v/>
      </c>
      <c r="B333">
        <f>INDEX(resultados!$A$2:$ZZ$558, 327, MATCH($B$2, resultados!$A$1:$ZZ$1, 0))</f>
        <v/>
      </c>
      <c r="C333">
        <f>INDEX(resultados!$A$2:$ZZ$558, 327, MATCH($B$3, resultados!$A$1:$ZZ$1, 0))</f>
        <v/>
      </c>
    </row>
    <row r="334">
      <c r="A334">
        <f>INDEX(resultados!$A$2:$ZZ$558, 328, MATCH($B$1, resultados!$A$1:$ZZ$1, 0))</f>
        <v/>
      </c>
      <c r="B334">
        <f>INDEX(resultados!$A$2:$ZZ$558, 328, MATCH($B$2, resultados!$A$1:$ZZ$1, 0))</f>
        <v/>
      </c>
      <c r="C334">
        <f>INDEX(resultados!$A$2:$ZZ$558, 328, MATCH($B$3, resultados!$A$1:$ZZ$1, 0))</f>
        <v/>
      </c>
    </row>
    <row r="335">
      <c r="A335">
        <f>INDEX(resultados!$A$2:$ZZ$558, 329, MATCH($B$1, resultados!$A$1:$ZZ$1, 0))</f>
        <v/>
      </c>
      <c r="B335">
        <f>INDEX(resultados!$A$2:$ZZ$558, 329, MATCH($B$2, resultados!$A$1:$ZZ$1, 0))</f>
        <v/>
      </c>
      <c r="C335">
        <f>INDEX(resultados!$A$2:$ZZ$558, 329, MATCH($B$3, resultados!$A$1:$ZZ$1, 0))</f>
        <v/>
      </c>
    </row>
    <row r="336">
      <c r="A336">
        <f>INDEX(resultados!$A$2:$ZZ$558, 330, MATCH($B$1, resultados!$A$1:$ZZ$1, 0))</f>
        <v/>
      </c>
      <c r="B336">
        <f>INDEX(resultados!$A$2:$ZZ$558, 330, MATCH($B$2, resultados!$A$1:$ZZ$1, 0))</f>
        <v/>
      </c>
      <c r="C336">
        <f>INDEX(resultados!$A$2:$ZZ$558, 330, MATCH($B$3, resultados!$A$1:$ZZ$1, 0))</f>
        <v/>
      </c>
    </row>
    <row r="337">
      <c r="A337">
        <f>INDEX(resultados!$A$2:$ZZ$558, 331, MATCH($B$1, resultados!$A$1:$ZZ$1, 0))</f>
        <v/>
      </c>
      <c r="B337">
        <f>INDEX(resultados!$A$2:$ZZ$558, 331, MATCH($B$2, resultados!$A$1:$ZZ$1, 0))</f>
        <v/>
      </c>
      <c r="C337">
        <f>INDEX(resultados!$A$2:$ZZ$558, 331, MATCH($B$3, resultados!$A$1:$ZZ$1, 0))</f>
        <v/>
      </c>
    </row>
    <row r="338">
      <c r="A338">
        <f>INDEX(resultados!$A$2:$ZZ$558, 332, MATCH($B$1, resultados!$A$1:$ZZ$1, 0))</f>
        <v/>
      </c>
      <c r="B338">
        <f>INDEX(resultados!$A$2:$ZZ$558, 332, MATCH($B$2, resultados!$A$1:$ZZ$1, 0))</f>
        <v/>
      </c>
      <c r="C338">
        <f>INDEX(resultados!$A$2:$ZZ$558, 332, MATCH($B$3, resultados!$A$1:$ZZ$1, 0))</f>
        <v/>
      </c>
    </row>
    <row r="339">
      <c r="A339">
        <f>INDEX(resultados!$A$2:$ZZ$558, 333, MATCH($B$1, resultados!$A$1:$ZZ$1, 0))</f>
        <v/>
      </c>
      <c r="B339">
        <f>INDEX(resultados!$A$2:$ZZ$558, 333, MATCH($B$2, resultados!$A$1:$ZZ$1, 0))</f>
        <v/>
      </c>
      <c r="C339">
        <f>INDEX(resultados!$A$2:$ZZ$558, 333, MATCH($B$3, resultados!$A$1:$ZZ$1, 0))</f>
        <v/>
      </c>
    </row>
    <row r="340">
      <c r="A340">
        <f>INDEX(resultados!$A$2:$ZZ$558, 334, MATCH($B$1, resultados!$A$1:$ZZ$1, 0))</f>
        <v/>
      </c>
      <c r="B340">
        <f>INDEX(resultados!$A$2:$ZZ$558, 334, MATCH($B$2, resultados!$A$1:$ZZ$1, 0))</f>
        <v/>
      </c>
      <c r="C340">
        <f>INDEX(resultados!$A$2:$ZZ$558, 334, MATCH($B$3, resultados!$A$1:$ZZ$1, 0))</f>
        <v/>
      </c>
    </row>
    <row r="341">
      <c r="A341">
        <f>INDEX(resultados!$A$2:$ZZ$558, 335, MATCH($B$1, resultados!$A$1:$ZZ$1, 0))</f>
        <v/>
      </c>
      <c r="B341">
        <f>INDEX(resultados!$A$2:$ZZ$558, 335, MATCH($B$2, resultados!$A$1:$ZZ$1, 0))</f>
        <v/>
      </c>
      <c r="C341">
        <f>INDEX(resultados!$A$2:$ZZ$558, 335, MATCH($B$3, resultados!$A$1:$ZZ$1, 0))</f>
        <v/>
      </c>
    </row>
    <row r="342">
      <c r="A342">
        <f>INDEX(resultados!$A$2:$ZZ$558, 336, MATCH($B$1, resultados!$A$1:$ZZ$1, 0))</f>
        <v/>
      </c>
      <c r="B342">
        <f>INDEX(resultados!$A$2:$ZZ$558, 336, MATCH($B$2, resultados!$A$1:$ZZ$1, 0))</f>
        <v/>
      </c>
      <c r="C342">
        <f>INDEX(resultados!$A$2:$ZZ$558, 336, MATCH($B$3, resultados!$A$1:$ZZ$1, 0))</f>
        <v/>
      </c>
    </row>
    <row r="343">
      <c r="A343">
        <f>INDEX(resultados!$A$2:$ZZ$558, 337, MATCH($B$1, resultados!$A$1:$ZZ$1, 0))</f>
        <v/>
      </c>
      <c r="B343">
        <f>INDEX(resultados!$A$2:$ZZ$558, 337, MATCH($B$2, resultados!$A$1:$ZZ$1, 0))</f>
        <v/>
      </c>
      <c r="C343">
        <f>INDEX(resultados!$A$2:$ZZ$558, 337, MATCH($B$3, resultados!$A$1:$ZZ$1, 0))</f>
        <v/>
      </c>
    </row>
    <row r="344">
      <c r="A344">
        <f>INDEX(resultados!$A$2:$ZZ$558, 338, MATCH($B$1, resultados!$A$1:$ZZ$1, 0))</f>
        <v/>
      </c>
      <c r="B344">
        <f>INDEX(resultados!$A$2:$ZZ$558, 338, MATCH($B$2, resultados!$A$1:$ZZ$1, 0))</f>
        <v/>
      </c>
      <c r="C344">
        <f>INDEX(resultados!$A$2:$ZZ$558, 338, MATCH($B$3, resultados!$A$1:$ZZ$1, 0))</f>
        <v/>
      </c>
    </row>
    <row r="345">
      <c r="A345">
        <f>INDEX(resultados!$A$2:$ZZ$558, 339, MATCH($B$1, resultados!$A$1:$ZZ$1, 0))</f>
        <v/>
      </c>
      <c r="B345">
        <f>INDEX(resultados!$A$2:$ZZ$558, 339, MATCH($B$2, resultados!$A$1:$ZZ$1, 0))</f>
        <v/>
      </c>
      <c r="C345">
        <f>INDEX(resultados!$A$2:$ZZ$558, 339, MATCH($B$3, resultados!$A$1:$ZZ$1, 0))</f>
        <v/>
      </c>
    </row>
    <row r="346">
      <c r="A346">
        <f>INDEX(resultados!$A$2:$ZZ$558, 340, MATCH($B$1, resultados!$A$1:$ZZ$1, 0))</f>
        <v/>
      </c>
      <c r="B346">
        <f>INDEX(resultados!$A$2:$ZZ$558, 340, MATCH($B$2, resultados!$A$1:$ZZ$1, 0))</f>
        <v/>
      </c>
      <c r="C346">
        <f>INDEX(resultados!$A$2:$ZZ$558, 340, MATCH($B$3, resultados!$A$1:$ZZ$1, 0))</f>
        <v/>
      </c>
    </row>
    <row r="347">
      <c r="A347">
        <f>INDEX(resultados!$A$2:$ZZ$558, 341, MATCH($B$1, resultados!$A$1:$ZZ$1, 0))</f>
        <v/>
      </c>
      <c r="B347">
        <f>INDEX(resultados!$A$2:$ZZ$558, 341, MATCH($B$2, resultados!$A$1:$ZZ$1, 0))</f>
        <v/>
      </c>
      <c r="C347">
        <f>INDEX(resultados!$A$2:$ZZ$558, 341, MATCH($B$3, resultados!$A$1:$ZZ$1, 0))</f>
        <v/>
      </c>
    </row>
    <row r="348">
      <c r="A348">
        <f>INDEX(resultados!$A$2:$ZZ$558, 342, MATCH($B$1, resultados!$A$1:$ZZ$1, 0))</f>
        <v/>
      </c>
      <c r="B348">
        <f>INDEX(resultados!$A$2:$ZZ$558, 342, MATCH($B$2, resultados!$A$1:$ZZ$1, 0))</f>
        <v/>
      </c>
      <c r="C348">
        <f>INDEX(resultados!$A$2:$ZZ$558, 342, MATCH($B$3, resultados!$A$1:$ZZ$1, 0))</f>
        <v/>
      </c>
    </row>
    <row r="349">
      <c r="A349">
        <f>INDEX(resultados!$A$2:$ZZ$558, 343, MATCH($B$1, resultados!$A$1:$ZZ$1, 0))</f>
        <v/>
      </c>
      <c r="B349">
        <f>INDEX(resultados!$A$2:$ZZ$558, 343, MATCH($B$2, resultados!$A$1:$ZZ$1, 0))</f>
        <v/>
      </c>
      <c r="C349">
        <f>INDEX(resultados!$A$2:$ZZ$558, 343, MATCH($B$3, resultados!$A$1:$ZZ$1, 0))</f>
        <v/>
      </c>
    </row>
    <row r="350">
      <c r="A350">
        <f>INDEX(resultados!$A$2:$ZZ$558, 344, MATCH($B$1, resultados!$A$1:$ZZ$1, 0))</f>
        <v/>
      </c>
      <c r="B350">
        <f>INDEX(resultados!$A$2:$ZZ$558, 344, MATCH($B$2, resultados!$A$1:$ZZ$1, 0))</f>
        <v/>
      </c>
      <c r="C350">
        <f>INDEX(resultados!$A$2:$ZZ$558, 344, MATCH($B$3, resultados!$A$1:$ZZ$1, 0))</f>
        <v/>
      </c>
    </row>
    <row r="351">
      <c r="A351">
        <f>INDEX(resultados!$A$2:$ZZ$558, 345, MATCH($B$1, resultados!$A$1:$ZZ$1, 0))</f>
        <v/>
      </c>
      <c r="B351">
        <f>INDEX(resultados!$A$2:$ZZ$558, 345, MATCH($B$2, resultados!$A$1:$ZZ$1, 0))</f>
        <v/>
      </c>
      <c r="C351">
        <f>INDEX(resultados!$A$2:$ZZ$558, 345, MATCH($B$3, resultados!$A$1:$ZZ$1, 0))</f>
        <v/>
      </c>
    </row>
    <row r="352">
      <c r="A352">
        <f>INDEX(resultados!$A$2:$ZZ$558, 346, MATCH($B$1, resultados!$A$1:$ZZ$1, 0))</f>
        <v/>
      </c>
      <c r="B352">
        <f>INDEX(resultados!$A$2:$ZZ$558, 346, MATCH($B$2, resultados!$A$1:$ZZ$1, 0))</f>
        <v/>
      </c>
      <c r="C352">
        <f>INDEX(resultados!$A$2:$ZZ$558, 346, MATCH($B$3, resultados!$A$1:$ZZ$1, 0))</f>
        <v/>
      </c>
    </row>
    <row r="353">
      <c r="A353">
        <f>INDEX(resultados!$A$2:$ZZ$558, 347, MATCH($B$1, resultados!$A$1:$ZZ$1, 0))</f>
        <v/>
      </c>
      <c r="B353">
        <f>INDEX(resultados!$A$2:$ZZ$558, 347, MATCH($B$2, resultados!$A$1:$ZZ$1, 0))</f>
        <v/>
      </c>
      <c r="C353">
        <f>INDEX(resultados!$A$2:$ZZ$558, 347, MATCH($B$3, resultados!$A$1:$ZZ$1, 0))</f>
        <v/>
      </c>
    </row>
    <row r="354">
      <c r="A354">
        <f>INDEX(resultados!$A$2:$ZZ$558, 348, MATCH($B$1, resultados!$A$1:$ZZ$1, 0))</f>
        <v/>
      </c>
      <c r="B354">
        <f>INDEX(resultados!$A$2:$ZZ$558, 348, MATCH($B$2, resultados!$A$1:$ZZ$1, 0))</f>
        <v/>
      </c>
      <c r="C354">
        <f>INDEX(resultados!$A$2:$ZZ$558, 348, MATCH($B$3, resultados!$A$1:$ZZ$1, 0))</f>
        <v/>
      </c>
    </row>
    <row r="355">
      <c r="A355">
        <f>INDEX(resultados!$A$2:$ZZ$558, 349, MATCH($B$1, resultados!$A$1:$ZZ$1, 0))</f>
        <v/>
      </c>
      <c r="B355">
        <f>INDEX(resultados!$A$2:$ZZ$558, 349, MATCH($B$2, resultados!$A$1:$ZZ$1, 0))</f>
        <v/>
      </c>
      <c r="C355">
        <f>INDEX(resultados!$A$2:$ZZ$558, 349, MATCH($B$3, resultados!$A$1:$ZZ$1, 0))</f>
        <v/>
      </c>
    </row>
    <row r="356">
      <c r="A356">
        <f>INDEX(resultados!$A$2:$ZZ$558, 350, MATCH($B$1, resultados!$A$1:$ZZ$1, 0))</f>
        <v/>
      </c>
      <c r="B356">
        <f>INDEX(resultados!$A$2:$ZZ$558, 350, MATCH($B$2, resultados!$A$1:$ZZ$1, 0))</f>
        <v/>
      </c>
      <c r="C356">
        <f>INDEX(resultados!$A$2:$ZZ$558, 350, MATCH($B$3, resultados!$A$1:$ZZ$1, 0))</f>
        <v/>
      </c>
    </row>
    <row r="357">
      <c r="A357">
        <f>INDEX(resultados!$A$2:$ZZ$558, 351, MATCH($B$1, resultados!$A$1:$ZZ$1, 0))</f>
        <v/>
      </c>
      <c r="B357">
        <f>INDEX(resultados!$A$2:$ZZ$558, 351, MATCH($B$2, resultados!$A$1:$ZZ$1, 0))</f>
        <v/>
      </c>
      <c r="C357">
        <f>INDEX(resultados!$A$2:$ZZ$558, 351, MATCH($B$3, resultados!$A$1:$ZZ$1, 0))</f>
        <v/>
      </c>
    </row>
    <row r="358">
      <c r="A358">
        <f>INDEX(resultados!$A$2:$ZZ$558, 352, MATCH($B$1, resultados!$A$1:$ZZ$1, 0))</f>
        <v/>
      </c>
      <c r="B358">
        <f>INDEX(resultados!$A$2:$ZZ$558, 352, MATCH($B$2, resultados!$A$1:$ZZ$1, 0))</f>
        <v/>
      </c>
      <c r="C358">
        <f>INDEX(resultados!$A$2:$ZZ$558, 352, MATCH($B$3, resultados!$A$1:$ZZ$1, 0))</f>
        <v/>
      </c>
    </row>
    <row r="359">
      <c r="A359">
        <f>INDEX(resultados!$A$2:$ZZ$558, 353, MATCH($B$1, resultados!$A$1:$ZZ$1, 0))</f>
        <v/>
      </c>
      <c r="B359">
        <f>INDEX(resultados!$A$2:$ZZ$558, 353, MATCH($B$2, resultados!$A$1:$ZZ$1, 0))</f>
        <v/>
      </c>
      <c r="C359">
        <f>INDEX(resultados!$A$2:$ZZ$558, 353, MATCH($B$3, resultados!$A$1:$ZZ$1, 0))</f>
        <v/>
      </c>
    </row>
    <row r="360">
      <c r="A360">
        <f>INDEX(resultados!$A$2:$ZZ$558, 354, MATCH($B$1, resultados!$A$1:$ZZ$1, 0))</f>
        <v/>
      </c>
      <c r="B360">
        <f>INDEX(resultados!$A$2:$ZZ$558, 354, MATCH($B$2, resultados!$A$1:$ZZ$1, 0))</f>
        <v/>
      </c>
      <c r="C360">
        <f>INDEX(resultados!$A$2:$ZZ$558, 354, MATCH($B$3, resultados!$A$1:$ZZ$1, 0))</f>
        <v/>
      </c>
    </row>
    <row r="361">
      <c r="A361">
        <f>INDEX(resultados!$A$2:$ZZ$558, 355, MATCH($B$1, resultados!$A$1:$ZZ$1, 0))</f>
        <v/>
      </c>
      <c r="B361">
        <f>INDEX(resultados!$A$2:$ZZ$558, 355, MATCH($B$2, resultados!$A$1:$ZZ$1, 0))</f>
        <v/>
      </c>
      <c r="C361">
        <f>INDEX(resultados!$A$2:$ZZ$558, 355, MATCH($B$3, resultados!$A$1:$ZZ$1, 0))</f>
        <v/>
      </c>
    </row>
    <row r="362">
      <c r="A362">
        <f>INDEX(resultados!$A$2:$ZZ$558, 356, MATCH($B$1, resultados!$A$1:$ZZ$1, 0))</f>
        <v/>
      </c>
      <c r="B362">
        <f>INDEX(resultados!$A$2:$ZZ$558, 356, MATCH($B$2, resultados!$A$1:$ZZ$1, 0))</f>
        <v/>
      </c>
      <c r="C362">
        <f>INDEX(resultados!$A$2:$ZZ$558, 356, MATCH($B$3, resultados!$A$1:$ZZ$1, 0))</f>
        <v/>
      </c>
    </row>
    <row r="363">
      <c r="A363">
        <f>INDEX(resultados!$A$2:$ZZ$558, 357, MATCH($B$1, resultados!$A$1:$ZZ$1, 0))</f>
        <v/>
      </c>
      <c r="B363">
        <f>INDEX(resultados!$A$2:$ZZ$558, 357, MATCH($B$2, resultados!$A$1:$ZZ$1, 0))</f>
        <v/>
      </c>
      <c r="C363">
        <f>INDEX(resultados!$A$2:$ZZ$558, 357, MATCH($B$3, resultados!$A$1:$ZZ$1, 0))</f>
        <v/>
      </c>
    </row>
    <row r="364">
      <c r="A364">
        <f>INDEX(resultados!$A$2:$ZZ$558, 358, MATCH($B$1, resultados!$A$1:$ZZ$1, 0))</f>
        <v/>
      </c>
      <c r="B364">
        <f>INDEX(resultados!$A$2:$ZZ$558, 358, MATCH($B$2, resultados!$A$1:$ZZ$1, 0))</f>
        <v/>
      </c>
      <c r="C364">
        <f>INDEX(resultados!$A$2:$ZZ$558, 358, MATCH($B$3, resultados!$A$1:$ZZ$1, 0))</f>
        <v/>
      </c>
    </row>
    <row r="365">
      <c r="A365">
        <f>INDEX(resultados!$A$2:$ZZ$558, 359, MATCH($B$1, resultados!$A$1:$ZZ$1, 0))</f>
        <v/>
      </c>
      <c r="B365">
        <f>INDEX(resultados!$A$2:$ZZ$558, 359, MATCH($B$2, resultados!$A$1:$ZZ$1, 0))</f>
        <v/>
      </c>
      <c r="C365">
        <f>INDEX(resultados!$A$2:$ZZ$558, 359, MATCH($B$3, resultados!$A$1:$ZZ$1, 0))</f>
        <v/>
      </c>
    </row>
    <row r="366">
      <c r="A366">
        <f>INDEX(resultados!$A$2:$ZZ$558, 360, MATCH($B$1, resultados!$A$1:$ZZ$1, 0))</f>
        <v/>
      </c>
      <c r="B366">
        <f>INDEX(resultados!$A$2:$ZZ$558, 360, MATCH($B$2, resultados!$A$1:$ZZ$1, 0))</f>
        <v/>
      </c>
      <c r="C366">
        <f>INDEX(resultados!$A$2:$ZZ$558, 360, MATCH($B$3, resultados!$A$1:$ZZ$1, 0))</f>
        <v/>
      </c>
    </row>
    <row r="367">
      <c r="A367">
        <f>INDEX(resultados!$A$2:$ZZ$558, 361, MATCH($B$1, resultados!$A$1:$ZZ$1, 0))</f>
        <v/>
      </c>
      <c r="B367">
        <f>INDEX(resultados!$A$2:$ZZ$558, 361, MATCH($B$2, resultados!$A$1:$ZZ$1, 0))</f>
        <v/>
      </c>
      <c r="C367">
        <f>INDEX(resultados!$A$2:$ZZ$558, 361, MATCH($B$3, resultados!$A$1:$ZZ$1, 0))</f>
        <v/>
      </c>
    </row>
    <row r="368">
      <c r="A368">
        <f>INDEX(resultados!$A$2:$ZZ$558, 362, MATCH($B$1, resultados!$A$1:$ZZ$1, 0))</f>
        <v/>
      </c>
      <c r="B368">
        <f>INDEX(resultados!$A$2:$ZZ$558, 362, MATCH($B$2, resultados!$A$1:$ZZ$1, 0))</f>
        <v/>
      </c>
      <c r="C368">
        <f>INDEX(resultados!$A$2:$ZZ$558, 362, MATCH($B$3, resultados!$A$1:$ZZ$1, 0))</f>
        <v/>
      </c>
    </row>
    <row r="369">
      <c r="A369">
        <f>INDEX(resultados!$A$2:$ZZ$558, 363, MATCH($B$1, resultados!$A$1:$ZZ$1, 0))</f>
        <v/>
      </c>
      <c r="B369">
        <f>INDEX(resultados!$A$2:$ZZ$558, 363, MATCH($B$2, resultados!$A$1:$ZZ$1, 0))</f>
        <v/>
      </c>
      <c r="C369">
        <f>INDEX(resultados!$A$2:$ZZ$558, 363, MATCH($B$3, resultados!$A$1:$ZZ$1, 0))</f>
        <v/>
      </c>
    </row>
    <row r="370">
      <c r="A370">
        <f>INDEX(resultados!$A$2:$ZZ$558, 364, MATCH($B$1, resultados!$A$1:$ZZ$1, 0))</f>
        <v/>
      </c>
      <c r="B370">
        <f>INDEX(resultados!$A$2:$ZZ$558, 364, MATCH($B$2, resultados!$A$1:$ZZ$1, 0))</f>
        <v/>
      </c>
      <c r="C370">
        <f>INDEX(resultados!$A$2:$ZZ$558, 364, MATCH($B$3, resultados!$A$1:$ZZ$1, 0))</f>
        <v/>
      </c>
    </row>
    <row r="371">
      <c r="A371">
        <f>INDEX(resultados!$A$2:$ZZ$558, 365, MATCH($B$1, resultados!$A$1:$ZZ$1, 0))</f>
        <v/>
      </c>
      <c r="B371">
        <f>INDEX(resultados!$A$2:$ZZ$558, 365, MATCH($B$2, resultados!$A$1:$ZZ$1, 0))</f>
        <v/>
      </c>
      <c r="C371">
        <f>INDEX(resultados!$A$2:$ZZ$558, 365, MATCH($B$3, resultados!$A$1:$ZZ$1, 0))</f>
        <v/>
      </c>
    </row>
    <row r="372">
      <c r="A372">
        <f>INDEX(resultados!$A$2:$ZZ$558, 366, MATCH($B$1, resultados!$A$1:$ZZ$1, 0))</f>
        <v/>
      </c>
      <c r="B372">
        <f>INDEX(resultados!$A$2:$ZZ$558, 366, MATCH($B$2, resultados!$A$1:$ZZ$1, 0))</f>
        <v/>
      </c>
      <c r="C372">
        <f>INDEX(resultados!$A$2:$ZZ$558, 366, MATCH($B$3, resultados!$A$1:$ZZ$1, 0))</f>
        <v/>
      </c>
    </row>
    <row r="373">
      <c r="A373">
        <f>INDEX(resultados!$A$2:$ZZ$558, 367, MATCH($B$1, resultados!$A$1:$ZZ$1, 0))</f>
        <v/>
      </c>
      <c r="B373">
        <f>INDEX(resultados!$A$2:$ZZ$558, 367, MATCH($B$2, resultados!$A$1:$ZZ$1, 0))</f>
        <v/>
      </c>
      <c r="C373">
        <f>INDEX(resultados!$A$2:$ZZ$558, 367, MATCH($B$3, resultados!$A$1:$ZZ$1, 0))</f>
        <v/>
      </c>
    </row>
    <row r="374">
      <c r="A374">
        <f>INDEX(resultados!$A$2:$ZZ$558, 368, MATCH($B$1, resultados!$A$1:$ZZ$1, 0))</f>
        <v/>
      </c>
      <c r="B374">
        <f>INDEX(resultados!$A$2:$ZZ$558, 368, MATCH($B$2, resultados!$A$1:$ZZ$1, 0))</f>
        <v/>
      </c>
      <c r="C374">
        <f>INDEX(resultados!$A$2:$ZZ$558, 368, MATCH($B$3, resultados!$A$1:$ZZ$1, 0))</f>
        <v/>
      </c>
    </row>
    <row r="375">
      <c r="A375">
        <f>INDEX(resultados!$A$2:$ZZ$558, 369, MATCH($B$1, resultados!$A$1:$ZZ$1, 0))</f>
        <v/>
      </c>
      <c r="B375">
        <f>INDEX(resultados!$A$2:$ZZ$558, 369, MATCH($B$2, resultados!$A$1:$ZZ$1, 0))</f>
        <v/>
      </c>
      <c r="C375">
        <f>INDEX(resultados!$A$2:$ZZ$558, 369, MATCH($B$3, resultados!$A$1:$ZZ$1, 0))</f>
        <v/>
      </c>
    </row>
    <row r="376">
      <c r="A376">
        <f>INDEX(resultados!$A$2:$ZZ$558, 370, MATCH($B$1, resultados!$A$1:$ZZ$1, 0))</f>
        <v/>
      </c>
      <c r="B376">
        <f>INDEX(resultados!$A$2:$ZZ$558, 370, MATCH($B$2, resultados!$A$1:$ZZ$1, 0))</f>
        <v/>
      </c>
      <c r="C376">
        <f>INDEX(resultados!$A$2:$ZZ$558, 370, MATCH($B$3, resultados!$A$1:$ZZ$1, 0))</f>
        <v/>
      </c>
    </row>
    <row r="377">
      <c r="A377">
        <f>INDEX(resultados!$A$2:$ZZ$558, 371, MATCH($B$1, resultados!$A$1:$ZZ$1, 0))</f>
        <v/>
      </c>
      <c r="B377">
        <f>INDEX(resultados!$A$2:$ZZ$558, 371, MATCH($B$2, resultados!$A$1:$ZZ$1, 0))</f>
        <v/>
      </c>
      <c r="C377">
        <f>INDEX(resultados!$A$2:$ZZ$558, 371, MATCH($B$3, resultados!$A$1:$ZZ$1, 0))</f>
        <v/>
      </c>
    </row>
    <row r="378">
      <c r="A378">
        <f>INDEX(resultados!$A$2:$ZZ$558, 372, MATCH($B$1, resultados!$A$1:$ZZ$1, 0))</f>
        <v/>
      </c>
      <c r="B378">
        <f>INDEX(resultados!$A$2:$ZZ$558, 372, MATCH($B$2, resultados!$A$1:$ZZ$1, 0))</f>
        <v/>
      </c>
      <c r="C378">
        <f>INDEX(resultados!$A$2:$ZZ$558, 372, MATCH($B$3, resultados!$A$1:$ZZ$1, 0))</f>
        <v/>
      </c>
    </row>
    <row r="379">
      <c r="A379">
        <f>INDEX(resultados!$A$2:$ZZ$558, 373, MATCH($B$1, resultados!$A$1:$ZZ$1, 0))</f>
        <v/>
      </c>
      <c r="B379">
        <f>INDEX(resultados!$A$2:$ZZ$558, 373, MATCH($B$2, resultados!$A$1:$ZZ$1, 0))</f>
        <v/>
      </c>
      <c r="C379">
        <f>INDEX(resultados!$A$2:$ZZ$558, 373, MATCH($B$3, resultados!$A$1:$ZZ$1, 0))</f>
        <v/>
      </c>
    </row>
    <row r="380">
      <c r="A380">
        <f>INDEX(resultados!$A$2:$ZZ$558, 374, MATCH($B$1, resultados!$A$1:$ZZ$1, 0))</f>
        <v/>
      </c>
      <c r="B380">
        <f>INDEX(resultados!$A$2:$ZZ$558, 374, MATCH($B$2, resultados!$A$1:$ZZ$1, 0))</f>
        <v/>
      </c>
      <c r="C380">
        <f>INDEX(resultados!$A$2:$ZZ$558, 374, MATCH($B$3, resultados!$A$1:$ZZ$1, 0))</f>
        <v/>
      </c>
    </row>
    <row r="381">
      <c r="A381">
        <f>INDEX(resultados!$A$2:$ZZ$558, 375, MATCH($B$1, resultados!$A$1:$ZZ$1, 0))</f>
        <v/>
      </c>
      <c r="B381">
        <f>INDEX(resultados!$A$2:$ZZ$558, 375, MATCH($B$2, resultados!$A$1:$ZZ$1, 0))</f>
        <v/>
      </c>
      <c r="C381">
        <f>INDEX(resultados!$A$2:$ZZ$558, 375, MATCH($B$3, resultados!$A$1:$ZZ$1, 0))</f>
        <v/>
      </c>
    </row>
    <row r="382">
      <c r="A382">
        <f>INDEX(resultados!$A$2:$ZZ$558, 376, MATCH($B$1, resultados!$A$1:$ZZ$1, 0))</f>
        <v/>
      </c>
      <c r="B382">
        <f>INDEX(resultados!$A$2:$ZZ$558, 376, MATCH($B$2, resultados!$A$1:$ZZ$1, 0))</f>
        <v/>
      </c>
      <c r="C382">
        <f>INDEX(resultados!$A$2:$ZZ$558, 376, MATCH($B$3, resultados!$A$1:$ZZ$1, 0))</f>
        <v/>
      </c>
    </row>
    <row r="383">
      <c r="A383">
        <f>INDEX(resultados!$A$2:$ZZ$558, 377, MATCH($B$1, resultados!$A$1:$ZZ$1, 0))</f>
        <v/>
      </c>
      <c r="B383">
        <f>INDEX(resultados!$A$2:$ZZ$558, 377, MATCH($B$2, resultados!$A$1:$ZZ$1, 0))</f>
        <v/>
      </c>
      <c r="C383">
        <f>INDEX(resultados!$A$2:$ZZ$558, 377, MATCH($B$3, resultados!$A$1:$ZZ$1, 0))</f>
        <v/>
      </c>
    </row>
    <row r="384">
      <c r="A384">
        <f>INDEX(resultados!$A$2:$ZZ$558, 378, MATCH($B$1, resultados!$A$1:$ZZ$1, 0))</f>
        <v/>
      </c>
      <c r="B384">
        <f>INDEX(resultados!$A$2:$ZZ$558, 378, MATCH($B$2, resultados!$A$1:$ZZ$1, 0))</f>
        <v/>
      </c>
      <c r="C384">
        <f>INDEX(resultados!$A$2:$ZZ$558, 378, MATCH($B$3, resultados!$A$1:$ZZ$1, 0))</f>
        <v/>
      </c>
    </row>
    <row r="385">
      <c r="A385">
        <f>INDEX(resultados!$A$2:$ZZ$558, 379, MATCH($B$1, resultados!$A$1:$ZZ$1, 0))</f>
        <v/>
      </c>
      <c r="B385">
        <f>INDEX(resultados!$A$2:$ZZ$558, 379, MATCH($B$2, resultados!$A$1:$ZZ$1, 0))</f>
        <v/>
      </c>
      <c r="C385">
        <f>INDEX(resultados!$A$2:$ZZ$558, 379, MATCH($B$3, resultados!$A$1:$ZZ$1, 0))</f>
        <v/>
      </c>
    </row>
    <row r="386">
      <c r="A386">
        <f>INDEX(resultados!$A$2:$ZZ$558, 380, MATCH($B$1, resultados!$A$1:$ZZ$1, 0))</f>
        <v/>
      </c>
      <c r="B386">
        <f>INDEX(resultados!$A$2:$ZZ$558, 380, MATCH($B$2, resultados!$A$1:$ZZ$1, 0))</f>
        <v/>
      </c>
      <c r="C386">
        <f>INDEX(resultados!$A$2:$ZZ$558, 380, MATCH($B$3, resultados!$A$1:$ZZ$1, 0))</f>
        <v/>
      </c>
    </row>
    <row r="387">
      <c r="A387">
        <f>INDEX(resultados!$A$2:$ZZ$558, 381, MATCH($B$1, resultados!$A$1:$ZZ$1, 0))</f>
        <v/>
      </c>
      <c r="B387">
        <f>INDEX(resultados!$A$2:$ZZ$558, 381, MATCH($B$2, resultados!$A$1:$ZZ$1, 0))</f>
        <v/>
      </c>
      <c r="C387">
        <f>INDEX(resultados!$A$2:$ZZ$558, 381, MATCH($B$3, resultados!$A$1:$ZZ$1, 0))</f>
        <v/>
      </c>
    </row>
    <row r="388">
      <c r="A388">
        <f>INDEX(resultados!$A$2:$ZZ$558, 382, MATCH($B$1, resultados!$A$1:$ZZ$1, 0))</f>
        <v/>
      </c>
      <c r="B388">
        <f>INDEX(resultados!$A$2:$ZZ$558, 382, MATCH($B$2, resultados!$A$1:$ZZ$1, 0))</f>
        <v/>
      </c>
      <c r="C388">
        <f>INDEX(resultados!$A$2:$ZZ$558, 382, MATCH($B$3, resultados!$A$1:$ZZ$1, 0))</f>
        <v/>
      </c>
    </row>
    <row r="389">
      <c r="A389">
        <f>INDEX(resultados!$A$2:$ZZ$558, 383, MATCH($B$1, resultados!$A$1:$ZZ$1, 0))</f>
        <v/>
      </c>
      <c r="B389">
        <f>INDEX(resultados!$A$2:$ZZ$558, 383, MATCH($B$2, resultados!$A$1:$ZZ$1, 0))</f>
        <v/>
      </c>
      <c r="C389">
        <f>INDEX(resultados!$A$2:$ZZ$558, 383, MATCH($B$3, resultados!$A$1:$ZZ$1, 0))</f>
        <v/>
      </c>
    </row>
    <row r="390">
      <c r="A390">
        <f>INDEX(resultados!$A$2:$ZZ$558, 384, MATCH($B$1, resultados!$A$1:$ZZ$1, 0))</f>
        <v/>
      </c>
      <c r="B390">
        <f>INDEX(resultados!$A$2:$ZZ$558, 384, MATCH($B$2, resultados!$A$1:$ZZ$1, 0))</f>
        <v/>
      </c>
      <c r="C390">
        <f>INDEX(resultados!$A$2:$ZZ$558, 384, MATCH($B$3, resultados!$A$1:$ZZ$1, 0))</f>
        <v/>
      </c>
    </row>
    <row r="391">
      <c r="A391">
        <f>INDEX(resultados!$A$2:$ZZ$558, 385, MATCH($B$1, resultados!$A$1:$ZZ$1, 0))</f>
        <v/>
      </c>
      <c r="B391">
        <f>INDEX(resultados!$A$2:$ZZ$558, 385, MATCH($B$2, resultados!$A$1:$ZZ$1, 0))</f>
        <v/>
      </c>
      <c r="C391">
        <f>INDEX(resultados!$A$2:$ZZ$558, 385, MATCH($B$3, resultados!$A$1:$ZZ$1, 0))</f>
        <v/>
      </c>
    </row>
    <row r="392">
      <c r="A392">
        <f>INDEX(resultados!$A$2:$ZZ$558, 386, MATCH($B$1, resultados!$A$1:$ZZ$1, 0))</f>
        <v/>
      </c>
      <c r="B392">
        <f>INDEX(resultados!$A$2:$ZZ$558, 386, MATCH($B$2, resultados!$A$1:$ZZ$1, 0))</f>
        <v/>
      </c>
      <c r="C392">
        <f>INDEX(resultados!$A$2:$ZZ$558, 386, MATCH($B$3, resultados!$A$1:$ZZ$1, 0))</f>
        <v/>
      </c>
    </row>
    <row r="393">
      <c r="A393">
        <f>INDEX(resultados!$A$2:$ZZ$558, 387, MATCH($B$1, resultados!$A$1:$ZZ$1, 0))</f>
        <v/>
      </c>
      <c r="B393">
        <f>INDEX(resultados!$A$2:$ZZ$558, 387, MATCH($B$2, resultados!$A$1:$ZZ$1, 0))</f>
        <v/>
      </c>
      <c r="C393">
        <f>INDEX(resultados!$A$2:$ZZ$558, 387, MATCH($B$3, resultados!$A$1:$ZZ$1, 0))</f>
        <v/>
      </c>
    </row>
    <row r="394">
      <c r="A394">
        <f>INDEX(resultados!$A$2:$ZZ$558, 388, MATCH($B$1, resultados!$A$1:$ZZ$1, 0))</f>
        <v/>
      </c>
      <c r="B394">
        <f>INDEX(resultados!$A$2:$ZZ$558, 388, MATCH($B$2, resultados!$A$1:$ZZ$1, 0))</f>
        <v/>
      </c>
      <c r="C394">
        <f>INDEX(resultados!$A$2:$ZZ$558, 388, MATCH($B$3, resultados!$A$1:$ZZ$1, 0))</f>
        <v/>
      </c>
    </row>
    <row r="395">
      <c r="A395">
        <f>INDEX(resultados!$A$2:$ZZ$558, 389, MATCH($B$1, resultados!$A$1:$ZZ$1, 0))</f>
        <v/>
      </c>
      <c r="B395">
        <f>INDEX(resultados!$A$2:$ZZ$558, 389, MATCH($B$2, resultados!$A$1:$ZZ$1, 0))</f>
        <v/>
      </c>
      <c r="C395">
        <f>INDEX(resultados!$A$2:$ZZ$558, 389, MATCH($B$3, resultados!$A$1:$ZZ$1, 0))</f>
        <v/>
      </c>
    </row>
    <row r="396">
      <c r="A396">
        <f>INDEX(resultados!$A$2:$ZZ$558, 390, MATCH($B$1, resultados!$A$1:$ZZ$1, 0))</f>
        <v/>
      </c>
      <c r="B396">
        <f>INDEX(resultados!$A$2:$ZZ$558, 390, MATCH($B$2, resultados!$A$1:$ZZ$1, 0))</f>
        <v/>
      </c>
      <c r="C396">
        <f>INDEX(resultados!$A$2:$ZZ$558, 390, MATCH($B$3, resultados!$A$1:$ZZ$1, 0))</f>
        <v/>
      </c>
    </row>
    <row r="397">
      <c r="A397">
        <f>INDEX(resultados!$A$2:$ZZ$558, 391, MATCH($B$1, resultados!$A$1:$ZZ$1, 0))</f>
        <v/>
      </c>
      <c r="B397">
        <f>INDEX(resultados!$A$2:$ZZ$558, 391, MATCH($B$2, resultados!$A$1:$ZZ$1, 0))</f>
        <v/>
      </c>
      <c r="C397">
        <f>INDEX(resultados!$A$2:$ZZ$558, 391, MATCH($B$3, resultados!$A$1:$ZZ$1, 0))</f>
        <v/>
      </c>
    </row>
    <row r="398">
      <c r="A398">
        <f>INDEX(resultados!$A$2:$ZZ$558, 392, MATCH($B$1, resultados!$A$1:$ZZ$1, 0))</f>
        <v/>
      </c>
      <c r="B398">
        <f>INDEX(resultados!$A$2:$ZZ$558, 392, MATCH($B$2, resultados!$A$1:$ZZ$1, 0))</f>
        <v/>
      </c>
      <c r="C398">
        <f>INDEX(resultados!$A$2:$ZZ$558, 392, MATCH($B$3, resultados!$A$1:$ZZ$1, 0))</f>
        <v/>
      </c>
    </row>
    <row r="399">
      <c r="A399">
        <f>INDEX(resultados!$A$2:$ZZ$558, 393, MATCH($B$1, resultados!$A$1:$ZZ$1, 0))</f>
        <v/>
      </c>
      <c r="B399">
        <f>INDEX(resultados!$A$2:$ZZ$558, 393, MATCH($B$2, resultados!$A$1:$ZZ$1, 0))</f>
        <v/>
      </c>
      <c r="C399">
        <f>INDEX(resultados!$A$2:$ZZ$558, 393, MATCH($B$3, resultados!$A$1:$ZZ$1, 0))</f>
        <v/>
      </c>
    </row>
    <row r="400">
      <c r="A400">
        <f>INDEX(resultados!$A$2:$ZZ$558, 394, MATCH($B$1, resultados!$A$1:$ZZ$1, 0))</f>
        <v/>
      </c>
      <c r="B400">
        <f>INDEX(resultados!$A$2:$ZZ$558, 394, MATCH($B$2, resultados!$A$1:$ZZ$1, 0))</f>
        <v/>
      </c>
      <c r="C400">
        <f>INDEX(resultados!$A$2:$ZZ$558, 394, MATCH($B$3, resultados!$A$1:$ZZ$1, 0))</f>
        <v/>
      </c>
    </row>
    <row r="401">
      <c r="A401">
        <f>INDEX(resultados!$A$2:$ZZ$558, 395, MATCH($B$1, resultados!$A$1:$ZZ$1, 0))</f>
        <v/>
      </c>
      <c r="B401">
        <f>INDEX(resultados!$A$2:$ZZ$558, 395, MATCH($B$2, resultados!$A$1:$ZZ$1, 0))</f>
        <v/>
      </c>
      <c r="C401">
        <f>INDEX(resultados!$A$2:$ZZ$558, 395, MATCH($B$3, resultados!$A$1:$ZZ$1, 0))</f>
        <v/>
      </c>
    </row>
    <row r="402">
      <c r="A402">
        <f>INDEX(resultados!$A$2:$ZZ$558, 396, MATCH($B$1, resultados!$A$1:$ZZ$1, 0))</f>
        <v/>
      </c>
      <c r="B402">
        <f>INDEX(resultados!$A$2:$ZZ$558, 396, MATCH($B$2, resultados!$A$1:$ZZ$1, 0))</f>
        <v/>
      </c>
      <c r="C402">
        <f>INDEX(resultados!$A$2:$ZZ$558, 396, MATCH($B$3, resultados!$A$1:$ZZ$1, 0))</f>
        <v/>
      </c>
    </row>
    <row r="403">
      <c r="A403">
        <f>INDEX(resultados!$A$2:$ZZ$558, 397, MATCH($B$1, resultados!$A$1:$ZZ$1, 0))</f>
        <v/>
      </c>
      <c r="B403">
        <f>INDEX(resultados!$A$2:$ZZ$558, 397, MATCH($B$2, resultados!$A$1:$ZZ$1, 0))</f>
        <v/>
      </c>
      <c r="C403">
        <f>INDEX(resultados!$A$2:$ZZ$558, 397, MATCH($B$3, resultados!$A$1:$ZZ$1, 0))</f>
        <v/>
      </c>
    </row>
    <row r="404">
      <c r="A404">
        <f>INDEX(resultados!$A$2:$ZZ$558, 398, MATCH($B$1, resultados!$A$1:$ZZ$1, 0))</f>
        <v/>
      </c>
      <c r="B404">
        <f>INDEX(resultados!$A$2:$ZZ$558, 398, MATCH($B$2, resultados!$A$1:$ZZ$1, 0))</f>
        <v/>
      </c>
      <c r="C404">
        <f>INDEX(resultados!$A$2:$ZZ$558, 398, MATCH($B$3, resultados!$A$1:$ZZ$1, 0))</f>
        <v/>
      </c>
    </row>
    <row r="405">
      <c r="A405">
        <f>INDEX(resultados!$A$2:$ZZ$558, 399, MATCH($B$1, resultados!$A$1:$ZZ$1, 0))</f>
        <v/>
      </c>
      <c r="B405">
        <f>INDEX(resultados!$A$2:$ZZ$558, 399, MATCH($B$2, resultados!$A$1:$ZZ$1, 0))</f>
        <v/>
      </c>
      <c r="C405">
        <f>INDEX(resultados!$A$2:$ZZ$558, 399, MATCH($B$3, resultados!$A$1:$ZZ$1, 0))</f>
        <v/>
      </c>
    </row>
    <row r="406">
      <c r="A406">
        <f>INDEX(resultados!$A$2:$ZZ$558, 400, MATCH($B$1, resultados!$A$1:$ZZ$1, 0))</f>
        <v/>
      </c>
      <c r="B406">
        <f>INDEX(resultados!$A$2:$ZZ$558, 400, MATCH($B$2, resultados!$A$1:$ZZ$1, 0))</f>
        <v/>
      </c>
      <c r="C406">
        <f>INDEX(resultados!$A$2:$ZZ$558, 400, MATCH($B$3, resultados!$A$1:$ZZ$1, 0))</f>
        <v/>
      </c>
    </row>
    <row r="407">
      <c r="A407">
        <f>INDEX(resultados!$A$2:$ZZ$558, 401, MATCH($B$1, resultados!$A$1:$ZZ$1, 0))</f>
        <v/>
      </c>
      <c r="B407">
        <f>INDEX(resultados!$A$2:$ZZ$558, 401, MATCH($B$2, resultados!$A$1:$ZZ$1, 0))</f>
        <v/>
      </c>
      <c r="C407">
        <f>INDEX(resultados!$A$2:$ZZ$558, 401, MATCH($B$3, resultados!$A$1:$ZZ$1, 0))</f>
        <v/>
      </c>
    </row>
    <row r="408">
      <c r="A408">
        <f>INDEX(resultados!$A$2:$ZZ$558, 402, MATCH($B$1, resultados!$A$1:$ZZ$1, 0))</f>
        <v/>
      </c>
      <c r="B408">
        <f>INDEX(resultados!$A$2:$ZZ$558, 402, MATCH($B$2, resultados!$A$1:$ZZ$1, 0))</f>
        <v/>
      </c>
      <c r="C408">
        <f>INDEX(resultados!$A$2:$ZZ$558, 402, MATCH($B$3, resultados!$A$1:$ZZ$1, 0))</f>
        <v/>
      </c>
    </row>
    <row r="409">
      <c r="A409">
        <f>INDEX(resultados!$A$2:$ZZ$558, 403, MATCH($B$1, resultados!$A$1:$ZZ$1, 0))</f>
        <v/>
      </c>
      <c r="B409">
        <f>INDEX(resultados!$A$2:$ZZ$558, 403, MATCH($B$2, resultados!$A$1:$ZZ$1, 0))</f>
        <v/>
      </c>
      <c r="C409">
        <f>INDEX(resultados!$A$2:$ZZ$558, 403, MATCH($B$3, resultados!$A$1:$ZZ$1, 0))</f>
        <v/>
      </c>
    </row>
    <row r="410">
      <c r="A410">
        <f>INDEX(resultados!$A$2:$ZZ$558, 404, MATCH($B$1, resultados!$A$1:$ZZ$1, 0))</f>
        <v/>
      </c>
      <c r="B410">
        <f>INDEX(resultados!$A$2:$ZZ$558, 404, MATCH($B$2, resultados!$A$1:$ZZ$1, 0))</f>
        <v/>
      </c>
      <c r="C410">
        <f>INDEX(resultados!$A$2:$ZZ$558, 404, MATCH($B$3, resultados!$A$1:$ZZ$1, 0))</f>
        <v/>
      </c>
    </row>
    <row r="411">
      <c r="A411">
        <f>INDEX(resultados!$A$2:$ZZ$558, 405, MATCH($B$1, resultados!$A$1:$ZZ$1, 0))</f>
        <v/>
      </c>
      <c r="B411">
        <f>INDEX(resultados!$A$2:$ZZ$558, 405, MATCH($B$2, resultados!$A$1:$ZZ$1, 0))</f>
        <v/>
      </c>
      <c r="C411">
        <f>INDEX(resultados!$A$2:$ZZ$558, 405, MATCH($B$3, resultados!$A$1:$ZZ$1, 0))</f>
        <v/>
      </c>
    </row>
    <row r="412">
      <c r="A412">
        <f>INDEX(resultados!$A$2:$ZZ$558, 406, MATCH($B$1, resultados!$A$1:$ZZ$1, 0))</f>
        <v/>
      </c>
      <c r="B412">
        <f>INDEX(resultados!$A$2:$ZZ$558, 406, MATCH($B$2, resultados!$A$1:$ZZ$1, 0))</f>
        <v/>
      </c>
      <c r="C412">
        <f>INDEX(resultados!$A$2:$ZZ$558, 406, MATCH($B$3, resultados!$A$1:$ZZ$1, 0))</f>
        <v/>
      </c>
    </row>
    <row r="413">
      <c r="A413">
        <f>INDEX(resultados!$A$2:$ZZ$558, 407, MATCH($B$1, resultados!$A$1:$ZZ$1, 0))</f>
        <v/>
      </c>
      <c r="B413">
        <f>INDEX(resultados!$A$2:$ZZ$558, 407, MATCH($B$2, resultados!$A$1:$ZZ$1, 0))</f>
        <v/>
      </c>
      <c r="C413">
        <f>INDEX(resultados!$A$2:$ZZ$558, 407, MATCH($B$3, resultados!$A$1:$ZZ$1, 0))</f>
        <v/>
      </c>
    </row>
    <row r="414">
      <c r="A414">
        <f>INDEX(resultados!$A$2:$ZZ$558, 408, MATCH($B$1, resultados!$A$1:$ZZ$1, 0))</f>
        <v/>
      </c>
      <c r="B414">
        <f>INDEX(resultados!$A$2:$ZZ$558, 408, MATCH($B$2, resultados!$A$1:$ZZ$1, 0))</f>
        <v/>
      </c>
      <c r="C414">
        <f>INDEX(resultados!$A$2:$ZZ$558, 408, MATCH($B$3, resultados!$A$1:$ZZ$1, 0))</f>
        <v/>
      </c>
    </row>
    <row r="415">
      <c r="A415">
        <f>INDEX(resultados!$A$2:$ZZ$558, 409, MATCH($B$1, resultados!$A$1:$ZZ$1, 0))</f>
        <v/>
      </c>
      <c r="B415">
        <f>INDEX(resultados!$A$2:$ZZ$558, 409, MATCH($B$2, resultados!$A$1:$ZZ$1, 0))</f>
        <v/>
      </c>
      <c r="C415">
        <f>INDEX(resultados!$A$2:$ZZ$558, 409, MATCH($B$3, resultados!$A$1:$ZZ$1, 0))</f>
        <v/>
      </c>
    </row>
    <row r="416">
      <c r="A416">
        <f>INDEX(resultados!$A$2:$ZZ$558, 410, MATCH($B$1, resultados!$A$1:$ZZ$1, 0))</f>
        <v/>
      </c>
      <c r="B416">
        <f>INDEX(resultados!$A$2:$ZZ$558, 410, MATCH($B$2, resultados!$A$1:$ZZ$1, 0))</f>
        <v/>
      </c>
      <c r="C416">
        <f>INDEX(resultados!$A$2:$ZZ$558, 410, MATCH($B$3, resultados!$A$1:$ZZ$1, 0))</f>
        <v/>
      </c>
    </row>
    <row r="417">
      <c r="A417">
        <f>INDEX(resultados!$A$2:$ZZ$558, 411, MATCH($B$1, resultados!$A$1:$ZZ$1, 0))</f>
        <v/>
      </c>
      <c r="B417">
        <f>INDEX(resultados!$A$2:$ZZ$558, 411, MATCH($B$2, resultados!$A$1:$ZZ$1, 0))</f>
        <v/>
      </c>
      <c r="C417">
        <f>INDEX(resultados!$A$2:$ZZ$558, 411, MATCH($B$3, resultados!$A$1:$ZZ$1, 0))</f>
        <v/>
      </c>
    </row>
    <row r="418">
      <c r="A418">
        <f>INDEX(resultados!$A$2:$ZZ$558, 412, MATCH($B$1, resultados!$A$1:$ZZ$1, 0))</f>
        <v/>
      </c>
      <c r="B418">
        <f>INDEX(resultados!$A$2:$ZZ$558, 412, MATCH($B$2, resultados!$A$1:$ZZ$1, 0))</f>
        <v/>
      </c>
      <c r="C418">
        <f>INDEX(resultados!$A$2:$ZZ$558, 412, MATCH($B$3, resultados!$A$1:$ZZ$1, 0))</f>
        <v/>
      </c>
    </row>
    <row r="419">
      <c r="A419">
        <f>INDEX(resultados!$A$2:$ZZ$558, 413, MATCH($B$1, resultados!$A$1:$ZZ$1, 0))</f>
        <v/>
      </c>
      <c r="B419">
        <f>INDEX(resultados!$A$2:$ZZ$558, 413, MATCH($B$2, resultados!$A$1:$ZZ$1, 0))</f>
        <v/>
      </c>
      <c r="C419">
        <f>INDEX(resultados!$A$2:$ZZ$558, 413, MATCH($B$3, resultados!$A$1:$ZZ$1, 0))</f>
        <v/>
      </c>
    </row>
    <row r="420">
      <c r="A420">
        <f>INDEX(resultados!$A$2:$ZZ$558, 414, MATCH($B$1, resultados!$A$1:$ZZ$1, 0))</f>
        <v/>
      </c>
      <c r="B420">
        <f>INDEX(resultados!$A$2:$ZZ$558, 414, MATCH($B$2, resultados!$A$1:$ZZ$1, 0))</f>
        <v/>
      </c>
      <c r="C420">
        <f>INDEX(resultados!$A$2:$ZZ$558, 414, MATCH($B$3, resultados!$A$1:$ZZ$1, 0))</f>
        <v/>
      </c>
    </row>
    <row r="421">
      <c r="A421">
        <f>INDEX(resultados!$A$2:$ZZ$558, 415, MATCH($B$1, resultados!$A$1:$ZZ$1, 0))</f>
        <v/>
      </c>
      <c r="B421">
        <f>INDEX(resultados!$A$2:$ZZ$558, 415, MATCH($B$2, resultados!$A$1:$ZZ$1, 0))</f>
        <v/>
      </c>
      <c r="C421">
        <f>INDEX(resultados!$A$2:$ZZ$558, 415, MATCH($B$3, resultados!$A$1:$ZZ$1, 0))</f>
        <v/>
      </c>
    </row>
    <row r="422">
      <c r="A422">
        <f>INDEX(resultados!$A$2:$ZZ$558, 416, MATCH($B$1, resultados!$A$1:$ZZ$1, 0))</f>
        <v/>
      </c>
      <c r="B422">
        <f>INDEX(resultados!$A$2:$ZZ$558, 416, MATCH($B$2, resultados!$A$1:$ZZ$1, 0))</f>
        <v/>
      </c>
      <c r="C422">
        <f>INDEX(resultados!$A$2:$ZZ$558, 416, MATCH($B$3, resultados!$A$1:$ZZ$1, 0))</f>
        <v/>
      </c>
    </row>
    <row r="423">
      <c r="A423">
        <f>INDEX(resultados!$A$2:$ZZ$558, 417, MATCH($B$1, resultados!$A$1:$ZZ$1, 0))</f>
        <v/>
      </c>
      <c r="B423">
        <f>INDEX(resultados!$A$2:$ZZ$558, 417, MATCH($B$2, resultados!$A$1:$ZZ$1, 0))</f>
        <v/>
      </c>
      <c r="C423">
        <f>INDEX(resultados!$A$2:$ZZ$558, 417, MATCH($B$3, resultados!$A$1:$ZZ$1, 0))</f>
        <v/>
      </c>
    </row>
    <row r="424">
      <c r="A424">
        <f>INDEX(resultados!$A$2:$ZZ$558, 418, MATCH($B$1, resultados!$A$1:$ZZ$1, 0))</f>
        <v/>
      </c>
      <c r="B424">
        <f>INDEX(resultados!$A$2:$ZZ$558, 418, MATCH($B$2, resultados!$A$1:$ZZ$1, 0))</f>
        <v/>
      </c>
      <c r="C424">
        <f>INDEX(resultados!$A$2:$ZZ$558, 418, MATCH($B$3, resultados!$A$1:$ZZ$1, 0))</f>
        <v/>
      </c>
    </row>
    <row r="425">
      <c r="A425">
        <f>INDEX(resultados!$A$2:$ZZ$558, 419, MATCH($B$1, resultados!$A$1:$ZZ$1, 0))</f>
        <v/>
      </c>
      <c r="B425">
        <f>INDEX(resultados!$A$2:$ZZ$558, 419, MATCH($B$2, resultados!$A$1:$ZZ$1, 0))</f>
        <v/>
      </c>
      <c r="C425">
        <f>INDEX(resultados!$A$2:$ZZ$558, 419, MATCH($B$3, resultados!$A$1:$ZZ$1, 0))</f>
        <v/>
      </c>
    </row>
    <row r="426">
      <c r="A426">
        <f>INDEX(resultados!$A$2:$ZZ$558, 420, MATCH($B$1, resultados!$A$1:$ZZ$1, 0))</f>
        <v/>
      </c>
      <c r="B426">
        <f>INDEX(resultados!$A$2:$ZZ$558, 420, MATCH($B$2, resultados!$A$1:$ZZ$1, 0))</f>
        <v/>
      </c>
      <c r="C426">
        <f>INDEX(resultados!$A$2:$ZZ$558, 420, MATCH($B$3, resultados!$A$1:$ZZ$1, 0))</f>
        <v/>
      </c>
    </row>
    <row r="427">
      <c r="A427">
        <f>INDEX(resultados!$A$2:$ZZ$558, 421, MATCH($B$1, resultados!$A$1:$ZZ$1, 0))</f>
        <v/>
      </c>
      <c r="B427">
        <f>INDEX(resultados!$A$2:$ZZ$558, 421, MATCH($B$2, resultados!$A$1:$ZZ$1, 0))</f>
        <v/>
      </c>
      <c r="C427">
        <f>INDEX(resultados!$A$2:$ZZ$558, 421, MATCH($B$3, resultados!$A$1:$ZZ$1, 0))</f>
        <v/>
      </c>
    </row>
    <row r="428">
      <c r="A428">
        <f>INDEX(resultados!$A$2:$ZZ$558, 422, MATCH($B$1, resultados!$A$1:$ZZ$1, 0))</f>
        <v/>
      </c>
      <c r="B428">
        <f>INDEX(resultados!$A$2:$ZZ$558, 422, MATCH($B$2, resultados!$A$1:$ZZ$1, 0))</f>
        <v/>
      </c>
      <c r="C428">
        <f>INDEX(resultados!$A$2:$ZZ$558, 422, MATCH($B$3, resultados!$A$1:$ZZ$1, 0))</f>
        <v/>
      </c>
    </row>
    <row r="429">
      <c r="A429">
        <f>INDEX(resultados!$A$2:$ZZ$558, 423, MATCH($B$1, resultados!$A$1:$ZZ$1, 0))</f>
        <v/>
      </c>
      <c r="B429">
        <f>INDEX(resultados!$A$2:$ZZ$558, 423, MATCH($B$2, resultados!$A$1:$ZZ$1, 0))</f>
        <v/>
      </c>
      <c r="C429">
        <f>INDEX(resultados!$A$2:$ZZ$558, 423, MATCH($B$3, resultados!$A$1:$ZZ$1, 0))</f>
        <v/>
      </c>
    </row>
    <row r="430">
      <c r="A430">
        <f>INDEX(resultados!$A$2:$ZZ$558, 424, MATCH($B$1, resultados!$A$1:$ZZ$1, 0))</f>
        <v/>
      </c>
      <c r="B430">
        <f>INDEX(resultados!$A$2:$ZZ$558, 424, MATCH($B$2, resultados!$A$1:$ZZ$1, 0))</f>
        <v/>
      </c>
      <c r="C430">
        <f>INDEX(resultados!$A$2:$ZZ$558, 424, MATCH($B$3, resultados!$A$1:$ZZ$1, 0))</f>
        <v/>
      </c>
    </row>
    <row r="431">
      <c r="A431">
        <f>INDEX(resultados!$A$2:$ZZ$558, 425, MATCH($B$1, resultados!$A$1:$ZZ$1, 0))</f>
        <v/>
      </c>
      <c r="B431">
        <f>INDEX(resultados!$A$2:$ZZ$558, 425, MATCH($B$2, resultados!$A$1:$ZZ$1, 0))</f>
        <v/>
      </c>
      <c r="C431">
        <f>INDEX(resultados!$A$2:$ZZ$558, 425, MATCH($B$3, resultados!$A$1:$ZZ$1, 0))</f>
        <v/>
      </c>
    </row>
    <row r="432">
      <c r="A432">
        <f>INDEX(resultados!$A$2:$ZZ$558, 426, MATCH($B$1, resultados!$A$1:$ZZ$1, 0))</f>
        <v/>
      </c>
      <c r="B432">
        <f>INDEX(resultados!$A$2:$ZZ$558, 426, MATCH($B$2, resultados!$A$1:$ZZ$1, 0))</f>
        <v/>
      </c>
      <c r="C432">
        <f>INDEX(resultados!$A$2:$ZZ$558, 426, MATCH($B$3, resultados!$A$1:$ZZ$1, 0))</f>
        <v/>
      </c>
    </row>
    <row r="433">
      <c r="A433">
        <f>INDEX(resultados!$A$2:$ZZ$558, 427, MATCH($B$1, resultados!$A$1:$ZZ$1, 0))</f>
        <v/>
      </c>
      <c r="B433">
        <f>INDEX(resultados!$A$2:$ZZ$558, 427, MATCH($B$2, resultados!$A$1:$ZZ$1, 0))</f>
        <v/>
      </c>
      <c r="C433">
        <f>INDEX(resultados!$A$2:$ZZ$558, 427, MATCH($B$3, resultados!$A$1:$ZZ$1, 0))</f>
        <v/>
      </c>
    </row>
    <row r="434">
      <c r="A434">
        <f>INDEX(resultados!$A$2:$ZZ$558, 428, MATCH($B$1, resultados!$A$1:$ZZ$1, 0))</f>
        <v/>
      </c>
      <c r="B434">
        <f>INDEX(resultados!$A$2:$ZZ$558, 428, MATCH($B$2, resultados!$A$1:$ZZ$1, 0))</f>
        <v/>
      </c>
      <c r="C434">
        <f>INDEX(resultados!$A$2:$ZZ$558, 428, MATCH($B$3, resultados!$A$1:$ZZ$1, 0))</f>
        <v/>
      </c>
    </row>
    <row r="435">
      <c r="A435">
        <f>INDEX(resultados!$A$2:$ZZ$558, 429, MATCH($B$1, resultados!$A$1:$ZZ$1, 0))</f>
        <v/>
      </c>
      <c r="B435">
        <f>INDEX(resultados!$A$2:$ZZ$558, 429, MATCH($B$2, resultados!$A$1:$ZZ$1, 0))</f>
        <v/>
      </c>
      <c r="C435">
        <f>INDEX(resultados!$A$2:$ZZ$558, 429, MATCH($B$3, resultados!$A$1:$ZZ$1, 0))</f>
        <v/>
      </c>
    </row>
    <row r="436">
      <c r="A436">
        <f>INDEX(resultados!$A$2:$ZZ$558, 430, MATCH($B$1, resultados!$A$1:$ZZ$1, 0))</f>
        <v/>
      </c>
      <c r="B436">
        <f>INDEX(resultados!$A$2:$ZZ$558, 430, MATCH($B$2, resultados!$A$1:$ZZ$1, 0))</f>
        <v/>
      </c>
      <c r="C436">
        <f>INDEX(resultados!$A$2:$ZZ$558, 430, MATCH($B$3, resultados!$A$1:$ZZ$1, 0))</f>
        <v/>
      </c>
    </row>
    <row r="437">
      <c r="A437">
        <f>INDEX(resultados!$A$2:$ZZ$558, 431, MATCH($B$1, resultados!$A$1:$ZZ$1, 0))</f>
        <v/>
      </c>
      <c r="B437">
        <f>INDEX(resultados!$A$2:$ZZ$558, 431, MATCH($B$2, resultados!$A$1:$ZZ$1, 0))</f>
        <v/>
      </c>
      <c r="C437">
        <f>INDEX(resultados!$A$2:$ZZ$558, 431, MATCH($B$3, resultados!$A$1:$ZZ$1, 0))</f>
        <v/>
      </c>
    </row>
    <row r="438">
      <c r="A438">
        <f>INDEX(resultados!$A$2:$ZZ$558, 432, MATCH($B$1, resultados!$A$1:$ZZ$1, 0))</f>
        <v/>
      </c>
      <c r="B438">
        <f>INDEX(resultados!$A$2:$ZZ$558, 432, MATCH($B$2, resultados!$A$1:$ZZ$1, 0))</f>
        <v/>
      </c>
      <c r="C438">
        <f>INDEX(resultados!$A$2:$ZZ$558, 432, MATCH($B$3, resultados!$A$1:$ZZ$1, 0))</f>
        <v/>
      </c>
    </row>
    <row r="439">
      <c r="A439">
        <f>INDEX(resultados!$A$2:$ZZ$558, 433, MATCH($B$1, resultados!$A$1:$ZZ$1, 0))</f>
        <v/>
      </c>
      <c r="B439">
        <f>INDEX(resultados!$A$2:$ZZ$558, 433, MATCH($B$2, resultados!$A$1:$ZZ$1, 0))</f>
        <v/>
      </c>
      <c r="C439">
        <f>INDEX(resultados!$A$2:$ZZ$558, 433, MATCH($B$3, resultados!$A$1:$ZZ$1, 0))</f>
        <v/>
      </c>
    </row>
    <row r="440">
      <c r="A440">
        <f>INDEX(resultados!$A$2:$ZZ$558, 434, MATCH($B$1, resultados!$A$1:$ZZ$1, 0))</f>
        <v/>
      </c>
      <c r="B440">
        <f>INDEX(resultados!$A$2:$ZZ$558, 434, MATCH($B$2, resultados!$A$1:$ZZ$1, 0))</f>
        <v/>
      </c>
      <c r="C440">
        <f>INDEX(resultados!$A$2:$ZZ$558, 434, MATCH($B$3, resultados!$A$1:$ZZ$1, 0))</f>
        <v/>
      </c>
    </row>
    <row r="441">
      <c r="A441">
        <f>INDEX(resultados!$A$2:$ZZ$558, 435, MATCH($B$1, resultados!$A$1:$ZZ$1, 0))</f>
        <v/>
      </c>
      <c r="B441">
        <f>INDEX(resultados!$A$2:$ZZ$558, 435, MATCH($B$2, resultados!$A$1:$ZZ$1, 0))</f>
        <v/>
      </c>
      <c r="C441">
        <f>INDEX(resultados!$A$2:$ZZ$558, 435, MATCH($B$3, resultados!$A$1:$ZZ$1, 0))</f>
        <v/>
      </c>
    </row>
    <row r="442">
      <c r="A442">
        <f>INDEX(resultados!$A$2:$ZZ$558, 436, MATCH($B$1, resultados!$A$1:$ZZ$1, 0))</f>
        <v/>
      </c>
      <c r="B442">
        <f>INDEX(resultados!$A$2:$ZZ$558, 436, MATCH($B$2, resultados!$A$1:$ZZ$1, 0))</f>
        <v/>
      </c>
      <c r="C442">
        <f>INDEX(resultados!$A$2:$ZZ$558, 436, MATCH($B$3, resultados!$A$1:$ZZ$1, 0))</f>
        <v/>
      </c>
    </row>
    <row r="443">
      <c r="A443">
        <f>INDEX(resultados!$A$2:$ZZ$558, 437, MATCH($B$1, resultados!$A$1:$ZZ$1, 0))</f>
        <v/>
      </c>
      <c r="B443">
        <f>INDEX(resultados!$A$2:$ZZ$558, 437, MATCH($B$2, resultados!$A$1:$ZZ$1, 0))</f>
        <v/>
      </c>
      <c r="C443">
        <f>INDEX(resultados!$A$2:$ZZ$558, 437, MATCH($B$3, resultados!$A$1:$ZZ$1, 0))</f>
        <v/>
      </c>
    </row>
    <row r="444">
      <c r="A444">
        <f>INDEX(resultados!$A$2:$ZZ$558, 438, MATCH($B$1, resultados!$A$1:$ZZ$1, 0))</f>
        <v/>
      </c>
      <c r="B444">
        <f>INDEX(resultados!$A$2:$ZZ$558, 438, MATCH($B$2, resultados!$A$1:$ZZ$1, 0))</f>
        <v/>
      </c>
      <c r="C444">
        <f>INDEX(resultados!$A$2:$ZZ$558, 438, MATCH($B$3, resultados!$A$1:$ZZ$1, 0))</f>
        <v/>
      </c>
    </row>
    <row r="445">
      <c r="A445">
        <f>INDEX(resultados!$A$2:$ZZ$558, 439, MATCH($B$1, resultados!$A$1:$ZZ$1, 0))</f>
        <v/>
      </c>
      <c r="B445">
        <f>INDEX(resultados!$A$2:$ZZ$558, 439, MATCH($B$2, resultados!$A$1:$ZZ$1, 0))</f>
        <v/>
      </c>
      <c r="C445">
        <f>INDEX(resultados!$A$2:$ZZ$558, 439, MATCH($B$3, resultados!$A$1:$ZZ$1, 0))</f>
        <v/>
      </c>
    </row>
    <row r="446">
      <c r="A446">
        <f>INDEX(resultados!$A$2:$ZZ$558, 440, MATCH($B$1, resultados!$A$1:$ZZ$1, 0))</f>
        <v/>
      </c>
      <c r="B446">
        <f>INDEX(resultados!$A$2:$ZZ$558, 440, MATCH($B$2, resultados!$A$1:$ZZ$1, 0))</f>
        <v/>
      </c>
      <c r="C446">
        <f>INDEX(resultados!$A$2:$ZZ$558, 440, MATCH($B$3, resultados!$A$1:$ZZ$1, 0))</f>
        <v/>
      </c>
    </row>
    <row r="447">
      <c r="A447">
        <f>INDEX(resultados!$A$2:$ZZ$558, 441, MATCH($B$1, resultados!$A$1:$ZZ$1, 0))</f>
        <v/>
      </c>
      <c r="B447">
        <f>INDEX(resultados!$A$2:$ZZ$558, 441, MATCH($B$2, resultados!$A$1:$ZZ$1, 0))</f>
        <v/>
      </c>
      <c r="C447">
        <f>INDEX(resultados!$A$2:$ZZ$558, 441, MATCH($B$3, resultados!$A$1:$ZZ$1, 0))</f>
        <v/>
      </c>
    </row>
    <row r="448">
      <c r="A448">
        <f>INDEX(resultados!$A$2:$ZZ$558, 442, MATCH($B$1, resultados!$A$1:$ZZ$1, 0))</f>
        <v/>
      </c>
      <c r="B448">
        <f>INDEX(resultados!$A$2:$ZZ$558, 442, MATCH($B$2, resultados!$A$1:$ZZ$1, 0))</f>
        <v/>
      </c>
      <c r="C448">
        <f>INDEX(resultados!$A$2:$ZZ$558, 442, MATCH($B$3, resultados!$A$1:$ZZ$1, 0))</f>
        <v/>
      </c>
    </row>
    <row r="449">
      <c r="A449">
        <f>INDEX(resultados!$A$2:$ZZ$558, 443, MATCH($B$1, resultados!$A$1:$ZZ$1, 0))</f>
        <v/>
      </c>
      <c r="B449">
        <f>INDEX(resultados!$A$2:$ZZ$558, 443, MATCH($B$2, resultados!$A$1:$ZZ$1, 0))</f>
        <v/>
      </c>
      <c r="C449">
        <f>INDEX(resultados!$A$2:$ZZ$558, 443, MATCH($B$3, resultados!$A$1:$ZZ$1, 0))</f>
        <v/>
      </c>
    </row>
    <row r="450">
      <c r="A450">
        <f>INDEX(resultados!$A$2:$ZZ$558, 444, MATCH($B$1, resultados!$A$1:$ZZ$1, 0))</f>
        <v/>
      </c>
      <c r="B450">
        <f>INDEX(resultados!$A$2:$ZZ$558, 444, MATCH($B$2, resultados!$A$1:$ZZ$1, 0))</f>
        <v/>
      </c>
      <c r="C450">
        <f>INDEX(resultados!$A$2:$ZZ$558, 444, MATCH($B$3, resultados!$A$1:$ZZ$1, 0))</f>
        <v/>
      </c>
    </row>
    <row r="451">
      <c r="A451">
        <f>INDEX(resultados!$A$2:$ZZ$558, 445, MATCH($B$1, resultados!$A$1:$ZZ$1, 0))</f>
        <v/>
      </c>
      <c r="B451">
        <f>INDEX(resultados!$A$2:$ZZ$558, 445, MATCH($B$2, resultados!$A$1:$ZZ$1, 0))</f>
        <v/>
      </c>
      <c r="C451">
        <f>INDEX(resultados!$A$2:$ZZ$558, 445, MATCH($B$3, resultados!$A$1:$ZZ$1, 0))</f>
        <v/>
      </c>
    </row>
    <row r="452">
      <c r="A452">
        <f>INDEX(resultados!$A$2:$ZZ$558, 446, MATCH($B$1, resultados!$A$1:$ZZ$1, 0))</f>
        <v/>
      </c>
      <c r="B452">
        <f>INDEX(resultados!$A$2:$ZZ$558, 446, MATCH($B$2, resultados!$A$1:$ZZ$1, 0))</f>
        <v/>
      </c>
      <c r="C452">
        <f>INDEX(resultados!$A$2:$ZZ$558, 446, MATCH($B$3, resultados!$A$1:$ZZ$1, 0))</f>
        <v/>
      </c>
    </row>
    <row r="453">
      <c r="A453">
        <f>INDEX(resultados!$A$2:$ZZ$558, 447, MATCH($B$1, resultados!$A$1:$ZZ$1, 0))</f>
        <v/>
      </c>
      <c r="B453">
        <f>INDEX(resultados!$A$2:$ZZ$558, 447, MATCH($B$2, resultados!$A$1:$ZZ$1, 0))</f>
        <v/>
      </c>
      <c r="C453">
        <f>INDEX(resultados!$A$2:$ZZ$558, 447, MATCH($B$3, resultados!$A$1:$ZZ$1, 0))</f>
        <v/>
      </c>
    </row>
    <row r="454">
      <c r="A454">
        <f>INDEX(resultados!$A$2:$ZZ$558, 448, MATCH($B$1, resultados!$A$1:$ZZ$1, 0))</f>
        <v/>
      </c>
      <c r="B454">
        <f>INDEX(resultados!$A$2:$ZZ$558, 448, MATCH($B$2, resultados!$A$1:$ZZ$1, 0))</f>
        <v/>
      </c>
      <c r="C454">
        <f>INDEX(resultados!$A$2:$ZZ$558, 448, MATCH($B$3, resultados!$A$1:$ZZ$1, 0))</f>
        <v/>
      </c>
    </row>
    <row r="455">
      <c r="A455">
        <f>INDEX(resultados!$A$2:$ZZ$558, 449, MATCH($B$1, resultados!$A$1:$ZZ$1, 0))</f>
        <v/>
      </c>
      <c r="B455">
        <f>INDEX(resultados!$A$2:$ZZ$558, 449, MATCH($B$2, resultados!$A$1:$ZZ$1, 0))</f>
        <v/>
      </c>
      <c r="C455">
        <f>INDEX(resultados!$A$2:$ZZ$558, 449, MATCH($B$3, resultados!$A$1:$ZZ$1, 0))</f>
        <v/>
      </c>
    </row>
    <row r="456">
      <c r="A456">
        <f>INDEX(resultados!$A$2:$ZZ$558, 450, MATCH($B$1, resultados!$A$1:$ZZ$1, 0))</f>
        <v/>
      </c>
      <c r="B456">
        <f>INDEX(resultados!$A$2:$ZZ$558, 450, MATCH($B$2, resultados!$A$1:$ZZ$1, 0))</f>
        <v/>
      </c>
      <c r="C456">
        <f>INDEX(resultados!$A$2:$ZZ$558, 450, MATCH($B$3, resultados!$A$1:$ZZ$1, 0))</f>
        <v/>
      </c>
    </row>
    <row r="457">
      <c r="A457">
        <f>INDEX(resultados!$A$2:$ZZ$558, 451, MATCH($B$1, resultados!$A$1:$ZZ$1, 0))</f>
        <v/>
      </c>
      <c r="B457">
        <f>INDEX(resultados!$A$2:$ZZ$558, 451, MATCH($B$2, resultados!$A$1:$ZZ$1, 0))</f>
        <v/>
      </c>
      <c r="C457">
        <f>INDEX(resultados!$A$2:$ZZ$558, 451, MATCH($B$3, resultados!$A$1:$ZZ$1, 0))</f>
        <v/>
      </c>
    </row>
    <row r="458">
      <c r="A458">
        <f>INDEX(resultados!$A$2:$ZZ$558, 452, MATCH($B$1, resultados!$A$1:$ZZ$1, 0))</f>
        <v/>
      </c>
      <c r="B458">
        <f>INDEX(resultados!$A$2:$ZZ$558, 452, MATCH($B$2, resultados!$A$1:$ZZ$1, 0))</f>
        <v/>
      </c>
      <c r="C458">
        <f>INDEX(resultados!$A$2:$ZZ$558, 452, MATCH($B$3, resultados!$A$1:$ZZ$1, 0))</f>
        <v/>
      </c>
    </row>
    <row r="459">
      <c r="A459">
        <f>INDEX(resultados!$A$2:$ZZ$558, 453, MATCH($B$1, resultados!$A$1:$ZZ$1, 0))</f>
        <v/>
      </c>
      <c r="B459">
        <f>INDEX(resultados!$A$2:$ZZ$558, 453, MATCH($B$2, resultados!$A$1:$ZZ$1, 0))</f>
        <v/>
      </c>
      <c r="C459">
        <f>INDEX(resultados!$A$2:$ZZ$558, 453, MATCH($B$3, resultados!$A$1:$ZZ$1, 0))</f>
        <v/>
      </c>
    </row>
    <row r="460">
      <c r="A460">
        <f>INDEX(resultados!$A$2:$ZZ$558, 454, MATCH($B$1, resultados!$A$1:$ZZ$1, 0))</f>
        <v/>
      </c>
      <c r="B460">
        <f>INDEX(resultados!$A$2:$ZZ$558, 454, MATCH($B$2, resultados!$A$1:$ZZ$1, 0))</f>
        <v/>
      </c>
      <c r="C460">
        <f>INDEX(resultados!$A$2:$ZZ$558, 454, MATCH($B$3, resultados!$A$1:$ZZ$1, 0))</f>
        <v/>
      </c>
    </row>
    <row r="461">
      <c r="A461">
        <f>INDEX(resultados!$A$2:$ZZ$558, 455, MATCH($B$1, resultados!$A$1:$ZZ$1, 0))</f>
        <v/>
      </c>
      <c r="B461">
        <f>INDEX(resultados!$A$2:$ZZ$558, 455, MATCH($B$2, resultados!$A$1:$ZZ$1, 0))</f>
        <v/>
      </c>
      <c r="C461">
        <f>INDEX(resultados!$A$2:$ZZ$558, 455, MATCH($B$3, resultados!$A$1:$ZZ$1, 0))</f>
        <v/>
      </c>
    </row>
    <row r="462">
      <c r="A462">
        <f>INDEX(resultados!$A$2:$ZZ$558, 456, MATCH($B$1, resultados!$A$1:$ZZ$1, 0))</f>
        <v/>
      </c>
      <c r="B462">
        <f>INDEX(resultados!$A$2:$ZZ$558, 456, MATCH($B$2, resultados!$A$1:$ZZ$1, 0))</f>
        <v/>
      </c>
      <c r="C462">
        <f>INDEX(resultados!$A$2:$ZZ$558, 456, MATCH($B$3, resultados!$A$1:$ZZ$1, 0))</f>
        <v/>
      </c>
    </row>
    <row r="463">
      <c r="A463">
        <f>INDEX(resultados!$A$2:$ZZ$558, 457, MATCH($B$1, resultados!$A$1:$ZZ$1, 0))</f>
        <v/>
      </c>
      <c r="B463">
        <f>INDEX(resultados!$A$2:$ZZ$558, 457, MATCH($B$2, resultados!$A$1:$ZZ$1, 0))</f>
        <v/>
      </c>
      <c r="C463">
        <f>INDEX(resultados!$A$2:$ZZ$558, 457, MATCH($B$3, resultados!$A$1:$ZZ$1, 0))</f>
        <v/>
      </c>
    </row>
    <row r="464">
      <c r="A464">
        <f>INDEX(resultados!$A$2:$ZZ$558, 458, MATCH($B$1, resultados!$A$1:$ZZ$1, 0))</f>
        <v/>
      </c>
      <c r="B464">
        <f>INDEX(resultados!$A$2:$ZZ$558, 458, MATCH($B$2, resultados!$A$1:$ZZ$1, 0))</f>
        <v/>
      </c>
      <c r="C464">
        <f>INDEX(resultados!$A$2:$ZZ$558, 458, MATCH($B$3, resultados!$A$1:$ZZ$1, 0))</f>
        <v/>
      </c>
    </row>
    <row r="465">
      <c r="A465">
        <f>INDEX(resultados!$A$2:$ZZ$558, 459, MATCH($B$1, resultados!$A$1:$ZZ$1, 0))</f>
        <v/>
      </c>
      <c r="B465">
        <f>INDEX(resultados!$A$2:$ZZ$558, 459, MATCH($B$2, resultados!$A$1:$ZZ$1, 0))</f>
        <v/>
      </c>
      <c r="C465">
        <f>INDEX(resultados!$A$2:$ZZ$558, 459, MATCH($B$3, resultados!$A$1:$ZZ$1, 0))</f>
        <v/>
      </c>
    </row>
    <row r="466">
      <c r="A466">
        <f>INDEX(resultados!$A$2:$ZZ$558, 460, MATCH($B$1, resultados!$A$1:$ZZ$1, 0))</f>
        <v/>
      </c>
      <c r="B466">
        <f>INDEX(resultados!$A$2:$ZZ$558, 460, MATCH($B$2, resultados!$A$1:$ZZ$1, 0))</f>
        <v/>
      </c>
      <c r="C466">
        <f>INDEX(resultados!$A$2:$ZZ$558, 460, MATCH($B$3, resultados!$A$1:$ZZ$1, 0))</f>
        <v/>
      </c>
    </row>
    <row r="467">
      <c r="A467">
        <f>INDEX(resultados!$A$2:$ZZ$558, 461, MATCH($B$1, resultados!$A$1:$ZZ$1, 0))</f>
        <v/>
      </c>
      <c r="B467">
        <f>INDEX(resultados!$A$2:$ZZ$558, 461, MATCH($B$2, resultados!$A$1:$ZZ$1, 0))</f>
        <v/>
      </c>
      <c r="C467">
        <f>INDEX(resultados!$A$2:$ZZ$558, 461, MATCH($B$3, resultados!$A$1:$ZZ$1, 0))</f>
        <v/>
      </c>
    </row>
    <row r="468">
      <c r="A468">
        <f>INDEX(resultados!$A$2:$ZZ$558, 462, MATCH($B$1, resultados!$A$1:$ZZ$1, 0))</f>
        <v/>
      </c>
      <c r="B468">
        <f>INDEX(resultados!$A$2:$ZZ$558, 462, MATCH($B$2, resultados!$A$1:$ZZ$1, 0))</f>
        <v/>
      </c>
      <c r="C468">
        <f>INDEX(resultados!$A$2:$ZZ$558, 462, MATCH($B$3, resultados!$A$1:$ZZ$1, 0))</f>
        <v/>
      </c>
    </row>
    <row r="469">
      <c r="A469">
        <f>INDEX(resultados!$A$2:$ZZ$558, 463, MATCH($B$1, resultados!$A$1:$ZZ$1, 0))</f>
        <v/>
      </c>
      <c r="B469">
        <f>INDEX(resultados!$A$2:$ZZ$558, 463, MATCH($B$2, resultados!$A$1:$ZZ$1, 0))</f>
        <v/>
      </c>
      <c r="C469">
        <f>INDEX(resultados!$A$2:$ZZ$558, 463, MATCH($B$3, resultados!$A$1:$ZZ$1, 0))</f>
        <v/>
      </c>
    </row>
    <row r="470">
      <c r="A470">
        <f>INDEX(resultados!$A$2:$ZZ$558, 464, MATCH($B$1, resultados!$A$1:$ZZ$1, 0))</f>
        <v/>
      </c>
      <c r="B470">
        <f>INDEX(resultados!$A$2:$ZZ$558, 464, MATCH($B$2, resultados!$A$1:$ZZ$1, 0))</f>
        <v/>
      </c>
      <c r="C470">
        <f>INDEX(resultados!$A$2:$ZZ$558, 464, MATCH($B$3, resultados!$A$1:$ZZ$1, 0))</f>
        <v/>
      </c>
    </row>
    <row r="471">
      <c r="A471">
        <f>INDEX(resultados!$A$2:$ZZ$558, 465, MATCH($B$1, resultados!$A$1:$ZZ$1, 0))</f>
        <v/>
      </c>
      <c r="B471">
        <f>INDEX(resultados!$A$2:$ZZ$558, 465, MATCH($B$2, resultados!$A$1:$ZZ$1, 0))</f>
        <v/>
      </c>
      <c r="C471">
        <f>INDEX(resultados!$A$2:$ZZ$558, 465, MATCH($B$3, resultados!$A$1:$ZZ$1, 0))</f>
        <v/>
      </c>
    </row>
    <row r="472">
      <c r="A472">
        <f>INDEX(resultados!$A$2:$ZZ$558, 466, MATCH($B$1, resultados!$A$1:$ZZ$1, 0))</f>
        <v/>
      </c>
      <c r="B472">
        <f>INDEX(resultados!$A$2:$ZZ$558, 466, MATCH($B$2, resultados!$A$1:$ZZ$1, 0))</f>
        <v/>
      </c>
      <c r="C472">
        <f>INDEX(resultados!$A$2:$ZZ$558, 466, MATCH($B$3, resultados!$A$1:$ZZ$1, 0))</f>
        <v/>
      </c>
    </row>
    <row r="473">
      <c r="A473">
        <f>INDEX(resultados!$A$2:$ZZ$558, 467, MATCH($B$1, resultados!$A$1:$ZZ$1, 0))</f>
        <v/>
      </c>
      <c r="B473">
        <f>INDEX(resultados!$A$2:$ZZ$558, 467, MATCH($B$2, resultados!$A$1:$ZZ$1, 0))</f>
        <v/>
      </c>
      <c r="C473">
        <f>INDEX(resultados!$A$2:$ZZ$558, 467, MATCH($B$3, resultados!$A$1:$ZZ$1, 0))</f>
        <v/>
      </c>
    </row>
    <row r="474">
      <c r="A474">
        <f>INDEX(resultados!$A$2:$ZZ$558, 468, MATCH($B$1, resultados!$A$1:$ZZ$1, 0))</f>
        <v/>
      </c>
      <c r="B474">
        <f>INDEX(resultados!$A$2:$ZZ$558, 468, MATCH($B$2, resultados!$A$1:$ZZ$1, 0))</f>
        <v/>
      </c>
      <c r="C474">
        <f>INDEX(resultados!$A$2:$ZZ$558, 468, MATCH($B$3, resultados!$A$1:$ZZ$1, 0))</f>
        <v/>
      </c>
    </row>
    <row r="475">
      <c r="A475">
        <f>INDEX(resultados!$A$2:$ZZ$558, 469, MATCH($B$1, resultados!$A$1:$ZZ$1, 0))</f>
        <v/>
      </c>
      <c r="B475">
        <f>INDEX(resultados!$A$2:$ZZ$558, 469, MATCH($B$2, resultados!$A$1:$ZZ$1, 0))</f>
        <v/>
      </c>
      <c r="C475">
        <f>INDEX(resultados!$A$2:$ZZ$558, 469, MATCH($B$3, resultados!$A$1:$ZZ$1, 0))</f>
        <v/>
      </c>
    </row>
    <row r="476">
      <c r="A476">
        <f>INDEX(resultados!$A$2:$ZZ$558, 470, MATCH($B$1, resultados!$A$1:$ZZ$1, 0))</f>
        <v/>
      </c>
      <c r="B476">
        <f>INDEX(resultados!$A$2:$ZZ$558, 470, MATCH($B$2, resultados!$A$1:$ZZ$1, 0))</f>
        <v/>
      </c>
      <c r="C476">
        <f>INDEX(resultados!$A$2:$ZZ$558, 470, MATCH($B$3, resultados!$A$1:$ZZ$1, 0))</f>
        <v/>
      </c>
    </row>
    <row r="477">
      <c r="A477">
        <f>INDEX(resultados!$A$2:$ZZ$558, 471, MATCH($B$1, resultados!$A$1:$ZZ$1, 0))</f>
        <v/>
      </c>
      <c r="B477">
        <f>INDEX(resultados!$A$2:$ZZ$558, 471, MATCH($B$2, resultados!$A$1:$ZZ$1, 0))</f>
        <v/>
      </c>
      <c r="C477">
        <f>INDEX(resultados!$A$2:$ZZ$558, 471, MATCH($B$3, resultados!$A$1:$ZZ$1, 0))</f>
        <v/>
      </c>
    </row>
    <row r="478">
      <c r="A478">
        <f>INDEX(resultados!$A$2:$ZZ$558, 472, MATCH($B$1, resultados!$A$1:$ZZ$1, 0))</f>
        <v/>
      </c>
      <c r="B478">
        <f>INDEX(resultados!$A$2:$ZZ$558, 472, MATCH($B$2, resultados!$A$1:$ZZ$1, 0))</f>
        <v/>
      </c>
      <c r="C478">
        <f>INDEX(resultados!$A$2:$ZZ$558, 472, MATCH($B$3, resultados!$A$1:$ZZ$1, 0))</f>
        <v/>
      </c>
    </row>
    <row r="479">
      <c r="A479">
        <f>INDEX(resultados!$A$2:$ZZ$558, 473, MATCH($B$1, resultados!$A$1:$ZZ$1, 0))</f>
        <v/>
      </c>
      <c r="B479">
        <f>INDEX(resultados!$A$2:$ZZ$558, 473, MATCH($B$2, resultados!$A$1:$ZZ$1, 0))</f>
        <v/>
      </c>
      <c r="C479">
        <f>INDEX(resultados!$A$2:$ZZ$558, 473, MATCH($B$3, resultados!$A$1:$ZZ$1, 0))</f>
        <v/>
      </c>
    </row>
    <row r="480">
      <c r="A480">
        <f>INDEX(resultados!$A$2:$ZZ$558, 474, MATCH($B$1, resultados!$A$1:$ZZ$1, 0))</f>
        <v/>
      </c>
      <c r="B480">
        <f>INDEX(resultados!$A$2:$ZZ$558, 474, MATCH($B$2, resultados!$A$1:$ZZ$1, 0))</f>
        <v/>
      </c>
      <c r="C480">
        <f>INDEX(resultados!$A$2:$ZZ$558, 474, MATCH($B$3, resultados!$A$1:$ZZ$1, 0))</f>
        <v/>
      </c>
    </row>
    <row r="481">
      <c r="A481">
        <f>INDEX(resultados!$A$2:$ZZ$558, 475, MATCH($B$1, resultados!$A$1:$ZZ$1, 0))</f>
        <v/>
      </c>
      <c r="B481">
        <f>INDEX(resultados!$A$2:$ZZ$558, 475, MATCH($B$2, resultados!$A$1:$ZZ$1, 0))</f>
        <v/>
      </c>
      <c r="C481">
        <f>INDEX(resultados!$A$2:$ZZ$558, 475, MATCH($B$3, resultados!$A$1:$ZZ$1, 0))</f>
        <v/>
      </c>
    </row>
    <row r="482">
      <c r="A482">
        <f>INDEX(resultados!$A$2:$ZZ$558, 476, MATCH($B$1, resultados!$A$1:$ZZ$1, 0))</f>
        <v/>
      </c>
      <c r="B482">
        <f>INDEX(resultados!$A$2:$ZZ$558, 476, MATCH($B$2, resultados!$A$1:$ZZ$1, 0))</f>
        <v/>
      </c>
      <c r="C482">
        <f>INDEX(resultados!$A$2:$ZZ$558, 476, MATCH($B$3, resultados!$A$1:$ZZ$1, 0))</f>
        <v/>
      </c>
    </row>
    <row r="483">
      <c r="A483">
        <f>INDEX(resultados!$A$2:$ZZ$558, 477, MATCH($B$1, resultados!$A$1:$ZZ$1, 0))</f>
        <v/>
      </c>
      <c r="B483">
        <f>INDEX(resultados!$A$2:$ZZ$558, 477, MATCH($B$2, resultados!$A$1:$ZZ$1, 0))</f>
        <v/>
      </c>
      <c r="C483">
        <f>INDEX(resultados!$A$2:$ZZ$558, 477, MATCH($B$3, resultados!$A$1:$ZZ$1, 0))</f>
        <v/>
      </c>
    </row>
    <row r="484">
      <c r="A484">
        <f>INDEX(resultados!$A$2:$ZZ$558, 478, MATCH($B$1, resultados!$A$1:$ZZ$1, 0))</f>
        <v/>
      </c>
      <c r="B484">
        <f>INDEX(resultados!$A$2:$ZZ$558, 478, MATCH($B$2, resultados!$A$1:$ZZ$1, 0))</f>
        <v/>
      </c>
      <c r="C484">
        <f>INDEX(resultados!$A$2:$ZZ$558, 478, MATCH($B$3, resultados!$A$1:$ZZ$1, 0))</f>
        <v/>
      </c>
    </row>
    <row r="485">
      <c r="A485">
        <f>INDEX(resultados!$A$2:$ZZ$558, 479, MATCH($B$1, resultados!$A$1:$ZZ$1, 0))</f>
        <v/>
      </c>
      <c r="B485">
        <f>INDEX(resultados!$A$2:$ZZ$558, 479, MATCH($B$2, resultados!$A$1:$ZZ$1, 0))</f>
        <v/>
      </c>
      <c r="C485">
        <f>INDEX(resultados!$A$2:$ZZ$558, 479, MATCH($B$3, resultados!$A$1:$ZZ$1, 0))</f>
        <v/>
      </c>
    </row>
    <row r="486">
      <c r="A486">
        <f>INDEX(resultados!$A$2:$ZZ$558, 480, MATCH($B$1, resultados!$A$1:$ZZ$1, 0))</f>
        <v/>
      </c>
      <c r="B486">
        <f>INDEX(resultados!$A$2:$ZZ$558, 480, MATCH($B$2, resultados!$A$1:$ZZ$1, 0))</f>
        <v/>
      </c>
      <c r="C486">
        <f>INDEX(resultados!$A$2:$ZZ$558, 480, MATCH($B$3, resultados!$A$1:$ZZ$1, 0))</f>
        <v/>
      </c>
    </row>
    <row r="487">
      <c r="A487">
        <f>INDEX(resultados!$A$2:$ZZ$558, 481, MATCH($B$1, resultados!$A$1:$ZZ$1, 0))</f>
        <v/>
      </c>
      <c r="B487">
        <f>INDEX(resultados!$A$2:$ZZ$558, 481, MATCH($B$2, resultados!$A$1:$ZZ$1, 0))</f>
        <v/>
      </c>
      <c r="C487">
        <f>INDEX(resultados!$A$2:$ZZ$558, 481, MATCH($B$3, resultados!$A$1:$ZZ$1, 0))</f>
        <v/>
      </c>
    </row>
    <row r="488">
      <c r="A488">
        <f>INDEX(resultados!$A$2:$ZZ$558, 482, MATCH($B$1, resultados!$A$1:$ZZ$1, 0))</f>
        <v/>
      </c>
      <c r="B488">
        <f>INDEX(resultados!$A$2:$ZZ$558, 482, MATCH($B$2, resultados!$A$1:$ZZ$1, 0))</f>
        <v/>
      </c>
      <c r="C488">
        <f>INDEX(resultados!$A$2:$ZZ$558, 482, MATCH($B$3, resultados!$A$1:$ZZ$1, 0))</f>
        <v/>
      </c>
    </row>
    <row r="489">
      <c r="A489">
        <f>INDEX(resultados!$A$2:$ZZ$558, 483, MATCH($B$1, resultados!$A$1:$ZZ$1, 0))</f>
        <v/>
      </c>
      <c r="B489">
        <f>INDEX(resultados!$A$2:$ZZ$558, 483, MATCH($B$2, resultados!$A$1:$ZZ$1, 0))</f>
        <v/>
      </c>
      <c r="C489">
        <f>INDEX(resultados!$A$2:$ZZ$558, 483, MATCH($B$3, resultados!$A$1:$ZZ$1, 0))</f>
        <v/>
      </c>
    </row>
    <row r="490">
      <c r="A490">
        <f>INDEX(resultados!$A$2:$ZZ$558, 484, MATCH($B$1, resultados!$A$1:$ZZ$1, 0))</f>
        <v/>
      </c>
      <c r="B490">
        <f>INDEX(resultados!$A$2:$ZZ$558, 484, MATCH($B$2, resultados!$A$1:$ZZ$1, 0))</f>
        <v/>
      </c>
      <c r="C490">
        <f>INDEX(resultados!$A$2:$ZZ$558, 484, MATCH($B$3, resultados!$A$1:$ZZ$1, 0))</f>
        <v/>
      </c>
    </row>
    <row r="491">
      <c r="A491">
        <f>INDEX(resultados!$A$2:$ZZ$558, 485, MATCH($B$1, resultados!$A$1:$ZZ$1, 0))</f>
        <v/>
      </c>
      <c r="B491">
        <f>INDEX(resultados!$A$2:$ZZ$558, 485, MATCH($B$2, resultados!$A$1:$ZZ$1, 0))</f>
        <v/>
      </c>
      <c r="C491">
        <f>INDEX(resultados!$A$2:$ZZ$558, 485, MATCH($B$3, resultados!$A$1:$ZZ$1, 0))</f>
        <v/>
      </c>
    </row>
    <row r="492">
      <c r="A492">
        <f>INDEX(resultados!$A$2:$ZZ$558, 486, MATCH($B$1, resultados!$A$1:$ZZ$1, 0))</f>
        <v/>
      </c>
      <c r="B492">
        <f>INDEX(resultados!$A$2:$ZZ$558, 486, MATCH($B$2, resultados!$A$1:$ZZ$1, 0))</f>
        <v/>
      </c>
      <c r="C492">
        <f>INDEX(resultados!$A$2:$ZZ$558, 486, MATCH($B$3, resultados!$A$1:$ZZ$1, 0))</f>
        <v/>
      </c>
    </row>
    <row r="493">
      <c r="A493">
        <f>INDEX(resultados!$A$2:$ZZ$558, 487, MATCH($B$1, resultados!$A$1:$ZZ$1, 0))</f>
        <v/>
      </c>
      <c r="B493">
        <f>INDEX(resultados!$A$2:$ZZ$558, 487, MATCH($B$2, resultados!$A$1:$ZZ$1, 0))</f>
        <v/>
      </c>
      <c r="C493">
        <f>INDEX(resultados!$A$2:$ZZ$558, 487, MATCH($B$3, resultados!$A$1:$ZZ$1, 0))</f>
        <v/>
      </c>
    </row>
    <row r="494">
      <c r="A494">
        <f>INDEX(resultados!$A$2:$ZZ$558, 488, MATCH($B$1, resultados!$A$1:$ZZ$1, 0))</f>
        <v/>
      </c>
      <c r="B494">
        <f>INDEX(resultados!$A$2:$ZZ$558, 488, MATCH($B$2, resultados!$A$1:$ZZ$1, 0))</f>
        <v/>
      </c>
      <c r="C494">
        <f>INDEX(resultados!$A$2:$ZZ$558, 488, MATCH($B$3, resultados!$A$1:$ZZ$1, 0))</f>
        <v/>
      </c>
    </row>
    <row r="495">
      <c r="A495">
        <f>INDEX(resultados!$A$2:$ZZ$558, 489, MATCH($B$1, resultados!$A$1:$ZZ$1, 0))</f>
        <v/>
      </c>
      <c r="B495">
        <f>INDEX(resultados!$A$2:$ZZ$558, 489, MATCH($B$2, resultados!$A$1:$ZZ$1, 0))</f>
        <v/>
      </c>
      <c r="C495">
        <f>INDEX(resultados!$A$2:$ZZ$558, 489, MATCH($B$3, resultados!$A$1:$ZZ$1, 0))</f>
        <v/>
      </c>
    </row>
    <row r="496">
      <c r="A496">
        <f>INDEX(resultados!$A$2:$ZZ$558, 490, MATCH($B$1, resultados!$A$1:$ZZ$1, 0))</f>
        <v/>
      </c>
      <c r="B496">
        <f>INDEX(resultados!$A$2:$ZZ$558, 490, MATCH($B$2, resultados!$A$1:$ZZ$1, 0))</f>
        <v/>
      </c>
      <c r="C496">
        <f>INDEX(resultados!$A$2:$ZZ$558, 490, MATCH($B$3, resultados!$A$1:$ZZ$1, 0))</f>
        <v/>
      </c>
    </row>
    <row r="497">
      <c r="A497">
        <f>INDEX(resultados!$A$2:$ZZ$558, 491, MATCH($B$1, resultados!$A$1:$ZZ$1, 0))</f>
        <v/>
      </c>
      <c r="B497">
        <f>INDEX(resultados!$A$2:$ZZ$558, 491, MATCH($B$2, resultados!$A$1:$ZZ$1, 0))</f>
        <v/>
      </c>
      <c r="C497">
        <f>INDEX(resultados!$A$2:$ZZ$558, 491, MATCH($B$3, resultados!$A$1:$ZZ$1, 0))</f>
        <v/>
      </c>
    </row>
    <row r="498">
      <c r="A498">
        <f>INDEX(resultados!$A$2:$ZZ$558, 492, MATCH($B$1, resultados!$A$1:$ZZ$1, 0))</f>
        <v/>
      </c>
      <c r="B498">
        <f>INDEX(resultados!$A$2:$ZZ$558, 492, MATCH($B$2, resultados!$A$1:$ZZ$1, 0))</f>
        <v/>
      </c>
      <c r="C498">
        <f>INDEX(resultados!$A$2:$ZZ$558, 492, MATCH($B$3, resultados!$A$1:$ZZ$1, 0))</f>
        <v/>
      </c>
    </row>
    <row r="499">
      <c r="A499">
        <f>INDEX(resultados!$A$2:$ZZ$558, 493, MATCH($B$1, resultados!$A$1:$ZZ$1, 0))</f>
        <v/>
      </c>
      <c r="B499">
        <f>INDEX(resultados!$A$2:$ZZ$558, 493, MATCH($B$2, resultados!$A$1:$ZZ$1, 0))</f>
        <v/>
      </c>
      <c r="C499">
        <f>INDEX(resultados!$A$2:$ZZ$558, 493, MATCH($B$3, resultados!$A$1:$ZZ$1, 0))</f>
        <v/>
      </c>
    </row>
    <row r="500">
      <c r="A500">
        <f>INDEX(resultados!$A$2:$ZZ$558, 494, MATCH($B$1, resultados!$A$1:$ZZ$1, 0))</f>
        <v/>
      </c>
      <c r="B500">
        <f>INDEX(resultados!$A$2:$ZZ$558, 494, MATCH($B$2, resultados!$A$1:$ZZ$1, 0))</f>
        <v/>
      </c>
      <c r="C500">
        <f>INDEX(resultados!$A$2:$ZZ$558, 494, MATCH($B$3, resultados!$A$1:$ZZ$1, 0))</f>
        <v/>
      </c>
    </row>
    <row r="501">
      <c r="A501">
        <f>INDEX(resultados!$A$2:$ZZ$558, 495, MATCH($B$1, resultados!$A$1:$ZZ$1, 0))</f>
        <v/>
      </c>
      <c r="B501">
        <f>INDEX(resultados!$A$2:$ZZ$558, 495, MATCH($B$2, resultados!$A$1:$ZZ$1, 0))</f>
        <v/>
      </c>
      <c r="C501">
        <f>INDEX(resultados!$A$2:$ZZ$558, 495, MATCH($B$3, resultados!$A$1:$ZZ$1, 0))</f>
        <v/>
      </c>
    </row>
    <row r="502">
      <c r="A502">
        <f>INDEX(resultados!$A$2:$ZZ$558, 496, MATCH($B$1, resultados!$A$1:$ZZ$1, 0))</f>
        <v/>
      </c>
      <c r="B502">
        <f>INDEX(resultados!$A$2:$ZZ$558, 496, MATCH($B$2, resultados!$A$1:$ZZ$1, 0))</f>
        <v/>
      </c>
      <c r="C502">
        <f>INDEX(resultados!$A$2:$ZZ$558, 496, MATCH($B$3, resultados!$A$1:$ZZ$1, 0))</f>
        <v/>
      </c>
    </row>
    <row r="503">
      <c r="A503">
        <f>INDEX(resultados!$A$2:$ZZ$558, 497, MATCH($B$1, resultados!$A$1:$ZZ$1, 0))</f>
        <v/>
      </c>
      <c r="B503">
        <f>INDEX(resultados!$A$2:$ZZ$558, 497, MATCH($B$2, resultados!$A$1:$ZZ$1, 0))</f>
        <v/>
      </c>
      <c r="C503">
        <f>INDEX(resultados!$A$2:$ZZ$558, 497, MATCH($B$3, resultados!$A$1:$ZZ$1, 0))</f>
        <v/>
      </c>
    </row>
    <row r="504">
      <c r="A504">
        <f>INDEX(resultados!$A$2:$ZZ$558, 498, MATCH($B$1, resultados!$A$1:$ZZ$1, 0))</f>
        <v/>
      </c>
      <c r="B504">
        <f>INDEX(resultados!$A$2:$ZZ$558, 498, MATCH($B$2, resultados!$A$1:$ZZ$1, 0))</f>
        <v/>
      </c>
      <c r="C504">
        <f>INDEX(resultados!$A$2:$ZZ$558, 498, MATCH($B$3, resultados!$A$1:$ZZ$1, 0))</f>
        <v/>
      </c>
    </row>
    <row r="505">
      <c r="A505">
        <f>INDEX(resultados!$A$2:$ZZ$558, 499, MATCH($B$1, resultados!$A$1:$ZZ$1, 0))</f>
        <v/>
      </c>
      <c r="B505">
        <f>INDEX(resultados!$A$2:$ZZ$558, 499, MATCH($B$2, resultados!$A$1:$ZZ$1, 0))</f>
        <v/>
      </c>
      <c r="C505">
        <f>INDEX(resultados!$A$2:$ZZ$558, 499, MATCH($B$3, resultados!$A$1:$ZZ$1, 0))</f>
        <v/>
      </c>
    </row>
    <row r="506">
      <c r="A506">
        <f>INDEX(resultados!$A$2:$ZZ$558, 500, MATCH($B$1, resultados!$A$1:$ZZ$1, 0))</f>
        <v/>
      </c>
      <c r="B506">
        <f>INDEX(resultados!$A$2:$ZZ$558, 500, MATCH($B$2, resultados!$A$1:$ZZ$1, 0))</f>
        <v/>
      </c>
      <c r="C506">
        <f>INDEX(resultados!$A$2:$ZZ$558, 500, MATCH($B$3, resultados!$A$1:$ZZ$1, 0))</f>
        <v/>
      </c>
    </row>
    <row r="507">
      <c r="A507">
        <f>INDEX(resultados!$A$2:$ZZ$558, 501, MATCH($B$1, resultados!$A$1:$ZZ$1, 0))</f>
        <v/>
      </c>
      <c r="B507">
        <f>INDEX(resultados!$A$2:$ZZ$558, 501, MATCH($B$2, resultados!$A$1:$ZZ$1, 0))</f>
        <v/>
      </c>
      <c r="C507">
        <f>INDEX(resultados!$A$2:$ZZ$558, 501, MATCH($B$3, resultados!$A$1:$ZZ$1, 0))</f>
        <v/>
      </c>
    </row>
    <row r="508">
      <c r="A508">
        <f>INDEX(resultados!$A$2:$ZZ$558, 502, MATCH($B$1, resultados!$A$1:$ZZ$1, 0))</f>
        <v/>
      </c>
      <c r="B508">
        <f>INDEX(resultados!$A$2:$ZZ$558, 502, MATCH($B$2, resultados!$A$1:$ZZ$1, 0))</f>
        <v/>
      </c>
      <c r="C508">
        <f>INDEX(resultados!$A$2:$ZZ$558, 502, MATCH($B$3, resultados!$A$1:$ZZ$1, 0))</f>
        <v/>
      </c>
    </row>
    <row r="509">
      <c r="A509">
        <f>INDEX(resultados!$A$2:$ZZ$558, 503, MATCH($B$1, resultados!$A$1:$ZZ$1, 0))</f>
        <v/>
      </c>
      <c r="B509">
        <f>INDEX(resultados!$A$2:$ZZ$558, 503, MATCH($B$2, resultados!$A$1:$ZZ$1, 0))</f>
        <v/>
      </c>
      <c r="C509">
        <f>INDEX(resultados!$A$2:$ZZ$558, 503, MATCH($B$3, resultados!$A$1:$ZZ$1, 0))</f>
        <v/>
      </c>
    </row>
    <row r="510">
      <c r="A510">
        <f>INDEX(resultados!$A$2:$ZZ$558, 504, MATCH($B$1, resultados!$A$1:$ZZ$1, 0))</f>
        <v/>
      </c>
      <c r="B510">
        <f>INDEX(resultados!$A$2:$ZZ$558, 504, MATCH($B$2, resultados!$A$1:$ZZ$1, 0))</f>
        <v/>
      </c>
      <c r="C510">
        <f>INDEX(resultados!$A$2:$ZZ$558, 504, MATCH($B$3, resultados!$A$1:$ZZ$1, 0))</f>
        <v/>
      </c>
    </row>
    <row r="511">
      <c r="A511">
        <f>INDEX(resultados!$A$2:$ZZ$558, 505, MATCH($B$1, resultados!$A$1:$ZZ$1, 0))</f>
        <v/>
      </c>
      <c r="B511">
        <f>INDEX(resultados!$A$2:$ZZ$558, 505, MATCH($B$2, resultados!$A$1:$ZZ$1, 0))</f>
        <v/>
      </c>
      <c r="C511">
        <f>INDEX(resultados!$A$2:$ZZ$558, 505, MATCH($B$3, resultados!$A$1:$ZZ$1, 0))</f>
        <v/>
      </c>
    </row>
    <row r="512">
      <c r="A512">
        <f>INDEX(resultados!$A$2:$ZZ$558, 506, MATCH($B$1, resultados!$A$1:$ZZ$1, 0))</f>
        <v/>
      </c>
      <c r="B512">
        <f>INDEX(resultados!$A$2:$ZZ$558, 506, MATCH($B$2, resultados!$A$1:$ZZ$1, 0))</f>
        <v/>
      </c>
      <c r="C512">
        <f>INDEX(resultados!$A$2:$ZZ$558, 506, MATCH($B$3, resultados!$A$1:$ZZ$1, 0))</f>
        <v/>
      </c>
    </row>
    <row r="513">
      <c r="A513">
        <f>INDEX(resultados!$A$2:$ZZ$558, 507, MATCH($B$1, resultados!$A$1:$ZZ$1, 0))</f>
        <v/>
      </c>
      <c r="B513">
        <f>INDEX(resultados!$A$2:$ZZ$558, 507, MATCH($B$2, resultados!$A$1:$ZZ$1, 0))</f>
        <v/>
      </c>
      <c r="C513">
        <f>INDEX(resultados!$A$2:$ZZ$558, 507, MATCH($B$3, resultados!$A$1:$ZZ$1, 0))</f>
        <v/>
      </c>
    </row>
    <row r="514">
      <c r="A514">
        <f>INDEX(resultados!$A$2:$ZZ$558, 508, MATCH($B$1, resultados!$A$1:$ZZ$1, 0))</f>
        <v/>
      </c>
      <c r="B514">
        <f>INDEX(resultados!$A$2:$ZZ$558, 508, MATCH($B$2, resultados!$A$1:$ZZ$1, 0))</f>
        <v/>
      </c>
      <c r="C514">
        <f>INDEX(resultados!$A$2:$ZZ$558, 508, MATCH($B$3, resultados!$A$1:$ZZ$1, 0))</f>
        <v/>
      </c>
    </row>
    <row r="515">
      <c r="A515">
        <f>INDEX(resultados!$A$2:$ZZ$558, 509, MATCH($B$1, resultados!$A$1:$ZZ$1, 0))</f>
        <v/>
      </c>
      <c r="B515">
        <f>INDEX(resultados!$A$2:$ZZ$558, 509, MATCH($B$2, resultados!$A$1:$ZZ$1, 0))</f>
        <v/>
      </c>
      <c r="C515">
        <f>INDEX(resultados!$A$2:$ZZ$558, 509, MATCH($B$3, resultados!$A$1:$ZZ$1, 0))</f>
        <v/>
      </c>
    </row>
    <row r="516">
      <c r="A516">
        <f>INDEX(resultados!$A$2:$ZZ$558, 510, MATCH($B$1, resultados!$A$1:$ZZ$1, 0))</f>
        <v/>
      </c>
      <c r="B516">
        <f>INDEX(resultados!$A$2:$ZZ$558, 510, MATCH($B$2, resultados!$A$1:$ZZ$1, 0))</f>
        <v/>
      </c>
      <c r="C516">
        <f>INDEX(resultados!$A$2:$ZZ$558, 510, MATCH($B$3, resultados!$A$1:$ZZ$1, 0))</f>
        <v/>
      </c>
    </row>
    <row r="517">
      <c r="A517">
        <f>INDEX(resultados!$A$2:$ZZ$558, 511, MATCH($B$1, resultados!$A$1:$ZZ$1, 0))</f>
        <v/>
      </c>
      <c r="B517">
        <f>INDEX(resultados!$A$2:$ZZ$558, 511, MATCH($B$2, resultados!$A$1:$ZZ$1, 0))</f>
        <v/>
      </c>
      <c r="C517">
        <f>INDEX(resultados!$A$2:$ZZ$558, 511, MATCH($B$3, resultados!$A$1:$ZZ$1, 0))</f>
        <v/>
      </c>
    </row>
    <row r="518">
      <c r="A518">
        <f>INDEX(resultados!$A$2:$ZZ$558, 512, MATCH($B$1, resultados!$A$1:$ZZ$1, 0))</f>
        <v/>
      </c>
      <c r="B518">
        <f>INDEX(resultados!$A$2:$ZZ$558, 512, MATCH($B$2, resultados!$A$1:$ZZ$1, 0))</f>
        <v/>
      </c>
      <c r="C518">
        <f>INDEX(resultados!$A$2:$ZZ$558, 512, MATCH($B$3, resultados!$A$1:$ZZ$1, 0))</f>
        <v/>
      </c>
    </row>
    <row r="519">
      <c r="A519">
        <f>INDEX(resultados!$A$2:$ZZ$558, 513, MATCH($B$1, resultados!$A$1:$ZZ$1, 0))</f>
        <v/>
      </c>
      <c r="B519">
        <f>INDEX(resultados!$A$2:$ZZ$558, 513, MATCH($B$2, resultados!$A$1:$ZZ$1, 0))</f>
        <v/>
      </c>
      <c r="C519">
        <f>INDEX(resultados!$A$2:$ZZ$558, 513, MATCH($B$3, resultados!$A$1:$ZZ$1, 0))</f>
        <v/>
      </c>
    </row>
    <row r="520">
      <c r="A520">
        <f>INDEX(resultados!$A$2:$ZZ$558, 514, MATCH($B$1, resultados!$A$1:$ZZ$1, 0))</f>
        <v/>
      </c>
      <c r="B520">
        <f>INDEX(resultados!$A$2:$ZZ$558, 514, MATCH($B$2, resultados!$A$1:$ZZ$1, 0))</f>
        <v/>
      </c>
      <c r="C520">
        <f>INDEX(resultados!$A$2:$ZZ$558, 514, MATCH($B$3, resultados!$A$1:$ZZ$1, 0))</f>
        <v/>
      </c>
    </row>
    <row r="521">
      <c r="A521">
        <f>INDEX(resultados!$A$2:$ZZ$558, 515, MATCH($B$1, resultados!$A$1:$ZZ$1, 0))</f>
        <v/>
      </c>
      <c r="B521">
        <f>INDEX(resultados!$A$2:$ZZ$558, 515, MATCH($B$2, resultados!$A$1:$ZZ$1, 0))</f>
        <v/>
      </c>
      <c r="C521">
        <f>INDEX(resultados!$A$2:$ZZ$558, 515, MATCH($B$3, resultados!$A$1:$ZZ$1, 0))</f>
        <v/>
      </c>
    </row>
    <row r="522">
      <c r="A522">
        <f>INDEX(resultados!$A$2:$ZZ$558, 516, MATCH($B$1, resultados!$A$1:$ZZ$1, 0))</f>
        <v/>
      </c>
      <c r="B522">
        <f>INDEX(resultados!$A$2:$ZZ$558, 516, MATCH($B$2, resultados!$A$1:$ZZ$1, 0))</f>
        <v/>
      </c>
      <c r="C522">
        <f>INDEX(resultados!$A$2:$ZZ$558, 516, MATCH($B$3, resultados!$A$1:$ZZ$1, 0))</f>
        <v/>
      </c>
    </row>
    <row r="523">
      <c r="A523">
        <f>INDEX(resultados!$A$2:$ZZ$558, 517, MATCH($B$1, resultados!$A$1:$ZZ$1, 0))</f>
        <v/>
      </c>
      <c r="B523">
        <f>INDEX(resultados!$A$2:$ZZ$558, 517, MATCH($B$2, resultados!$A$1:$ZZ$1, 0))</f>
        <v/>
      </c>
      <c r="C523">
        <f>INDEX(resultados!$A$2:$ZZ$558, 517, MATCH($B$3, resultados!$A$1:$ZZ$1, 0))</f>
        <v/>
      </c>
    </row>
    <row r="524">
      <c r="A524">
        <f>INDEX(resultados!$A$2:$ZZ$558, 518, MATCH($B$1, resultados!$A$1:$ZZ$1, 0))</f>
        <v/>
      </c>
      <c r="B524">
        <f>INDEX(resultados!$A$2:$ZZ$558, 518, MATCH($B$2, resultados!$A$1:$ZZ$1, 0))</f>
        <v/>
      </c>
      <c r="C524">
        <f>INDEX(resultados!$A$2:$ZZ$558, 518, MATCH($B$3, resultados!$A$1:$ZZ$1, 0))</f>
        <v/>
      </c>
    </row>
    <row r="525">
      <c r="A525">
        <f>INDEX(resultados!$A$2:$ZZ$558, 519, MATCH($B$1, resultados!$A$1:$ZZ$1, 0))</f>
        <v/>
      </c>
      <c r="B525">
        <f>INDEX(resultados!$A$2:$ZZ$558, 519, MATCH($B$2, resultados!$A$1:$ZZ$1, 0))</f>
        <v/>
      </c>
      <c r="C525">
        <f>INDEX(resultados!$A$2:$ZZ$558, 519, MATCH($B$3, resultados!$A$1:$ZZ$1, 0))</f>
        <v/>
      </c>
    </row>
    <row r="526">
      <c r="A526">
        <f>INDEX(resultados!$A$2:$ZZ$558, 520, MATCH($B$1, resultados!$A$1:$ZZ$1, 0))</f>
        <v/>
      </c>
      <c r="B526">
        <f>INDEX(resultados!$A$2:$ZZ$558, 520, MATCH($B$2, resultados!$A$1:$ZZ$1, 0))</f>
        <v/>
      </c>
      <c r="C526">
        <f>INDEX(resultados!$A$2:$ZZ$558, 520, MATCH($B$3, resultados!$A$1:$ZZ$1, 0))</f>
        <v/>
      </c>
    </row>
    <row r="527">
      <c r="A527">
        <f>INDEX(resultados!$A$2:$ZZ$558, 521, MATCH($B$1, resultados!$A$1:$ZZ$1, 0))</f>
        <v/>
      </c>
      <c r="B527">
        <f>INDEX(resultados!$A$2:$ZZ$558, 521, MATCH($B$2, resultados!$A$1:$ZZ$1, 0))</f>
        <v/>
      </c>
      <c r="C527">
        <f>INDEX(resultados!$A$2:$ZZ$558, 521, MATCH($B$3, resultados!$A$1:$ZZ$1, 0))</f>
        <v/>
      </c>
    </row>
    <row r="528">
      <c r="A528">
        <f>INDEX(resultados!$A$2:$ZZ$558, 522, MATCH($B$1, resultados!$A$1:$ZZ$1, 0))</f>
        <v/>
      </c>
      <c r="B528">
        <f>INDEX(resultados!$A$2:$ZZ$558, 522, MATCH($B$2, resultados!$A$1:$ZZ$1, 0))</f>
        <v/>
      </c>
      <c r="C528">
        <f>INDEX(resultados!$A$2:$ZZ$558, 522, MATCH($B$3, resultados!$A$1:$ZZ$1, 0))</f>
        <v/>
      </c>
    </row>
    <row r="529">
      <c r="A529">
        <f>INDEX(resultados!$A$2:$ZZ$558, 523, MATCH($B$1, resultados!$A$1:$ZZ$1, 0))</f>
        <v/>
      </c>
      <c r="B529">
        <f>INDEX(resultados!$A$2:$ZZ$558, 523, MATCH($B$2, resultados!$A$1:$ZZ$1, 0))</f>
        <v/>
      </c>
      <c r="C529">
        <f>INDEX(resultados!$A$2:$ZZ$558, 523, MATCH($B$3, resultados!$A$1:$ZZ$1, 0))</f>
        <v/>
      </c>
    </row>
    <row r="530">
      <c r="A530">
        <f>INDEX(resultados!$A$2:$ZZ$558, 524, MATCH($B$1, resultados!$A$1:$ZZ$1, 0))</f>
        <v/>
      </c>
      <c r="B530">
        <f>INDEX(resultados!$A$2:$ZZ$558, 524, MATCH($B$2, resultados!$A$1:$ZZ$1, 0))</f>
        <v/>
      </c>
      <c r="C530">
        <f>INDEX(resultados!$A$2:$ZZ$558, 524, MATCH($B$3, resultados!$A$1:$ZZ$1, 0))</f>
        <v/>
      </c>
    </row>
    <row r="531">
      <c r="A531">
        <f>INDEX(resultados!$A$2:$ZZ$558, 525, MATCH($B$1, resultados!$A$1:$ZZ$1, 0))</f>
        <v/>
      </c>
      <c r="B531">
        <f>INDEX(resultados!$A$2:$ZZ$558, 525, MATCH($B$2, resultados!$A$1:$ZZ$1, 0))</f>
        <v/>
      </c>
      <c r="C531">
        <f>INDEX(resultados!$A$2:$ZZ$558, 525, MATCH($B$3, resultados!$A$1:$ZZ$1, 0))</f>
        <v/>
      </c>
    </row>
    <row r="532">
      <c r="A532">
        <f>INDEX(resultados!$A$2:$ZZ$558, 526, MATCH($B$1, resultados!$A$1:$ZZ$1, 0))</f>
        <v/>
      </c>
      <c r="B532">
        <f>INDEX(resultados!$A$2:$ZZ$558, 526, MATCH($B$2, resultados!$A$1:$ZZ$1, 0))</f>
        <v/>
      </c>
      <c r="C532">
        <f>INDEX(resultados!$A$2:$ZZ$558, 526, MATCH($B$3, resultados!$A$1:$ZZ$1, 0))</f>
        <v/>
      </c>
    </row>
    <row r="533">
      <c r="A533">
        <f>INDEX(resultados!$A$2:$ZZ$558, 527, MATCH($B$1, resultados!$A$1:$ZZ$1, 0))</f>
        <v/>
      </c>
      <c r="B533">
        <f>INDEX(resultados!$A$2:$ZZ$558, 527, MATCH($B$2, resultados!$A$1:$ZZ$1, 0))</f>
        <v/>
      </c>
      <c r="C533">
        <f>INDEX(resultados!$A$2:$ZZ$558, 527, MATCH($B$3, resultados!$A$1:$ZZ$1, 0))</f>
        <v/>
      </c>
    </row>
    <row r="534">
      <c r="A534">
        <f>INDEX(resultados!$A$2:$ZZ$558, 528, MATCH($B$1, resultados!$A$1:$ZZ$1, 0))</f>
        <v/>
      </c>
      <c r="B534">
        <f>INDEX(resultados!$A$2:$ZZ$558, 528, MATCH($B$2, resultados!$A$1:$ZZ$1, 0))</f>
        <v/>
      </c>
      <c r="C534">
        <f>INDEX(resultados!$A$2:$ZZ$558, 528, MATCH($B$3, resultados!$A$1:$ZZ$1, 0))</f>
        <v/>
      </c>
    </row>
    <row r="535">
      <c r="A535">
        <f>INDEX(resultados!$A$2:$ZZ$558, 529, MATCH($B$1, resultados!$A$1:$ZZ$1, 0))</f>
        <v/>
      </c>
      <c r="B535">
        <f>INDEX(resultados!$A$2:$ZZ$558, 529, MATCH($B$2, resultados!$A$1:$ZZ$1, 0))</f>
        <v/>
      </c>
      <c r="C535">
        <f>INDEX(resultados!$A$2:$ZZ$558, 529, MATCH($B$3, resultados!$A$1:$ZZ$1, 0))</f>
        <v/>
      </c>
    </row>
    <row r="536">
      <c r="A536">
        <f>INDEX(resultados!$A$2:$ZZ$558, 530, MATCH($B$1, resultados!$A$1:$ZZ$1, 0))</f>
        <v/>
      </c>
      <c r="B536">
        <f>INDEX(resultados!$A$2:$ZZ$558, 530, MATCH($B$2, resultados!$A$1:$ZZ$1, 0))</f>
        <v/>
      </c>
      <c r="C536">
        <f>INDEX(resultados!$A$2:$ZZ$558, 530, MATCH($B$3, resultados!$A$1:$ZZ$1, 0))</f>
        <v/>
      </c>
    </row>
    <row r="537">
      <c r="A537">
        <f>INDEX(resultados!$A$2:$ZZ$558, 531, MATCH($B$1, resultados!$A$1:$ZZ$1, 0))</f>
        <v/>
      </c>
      <c r="B537">
        <f>INDEX(resultados!$A$2:$ZZ$558, 531, MATCH($B$2, resultados!$A$1:$ZZ$1, 0))</f>
        <v/>
      </c>
      <c r="C537">
        <f>INDEX(resultados!$A$2:$ZZ$558, 531, MATCH($B$3, resultados!$A$1:$ZZ$1, 0))</f>
        <v/>
      </c>
    </row>
    <row r="538">
      <c r="A538">
        <f>INDEX(resultados!$A$2:$ZZ$558, 532, MATCH($B$1, resultados!$A$1:$ZZ$1, 0))</f>
        <v/>
      </c>
      <c r="B538">
        <f>INDEX(resultados!$A$2:$ZZ$558, 532, MATCH($B$2, resultados!$A$1:$ZZ$1, 0))</f>
        <v/>
      </c>
      <c r="C538">
        <f>INDEX(resultados!$A$2:$ZZ$558, 532, MATCH($B$3, resultados!$A$1:$ZZ$1, 0))</f>
        <v/>
      </c>
    </row>
    <row r="539">
      <c r="A539">
        <f>INDEX(resultados!$A$2:$ZZ$558, 533, MATCH($B$1, resultados!$A$1:$ZZ$1, 0))</f>
        <v/>
      </c>
      <c r="B539">
        <f>INDEX(resultados!$A$2:$ZZ$558, 533, MATCH($B$2, resultados!$A$1:$ZZ$1, 0))</f>
        <v/>
      </c>
      <c r="C539">
        <f>INDEX(resultados!$A$2:$ZZ$558, 533, MATCH($B$3, resultados!$A$1:$ZZ$1, 0))</f>
        <v/>
      </c>
    </row>
    <row r="540">
      <c r="A540">
        <f>INDEX(resultados!$A$2:$ZZ$558, 534, MATCH($B$1, resultados!$A$1:$ZZ$1, 0))</f>
        <v/>
      </c>
      <c r="B540">
        <f>INDEX(resultados!$A$2:$ZZ$558, 534, MATCH($B$2, resultados!$A$1:$ZZ$1, 0))</f>
        <v/>
      </c>
      <c r="C540">
        <f>INDEX(resultados!$A$2:$ZZ$558, 534, MATCH($B$3, resultados!$A$1:$ZZ$1, 0))</f>
        <v/>
      </c>
    </row>
    <row r="541">
      <c r="A541">
        <f>INDEX(resultados!$A$2:$ZZ$558, 535, MATCH($B$1, resultados!$A$1:$ZZ$1, 0))</f>
        <v/>
      </c>
      <c r="B541">
        <f>INDEX(resultados!$A$2:$ZZ$558, 535, MATCH($B$2, resultados!$A$1:$ZZ$1, 0))</f>
        <v/>
      </c>
      <c r="C541">
        <f>INDEX(resultados!$A$2:$ZZ$558, 535, MATCH($B$3, resultados!$A$1:$ZZ$1, 0))</f>
        <v/>
      </c>
    </row>
    <row r="542">
      <c r="A542">
        <f>INDEX(resultados!$A$2:$ZZ$558, 536, MATCH($B$1, resultados!$A$1:$ZZ$1, 0))</f>
        <v/>
      </c>
      <c r="B542">
        <f>INDEX(resultados!$A$2:$ZZ$558, 536, MATCH($B$2, resultados!$A$1:$ZZ$1, 0))</f>
        <v/>
      </c>
      <c r="C542">
        <f>INDEX(resultados!$A$2:$ZZ$558, 536, MATCH($B$3, resultados!$A$1:$ZZ$1, 0))</f>
        <v/>
      </c>
    </row>
    <row r="543">
      <c r="A543">
        <f>INDEX(resultados!$A$2:$ZZ$558, 537, MATCH($B$1, resultados!$A$1:$ZZ$1, 0))</f>
        <v/>
      </c>
      <c r="B543">
        <f>INDEX(resultados!$A$2:$ZZ$558, 537, MATCH($B$2, resultados!$A$1:$ZZ$1, 0))</f>
        <v/>
      </c>
      <c r="C543">
        <f>INDEX(resultados!$A$2:$ZZ$558, 537, MATCH($B$3, resultados!$A$1:$ZZ$1, 0))</f>
        <v/>
      </c>
    </row>
    <row r="544">
      <c r="A544">
        <f>INDEX(resultados!$A$2:$ZZ$558, 538, MATCH($B$1, resultados!$A$1:$ZZ$1, 0))</f>
        <v/>
      </c>
      <c r="B544">
        <f>INDEX(resultados!$A$2:$ZZ$558, 538, MATCH($B$2, resultados!$A$1:$ZZ$1, 0))</f>
        <v/>
      </c>
      <c r="C544">
        <f>INDEX(resultados!$A$2:$ZZ$558, 538, MATCH($B$3, resultados!$A$1:$ZZ$1, 0))</f>
        <v/>
      </c>
    </row>
    <row r="545">
      <c r="A545">
        <f>INDEX(resultados!$A$2:$ZZ$558, 539, MATCH($B$1, resultados!$A$1:$ZZ$1, 0))</f>
        <v/>
      </c>
      <c r="B545">
        <f>INDEX(resultados!$A$2:$ZZ$558, 539, MATCH($B$2, resultados!$A$1:$ZZ$1, 0))</f>
        <v/>
      </c>
      <c r="C545">
        <f>INDEX(resultados!$A$2:$ZZ$558, 539, MATCH($B$3, resultados!$A$1:$ZZ$1, 0))</f>
        <v/>
      </c>
    </row>
    <row r="546">
      <c r="A546">
        <f>INDEX(resultados!$A$2:$ZZ$558, 540, MATCH($B$1, resultados!$A$1:$ZZ$1, 0))</f>
        <v/>
      </c>
      <c r="B546">
        <f>INDEX(resultados!$A$2:$ZZ$558, 540, MATCH($B$2, resultados!$A$1:$ZZ$1, 0))</f>
        <v/>
      </c>
      <c r="C546">
        <f>INDEX(resultados!$A$2:$ZZ$558, 540, MATCH($B$3, resultados!$A$1:$ZZ$1, 0))</f>
        <v/>
      </c>
    </row>
    <row r="547">
      <c r="A547">
        <f>INDEX(resultados!$A$2:$ZZ$558, 541, MATCH($B$1, resultados!$A$1:$ZZ$1, 0))</f>
        <v/>
      </c>
      <c r="B547">
        <f>INDEX(resultados!$A$2:$ZZ$558, 541, MATCH($B$2, resultados!$A$1:$ZZ$1, 0))</f>
        <v/>
      </c>
      <c r="C547">
        <f>INDEX(resultados!$A$2:$ZZ$558, 541, MATCH($B$3, resultados!$A$1:$ZZ$1, 0))</f>
        <v/>
      </c>
    </row>
    <row r="548">
      <c r="A548">
        <f>INDEX(resultados!$A$2:$ZZ$558, 542, MATCH($B$1, resultados!$A$1:$ZZ$1, 0))</f>
        <v/>
      </c>
      <c r="B548">
        <f>INDEX(resultados!$A$2:$ZZ$558, 542, MATCH($B$2, resultados!$A$1:$ZZ$1, 0))</f>
        <v/>
      </c>
      <c r="C548">
        <f>INDEX(resultados!$A$2:$ZZ$558, 542, MATCH($B$3, resultados!$A$1:$ZZ$1, 0))</f>
        <v/>
      </c>
    </row>
    <row r="549">
      <c r="A549">
        <f>INDEX(resultados!$A$2:$ZZ$558, 543, MATCH($B$1, resultados!$A$1:$ZZ$1, 0))</f>
        <v/>
      </c>
      <c r="B549">
        <f>INDEX(resultados!$A$2:$ZZ$558, 543, MATCH($B$2, resultados!$A$1:$ZZ$1, 0))</f>
        <v/>
      </c>
      <c r="C549">
        <f>INDEX(resultados!$A$2:$ZZ$558, 543, MATCH($B$3, resultados!$A$1:$ZZ$1, 0))</f>
        <v/>
      </c>
    </row>
    <row r="550">
      <c r="A550">
        <f>INDEX(resultados!$A$2:$ZZ$558, 544, MATCH($B$1, resultados!$A$1:$ZZ$1, 0))</f>
        <v/>
      </c>
      <c r="B550">
        <f>INDEX(resultados!$A$2:$ZZ$558, 544, MATCH($B$2, resultados!$A$1:$ZZ$1, 0))</f>
        <v/>
      </c>
      <c r="C550">
        <f>INDEX(resultados!$A$2:$ZZ$558, 544, MATCH($B$3, resultados!$A$1:$ZZ$1, 0))</f>
        <v/>
      </c>
    </row>
    <row r="551">
      <c r="A551">
        <f>INDEX(resultados!$A$2:$ZZ$558, 545, MATCH($B$1, resultados!$A$1:$ZZ$1, 0))</f>
        <v/>
      </c>
      <c r="B551">
        <f>INDEX(resultados!$A$2:$ZZ$558, 545, MATCH($B$2, resultados!$A$1:$ZZ$1, 0))</f>
        <v/>
      </c>
      <c r="C551">
        <f>INDEX(resultados!$A$2:$ZZ$558, 545, MATCH($B$3, resultados!$A$1:$ZZ$1, 0))</f>
        <v/>
      </c>
    </row>
    <row r="552">
      <c r="A552">
        <f>INDEX(resultados!$A$2:$ZZ$558, 546, MATCH($B$1, resultados!$A$1:$ZZ$1, 0))</f>
        <v/>
      </c>
      <c r="B552">
        <f>INDEX(resultados!$A$2:$ZZ$558, 546, MATCH($B$2, resultados!$A$1:$ZZ$1, 0))</f>
        <v/>
      </c>
      <c r="C552">
        <f>INDEX(resultados!$A$2:$ZZ$558, 546, MATCH($B$3, resultados!$A$1:$ZZ$1, 0))</f>
        <v/>
      </c>
    </row>
    <row r="553">
      <c r="A553">
        <f>INDEX(resultados!$A$2:$ZZ$558, 547, MATCH($B$1, resultados!$A$1:$ZZ$1, 0))</f>
        <v/>
      </c>
      <c r="B553">
        <f>INDEX(resultados!$A$2:$ZZ$558, 547, MATCH($B$2, resultados!$A$1:$ZZ$1, 0))</f>
        <v/>
      </c>
      <c r="C553">
        <f>INDEX(resultados!$A$2:$ZZ$558, 547, MATCH($B$3, resultados!$A$1:$ZZ$1, 0))</f>
        <v/>
      </c>
    </row>
    <row r="554">
      <c r="A554">
        <f>INDEX(resultados!$A$2:$ZZ$558, 548, MATCH($B$1, resultados!$A$1:$ZZ$1, 0))</f>
        <v/>
      </c>
      <c r="B554">
        <f>INDEX(resultados!$A$2:$ZZ$558, 548, MATCH($B$2, resultados!$A$1:$ZZ$1, 0))</f>
        <v/>
      </c>
      <c r="C554">
        <f>INDEX(resultados!$A$2:$ZZ$558, 548, MATCH($B$3, resultados!$A$1:$ZZ$1, 0))</f>
        <v/>
      </c>
    </row>
    <row r="555">
      <c r="A555">
        <f>INDEX(resultados!$A$2:$ZZ$558, 549, MATCH($B$1, resultados!$A$1:$ZZ$1, 0))</f>
        <v/>
      </c>
      <c r="B555">
        <f>INDEX(resultados!$A$2:$ZZ$558, 549, MATCH($B$2, resultados!$A$1:$ZZ$1, 0))</f>
        <v/>
      </c>
      <c r="C555">
        <f>INDEX(resultados!$A$2:$ZZ$558, 549, MATCH($B$3, resultados!$A$1:$ZZ$1, 0))</f>
        <v/>
      </c>
    </row>
    <row r="556">
      <c r="A556">
        <f>INDEX(resultados!$A$2:$ZZ$558, 550, MATCH($B$1, resultados!$A$1:$ZZ$1, 0))</f>
        <v/>
      </c>
      <c r="B556">
        <f>INDEX(resultados!$A$2:$ZZ$558, 550, MATCH($B$2, resultados!$A$1:$ZZ$1, 0))</f>
        <v/>
      </c>
      <c r="C556">
        <f>INDEX(resultados!$A$2:$ZZ$558, 550, MATCH($B$3, resultados!$A$1:$ZZ$1, 0))</f>
        <v/>
      </c>
    </row>
    <row r="557">
      <c r="A557">
        <f>INDEX(resultados!$A$2:$ZZ$558, 551, MATCH($B$1, resultados!$A$1:$ZZ$1, 0))</f>
        <v/>
      </c>
      <c r="B557">
        <f>INDEX(resultados!$A$2:$ZZ$558, 551, MATCH($B$2, resultados!$A$1:$ZZ$1, 0))</f>
        <v/>
      </c>
      <c r="C557">
        <f>INDEX(resultados!$A$2:$ZZ$558, 551, MATCH($B$3, resultados!$A$1:$ZZ$1, 0))</f>
        <v/>
      </c>
    </row>
    <row r="558">
      <c r="A558">
        <f>INDEX(resultados!$A$2:$ZZ$558, 552, MATCH($B$1, resultados!$A$1:$ZZ$1, 0))</f>
        <v/>
      </c>
      <c r="B558">
        <f>INDEX(resultados!$A$2:$ZZ$558, 552, MATCH($B$2, resultados!$A$1:$ZZ$1, 0))</f>
        <v/>
      </c>
      <c r="C558">
        <f>INDEX(resultados!$A$2:$ZZ$558, 552, MATCH($B$3, resultados!$A$1:$ZZ$1, 0))</f>
        <v/>
      </c>
    </row>
    <row r="559">
      <c r="A559">
        <f>INDEX(resultados!$A$2:$ZZ$558, 553, MATCH($B$1, resultados!$A$1:$ZZ$1, 0))</f>
        <v/>
      </c>
      <c r="B559">
        <f>INDEX(resultados!$A$2:$ZZ$558, 553, MATCH($B$2, resultados!$A$1:$ZZ$1, 0))</f>
        <v/>
      </c>
      <c r="C559">
        <f>INDEX(resultados!$A$2:$ZZ$558, 553, MATCH($B$3, resultados!$A$1:$ZZ$1, 0))</f>
        <v/>
      </c>
    </row>
    <row r="560">
      <c r="A560">
        <f>INDEX(resultados!$A$2:$ZZ$558, 554, MATCH($B$1, resultados!$A$1:$ZZ$1, 0))</f>
        <v/>
      </c>
      <c r="B560">
        <f>INDEX(resultados!$A$2:$ZZ$558, 554, MATCH($B$2, resultados!$A$1:$ZZ$1, 0))</f>
        <v/>
      </c>
      <c r="C560">
        <f>INDEX(resultados!$A$2:$ZZ$558, 554, MATCH($B$3, resultados!$A$1:$ZZ$1, 0))</f>
        <v/>
      </c>
    </row>
    <row r="561">
      <c r="A561">
        <f>INDEX(resultados!$A$2:$ZZ$558, 555, MATCH($B$1, resultados!$A$1:$ZZ$1, 0))</f>
        <v/>
      </c>
      <c r="B561">
        <f>INDEX(resultados!$A$2:$ZZ$558, 555, MATCH($B$2, resultados!$A$1:$ZZ$1, 0))</f>
        <v/>
      </c>
      <c r="C561">
        <f>INDEX(resultados!$A$2:$ZZ$558, 555, MATCH($B$3, resultados!$A$1:$ZZ$1, 0))</f>
        <v/>
      </c>
    </row>
    <row r="562">
      <c r="A562">
        <f>INDEX(resultados!$A$2:$ZZ$558, 556, MATCH($B$1, resultados!$A$1:$ZZ$1, 0))</f>
        <v/>
      </c>
      <c r="B562">
        <f>INDEX(resultados!$A$2:$ZZ$558, 556, MATCH($B$2, resultados!$A$1:$ZZ$1, 0))</f>
        <v/>
      </c>
      <c r="C562">
        <f>INDEX(resultados!$A$2:$ZZ$558, 556, MATCH($B$3, resultados!$A$1:$ZZ$1, 0))</f>
        <v/>
      </c>
    </row>
    <row r="563">
      <c r="A563">
        <f>INDEX(resultados!$A$2:$ZZ$558, 557, MATCH($B$1, resultados!$A$1:$ZZ$1, 0))</f>
        <v/>
      </c>
      <c r="B563">
        <f>INDEX(resultados!$A$2:$ZZ$558, 557, MATCH($B$2, resultados!$A$1:$ZZ$1, 0))</f>
        <v/>
      </c>
      <c r="C563">
        <f>INDEX(resultados!$A$2:$ZZ$558, 557,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2024-09-24T15:16:56Z</dcterms:created>
  <dcterms:modified xmlns:dcterms="http://purl.org/dc/terms/" xmlns:xsi="http://www.w3.org/2001/XMLSchema-instance" xsi:type="dcterms:W3CDTF">2024-09-24T15:16:56Z</dcterms:modified>
</cp:coreProperties>
</file>