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xVal>
          <yVal>
            <numRef>
              <f>gráficos!$B$7:$B$413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  <c r="AA2" t="n">
        <v>589.6755032472204</v>
      </c>
      <c r="AB2" t="n">
        <v>806.8200381900293</v>
      </c>
      <c r="AC2" t="n">
        <v>729.8182661242078</v>
      </c>
      <c r="AD2" t="n">
        <v>589675.5032472204</v>
      </c>
      <c r="AE2" t="n">
        <v>806820.0381900293</v>
      </c>
      <c r="AF2" t="n">
        <v>1.451188260298454e-06</v>
      </c>
      <c r="AG2" t="n">
        <v>21</v>
      </c>
      <c r="AH2" t="n">
        <v>729818.2661242078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  <c r="AA3" t="n">
        <v>487.777705668791</v>
      </c>
      <c r="AB3" t="n">
        <v>667.3989761296637</v>
      </c>
      <c r="AC3" t="n">
        <v>603.7033545481937</v>
      </c>
      <c r="AD3" t="n">
        <v>487777.705668791</v>
      </c>
      <c r="AE3" t="n">
        <v>667398.9761296636</v>
      </c>
      <c r="AF3" t="n">
        <v>1.663257534874495e-06</v>
      </c>
      <c r="AG3" t="n">
        <v>19</v>
      </c>
      <c r="AH3" t="n">
        <v>603703.3545481937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  <c r="AA4" t="n">
        <v>426.1663647587015</v>
      </c>
      <c r="AB4" t="n">
        <v>583.0996213959521</v>
      </c>
      <c r="AC4" t="n">
        <v>527.4494119153803</v>
      </c>
      <c r="AD4" t="n">
        <v>426166.3647587015</v>
      </c>
      <c r="AE4" t="n">
        <v>583099.6213959521</v>
      </c>
      <c r="AF4" t="n">
        <v>1.813197549464539e-06</v>
      </c>
      <c r="AG4" t="n">
        <v>17</v>
      </c>
      <c r="AH4" t="n">
        <v>527449.4119153803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  <c r="AA5" t="n">
        <v>388.6756863470783</v>
      </c>
      <c r="AB5" t="n">
        <v>531.8032212211693</v>
      </c>
      <c r="AC5" t="n">
        <v>481.0486681783289</v>
      </c>
      <c r="AD5" t="n">
        <v>388675.6863470784</v>
      </c>
      <c r="AE5" t="n">
        <v>531803.2212211693</v>
      </c>
      <c r="AF5" t="n">
        <v>1.929893420714653e-06</v>
      </c>
      <c r="AG5" t="n">
        <v>16</v>
      </c>
      <c r="AH5" t="n">
        <v>481048.6681783289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  <c r="AA6" t="n">
        <v>370.1233629792815</v>
      </c>
      <c r="AB6" t="n">
        <v>506.4191139186075</v>
      </c>
      <c r="AC6" t="n">
        <v>458.0871844499053</v>
      </c>
      <c r="AD6" t="n">
        <v>370123.3629792815</v>
      </c>
      <c r="AE6" t="n">
        <v>506419.1139186075</v>
      </c>
      <c r="AF6" t="n">
        <v>2.015288329199211e-06</v>
      </c>
      <c r="AG6" t="n">
        <v>16</v>
      </c>
      <c r="AH6" t="n">
        <v>458087.1844499053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  <c r="AA7" t="n">
        <v>345.5103747422592</v>
      </c>
      <c r="AB7" t="n">
        <v>472.7425375643078</v>
      </c>
      <c r="AC7" t="n">
        <v>427.6246532774882</v>
      </c>
      <c r="AD7" t="n">
        <v>345510.3747422592</v>
      </c>
      <c r="AE7" t="n">
        <v>472742.5375643079</v>
      </c>
      <c r="AF7" t="n">
        <v>2.093645772900907e-06</v>
      </c>
      <c r="AG7" t="n">
        <v>15</v>
      </c>
      <c r="AH7" t="n">
        <v>427624.6532774882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  <c r="AA8" t="n">
        <v>334.0373044681628</v>
      </c>
      <c r="AB8" t="n">
        <v>457.0445766591514</v>
      </c>
      <c r="AC8" t="n">
        <v>413.4248837288933</v>
      </c>
      <c r="AD8" t="n">
        <v>334037.3044681628</v>
      </c>
      <c r="AE8" t="n">
        <v>457044.5766591514</v>
      </c>
      <c r="AF8" t="n">
        <v>2.152991558010102e-06</v>
      </c>
      <c r="AG8" t="n">
        <v>15</v>
      </c>
      <c r="AH8" t="n">
        <v>413424.8837288934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315.82172880864</v>
      </c>
      <c r="AB9" t="n">
        <v>432.1212224273106</v>
      </c>
      <c r="AC9" t="n">
        <v>390.880179444792</v>
      </c>
      <c r="AD9" t="n">
        <v>315821.72880864</v>
      </c>
      <c r="AE9" t="n">
        <v>432121.2224273105</v>
      </c>
      <c r="AF9" t="n">
        <v>2.203881881701083e-06</v>
      </c>
      <c r="AG9" t="n">
        <v>14</v>
      </c>
      <c r="AH9" t="n">
        <v>390880.179444792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  <c r="AA10" t="n">
        <v>303.7968982234261</v>
      </c>
      <c r="AB10" t="n">
        <v>415.6683187225361</v>
      </c>
      <c r="AC10" t="n">
        <v>375.9975177778059</v>
      </c>
      <c r="AD10" t="n">
        <v>303796.8982234261</v>
      </c>
      <c r="AE10" t="n">
        <v>415668.3187225361</v>
      </c>
      <c r="AF10" t="n">
        <v>2.266956472777315e-06</v>
      </c>
      <c r="AG10" t="n">
        <v>14</v>
      </c>
      <c r="AH10" t="n">
        <v>375997.5177778059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  <c r="AA11" t="n">
        <v>306.6191576504519</v>
      </c>
      <c r="AB11" t="n">
        <v>419.5298585798913</v>
      </c>
      <c r="AC11" t="n">
        <v>379.4905176908803</v>
      </c>
      <c r="AD11" t="n">
        <v>306619.1576504519</v>
      </c>
      <c r="AE11" t="n">
        <v>419529.8585798913</v>
      </c>
      <c r="AF11" t="n">
        <v>2.252356359272576e-06</v>
      </c>
      <c r="AG11" t="n">
        <v>14</v>
      </c>
      <c r="AH11" t="n">
        <v>379490.5176908803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  <c r="AA12" t="n">
        <v>297.763322295815</v>
      </c>
      <c r="AB12" t="n">
        <v>407.4129139557949</v>
      </c>
      <c r="AC12" t="n">
        <v>368.5299972554691</v>
      </c>
      <c r="AD12" t="n">
        <v>297763.322295815</v>
      </c>
      <c r="AE12" t="n">
        <v>407412.9139557949</v>
      </c>
      <c r="AF12" t="n">
        <v>2.297994843573363e-06</v>
      </c>
      <c r="AG12" t="n">
        <v>14</v>
      </c>
      <c r="AH12" t="n">
        <v>368529.9972554691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  <c r="AA13" t="n">
        <v>291.8229073670227</v>
      </c>
      <c r="AB13" t="n">
        <v>399.2849761776108</v>
      </c>
      <c r="AC13" t="n">
        <v>361.1777784512026</v>
      </c>
      <c r="AD13" t="n">
        <v>291822.9073670227</v>
      </c>
      <c r="AE13" t="n">
        <v>399284.9761776108</v>
      </c>
      <c r="AF13" t="n">
        <v>2.328245438460882e-06</v>
      </c>
      <c r="AG13" t="n">
        <v>14</v>
      </c>
      <c r="AH13" t="n">
        <v>361177.7784512026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  <c r="AA14" t="n">
        <v>276.8672776379051</v>
      </c>
      <c r="AB14" t="n">
        <v>378.8220237864144</v>
      </c>
      <c r="AC14" t="n">
        <v>342.667781516288</v>
      </c>
      <c r="AD14" t="n">
        <v>276867.2776379051</v>
      </c>
      <c r="AE14" t="n">
        <v>378822.0237864144</v>
      </c>
      <c r="AF14" t="n">
        <v>2.359231290863027e-06</v>
      </c>
      <c r="AG14" t="n">
        <v>13</v>
      </c>
      <c r="AH14" t="n">
        <v>342667.7815162879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  <c r="AA15" t="n">
        <v>272.1771947304775</v>
      </c>
      <c r="AB15" t="n">
        <v>372.4048454406173</v>
      </c>
      <c r="AC15" t="n">
        <v>336.8630496652473</v>
      </c>
      <c r="AD15" t="n">
        <v>272177.1947304775</v>
      </c>
      <c r="AE15" t="n">
        <v>372404.8454406173</v>
      </c>
      <c r="AF15" t="n">
        <v>2.381604126665254e-06</v>
      </c>
      <c r="AG15" t="n">
        <v>13</v>
      </c>
      <c r="AH15" t="n">
        <v>336863.0496652473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  <c r="AA16" t="n">
        <v>268.4304485587398</v>
      </c>
      <c r="AB16" t="n">
        <v>367.2783820336705</v>
      </c>
      <c r="AC16" t="n">
        <v>332.225848730823</v>
      </c>
      <c r="AD16" t="n">
        <v>268430.4485587398</v>
      </c>
      <c r="AE16" t="n">
        <v>367278.3820336706</v>
      </c>
      <c r="AF16" t="n">
        <v>2.394628688352936e-06</v>
      </c>
      <c r="AG16" t="n">
        <v>13</v>
      </c>
      <c r="AH16" t="n">
        <v>332225.848730823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  <c r="AA17" t="n">
        <v>267.2527832068415</v>
      </c>
      <c r="AB17" t="n">
        <v>365.6670483442747</v>
      </c>
      <c r="AC17" t="n">
        <v>330.768298467222</v>
      </c>
      <c r="AD17" t="n">
        <v>267252.7832068414</v>
      </c>
      <c r="AE17" t="n">
        <v>365667.0483442747</v>
      </c>
      <c r="AF17" t="n">
        <v>2.397044534472425e-06</v>
      </c>
      <c r="AG17" t="n">
        <v>13</v>
      </c>
      <c r="AH17" t="n">
        <v>330768.298467222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  <c r="AA18" t="n">
        <v>267.4128321227254</v>
      </c>
      <c r="AB18" t="n">
        <v>365.886034331847</v>
      </c>
      <c r="AC18" t="n">
        <v>330.9663847394892</v>
      </c>
      <c r="AD18" t="n">
        <v>267412.8321227254</v>
      </c>
      <c r="AE18" t="n">
        <v>365886.034331847</v>
      </c>
      <c r="AF18" t="n">
        <v>2.3963617953517e-06</v>
      </c>
      <c r="AG18" t="n">
        <v>13</v>
      </c>
      <c r="AH18" t="n">
        <v>330966.3847394892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1.8997</v>
      </c>
      <c r="E2" t="n">
        <v>52.64</v>
      </c>
      <c r="F2" t="n">
        <v>28.75</v>
      </c>
      <c r="G2" t="n">
        <v>4.59</v>
      </c>
      <c r="H2" t="n">
        <v>0.06</v>
      </c>
      <c r="I2" t="n">
        <v>376</v>
      </c>
      <c r="J2" t="n">
        <v>296.65</v>
      </c>
      <c r="K2" t="n">
        <v>61.82</v>
      </c>
      <c r="L2" t="n">
        <v>1</v>
      </c>
      <c r="M2" t="n">
        <v>374</v>
      </c>
      <c r="N2" t="n">
        <v>83.83</v>
      </c>
      <c r="O2" t="n">
        <v>36821.52</v>
      </c>
      <c r="P2" t="n">
        <v>515.9</v>
      </c>
      <c r="Q2" t="n">
        <v>2926.3</v>
      </c>
      <c r="R2" t="n">
        <v>436.83</v>
      </c>
      <c r="S2" t="n">
        <v>60.56</v>
      </c>
      <c r="T2" t="n">
        <v>186538.44</v>
      </c>
      <c r="U2" t="n">
        <v>0.14</v>
      </c>
      <c r="V2" t="n">
        <v>0.6</v>
      </c>
      <c r="W2" t="n">
        <v>0.77</v>
      </c>
      <c r="X2" t="n">
        <v>11.46</v>
      </c>
      <c r="Y2" t="n">
        <v>1</v>
      </c>
      <c r="Z2" t="n">
        <v>10</v>
      </c>
      <c r="AA2" t="n">
        <v>1179.101061219966</v>
      </c>
      <c r="AB2" t="n">
        <v>1613.298090228714</v>
      </c>
      <c r="AC2" t="n">
        <v>1459.327184775375</v>
      </c>
      <c r="AD2" t="n">
        <v>1179101.061219966</v>
      </c>
      <c r="AE2" t="n">
        <v>1613298.090228714</v>
      </c>
      <c r="AF2" t="n">
        <v>9.334559117719743e-07</v>
      </c>
      <c r="AG2" t="n">
        <v>31</v>
      </c>
      <c r="AH2" t="n">
        <v>1459327.184775375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2.3602</v>
      </c>
      <c r="E3" t="n">
        <v>42.37</v>
      </c>
      <c r="F3" t="n">
        <v>24.98</v>
      </c>
      <c r="G3" t="n">
        <v>5.79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445.33</v>
      </c>
      <c r="Q3" t="n">
        <v>2925.62</v>
      </c>
      <c r="R3" t="n">
        <v>312.92</v>
      </c>
      <c r="S3" t="n">
        <v>60.56</v>
      </c>
      <c r="T3" t="n">
        <v>125167.57</v>
      </c>
      <c r="U3" t="n">
        <v>0.19</v>
      </c>
      <c r="V3" t="n">
        <v>0.6899999999999999</v>
      </c>
      <c r="W3" t="n">
        <v>0.57</v>
      </c>
      <c r="X3" t="n">
        <v>7.7</v>
      </c>
      <c r="Y3" t="n">
        <v>1</v>
      </c>
      <c r="Z3" t="n">
        <v>10</v>
      </c>
      <c r="AA3" t="n">
        <v>852.4732328271485</v>
      </c>
      <c r="AB3" t="n">
        <v>1166.391485618865</v>
      </c>
      <c r="AC3" t="n">
        <v>1055.072719272132</v>
      </c>
      <c r="AD3" t="n">
        <v>852473.2328271485</v>
      </c>
      <c r="AE3" t="n">
        <v>1166391.485618865</v>
      </c>
      <c r="AF3" t="n">
        <v>1.159731875014062e-06</v>
      </c>
      <c r="AG3" t="n">
        <v>25</v>
      </c>
      <c r="AH3" t="n">
        <v>1055072.719272132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2.6956</v>
      </c>
      <c r="E4" t="n">
        <v>37.1</v>
      </c>
      <c r="F4" t="n">
        <v>23.1</v>
      </c>
      <c r="G4" t="n">
        <v>7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409.18</v>
      </c>
      <c r="Q4" t="n">
        <v>2925.06</v>
      </c>
      <c r="R4" t="n">
        <v>250.76</v>
      </c>
      <c r="S4" t="n">
        <v>60.56</v>
      </c>
      <c r="T4" t="n">
        <v>94397.31</v>
      </c>
      <c r="U4" t="n">
        <v>0.24</v>
      </c>
      <c r="V4" t="n">
        <v>0.74</v>
      </c>
      <c r="W4" t="n">
        <v>0.48</v>
      </c>
      <c r="X4" t="n">
        <v>5.82</v>
      </c>
      <c r="Y4" t="n">
        <v>1</v>
      </c>
      <c r="Z4" t="n">
        <v>10</v>
      </c>
      <c r="AA4" t="n">
        <v>704.2553513561662</v>
      </c>
      <c r="AB4" t="n">
        <v>963.5932412788302</v>
      </c>
      <c r="AC4" t="n">
        <v>871.629254742786</v>
      </c>
      <c r="AD4" t="n">
        <v>704255.3513561662</v>
      </c>
      <c r="AE4" t="n">
        <v>963593.2412788302</v>
      </c>
      <c r="AF4" t="n">
        <v>1.324537430000808e-06</v>
      </c>
      <c r="AG4" t="n">
        <v>22</v>
      </c>
      <c r="AH4" t="n">
        <v>871629.2547427859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2.9474</v>
      </c>
      <c r="E5" t="n">
        <v>33.93</v>
      </c>
      <c r="F5" t="n">
        <v>21.99</v>
      </c>
      <c r="G5" t="n">
        <v>8.19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387.11</v>
      </c>
      <c r="Q5" t="n">
        <v>2924.97</v>
      </c>
      <c r="R5" t="n">
        <v>214.25</v>
      </c>
      <c r="S5" t="n">
        <v>60.56</v>
      </c>
      <c r="T5" t="n">
        <v>76323.42999999999</v>
      </c>
      <c r="U5" t="n">
        <v>0.28</v>
      </c>
      <c r="V5" t="n">
        <v>0.78</v>
      </c>
      <c r="W5" t="n">
        <v>0.43</v>
      </c>
      <c r="X5" t="n">
        <v>4.71</v>
      </c>
      <c r="Y5" t="n">
        <v>1</v>
      </c>
      <c r="Z5" t="n">
        <v>10</v>
      </c>
      <c r="AA5" t="n">
        <v>619.1091534055237</v>
      </c>
      <c r="AB5" t="n">
        <v>847.09245685762</v>
      </c>
      <c r="AC5" t="n">
        <v>766.2471416768582</v>
      </c>
      <c r="AD5" t="n">
        <v>619109.1534055236</v>
      </c>
      <c r="AE5" t="n">
        <v>847092.45685762</v>
      </c>
      <c r="AF5" t="n">
        <v>1.448264438783343e-06</v>
      </c>
      <c r="AG5" t="n">
        <v>20</v>
      </c>
      <c r="AH5" t="n">
        <v>766247.1416768582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3.1565</v>
      </c>
      <c r="E6" t="n">
        <v>31.68</v>
      </c>
      <c r="F6" t="n">
        <v>21.18</v>
      </c>
      <c r="G6" t="n">
        <v>9.41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370.58</v>
      </c>
      <c r="Q6" t="n">
        <v>2925.13</v>
      </c>
      <c r="R6" t="n">
        <v>188.19</v>
      </c>
      <c r="S6" t="n">
        <v>60.56</v>
      </c>
      <c r="T6" t="n">
        <v>63423.86</v>
      </c>
      <c r="U6" t="n">
        <v>0.32</v>
      </c>
      <c r="V6" t="n">
        <v>0.8100000000000001</v>
      </c>
      <c r="W6" t="n">
        <v>0.38</v>
      </c>
      <c r="X6" t="n">
        <v>3.9</v>
      </c>
      <c r="Y6" t="n">
        <v>1</v>
      </c>
      <c r="Z6" t="n">
        <v>10</v>
      </c>
      <c r="AA6" t="n">
        <v>564.4911542256531</v>
      </c>
      <c r="AB6" t="n">
        <v>772.3617008036565</v>
      </c>
      <c r="AC6" t="n">
        <v>698.6485840954101</v>
      </c>
      <c r="AD6" t="n">
        <v>564491.154225653</v>
      </c>
      <c r="AE6" t="n">
        <v>772361.7008036565</v>
      </c>
      <c r="AF6" t="n">
        <v>1.551009941310858e-06</v>
      </c>
      <c r="AG6" t="n">
        <v>19</v>
      </c>
      <c r="AH6" t="n">
        <v>698648.5840954101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3.3278</v>
      </c>
      <c r="E7" t="n">
        <v>30.05</v>
      </c>
      <c r="F7" t="n">
        <v>20.61</v>
      </c>
      <c r="G7" t="n">
        <v>10.66</v>
      </c>
      <c r="H7" t="n">
        <v>0.13</v>
      </c>
      <c r="I7" t="n">
        <v>116</v>
      </c>
      <c r="J7" t="n">
        <v>299.26</v>
      </c>
      <c r="K7" t="n">
        <v>61.82</v>
      </c>
      <c r="L7" t="n">
        <v>2.25</v>
      </c>
      <c r="M7" t="n">
        <v>114</v>
      </c>
      <c r="N7" t="n">
        <v>85.19</v>
      </c>
      <c r="O7" t="n">
        <v>37143.54</v>
      </c>
      <c r="P7" t="n">
        <v>358.24</v>
      </c>
      <c r="Q7" t="n">
        <v>2925.31</v>
      </c>
      <c r="R7" t="n">
        <v>169.16</v>
      </c>
      <c r="S7" t="n">
        <v>60.56</v>
      </c>
      <c r="T7" t="n">
        <v>54003.15</v>
      </c>
      <c r="U7" t="n">
        <v>0.36</v>
      </c>
      <c r="V7" t="n">
        <v>0.84</v>
      </c>
      <c r="W7" t="n">
        <v>0.35</v>
      </c>
      <c r="X7" t="n">
        <v>3.33</v>
      </c>
      <c r="Y7" t="n">
        <v>1</v>
      </c>
      <c r="Z7" t="n">
        <v>10</v>
      </c>
      <c r="AA7" t="n">
        <v>523.6598422615965</v>
      </c>
      <c r="AB7" t="n">
        <v>716.4944984240834</v>
      </c>
      <c r="AC7" t="n">
        <v>648.1132691008326</v>
      </c>
      <c r="AD7" t="n">
        <v>523659.8422615965</v>
      </c>
      <c r="AE7" t="n">
        <v>716494.4984240835</v>
      </c>
      <c r="AF7" t="n">
        <v>1.635181651415895e-06</v>
      </c>
      <c r="AG7" t="n">
        <v>18</v>
      </c>
      <c r="AH7" t="n">
        <v>648113.2691008325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3.4654</v>
      </c>
      <c r="E8" t="n">
        <v>28.86</v>
      </c>
      <c r="F8" t="n">
        <v>20.19</v>
      </c>
      <c r="G8" t="n">
        <v>11.88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348.99</v>
      </c>
      <c r="Q8" t="n">
        <v>2924.89</v>
      </c>
      <c r="R8" t="n">
        <v>155.69</v>
      </c>
      <c r="S8" t="n">
        <v>60.56</v>
      </c>
      <c r="T8" t="n">
        <v>47338.41</v>
      </c>
      <c r="U8" t="n">
        <v>0.39</v>
      </c>
      <c r="V8" t="n">
        <v>0.85</v>
      </c>
      <c r="W8" t="n">
        <v>0.33</v>
      </c>
      <c r="X8" t="n">
        <v>2.91</v>
      </c>
      <c r="Y8" t="n">
        <v>1</v>
      </c>
      <c r="Z8" t="n">
        <v>10</v>
      </c>
      <c r="AA8" t="n">
        <v>491.9590087118725</v>
      </c>
      <c r="AB8" t="n">
        <v>673.1200194192791</v>
      </c>
      <c r="AC8" t="n">
        <v>608.878389495783</v>
      </c>
      <c r="AD8" t="n">
        <v>491959.0087118725</v>
      </c>
      <c r="AE8" t="n">
        <v>673120.0194192791</v>
      </c>
      <c r="AF8" t="n">
        <v>1.702794186795073e-06</v>
      </c>
      <c r="AG8" t="n">
        <v>17</v>
      </c>
      <c r="AH8" t="n">
        <v>608878.389495783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3.5924</v>
      </c>
      <c r="E9" t="n">
        <v>27.84</v>
      </c>
      <c r="F9" t="n">
        <v>19.84</v>
      </c>
      <c r="G9" t="n">
        <v>13.23</v>
      </c>
      <c r="H9" t="n">
        <v>0.16</v>
      </c>
      <c r="I9" t="n">
        <v>90</v>
      </c>
      <c r="J9" t="n">
        <v>300.32</v>
      </c>
      <c r="K9" t="n">
        <v>61.82</v>
      </c>
      <c r="L9" t="n">
        <v>2.75</v>
      </c>
      <c r="M9" t="n">
        <v>88</v>
      </c>
      <c r="N9" t="n">
        <v>85.73999999999999</v>
      </c>
      <c r="O9" t="n">
        <v>37273.29</v>
      </c>
      <c r="P9" t="n">
        <v>340.48</v>
      </c>
      <c r="Q9" t="n">
        <v>2924.89</v>
      </c>
      <c r="R9" t="n">
        <v>144.04</v>
      </c>
      <c r="S9" t="n">
        <v>60.56</v>
      </c>
      <c r="T9" t="n">
        <v>41573.27</v>
      </c>
      <c r="U9" t="n">
        <v>0.42</v>
      </c>
      <c r="V9" t="n">
        <v>0.87</v>
      </c>
      <c r="W9" t="n">
        <v>0.31</v>
      </c>
      <c r="X9" t="n">
        <v>2.56</v>
      </c>
      <c r="Y9" t="n">
        <v>1</v>
      </c>
      <c r="Z9" t="n">
        <v>10</v>
      </c>
      <c r="AA9" t="n">
        <v>472.8730118998723</v>
      </c>
      <c r="AB9" t="n">
        <v>647.0057165663475</v>
      </c>
      <c r="AC9" t="n">
        <v>585.256399055481</v>
      </c>
      <c r="AD9" t="n">
        <v>472873.0118998723</v>
      </c>
      <c r="AE9" t="n">
        <v>647005.7165663475</v>
      </c>
      <c r="AF9" t="n">
        <v>1.765198198373238e-06</v>
      </c>
      <c r="AG9" t="n">
        <v>17</v>
      </c>
      <c r="AH9" t="n">
        <v>585256.399055481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3.6969</v>
      </c>
      <c r="E10" t="n">
        <v>27.05</v>
      </c>
      <c r="F10" t="n">
        <v>19.55</v>
      </c>
      <c r="G10" t="n">
        <v>14.48</v>
      </c>
      <c r="H10" t="n">
        <v>0.18</v>
      </c>
      <c r="I10" t="n">
        <v>81</v>
      </c>
      <c r="J10" t="n">
        <v>300.84</v>
      </c>
      <c r="K10" t="n">
        <v>61.82</v>
      </c>
      <c r="L10" t="n">
        <v>3</v>
      </c>
      <c r="M10" t="n">
        <v>79</v>
      </c>
      <c r="N10" t="n">
        <v>86.02</v>
      </c>
      <c r="O10" t="n">
        <v>37338.27</v>
      </c>
      <c r="P10" t="n">
        <v>333.35</v>
      </c>
      <c r="Q10" t="n">
        <v>2924.74</v>
      </c>
      <c r="R10" t="n">
        <v>134.63</v>
      </c>
      <c r="S10" t="n">
        <v>60.56</v>
      </c>
      <c r="T10" t="n">
        <v>36915.64</v>
      </c>
      <c r="U10" t="n">
        <v>0.45</v>
      </c>
      <c r="V10" t="n">
        <v>0.88</v>
      </c>
      <c r="W10" t="n">
        <v>0.29</v>
      </c>
      <c r="X10" t="n">
        <v>2.27</v>
      </c>
      <c r="Y10" t="n">
        <v>1</v>
      </c>
      <c r="Z10" t="n">
        <v>10</v>
      </c>
      <c r="AA10" t="n">
        <v>448.8954931558208</v>
      </c>
      <c r="AB10" t="n">
        <v>614.1986176072659</v>
      </c>
      <c r="AC10" t="n">
        <v>555.5803635760014</v>
      </c>
      <c r="AD10" t="n">
        <v>448895.4931558208</v>
      </c>
      <c r="AE10" t="n">
        <v>614198.6176072658</v>
      </c>
      <c r="AF10" t="n">
        <v>1.8165463811285e-06</v>
      </c>
      <c r="AG10" t="n">
        <v>16</v>
      </c>
      <c r="AH10" t="n">
        <v>555580.3635760015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3.7777</v>
      </c>
      <c r="E11" t="n">
        <v>26.47</v>
      </c>
      <c r="F11" t="n">
        <v>19.36</v>
      </c>
      <c r="G11" t="n">
        <v>15.7</v>
      </c>
      <c r="H11" t="n">
        <v>0.19</v>
      </c>
      <c r="I11" t="n">
        <v>74</v>
      </c>
      <c r="J11" t="n">
        <v>301.37</v>
      </c>
      <c r="K11" t="n">
        <v>61.82</v>
      </c>
      <c r="L11" t="n">
        <v>3.25</v>
      </c>
      <c r="M11" t="n">
        <v>72</v>
      </c>
      <c r="N11" t="n">
        <v>86.3</v>
      </c>
      <c r="O11" t="n">
        <v>37403.38</v>
      </c>
      <c r="P11" t="n">
        <v>328.17</v>
      </c>
      <c r="Q11" t="n">
        <v>2924.67</v>
      </c>
      <c r="R11" t="n">
        <v>128.3</v>
      </c>
      <c r="S11" t="n">
        <v>60.56</v>
      </c>
      <c r="T11" t="n">
        <v>33784.05</v>
      </c>
      <c r="U11" t="n">
        <v>0.47</v>
      </c>
      <c r="V11" t="n">
        <v>0.89</v>
      </c>
      <c r="W11" t="n">
        <v>0.29</v>
      </c>
      <c r="X11" t="n">
        <v>2.08</v>
      </c>
      <c r="Y11" t="n">
        <v>1</v>
      </c>
      <c r="Z11" t="n">
        <v>10</v>
      </c>
      <c r="AA11" t="n">
        <v>438.3585381731198</v>
      </c>
      <c r="AB11" t="n">
        <v>599.7814909422885</v>
      </c>
      <c r="AC11" t="n">
        <v>542.5391872453653</v>
      </c>
      <c r="AD11" t="n">
        <v>438358.5381731198</v>
      </c>
      <c r="AE11" t="n">
        <v>599781.4909422885</v>
      </c>
      <c r="AF11" t="n">
        <v>1.856249090856971e-06</v>
      </c>
      <c r="AG11" t="n">
        <v>16</v>
      </c>
      <c r="AH11" t="n">
        <v>542539.1872453652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19.14</v>
      </c>
      <c r="G12" t="n">
        <v>17.14</v>
      </c>
      <c r="H12" t="n">
        <v>0.21</v>
      </c>
      <c r="I12" t="n">
        <v>67</v>
      </c>
      <c r="J12" t="n">
        <v>301.9</v>
      </c>
      <c r="K12" t="n">
        <v>61.82</v>
      </c>
      <c r="L12" t="n">
        <v>3.5</v>
      </c>
      <c r="M12" t="n">
        <v>65</v>
      </c>
      <c r="N12" t="n">
        <v>86.58</v>
      </c>
      <c r="O12" t="n">
        <v>37468.6</v>
      </c>
      <c r="P12" t="n">
        <v>321.83</v>
      </c>
      <c r="Q12" t="n">
        <v>2924.68</v>
      </c>
      <c r="R12" t="n">
        <v>121.16</v>
      </c>
      <c r="S12" t="n">
        <v>60.56</v>
      </c>
      <c r="T12" t="n">
        <v>30250.06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417.6358718445888</v>
      </c>
      <c r="AB12" t="n">
        <v>571.4278246520763</v>
      </c>
      <c r="AC12" t="n">
        <v>516.8915550712704</v>
      </c>
      <c r="AD12" t="n">
        <v>417635.8718445888</v>
      </c>
      <c r="AE12" t="n">
        <v>571427.8246520763</v>
      </c>
      <c r="AF12" t="n">
        <v>1.90012844702965e-06</v>
      </c>
      <c r="AG12" t="n">
        <v>15</v>
      </c>
      <c r="AH12" t="n">
        <v>516891.5550712704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3.9347</v>
      </c>
      <c r="E13" t="n">
        <v>25.42</v>
      </c>
      <c r="F13" t="n">
        <v>18.97</v>
      </c>
      <c r="G13" t="n">
        <v>18.36</v>
      </c>
      <c r="H13" t="n">
        <v>0.22</v>
      </c>
      <c r="I13" t="n">
        <v>62</v>
      </c>
      <c r="J13" t="n">
        <v>302.43</v>
      </c>
      <c r="K13" t="n">
        <v>61.82</v>
      </c>
      <c r="L13" t="n">
        <v>3.75</v>
      </c>
      <c r="M13" t="n">
        <v>60</v>
      </c>
      <c r="N13" t="n">
        <v>86.86</v>
      </c>
      <c r="O13" t="n">
        <v>37533.94</v>
      </c>
      <c r="P13" t="n">
        <v>316.96</v>
      </c>
      <c r="Q13" t="n">
        <v>2924.63</v>
      </c>
      <c r="R13" t="n">
        <v>115.79</v>
      </c>
      <c r="S13" t="n">
        <v>60.56</v>
      </c>
      <c r="T13" t="n">
        <v>27589.14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409.171070287999</v>
      </c>
      <c r="AB13" t="n">
        <v>559.8459097216618</v>
      </c>
      <c r="AC13" t="n">
        <v>506.415001846495</v>
      </c>
      <c r="AD13" t="n">
        <v>409171.0702879991</v>
      </c>
      <c r="AE13" t="n">
        <v>559845.9097216618</v>
      </c>
      <c r="AF13" t="n">
        <v>1.933394207532341e-06</v>
      </c>
      <c r="AG13" t="n">
        <v>15</v>
      </c>
      <c r="AH13" t="n">
        <v>506415.001846495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4.0069</v>
      </c>
      <c r="E14" t="n">
        <v>24.96</v>
      </c>
      <c r="F14" t="n">
        <v>18.79</v>
      </c>
      <c r="G14" t="n">
        <v>19.78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311.57</v>
      </c>
      <c r="Q14" t="n">
        <v>2924.48</v>
      </c>
      <c r="R14" t="n">
        <v>109.66</v>
      </c>
      <c r="S14" t="n">
        <v>60.56</v>
      </c>
      <c r="T14" t="n">
        <v>24551.94</v>
      </c>
      <c r="U14" t="n">
        <v>0.55</v>
      </c>
      <c r="V14" t="n">
        <v>0.92</v>
      </c>
      <c r="W14" t="n">
        <v>0.26</v>
      </c>
      <c r="X14" t="n">
        <v>1.52</v>
      </c>
      <c r="Y14" t="n">
        <v>1</v>
      </c>
      <c r="Z14" t="n">
        <v>10</v>
      </c>
      <c r="AA14" t="n">
        <v>400.3453951449753</v>
      </c>
      <c r="AB14" t="n">
        <v>547.7702316296691</v>
      </c>
      <c r="AC14" t="n">
        <v>495.4918095232813</v>
      </c>
      <c r="AD14" t="n">
        <v>400345.3951449753</v>
      </c>
      <c r="AE14" t="n">
        <v>547770.2316296691</v>
      </c>
      <c r="AF14" t="n">
        <v>1.968871133799612e-06</v>
      </c>
      <c r="AG14" t="n">
        <v>15</v>
      </c>
      <c r="AH14" t="n">
        <v>495491.8095232813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4.0871</v>
      </c>
      <c r="E15" t="n">
        <v>24.47</v>
      </c>
      <c r="F15" t="n">
        <v>18.53</v>
      </c>
      <c r="G15" t="n">
        <v>20.97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304.47</v>
      </c>
      <c r="Q15" t="n">
        <v>2924.62</v>
      </c>
      <c r="R15" t="n">
        <v>101.01</v>
      </c>
      <c r="S15" t="n">
        <v>60.56</v>
      </c>
      <c r="T15" t="n">
        <v>20244.59</v>
      </c>
      <c r="U15" t="n">
        <v>0.6</v>
      </c>
      <c r="V15" t="n">
        <v>0.93</v>
      </c>
      <c r="W15" t="n">
        <v>0.23</v>
      </c>
      <c r="X15" t="n">
        <v>1.25</v>
      </c>
      <c r="Y15" t="n">
        <v>1</v>
      </c>
      <c r="Z15" t="n">
        <v>10</v>
      </c>
      <c r="AA15" t="n">
        <v>390.0190199440642</v>
      </c>
      <c r="AB15" t="n">
        <v>533.641229512261</v>
      </c>
      <c r="AC15" t="n">
        <v>482.7112595377796</v>
      </c>
      <c r="AD15" t="n">
        <v>390019.0199440641</v>
      </c>
      <c r="AE15" t="n">
        <v>533641.229512261</v>
      </c>
      <c r="AF15" t="n">
        <v>2.008279021426139e-06</v>
      </c>
      <c r="AG15" t="n">
        <v>15</v>
      </c>
      <c r="AH15" t="n">
        <v>482711.2595377796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4.0252</v>
      </c>
      <c r="E16" t="n">
        <v>24.84</v>
      </c>
      <c r="F16" t="n">
        <v>19.01</v>
      </c>
      <c r="G16" t="n">
        <v>22.37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311.89</v>
      </c>
      <c r="Q16" t="n">
        <v>2924.51</v>
      </c>
      <c r="R16" t="n">
        <v>119.27</v>
      </c>
      <c r="S16" t="n">
        <v>60.56</v>
      </c>
      <c r="T16" t="n">
        <v>29384.36</v>
      </c>
      <c r="U16" t="n">
        <v>0.51</v>
      </c>
      <c r="V16" t="n">
        <v>0.9</v>
      </c>
      <c r="W16" t="n">
        <v>0.21</v>
      </c>
      <c r="X16" t="n">
        <v>1.74</v>
      </c>
      <c r="Y16" t="n">
        <v>1</v>
      </c>
      <c r="Z16" t="n">
        <v>10</v>
      </c>
      <c r="AA16" t="n">
        <v>400.2040594928881</v>
      </c>
      <c r="AB16" t="n">
        <v>547.5768499551943</v>
      </c>
      <c r="AC16" t="n">
        <v>495.3168839244057</v>
      </c>
      <c r="AD16" t="n">
        <v>400204.059492888</v>
      </c>
      <c r="AE16" t="n">
        <v>547576.8499551944</v>
      </c>
      <c r="AF16" t="n">
        <v>1.977863207908907e-06</v>
      </c>
      <c r="AG16" t="n">
        <v>15</v>
      </c>
      <c r="AH16" t="n">
        <v>495316.8839244057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4.1208</v>
      </c>
      <c r="E17" t="n">
        <v>24.27</v>
      </c>
      <c r="F17" t="n">
        <v>18.66</v>
      </c>
      <c r="G17" t="n">
        <v>23.82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302.99</v>
      </c>
      <c r="Q17" t="n">
        <v>2924.52</v>
      </c>
      <c r="R17" t="n">
        <v>105.93</v>
      </c>
      <c r="S17" t="n">
        <v>60.56</v>
      </c>
      <c r="T17" t="n">
        <v>22736.24</v>
      </c>
      <c r="U17" t="n">
        <v>0.57</v>
      </c>
      <c r="V17" t="n">
        <v>0.92</v>
      </c>
      <c r="W17" t="n">
        <v>0.24</v>
      </c>
      <c r="X17" t="n">
        <v>1.38</v>
      </c>
      <c r="Y17" t="n">
        <v>1</v>
      </c>
      <c r="Z17" t="n">
        <v>10</v>
      </c>
      <c r="AA17" t="n">
        <v>387.5903556932019</v>
      </c>
      <c r="AB17" t="n">
        <v>530.3182239391265</v>
      </c>
      <c r="AC17" t="n">
        <v>479.7053969526774</v>
      </c>
      <c r="AD17" t="n">
        <v>387590.3556932019</v>
      </c>
      <c r="AE17" t="n">
        <v>530318.2239391265</v>
      </c>
      <c r="AF17" t="n">
        <v>2.024838196151999e-06</v>
      </c>
      <c r="AG17" t="n">
        <v>15</v>
      </c>
      <c r="AH17" t="n">
        <v>479705.3969526774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4.1691</v>
      </c>
      <c r="E18" t="n">
        <v>23.99</v>
      </c>
      <c r="F18" t="n">
        <v>18.54</v>
      </c>
      <c r="G18" t="n">
        <v>25.29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299.14</v>
      </c>
      <c r="Q18" t="n">
        <v>2924.5</v>
      </c>
      <c r="R18" t="n">
        <v>101.88</v>
      </c>
      <c r="S18" t="n">
        <v>60.56</v>
      </c>
      <c r="T18" t="n">
        <v>20725.33</v>
      </c>
      <c r="U18" t="n">
        <v>0.59</v>
      </c>
      <c r="V18" t="n">
        <v>0.93</v>
      </c>
      <c r="W18" t="n">
        <v>0.24</v>
      </c>
      <c r="X18" t="n">
        <v>1.27</v>
      </c>
      <c r="Y18" t="n">
        <v>1</v>
      </c>
      <c r="Z18" t="n">
        <v>10</v>
      </c>
      <c r="AA18" t="n">
        <v>372.8614980693786</v>
      </c>
      <c r="AB18" t="n">
        <v>510.165551146873</v>
      </c>
      <c r="AC18" t="n">
        <v>461.4760669672628</v>
      </c>
      <c r="AD18" t="n">
        <v>372861.4980693786</v>
      </c>
      <c r="AE18" t="n">
        <v>510165.551146873</v>
      </c>
      <c r="AF18" t="n">
        <v>2.048571375358498e-06</v>
      </c>
      <c r="AG18" t="n">
        <v>14</v>
      </c>
      <c r="AH18" t="n">
        <v>461476.0669672628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18.49</v>
      </c>
      <c r="G19" t="n">
        <v>26.41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295.64</v>
      </c>
      <c r="Q19" t="n">
        <v>2924.51</v>
      </c>
      <c r="R19" t="n">
        <v>100.11</v>
      </c>
      <c r="S19" t="n">
        <v>60.56</v>
      </c>
      <c r="T19" t="n">
        <v>19849.51</v>
      </c>
      <c r="U19" t="n">
        <v>0.6</v>
      </c>
      <c r="V19" t="n">
        <v>0.93</v>
      </c>
      <c r="W19" t="n">
        <v>0.23</v>
      </c>
      <c r="X19" t="n">
        <v>1.21</v>
      </c>
      <c r="Y19" t="n">
        <v>1</v>
      </c>
      <c r="Z19" t="n">
        <v>10</v>
      </c>
      <c r="AA19" t="n">
        <v>368.9395730010375</v>
      </c>
      <c r="AB19" t="n">
        <v>504.7994002452461</v>
      </c>
      <c r="AC19" t="n">
        <v>456.622053976247</v>
      </c>
      <c r="AD19" t="n">
        <v>368939.5730010375</v>
      </c>
      <c r="AE19" t="n">
        <v>504799.4002452461</v>
      </c>
      <c r="AF19" t="n">
        <v>2.06316506940473e-06</v>
      </c>
      <c r="AG19" t="n">
        <v>14</v>
      </c>
      <c r="AH19" t="n">
        <v>456622.053976247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4.2478</v>
      </c>
      <c r="E20" t="n">
        <v>23.54</v>
      </c>
      <c r="F20" t="n">
        <v>18.38</v>
      </c>
      <c r="G20" t="n">
        <v>28.27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291.24</v>
      </c>
      <c r="Q20" t="n">
        <v>2924.55</v>
      </c>
      <c r="R20" t="n">
        <v>96.61</v>
      </c>
      <c r="S20" t="n">
        <v>60.56</v>
      </c>
      <c r="T20" t="n">
        <v>18115.98</v>
      </c>
      <c r="U20" t="n">
        <v>0.63</v>
      </c>
      <c r="V20" t="n">
        <v>0.9399999999999999</v>
      </c>
      <c r="W20" t="n">
        <v>0.23</v>
      </c>
      <c r="X20" t="n">
        <v>1.1</v>
      </c>
      <c r="Y20" t="n">
        <v>1</v>
      </c>
      <c r="Z20" t="n">
        <v>10</v>
      </c>
      <c r="AA20" t="n">
        <v>363.2702193334888</v>
      </c>
      <c r="AB20" t="n">
        <v>497.0423404430742</v>
      </c>
      <c r="AC20" t="n">
        <v>449.6053170744926</v>
      </c>
      <c r="AD20" t="n">
        <v>363270.2193334888</v>
      </c>
      <c r="AE20" t="n">
        <v>497042.3404430742</v>
      </c>
      <c r="AF20" t="n">
        <v>2.087242207730164e-06</v>
      </c>
      <c r="AG20" t="n">
        <v>14</v>
      </c>
      <c r="AH20" t="n">
        <v>449605.3170744926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4.2808</v>
      </c>
      <c r="E21" t="n">
        <v>23.36</v>
      </c>
      <c r="F21" t="n">
        <v>18.31</v>
      </c>
      <c r="G21" t="n">
        <v>29.69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288.04</v>
      </c>
      <c r="Q21" t="n">
        <v>2924.52</v>
      </c>
      <c r="R21" t="n">
        <v>94.31999999999999</v>
      </c>
      <c r="S21" t="n">
        <v>60.56</v>
      </c>
      <c r="T21" t="n">
        <v>16981.27</v>
      </c>
      <c r="U21" t="n">
        <v>0.64</v>
      </c>
      <c r="V21" t="n">
        <v>0.9399999999999999</v>
      </c>
      <c r="W21" t="n">
        <v>0.22</v>
      </c>
      <c r="X21" t="n">
        <v>1.03</v>
      </c>
      <c r="Y21" t="n">
        <v>1</v>
      </c>
      <c r="Z21" t="n">
        <v>10</v>
      </c>
      <c r="AA21" t="n">
        <v>359.4063794296886</v>
      </c>
      <c r="AB21" t="n">
        <v>491.7556642261088</v>
      </c>
      <c r="AC21" t="n">
        <v>444.8231938157777</v>
      </c>
      <c r="AD21" t="n">
        <v>359406.3794296886</v>
      </c>
      <c r="AE21" t="n">
        <v>491755.6642261088</v>
      </c>
      <c r="AF21" t="n">
        <v>2.103457423337089e-06</v>
      </c>
      <c r="AG21" t="n">
        <v>14</v>
      </c>
      <c r="AH21" t="n">
        <v>444823.1938157777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4.3092</v>
      </c>
      <c r="E22" t="n">
        <v>23.21</v>
      </c>
      <c r="F22" t="n">
        <v>18.26</v>
      </c>
      <c r="G22" t="n">
        <v>31.31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284.79</v>
      </c>
      <c r="Q22" t="n">
        <v>2924.37</v>
      </c>
      <c r="R22" t="n">
        <v>92.77</v>
      </c>
      <c r="S22" t="n">
        <v>60.56</v>
      </c>
      <c r="T22" t="n">
        <v>16217.06</v>
      </c>
      <c r="U22" t="n">
        <v>0.65</v>
      </c>
      <c r="V22" t="n">
        <v>0.9399999999999999</v>
      </c>
      <c r="W22" t="n">
        <v>0.22</v>
      </c>
      <c r="X22" t="n">
        <v>0.99</v>
      </c>
      <c r="Y22" t="n">
        <v>1</v>
      </c>
      <c r="Z22" t="n">
        <v>10</v>
      </c>
      <c r="AA22" t="n">
        <v>355.8872662105651</v>
      </c>
      <c r="AB22" t="n">
        <v>486.9406582673859</v>
      </c>
      <c r="AC22" t="n">
        <v>440.467725267852</v>
      </c>
      <c r="AD22" t="n">
        <v>355887.2662105651</v>
      </c>
      <c r="AE22" t="n">
        <v>486940.6582673859</v>
      </c>
      <c r="AF22" t="n">
        <v>2.117412336162442e-06</v>
      </c>
      <c r="AG22" t="n">
        <v>14</v>
      </c>
      <c r="AH22" t="n">
        <v>440467.725267852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4.3264</v>
      </c>
      <c r="E23" t="n">
        <v>23.11</v>
      </c>
      <c r="F23" t="n">
        <v>18.23</v>
      </c>
      <c r="G23" t="n">
        <v>32.17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281.64</v>
      </c>
      <c r="Q23" t="n">
        <v>2924.55</v>
      </c>
      <c r="R23" t="n">
        <v>91.63</v>
      </c>
      <c r="S23" t="n">
        <v>60.56</v>
      </c>
      <c r="T23" t="n">
        <v>15649.85</v>
      </c>
      <c r="U23" t="n">
        <v>0.66</v>
      </c>
      <c r="V23" t="n">
        <v>0.9399999999999999</v>
      </c>
      <c r="W23" t="n">
        <v>0.22</v>
      </c>
      <c r="X23" t="n">
        <v>0.95</v>
      </c>
      <c r="Y23" t="n">
        <v>1</v>
      </c>
      <c r="Z23" t="n">
        <v>10</v>
      </c>
      <c r="AA23" t="n">
        <v>353.1188375386627</v>
      </c>
      <c r="AB23" t="n">
        <v>483.1527720240359</v>
      </c>
      <c r="AC23" t="n">
        <v>437.0413495712355</v>
      </c>
      <c r="AD23" t="n">
        <v>353118.8375386627</v>
      </c>
      <c r="AE23" t="n">
        <v>483152.7720240359</v>
      </c>
      <c r="AF23" t="n">
        <v>2.12586390308484e-06</v>
      </c>
      <c r="AG23" t="n">
        <v>14</v>
      </c>
      <c r="AH23" t="n">
        <v>437041.3495712355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4.3627</v>
      </c>
      <c r="E24" t="n">
        <v>22.92</v>
      </c>
      <c r="F24" t="n">
        <v>18.15</v>
      </c>
      <c r="G24" t="n">
        <v>34.02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30</v>
      </c>
      <c r="N24" t="n">
        <v>90</v>
      </c>
      <c r="O24" t="n">
        <v>38260.74</v>
      </c>
      <c r="P24" t="n">
        <v>278.26</v>
      </c>
      <c r="Q24" t="n">
        <v>2924.48</v>
      </c>
      <c r="R24" t="n">
        <v>89.01000000000001</v>
      </c>
      <c r="S24" t="n">
        <v>60.56</v>
      </c>
      <c r="T24" t="n">
        <v>14350.19</v>
      </c>
      <c r="U24" t="n">
        <v>0.68</v>
      </c>
      <c r="V24" t="n">
        <v>0.95</v>
      </c>
      <c r="W24" t="n">
        <v>0.21</v>
      </c>
      <c r="X24" t="n">
        <v>0.87</v>
      </c>
      <c r="Y24" t="n">
        <v>1</v>
      </c>
      <c r="Z24" t="n">
        <v>10</v>
      </c>
      <c r="AA24" t="n">
        <v>349.0997263233284</v>
      </c>
      <c r="AB24" t="n">
        <v>477.6536467485425</v>
      </c>
      <c r="AC24" t="n">
        <v>432.0670530939646</v>
      </c>
      <c r="AD24" t="n">
        <v>349099.7263233283</v>
      </c>
      <c r="AE24" t="n">
        <v>477653.6467485426</v>
      </c>
      <c r="AF24" t="n">
        <v>2.143700640252457e-06</v>
      </c>
      <c r="AG24" t="n">
        <v>14</v>
      </c>
      <c r="AH24" t="n">
        <v>432067.0530939646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4.3781</v>
      </c>
      <c r="E25" t="n">
        <v>22.84</v>
      </c>
      <c r="F25" t="n">
        <v>18.12</v>
      </c>
      <c r="G25" t="n">
        <v>35.07</v>
      </c>
      <c r="H25" t="n">
        <v>0.39</v>
      </c>
      <c r="I25" t="n">
        <v>31</v>
      </c>
      <c r="J25" t="n">
        <v>308.86</v>
      </c>
      <c r="K25" t="n">
        <v>61.82</v>
      </c>
      <c r="L25" t="n">
        <v>6.75</v>
      </c>
      <c r="M25" t="n">
        <v>29</v>
      </c>
      <c r="N25" t="n">
        <v>90.29000000000001</v>
      </c>
      <c r="O25" t="n">
        <v>38327.57</v>
      </c>
      <c r="P25" t="n">
        <v>274.46</v>
      </c>
      <c r="Q25" t="n">
        <v>2924.4</v>
      </c>
      <c r="R25" t="n">
        <v>88.11</v>
      </c>
      <c r="S25" t="n">
        <v>60.56</v>
      </c>
      <c r="T25" t="n">
        <v>13904.5</v>
      </c>
      <c r="U25" t="n">
        <v>0.6899999999999999</v>
      </c>
      <c r="V25" t="n">
        <v>0.95</v>
      </c>
      <c r="W25" t="n">
        <v>0.21</v>
      </c>
      <c r="X25" t="n">
        <v>0.84</v>
      </c>
      <c r="Y25" t="n">
        <v>1</v>
      </c>
      <c r="Z25" t="n">
        <v>10</v>
      </c>
      <c r="AA25" t="n">
        <v>346.1217454068521</v>
      </c>
      <c r="AB25" t="n">
        <v>473.5790418793741</v>
      </c>
      <c r="AC25" t="n">
        <v>428.3813227947657</v>
      </c>
      <c r="AD25" t="n">
        <v>346121.7454068521</v>
      </c>
      <c r="AE25" t="n">
        <v>473579.0418793741</v>
      </c>
      <c r="AF25" t="n">
        <v>2.151267740869022e-06</v>
      </c>
      <c r="AG25" t="n">
        <v>14</v>
      </c>
      <c r="AH25" t="n">
        <v>428381.3227947656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4.4135</v>
      </c>
      <c r="E26" t="n">
        <v>22.66</v>
      </c>
      <c r="F26" t="n">
        <v>18.05</v>
      </c>
      <c r="G26" t="n">
        <v>37.34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27</v>
      </c>
      <c r="N26" t="n">
        <v>90.59</v>
      </c>
      <c r="O26" t="n">
        <v>38394.52</v>
      </c>
      <c r="P26" t="n">
        <v>271.25</v>
      </c>
      <c r="Q26" t="n">
        <v>2924.39</v>
      </c>
      <c r="R26" t="n">
        <v>85.73</v>
      </c>
      <c r="S26" t="n">
        <v>60.56</v>
      </c>
      <c r="T26" t="n">
        <v>12723.47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342.3791657776483</v>
      </c>
      <c r="AB26" t="n">
        <v>468.4582793197372</v>
      </c>
      <c r="AC26" t="n">
        <v>423.7492786267851</v>
      </c>
      <c r="AD26" t="n">
        <v>342379.1657776483</v>
      </c>
      <c r="AE26" t="n">
        <v>468458.2793197372</v>
      </c>
      <c r="AF26" t="n">
        <v>2.168662244883723e-06</v>
      </c>
      <c r="AG26" t="n">
        <v>14</v>
      </c>
      <c r="AH26" t="n">
        <v>423749.2786267851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4.435</v>
      </c>
      <c r="E27" t="n">
        <v>22.55</v>
      </c>
      <c r="F27" t="n">
        <v>18</v>
      </c>
      <c r="G27" t="n">
        <v>38.56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26</v>
      </c>
      <c r="N27" t="n">
        <v>90.88</v>
      </c>
      <c r="O27" t="n">
        <v>38461.6</v>
      </c>
      <c r="P27" t="n">
        <v>268.21</v>
      </c>
      <c r="Q27" t="n">
        <v>2924.77</v>
      </c>
      <c r="R27" t="n">
        <v>83.66</v>
      </c>
      <c r="S27" t="n">
        <v>60.56</v>
      </c>
      <c r="T27" t="n">
        <v>11694.83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339.5142237657289</v>
      </c>
      <c r="AB27" t="n">
        <v>464.5383392667078</v>
      </c>
      <c r="AC27" t="n">
        <v>420.2034521507464</v>
      </c>
      <c r="AD27" t="n">
        <v>339514.2237657289</v>
      </c>
      <c r="AE27" t="n">
        <v>464538.3392667078</v>
      </c>
      <c r="AF27" t="n">
        <v>2.179226703536719e-06</v>
      </c>
      <c r="AG27" t="n">
        <v>14</v>
      </c>
      <c r="AH27" t="n">
        <v>420203.4521507464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4.478</v>
      </c>
      <c r="E28" t="n">
        <v>22.33</v>
      </c>
      <c r="F28" t="n">
        <v>17.89</v>
      </c>
      <c r="G28" t="n">
        <v>41.28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261.96</v>
      </c>
      <c r="Q28" t="n">
        <v>2924.4</v>
      </c>
      <c r="R28" t="n">
        <v>80.81999999999999</v>
      </c>
      <c r="S28" t="n">
        <v>60.56</v>
      </c>
      <c r="T28" t="n">
        <v>10284.87</v>
      </c>
      <c r="U28" t="n">
        <v>0.75</v>
      </c>
      <c r="V28" t="n">
        <v>0.96</v>
      </c>
      <c r="W28" t="n">
        <v>0.19</v>
      </c>
      <c r="X28" t="n">
        <v>0.61</v>
      </c>
      <c r="Y28" t="n">
        <v>1</v>
      </c>
      <c r="Z28" t="n">
        <v>10</v>
      </c>
      <c r="AA28" t="n">
        <v>324.5758254289192</v>
      </c>
      <c r="AB28" t="n">
        <v>444.0989636266625</v>
      </c>
      <c r="AC28" t="n">
        <v>401.7147818349432</v>
      </c>
      <c r="AD28" t="n">
        <v>324575.8254289192</v>
      </c>
      <c r="AE28" t="n">
        <v>444098.9636266625</v>
      </c>
      <c r="AF28" t="n">
        <v>2.200355620842713e-06</v>
      </c>
      <c r="AG28" t="n">
        <v>13</v>
      </c>
      <c r="AH28" t="n">
        <v>401714.7818349432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4.4429</v>
      </c>
      <c r="E29" t="n">
        <v>22.51</v>
      </c>
      <c r="F29" t="n">
        <v>18.07</v>
      </c>
      <c r="G29" t="n">
        <v>41.69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24</v>
      </c>
      <c r="N29" t="n">
        <v>91.47</v>
      </c>
      <c r="O29" t="n">
        <v>38596.15</v>
      </c>
      <c r="P29" t="n">
        <v>264.1</v>
      </c>
      <c r="Q29" t="n">
        <v>2924.61</v>
      </c>
      <c r="R29" t="n">
        <v>86.75</v>
      </c>
      <c r="S29" t="n">
        <v>60.56</v>
      </c>
      <c r="T29" t="n">
        <v>13248.75</v>
      </c>
      <c r="U29" t="n">
        <v>0.7</v>
      </c>
      <c r="V29" t="n">
        <v>0.95</v>
      </c>
      <c r="W29" t="n">
        <v>0.2</v>
      </c>
      <c r="X29" t="n">
        <v>0.79</v>
      </c>
      <c r="Y29" t="n">
        <v>1</v>
      </c>
      <c r="Z29" t="n">
        <v>10</v>
      </c>
      <c r="AA29" t="n">
        <v>337.1502742386922</v>
      </c>
      <c r="AB29" t="n">
        <v>461.3038792337235</v>
      </c>
      <c r="AC29" t="n">
        <v>417.277684443717</v>
      </c>
      <c r="AD29" t="n">
        <v>337150.2742386922</v>
      </c>
      <c r="AE29" t="n">
        <v>461303.8792337235</v>
      </c>
      <c r="AF29" t="n">
        <v>2.183108527878983e-06</v>
      </c>
      <c r="AG29" t="n">
        <v>14</v>
      </c>
      <c r="AH29" t="n">
        <v>417277.684443717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4.4678</v>
      </c>
      <c r="E30" t="n">
        <v>22.38</v>
      </c>
      <c r="F30" t="n">
        <v>18</v>
      </c>
      <c r="G30" t="n">
        <v>43.19</v>
      </c>
      <c r="H30" t="n">
        <v>0.46</v>
      </c>
      <c r="I30" t="n">
        <v>25</v>
      </c>
      <c r="J30" t="n">
        <v>311.59</v>
      </c>
      <c r="K30" t="n">
        <v>61.82</v>
      </c>
      <c r="L30" t="n">
        <v>8</v>
      </c>
      <c r="M30" t="n">
        <v>23</v>
      </c>
      <c r="N30" t="n">
        <v>91.77</v>
      </c>
      <c r="O30" t="n">
        <v>38663.62</v>
      </c>
      <c r="P30" t="n">
        <v>259.22</v>
      </c>
      <c r="Q30" t="n">
        <v>2924.35</v>
      </c>
      <c r="R30" t="n">
        <v>84.12</v>
      </c>
      <c r="S30" t="n">
        <v>60.56</v>
      </c>
      <c r="T30" t="n">
        <v>11939.59</v>
      </c>
      <c r="U30" t="n">
        <v>0.72</v>
      </c>
      <c r="V30" t="n">
        <v>0.96</v>
      </c>
      <c r="W30" t="n">
        <v>0.21</v>
      </c>
      <c r="X30" t="n">
        <v>0.72</v>
      </c>
      <c r="Y30" t="n">
        <v>1</v>
      </c>
      <c r="Z30" t="n">
        <v>10</v>
      </c>
      <c r="AA30" t="n">
        <v>323.9433043418978</v>
      </c>
      <c r="AB30" t="n">
        <v>443.2335203705388</v>
      </c>
      <c r="AC30" t="n">
        <v>400.9319352685268</v>
      </c>
      <c r="AD30" t="n">
        <v>323943.3043418978</v>
      </c>
      <c r="AE30" t="n">
        <v>443233.5203705388</v>
      </c>
      <c r="AF30" t="n">
        <v>2.195343645109663e-06</v>
      </c>
      <c r="AG30" t="n">
        <v>13</v>
      </c>
      <c r="AH30" t="n">
        <v>400931.9352685268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4.4903</v>
      </c>
      <c r="E31" t="n">
        <v>22.27</v>
      </c>
      <c r="F31" t="n">
        <v>17.94</v>
      </c>
      <c r="G31" t="n">
        <v>44.85</v>
      </c>
      <c r="H31" t="n">
        <v>0.47</v>
      </c>
      <c r="I31" t="n">
        <v>24</v>
      </c>
      <c r="J31" t="n">
        <v>312.14</v>
      </c>
      <c r="K31" t="n">
        <v>61.82</v>
      </c>
      <c r="L31" t="n">
        <v>8.25</v>
      </c>
      <c r="M31" t="n">
        <v>22</v>
      </c>
      <c r="N31" t="n">
        <v>92.06999999999999</v>
      </c>
      <c r="O31" t="n">
        <v>38731.35</v>
      </c>
      <c r="P31" t="n">
        <v>255.44</v>
      </c>
      <c r="Q31" t="n">
        <v>2924.35</v>
      </c>
      <c r="R31" t="n">
        <v>82.23</v>
      </c>
      <c r="S31" t="n">
        <v>60.56</v>
      </c>
      <c r="T31" t="n">
        <v>11000.18</v>
      </c>
      <c r="U31" t="n">
        <v>0.74</v>
      </c>
      <c r="V31" t="n">
        <v>0.96</v>
      </c>
      <c r="W31" t="n">
        <v>0.2</v>
      </c>
      <c r="X31" t="n">
        <v>0.66</v>
      </c>
      <c r="Y31" t="n">
        <v>1</v>
      </c>
      <c r="Z31" t="n">
        <v>10</v>
      </c>
      <c r="AA31" t="n">
        <v>320.6793270260169</v>
      </c>
      <c r="AB31" t="n">
        <v>438.7676026104343</v>
      </c>
      <c r="AC31" t="n">
        <v>396.8922384314916</v>
      </c>
      <c r="AD31" t="n">
        <v>320679.327026017</v>
      </c>
      <c r="AE31" t="n">
        <v>438767.6026104343</v>
      </c>
      <c r="AF31" t="n">
        <v>2.206399473932567e-06</v>
      </c>
      <c r="AG31" t="n">
        <v>13</v>
      </c>
      <c r="AH31" t="n">
        <v>396892.2384314917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4.5044</v>
      </c>
      <c r="E32" t="n">
        <v>22.2</v>
      </c>
      <c r="F32" t="n">
        <v>17.93</v>
      </c>
      <c r="G32" t="n">
        <v>46.76</v>
      </c>
      <c r="H32" t="n">
        <v>0.48</v>
      </c>
      <c r="I32" t="n">
        <v>23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252.44</v>
      </c>
      <c r="Q32" t="n">
        <v>2924.42</v>
      </c>
      <c r="R32" t="n">
        <v>81.64</v>
      </c>
      <c r="S32" t="n">
        <v>60.56</v>
      </c>
      <c r="T32" t="n">
        <v>10711.04</v>
      </c>
      <c r="U32" t="n">
        <v>0.74</v>
      </c>
      <c r="V32" t="n">
        <v>0.96</v>
      </c>
      <c r="W32" t="n">
        <v>0.2</v>
      </c>
      <c r="X32" t="n">
        <v>0.65</v>
      </c>
      <c r="Y32" t="n">
        <v>1</v>
      </c>
      <c r="Z32" t="n">
        <v>10</v>
      </c>
      <c r="AA32" t="n">
        <v>318.4074365195261</v>
      </c>
      <c r="AB32" t="n">
        <v>435.6591017907181</v>
      </c>
      <c r="AC32" t="n">
        <v>394.0804085672009</v>
      </c>
      <c r="AD32" t="n">
        <v>318407.4365195261</v>
      </c>
      <c r="AE32" t="n">
        <v>435659.1017907182</v>
      </c>
      <c r="AF32" t="n">
        <v>2.213327793328253e-06</v>
      </c>
      <c r="AG32" t="n">
        <v>13</v>
      </c>
      <c r="AH32" t="n">
        <v>394080.4085672009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4.5231</v>
      </c>
      <c r="E33" t="n">
        <v>22.11</v>
      </c>
      <c r="F33" t="n">
        <v>17.89</v>
      </c>
      <c r="G33" t="n">
        <v>48.79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249.52</v>
      </c>
      <c r="Q33" t="n">
        <v>2924.56</v>
      </c>
      <c r="R33" t="n">
        <v>80.34</v>
      </c>
      <c r="S33" t="n">
        <v>60.56</v>
      </c>
      <c r="T33" t="n">
        <v>10065.13</v>
      </c>
      <c r="U33" t="n">
        <v>0.75</v>
      </c>
      <c r="V33" t="n">
        <v>0.96</v>
      </c>
      <c r="W33" t="n">
        <v>0.21</v>
      </c>
      <c r="X33" t="n">
        <v>0.61</v>
      </c>
      <c r="Y33" t="n">
        <v>1</v>
      </c>
      <c r="Z33" t="n">
        <v>10</v>
      </c>
      <c r="AA33" t="n">
        <v>315.8898842200403</v>
      </c>
      <c r="AB33" t="n">
        <v>432.2144756679928</v>
      </c>
      <c r="AC33" t="n">
        <v>390.9645327270654</v>
      </c>
      <c r="AD33" t="n">
        <v>315889.8842200403</v>
      </c>
      <c r="AE33" t="n">
        <v>432214.4756679928</v>
      </c>
      <c r="AF33" t="n">
        <v>2.22251641550551e-06</v>
      </c>
      <c r="AG33" t="n">
        <v>13</v>
      </c>
      <c r="AH33" t="n">
        <v>390964.5327270654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4.5395</v>
      </c>
      <c r="E34" t="n">
        <v>22.03</v>
      </c>
      <c r="F34" t="n">
        <v>17.86</v>
      </c>
      <c r="G34" t="n">
        <v>51.04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6</v>
      </c>
      <c r="N34" t="n">
        <v>92.97</v>
      </c>
      <c r="O34" t="n">
        <v>38934.97</v>
      </c>
      <c r="P34" t="n">
        <v>247.14</v>
      </c>
      <c r="Q34" t="n">
        <v>2924.57</v>
      </c>
      <c r="R34" t="n">
        <v>79.09</v>
      </c>
      <c r="S34" t="n">
        <v>60.56</v>
      </c>
      <c r="T34" t="n">
        <v>9446.91</v>
      </c>
      <c r="U34" t="n">
        <v>0.77</v>
      </c>
      <c r="V34" t="n">
        <v>0.96</v>
      </c>
      <c r="W34" t="n">
        <v>0.22</v>
      </c>
      <c r="X34" t="n">
        <v>0.59</v>
      </c>
      <c r="Y34" t="n">
        <v>1</v>
      </c>
      <c r="Z34" t="n">
        <v>10</v>
      </c>
      <c r="AA34" t="n">
        <v>313.8129135972935</v>
      </c>
      <c r="AB34" t="n">
        <v>429.3726728324736</v>
      </c>
      <c r="AC34" t="n">
        <v>388.3939475656727</v>
      </c>
      <c r="AD34" t="n">
        <v>313812.9135972934</v>
      </c>
      <c r="AE34" t="n">
        <v>429372.6728324736</v>
      </c>
      <c r="AF34" t="n">
        <v>2.230574886291982e-06</v>
      </c>
      <c r="AG34" t="n">
        <v>13</v>
      </c>
      <c r="AH34" t="n">
        <v>388393.9475656727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4.5374</v>
      </c>
      <c r="E35" t="n">
        <v>22.04</v>
      </c>
      <c r="F35" t="n">
        <v>17.88</v>
      </c>
      <c r="G35" t="n">
        <v>51.07</v>
      </c>
      <c r="H35" t="n">
        <v>0.52</v>
      </c>
      <c r="I35" t="n">
        <v>21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247.11</v>
      </c>
      <c r="Q35" t="n">
        <v>2924.47</v>
      </c>
      <c r="R35" t="n">
        <v>79.51000000000001</v>
      </c>
      <c r="S35" t="n">
        <v>60.56</v>
      </c>
      <c r="T35" t="n">
        <v>9653.799999999999</v>
      </c>
      <c r="U35" t="n">
        <v>0.76</v>
      </c>
      <c r="V35" t="n">
        <v>0.96</v>
      </c>
      <c r="W35" t="n">
        <v>0.22</v>
      </c>
      <c r="X35" t="n">
        <v>0.6</v>
      </c>
      <c r="Y35" t="n">
        <v>1</v>
      </c>
      <c r="Z35" t="n">
        <v>10</v>
      </c>
      <c r="AA35" t="n">
        <v>313.9552898826381</v>
      </c>
      <c r="AB35" t="n">
        <v>429.5674783472807</v>
      </c>
      <c r="AC35" t="n">
        <v>388.5701611155579</v>
      </c>
      <c r="AD35" t="n">
        <v>313955.2898826381</v>
      </c>
      <c r="AE35" t="n">
        <v>429567.4783472806</v>
      </c>
      <c r="AF35" t="n">
        <v>2.229543008935177e-06</v>
      </c>
      <c r="AG35" t="n">
        <v>13</v>
      </c>
      <c r="AH35" t="n">
        <v>388570.1611155579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4.5353</v>
      </c>
      <c r="E36" t="n">
        <v>22.05</v>
      </c>
      <c r="F36" t="n">
        <v>17.89</v>
      </c>
      <c r="G36" t="n">
        <v>51.1</v>
      </c>
      <c r="H36" t="n">
        <v>0.54</v>
      </c>
      <c r="I36" t="n">
        <v>21</v>
      </c>
      <c r="J36" t="n">
        <v>314.9</v>
      </c>
      <c r="K36" t="n">
        <v>61.82</v>
      </c>
      <c r="L36" t="n">
        <v>9.5</v>
      </c>
      <c r="M36" t="n">
        <v>1</v>
      </c>
      <c r="N36" t="n">
        <v>93.56999999999999</v>
      </c>
      <c r="O36" t="n">
        <v>39071.38</v>
      </c>
      <c r="P36" t="n">
        <v>247.77</v>
      </c>
      <c r="Q36" t="n">
        <v>2924.53</v>
      </c>
      <c r="R36" t="n">
        <v>79.79000000000001</v>
      </c>
      <c r="S36" t="n">
        <v>60.56</v>
      </c>
      <c r="T36" t="n">
        <v>9796.73</v>
      </c>
      <c r="U36" t="n">
        <v>0.76</v>
      </c>
      <c r="V36" t="n">
        <v>0.96</v>
      </c>
      <c r="W36" t="n">
        <v>0.22</v>
      </c>
      <c r="X36" t="n">
        <v>0.61</v>
      </c>
      <c r="Y36" t="n">
        <v>1</v>
      </c>
      <c r="Z36" t="n">
        <v>10</v>
      </c>
      <c r="AA36" t="n">
        <v>314.4312829187434</v>
      </c>
      <c r="AB36" t="n">
        <v>430.2187530186106</v>
      </c>
      <c r="AC36" t="n">
        <v>389.1592790463258</v>
      </c>
      <c r="AD36" t="n">
        <v>314431.2829187434</v>
      </c>
      <c r="AE36" t="n">
        <v>430218.7530186106</v>
      </c>
      <c r="AF36" t="n">
        <v>2.228511131578373e-06</v>
      </c>
      <c r="AG36" t="n">
        <v>13</v>
      </c>
      <c r="AH36" t="n">
        <v>389159.2790463258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4.533</v>
      </c>
      <c r="E37" t="n">
        <v>22.06</v>
      </c>
      <c r="F37" t="n">
        <v>17.9</v>
      </c>
      <c r="G37" t="n">
        <v>51.13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0</v>
      </c>
      <c r="N37" t="n">
        <v>93.88</v>
      </c>
      <c r="O37" t="n">
        <v>39139.8</v>
      </c>
      <c r="P37" t="n">
        <v>248.1</v>
      </c>
      <c r="Q37" t="n">
        <v>2924.49</v>
      </c>
      <c r="R37" t="n">
        <v>80.06999999999999</v>
      </c>
      <c r="S37" t="n">
        <v>60.56</v>
      </c>
      <c r="T37" t="n">
        <v>9934.530000000001</v>
      </c>
      <c r="U37" t="n">
        <v>0.76</v>
      </c>
      <c r="V37" t="n">
        <v>0.96</v>
      </c>
      <c r="W37" t="n">
        <v>0.22</v>
      </c>
      <c r="X37" t="n">
        <v>0.62</v>
      </c>
      <c r="Y37" t="n">
        <v>1</v>
      </c>
      <c r="Z37" t="n">
        <v>10</v>
      </c>
      <c r="AA37" t="n">
        <v>314.7402137636441</v>
      </c>
      <c r="AB37" t="n">
        <v>430.6414458296708</v>
      </c>
      <c r="AC37" t="n">
        <v>389.5416306487515</v>
      </c>
      <c r="AD37" t="n">
        <v>314740.2137636442</v>
      </c>
      <c r="AE37" t="n">
        <v>430641.4458296708</v>
      </c>
      <c r="AF37" t="n">
        <v>2.227380980187587e-06</v>
      </c>
      <c r="AG37" t="n">
        <v>13</v>
      </c>
      <c r="AH37" t="n">
        <v>389541.6306487515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3.2311</v>
      </c>
      <c r="E2" t="n">
        <v>30.95</v>
      </c>
      <c r="F2" t="n">
        <v>26.05</v>
      </c>
      <c r="G2" t="n">
        <v>5.33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75.78</v>
      </c>
      <c r="Q2" t="n">
        <v>2925.64</v>
      </c>
      <c r="R2" t="n">
        <v>333.73</v>
      </c>
      <c r="S2" t="n">
        <v>60.56</v>
      </c>
      <c r="T2" t="n">
        <v>135405.42</v>
      </c>
      <c r="U2" t="n">
        <v>0.18</v>
      </c>
      <c r="V2" t="n">
        <v>0.66</v>
      </c>
      <c r="W2" t="n">
        <v>1.02</v>
      </c>
      <c r="X2" t="n">
        <v>8.76</v>
      </c>
      <c r="Y2" t="n">
        <v>1</v>
      </c>
      <c r="Z2" t="n">
        <v>10</v>
      </c>
      <c r="AA2" t="n">
        <v>230.1017006905901</v>
      </c>
      <c r="AB2" t="n">
        <v>314.8352982553052</v>
      </c>
      <c r="AC2" t="n">
        <v>284.7878592640286</v>
      </c>
      <c r="AD2" t="n">
        <v>230101.7006905901</v>
      </c>
      <c r="AE2" t="n">
        <v>314835.2982553053</v>
      </c>
      <c r="AF2" t="n">
        <v>2.216157218747237e-06</v>
      </c>
      <c r="AG2" t="n">
        <v>18</v>
      </c>
      <c r="AH2" t="n">
        <v>284787.8592640286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4.0032</v>
      </c>
      <c r="E2" t="n">
        <v>24.98</v>
      </c>
      <c r="F2" t="n">
        <v>20.61</v>
      </c>
      <c r="G2" t="n">
        <v>10.66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159.72</v>
      </c>
      <c r="Q2" t="n">
        <v>2924.75</v>
      </c>
      <c r="R2" t="n">
        <v>169.2</v>
      </c>
      <c r="S2" t="n">
        <v>60.56</v>
      </c>
      <c r="T2" t="n">
        <v>54022.87</v>
      </c>
      <c r="U2" t="n">
        <v>0.36</v>
      </c>
      <c r="V2" t="n">
        <v>0.83</v>
      </c>
      <c r="W2" t="n">
        <v>0.35</v>
      </c>
      <c r="X2" t="n">
        <v>3.33</v>
      </c>
      <c r="Y2" t="n">
        <v>1</v>
      </c>
      <c r="Z2" t="n">
        <v>10</v>
      </c>
      <c r="AA2" t="n">
        <v>267.9258119969777</v>
      </c>
      <c r="AB2" t="n">
        <v>366.5879160268739</v>
      </c>
      <c r="AC2" t="n">
        <v>331.6012798306398</v>
      </c>
      <c r="AD2" t="n">
        <v>267925.8119969777</v>
      </c>
      <c r="AE2" t="n">
        <v>366587.9160268739</v>
      </c>
      <c r="AF2" t="n">
        <v>2.353397536173342e-06</v>
      </c>
      <c r="AG2" t="n">
        <v>15</v>
      </c>
      <c r="AH2" t="n">
        <v>331601.2798306398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4.2876</v>
      </c>
      <c r="E3" t="n">
        <v>23.32</v>
      </c>
      <c r="F3" t="n">
        <v>19.63</v>
      </c>
      <c r="G3" t="n">
        <v>14.19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79</v>
      </c>
      <c r="N3" t="n">
        <v>13.05</v>
      </c>
      <c r="O3" t="n">
        <v>12446.14</v>
      </c>
      <c r="P3" t="n">
        <v>142.54</v>
      </c>
      <c r="Q3" t="n">
        <v>2924.69</v>
      </c>
      <c r="R3" t="n">
        <v>136.93</v>
      </c>
      <c r="S3" t="n">
        <v>60.56</v>
      </c>
      <c r="T3" t="n">
        <v>38054.17</v>
      </c>
      <c r="U3" t="n">
        <v>0.44</v>
      </c>
      <c r="V3" t="n">
        <v>0.88</v>
      </c>
      <c r="W3" t="n">
        <v>0.3</v>
      </c>
      <c r="X3" t="n">
        <v>2.35</v>
      </c>
      <c r="Y3" t="n">
        <v>1</v>
      </c>
      <c r="Z3" t="n">
        <v>10</v>
      </c>
      <c r="AA3" t="n">
        <v>238.3195856125639</v>
      </c>
      <c r="AB3" t="n">
        <v>326.0793709530398</v>
      </c>
      <c r="AC3" t="n">
        <v>294.95881344465</v>
      </c>
      <c r="AD3" t="n">
        <v>238319.5856125639</v>
      </c>
      <c r="AE3" t="n">
        <v>326079.3709530397</v>
      </c>
      <c r="AF3" t="n">
        <v>2.520590346746809e-06</v>
      </c>
      <c r="AG3" t="n">
        <v>14</v>
      </c>
      <c r="AH3" t="n">
        <v>294958.81344465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4.429</v>
      </c>
      <c r="E4" t="n">
        <v>22.58</v>
      </c>
      <c r="F4" t="n">
        <v>19.21</v>
      </c>
      <c r="G4" t="n">
        <v>17.21</v>
      </c>
      <c r="H4" t="n">
        <v>0.27</v>
      </c>
      <c r="I4" t="n">
        <v>67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132.22</v>
      </c>
      <c r="Q4" t="n">
        <v>2924.76</v>
      </c>
      <c r="R4" t="n">
        <v>121.58</v>
      </c>
      <c r="S4" t="n">
        <v>60.56</v>
      </c>
      <c r="T4" t="n">
        <v>30460.97</v>
      </c>
      <c r="U4" t="n">
        <v>0.5</v>
      </c>
      <c r="V4" t="n">
        <v>0.9</v>
      </c>
      <c r="W4" t="n">
        <v>0.33</v>
      </c>
      <c r="X4" t="n">
        <v>1.93</v>
      </c>
      <c r="Y4" t="n">
        <v>1</v>
      </c>
      <c r="Z4" t="n">
        <v>10</v>
      </c>
      <c r="AA4" t="n">
        <v>227.7974428220672</v>
      </c>
      <c r="AB4" t="n">
        <v>311.6825109829112</v>
      </c>
      <c r="AC4" t="n">
        <v>281.9359695839461</v>
      </c>
      <c r="AD4" t="n">
        <v>227797.4428220672</v>
      </c>
      <c r="AE4" t="n">
        <v>311682.5109829112</v>
      </c>
      <c r="AF4" t="n">
        <v>2.603716448768919e-06</v>
      </c>
      <c r="AG4" t="n">
        <v>14</v>
      </c>
      <c r="AH4" t="n">
        <v>281935.9695839461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4.4312</v>
      </c>
      <c r="E5" t="n">
        <v>22.57</v>
      </c>
      <c r="F5" t="n">
        <v>19.22</v>
      </c>
      <c r="G5" t="n">
        <v>17.48</v>
      </c>
      <c r="H5" t="n">
        <v>0.31</v>
      </c>
      <c r="I5" t="n">
        <v>66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132.22</v>
      </c>
      <c r="Q5" t="n">
        <v>2924.83</v>
      </c>
      <c r="R5" t="n">
        <v>121.16</v>
      </c>
      <c r="S5" t="n">
        <v>60.56</v>
      </c>
      <c r="T5" t="n">
        <v>30255.36</v>
      </c>
      <c r="U5" t="n">
        <v>0.5</v>
      </c>
      <c r="V5" t="n">
        <v>0.9</v>
      </c>
      <c r="W5" t="n">
        <v>0.36</v>
      </c>
      <c r="X5" t="n">
        <v>1.94</v>
      </c>
      <c r="Y5" t="n">
        <v>1</v>
      </c>
      <c r="Z5" t="n">
        <v>10</v>
      </c>
      <c r="AA5" t="n">
        <v>227.7625892671595</v>
      </c>
      <c r="AB5" t="n">
        <v>311.6348228114563</v>
      </c>
      <c r="AC5" t="n">
        <v>281.8928327046441</v>
      </c>
      <c r="AD5" t="n">
        <v>227762.5892671595</v>
      </c>
      <c r="AE5" t="n">
        <v>311634.8228114563</v>
      </c>
      <c r="AF5" t="n">
        <v>2.605009782746631e-06</v>
      </c>
      <c r="AG5" t="n">
        <v>14</v>
      </c>
      <c r="AH5" t="n">
        <v>281892.8327046441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2.6729</v>
      </c>
      <c r="E2" t="n">
        <v>37.41</v>
      </c>
      <c r="F2" t="n">
        <v>24.71</v>
      </c>
      <c r="G2" t="n">
        <v>5.93</v>
      </c>
      <c r="H2" t="n">
        <v>0.09</v>
      </c>
      <c r="I2" t="n">
        <v>250</v>
      </c>
      <c r="J2" t="n">
        <v>204</v>
      </c>
      <c r="K2" t="n">
        <v>55.27</v>
      </c>
      <c r="L2" t="n">
        <v>1</v>
      </c>
      <c r="M2" t="n">
        <v>248</v>
      </c>
      <c r="N2" t="n">
        <v>42.72</v>
      </c>
      <c r="O2" t="n">
        <v>25393.6</v>
      </c>
      <c r="P2" t="n">
        <v>344.34</v>
      </c>
      <c r="Q2" t="n">
        <v>2925.21</v>
      </c>
      <c r="R2" t="n">
        <v>303.92</v>
      </c>
      <c r="S2" t="n">
        <v>60.56</v>
      </c>
      <c r="T2" t="n">
        <v>120717.47</v>
      </c>
      <c r="U2" t="n">
        <v>0.2</v>
      </c>
      <c r="V2" t="n">
        <v>0.7</v>
      </c>
      <c r="W2" t="n">
        <v>0.5600000000000001</v>
      </c>
      <c r="X2" t="n">
        <v>7.43</v>
      </c>
      <c r="Y2" t="n">
        <v>1</v>
      </c>
      <c r="Z2" t="n">
        <v>10</v>
      </c>
      <c r="AA2" t="n">
        <v>631.1746103616154</v>
      </c>
      <c r="AB2" t="n">
        <v>863.6009473553382</v>
      </c>
      <c r="AC2" t="n">
        <v>781.1800850112862</v>
      </c>
      <c r="AD2" t="n">
        <v>631174.6103616153</v>
      </c>
      <c r="AE2" t="n">
        <v>863600.9473553383</v>
      </c>
      <c r="AF2" t="n">
        <v>1.393041320798554e-06</v>
      </c>
      <c r="AG2" t="n">
        <v>22</v>
      </c>
      <c r="AH2" t="n">
        <v>781180.0850112862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3.0867</v>
      </c>
      <c r="E3" t="n">
        <v>32.4</v>
      </c>
      <c r="F3" t="n">
        <v>22.53</v>
      </c>
      <c r="G3" t="n">
        <v>7.51</v>
      </c>
      <c r="H3" t="n">
        <v>0.11</v>
      </c>
      <c r="I3" t="n">
        <v>180</v>
      </c>
      <c r="J3" t="n">
        <v>204.39</v>
      </c>
      <c r="K3" t="n">
        <v>55.27</v>
      </c>
      <c r="L3" t="n">
        <v>1.25</v>
      </c>
      <c r="M3" t="n">
        <v>178</v>
      </c>
      <c r="N3" t="n">
        <v>42.87</v>
      </c>
      <c r="O3" t="n">
        <v>25442.42</v>
      </c>
      <c r="P3" t="n">
        <v>310.15</v>
      </c>
      <c r="Q3" t="n">
        <v>2925.07</v>
      </c>
      <c r="R3" t="n">
        <v>232.37</v>
      </c>
      <c r="S3" t="n">
        <v>60.56</v>
      </c>
      <c r="T3" t="n">
        <v>85288.95</v>
      </c>
      <c r="U3" t="n">
        <v>0.26</v>
      </c>
      <c r="V3" t="n">
        <v>0.76</v>
      </c>
      <c r="W3" t="n">
        <v>0.45</v>
      </c>
      <c r="X3" t="n">
        <v>5.25</v>
      </c>
      <c r="Y3" t="n">
        <v>1</v>
      </c>
      <c r="Z3" t="n">
        <v>10</v>
      </c>
      <c r="AA3" t="n">
        <v>509.9546219914317</v>
      </c>
      <c r="AB3" t="n">
        <v>697.7424114187984</v>
      </c>
      <c r="AC3" t="n">
        <v>631.1508549606124</v>
      </c>
      <c r="AD3" t="n">
        <v>509954.6219914317</v>
      </c>
      <c r="AE3" t="n">
        <v>697742.4114187984</v>
      </c>
      <c r="AF3" t="n">
        <v>1.608702399980881e-06</v>
      </c>
      <c r="AG3" t="n">
        <v>19</v>
      </c>
      <c r="AH3" t="n">
        <v>631150.8549606124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3.3732</v>
      </c>
      <c r="E4" t="n">
        <v>29.65</v>
      </c>
      <c r="F4" t="n">
        <v>21.36</v>
      </c>
      <c r="G4" t="n">
        <v>9.09</v>
      </c>
      <c r="H4" t="n">
        <v>0.13</v>
      </c>
      <c r="I4" t="n">
        <v>141</v>
      </c>
      <c r="J4" t="n">
        <v>204.79</v>
      </c>
      <c r="K4" t="n">
        <v>55.27</v>
      </c>
      <c r="L4" t="n">
        <v>1.5</v>
      </c>
      <c r="M4" t="n">
        <v>139</v>
      </c>
      <c r="N4" t="n">
        <v>43.02</v>
      </c>
      <c r="O4" t="n">
        <v>25491.3</v>
      </c>
      <c r="P4" t="n">
        <v>290.27</v>
      </c>
      <c r="Q4" t="n">
        <v>2925.05</v>
      </c>
      <c r="R4" t="n">
        <v>194.04</v>
      </c>
      <c r="S4" t="n">
        <v>60.56</v>
      </c>
      <c r="T4" t="n">
        <v>66317.58</v>
      </c>
      <c r="U4" t="n">
        <v>0.31</v>
      </c>
      <c r="V4" t="n">
        <v>0.8100000000000001</v>
      </c>
      <c r="W4" t="n">
        <v>0.39</v>
      </c>
      <c r="X4" t="n">
        <v>4.08</v>
      </c>
      <c r="Y4" t="n">
        <v>1</v>
      </c>
      <c r="Z4" t="n">
        <v>10</v>
      </c>
      <c r="AA4" t="n">
        <v>453.1952580704981</v>
      </c>
      <c r="AB4" t="n">
        <v>620.0817456557675</v>
      </c>
      <c r="AC4" t="n">
        <v>560.9020141405763</v>
      </c>
      <c r="AD4" t="n">
        <v>453195.2580704981</v>
      </c>
      <c r="AE4" t="n">
        <v>620081.7456557675</v>
      </c>
      <c r="AF4" t="n">
        <v>1.758018251082227e-06</v>
      </c>
      <c r="AG4" t="n">
        <v>18</v>
      </c>
      <c r="AH4" t="n">
        <v>560902.0141405762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3.5961</v>
      </c>
      <c r="E5" t="n">
        <v>27.81</v>
      </c>
      <c r="F5" t="n">
        <v>20.58</v>
      </c>
      <c r="G5" t="n">
        <v>10.74</v>
      </c>
      <c r="H5" t="n">
        <v>0.15</v>
      </c>
      <c r="I5" t="n">
        <v>115</v>
      </c>
      <c r="J5" t="n">
        <v>205.18</v>
      </c>
      <c r="K5" t="n">
        <v>55.27</v>
      </c>
      <c r="L5" t="n">
        <v>1.75</v>
      </c>
      <c r="M5" t="n">
        <v>113</v>
      </c>
      <c r="N5" t="n">
        <v>43.16</v>
      </c>
      <c r="O5" t="n">
        <v>25540.22</v>
      </c>
      <c r="P5" t="n">
        <v>276.03</v>
      </c>
      <c r="Q5" t="n">
        <v>2924.8</v>
      </c>
      <c r="R5" t="n">
        <v>168.28</v>
      </c>
      <c r="S5" t="n">
        <v>60.56</v>
      </c>
      <c r="T5" t="n">
        <v>53572.34</v>
      </c>
      <c r="U5" t="n">
        <v>0.36</v>
      </c>
      <c r="V5" t="n">
        <v>0.84</v>
      </c>
      <c r="W5" t="n">
        <v>0.35</v>
      </c>
      <c r="X5" t="n">
        <v>3.3</v>
      </c>
      <c r="Y5" t="n">
        <v>1</v>
      </c>
      <c r="Z5" t="n">
        <v>10</v>
      </c>
      <c r="AA5" t="n">
        <v>413.6942127988137</v>
      </c>
      <c r="AB5" t="n">
        <v>566.0346728519227</v>
      </c>
      <c r="AC5" t="n">
        <v>512.0131181095874</v>
      </c>
      <c r="AD5" t="n">
        <v>413694.2127988137</v>
      </c>
      <c r="AE5" t="n">
        <v>566034.6728519227</v>
      </c>
      <c r="AF5" t="n">
        <v>1.874187546755838e-06</v>
      </c>
      <c r="AG5" t="n">
        <v>17</v>
      </c>
      <c r="AH5" t="n">
        <v>512013.1181095873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3.7616</v>
      </c>
      <c r="E6" t="n">
        <v>26.58</v>
      </c>
      <c r="F6" t="n">
        <v>20.09</v>
      </c>
      <c r="G6" t="n">
        <v>12.42</v>
      </c>
      <c r="H6" t="n">
        <v>0.17</v>
      </c>
      <c r="I6" t="n">
        <v>97</v>
      </c>
      <c r="J6" t="n">
        <v>205.58</v>
      </c>
      <c r="K6" t="n">
        <v>55.27</v>
      </c>
      <c r="L6" t="n">
        <v>2</v>
      </c>
      <c r="M6" t="n">
        <v>95</v>
      </c>
      <c r="N6" t="n">
        <v>43.31</v>
      </c>
      <c r="O6" t="n">
        <v>25589.2</v>
      </c>
      <c r="P6" t="n">
        <v>265.95</v>
      </c>
      <c r="Q6" t="n">
        <v>2924.56</v>
      </c>
      <c r="R6" t="n">
        <v>152.19</v>
      </c>
      <c r="S6" t="n">
        <v>60.56</v>
      </c>
      <c r="T6" t="n">
        <v>45613.29</v>
      </c>
      <c r="U6" t="n">
        <v>0.4</v>
      </c>
      <c r="V6" t="n">
        <v>0.86</v>
      </c>
      <c r="W6" t="n">
        <v>0.32</v>
      </c>
      <c r="X6" t="n">
        <v>2.81</v>
      </c>
      <c r="Y6" t="n">
        <v>1</v>
      </c>
      <c r="Z6" t="n">
        <v>10</v>
      </c>
      <c r="AA6" t="n">
        <v>385.1013495951818</v>
      </c>
      <c r="AB6" t="n">
        <v>526.9126559886159</v>
      </c>
      <c r="AC6" t="n">
        <v>476.6248516276191</v>
      </c>
      <c r="AD6" t="n">
        <v>385101.3495951818</v>
      </c>
      <c r="AE6" t="n">
        <v>526912.6559886159</v>
      </c>
      <c r="AF6" t="n">
        <v>1.960441554983666e-06</v>
      </c>
      <c r="AG6" t="n">
        <v>16</v>
      </c>
      <c r="AH6" t="n">
        <v>476624.8516276191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3.9133</v>
      </c>
      <c r="E7" t="n">
        <v>25.55</v>
      </c>
      <c r="F7" t="n">
        <v>19.62</v>
      </c>
      <c r="G7" t="n">
        <v>14.19</v>
      </c>
      <c r="H7" t="n">
        <v>0.19</v>
      </c>
      <c r="I7" t="n">
        <v>83</v>
      </c>
      <c r="J7" t="n">
        <v>205.98</v>
      </c>
      <c r="K7" t="n">
        <v>55.27</v>
      </c>
      <c r="L7" t="n">
        <v>2.25</v>
      </c>
      <c r="M7" t="n">
        <v>81</v>
      </c>
      <c r="N7" t="n">
        <v>43.46</v>
      </c>
      <c r="O7" t="n">
        <v>25638.22</v>
      </c>
      <c r="P7" t="n">
        <v>255.92</v>
      </c>
      <c r="Q7" t="n">
        <v>2924.6</v>
      </c>
      <c r="R7" t="n">
        <v>137.1</v>
      </c>
      <c r="S7" t="n">
        <v>60.56</v>
      </c>
      <c r="T7" t="n">
        <v>38139.36</v>
      </c>
      <c r="U7" t="n">
        <v>0.44</v>
      </c>
      <c r="V7" t="n">
        <v>0.88</v>
      </c>
      <c r="W7" t="n">
        <v>0.3</v>
      </c>
      <c r="X7" t="n">
        <v>2.35</v>
      </c>
      <c r="Y7" t="n">
        <v>1</v>
      </c>
      <c r="Z7" t="n">
        <v>10</v>
      </c>
      <c r="AA7" t="n">
        <v>359.0736670446291</v>
      </c>
      <c r="AB7" t="n">
        <v>491.300432462636</v>
      </c>
      <c r="AC7" t="n">
        <v>444.411408732889</v>
      </c>
      <c r="AD7" t="n">
        <v>359073.6670446291</v>
      </c>
      <c r="AE7" t="n">
        <v>491300.432462636</v>
      </c>
      <c r="AF7" t="n">
        <v>2.039503386090382e-06</v>
      </c>
      <c r="AG7" t="n">
        <v>15</v>
      </c>
      <c r="AH7" t="n">
        <v>444411.408732889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4.0231</v>
      </c>
      <c r="E8" t="n">
        <v>24.86</v>
      </c>
      <c r="F8" t="n">
        <v>19.33</v>
      </c>
      <c r="G8" t="n">
        <v>15.89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248.61</v>
      </c>
      <c r="Q8" t="n">
        <v>2924.63</v>
      </c>
      <c r="R8" t="n">
        <v>127.4</v>
      </c>
      <c r="S8" t="n">
        <v>60.56</v>
      </c>
      <c r="T8" t="n">
        <v>33338.45</v>
      </c>
      <c r="U8" t="n">
        <v>0.48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347.5321510212484</v>
      </c>
      <c r="AB8" t="n">
        <v>475.5088210636953</v>
      </c>
      <c r="AC8" t="n">
        <v>430.1269265621974</v>
      </c>
      <c r="AD8" t="n">
        <v>347532.1510212484</v>
      </c>
      <c r="AE8" t="n">
        <v>475508.8210636954</v>
      </c>
      <c r="AF8" t="n">
        <v>2.096728099706185e-06</v>
      </c>
      <c r="AG8" t="n">
        <v>15</v>
      </c>
      <c r="AH8" t="n">
        <v>430126.9265621974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4.1311</v>
      </c>
      <c r="E9" t="n">
        <v>24.21</v>
      </c>
      <c r="F9" t="n">
        <v>19.05</v>
      </c>
      <c r="G9" t="n">
        <v>17.86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241.25</v>
      </c>
      <c r="Q9" t="n">
        <v>2924.79</v>
      </c>
      <c r="R9" t="n">
        <v>118.11</v>
      </c>
      <c r="S9" t="n">
        <v>60.56</v>
      </c>
      <c r="T9" t="n">
        <v>28739.32</v>
      </c>
      <c r="U9" t="n">
        <v>0.51</v>
      </c>
      <c r="V9" t="n">
        <v>0.9</v>
      </c>
      <c r="W9" t="n">
        <v>0.27</v>
      </c>
      <c r="X9" t="n">
        <v>1.77</v>
      </c>
      <c r="Y9" t="n">
        <v>1</v>
      </c>
      <c r="Z9" t="n">
        <v>10</v>
      </c>
      <c r="AA9" t="n">
        <v>336.6961233219747</v>
      </c>
      <c r="AB9" t="n">
        <v>460.682489913746</v>
      </c>
      <c r="AC9" t="n">
        <v>416.7155996483128</v>
      </c>
      <c r="AD9" t="n">
        <v>336696.1233219747</v>
      </c>
      <c r="AE9" t="n">
        <v>460682.489913746</v>
      </c>
      <c r="AF9" t="n">
        <v>2.153014703262713e-06</v>
      </c>
      <c r="AG9" t="n">
        <v>15</v>
      </c>
      <c r="AH9" t="n">
        <v>416715.5996483128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4.226</v>
      </c>
      <c r="E10" t="n">
        <v>23.66</v>
      </c>
      <c r="F10" t="n">
        <v>18.79</v>
      </c>
      <c r="G10" t="n">
        <v>19.78</v>
      </c>
      <c r="H10" t="n">
        <v>0.26</v>
      </c>
      <c r="I10" t="n">
        <v>57</v>
      </c>
      <c r="J10" t="n">
        <v>207.17</v>
      </c>
      <c r="K10" t="n">
        <v>55.27</v>
      </c>
      <c r="L10" t="n">
        <v>3</v>
      </c>
      <c r="M10" t="n">
        <v>55</v>
      </c>
      <c r="N10" t="n">
        <v>43.9</v>
      </c>
      <c r="O10" t="n">
        <v>25785.6</v>
      </c>
      <c r="P10" t="n">
        <v>233.93</v>
      </c>
      <c r="Q10" t="n">
        <v>2924.58</v>
      </c>
      <c r="R10" t="n">
        <v>109.42</v>
      </c>
      <c r="S10" t="n">
        <v>60.56</v>
      </c>
      <c r="T10" t="n">
        <v>24430.24</v>
      </c>
      <c r="U10" t="n">
        <v>0.55</v>
      </c>
      <c r="V10" t="n">
        <v>0.92</v>
      </c>
      <c r="W10" t="n">
        <v>0.26</v>
      </c>
      <c r="X10" t="n">
        <v>1.51</v>
      </c>
      <c r="Y10" t="n">
        <v>1</v>
      </c>
      <c r="Z10" t="n">
        <v>10</v>
      </c>
      <c r="AA10" t="n">
        <v>318.3304307053229</v>
      </c>
      <c r="AB10" t="n">
        <v>435.5537390384686</v>
      </c>
      <c r="AC10" t="n">
        <v>393.9851014881484</v>
      </c>
      <c r="AD10" t="n">
        <v>318330.4307053229</v>
      </c>
      <c r="AE10" t="n">
        <v>435553.7390384686</v>
      </c>
      <c r="AF10" t="n">
        <v>2.202473950276737e-06</v>
      </c>
      <c r="AG10" t="n">
        <v>14</v>
      </c>
      <c r="AH10" t="n">
        <v>393985.1014881484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4.2901</v>
      </c>
      <c r="E11" t="n">
        <v>23.31</v>
      </c>
      <c r="F11" t="n">
        <v>18.64</v>
      </c>
      <c r="G11" t="n">
        <v>21.5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227.98</v>
      </c>
      <c r="Q11" t="n">
        <v>2924.55</v>
      </c>
      <c r="R11" t="n">
        <v>105.39</v>
      </c>
      <c r="S11" t="n">
        <v>60.56</v>
      </c>
      <c r="T11" t="n">
        <v>22440.93</v>
      </c>
      <c r="U11" t="n">
        <v>0.57</v>
      </c>
      <c r="V11" t="n">
        <v>0.92</v>
      </c>
      <c r="W11" t="n">
        <v>0.22</v>
      </c>
      <c r="X11" t="n">
        <v>1.36</v>
      </c>
      <c r="Y11" t="n">
        <v>1</v>
      </c>
      <c r="Z11" t="n">
        <v>10</v>
      </c>
      <c r="AA11" t="n">
        <v>311.6020884985111</v>
      </c>
      <c r="AB11" t="n">
        <v>426.3477243976</v>
      </c>
      <c r="AC11" t="n">
        <v>385.6576959638817</v>
      </c>
      <c r="AD11" t="n">
        <v>311602.0884985111</v>
      </c>
      <c r="AE11" t="n">
        <v>426347.7243976</v>
      </c>
      <c r="AF11" t="n">
        <v>2.235881091832046e-06</v>
      </c>
      <c r="AG11" t="n">
        <v>14</v>
      </c>
      <c r="AH11" t="n">
        <v>385657.6959638817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4.2978</v>
      </c>
      <c r="E12" t="n">
        <v>23.27</v>
      </c>
      <c r="F12" t="n">
        <v>18.76</v>
      </c>
      <c r="G12" t="n">
        <v>23.45</v>
      </c>
      <c r="H12" t="n">
        <v>0.3</v>
      </c>
      <c r="I12" t="n">
        <v>48</v>
      </c>
      <c r="J12" t="n">
        <v>207.97</v>
      </c>
      <c r="K12" t="n">
        <v>55.27</v>
      </c>
      <c r="L12" t="n">
        <v>3.5</v>
      </c>
      <c r="M12" t="n">
        <v>46</v>
      </c>
      <c r="N12" t="n">
        <v>44.2</v>
      </c>
      <c r="O12" t="n">
        <v>25884.1</v>
      </c>
      <c r="P12" t="n">
        <v>226.37</v>
      </c>
      <c r="Q12" t="n">
        <v>2924.53</v>
      </c>
      <c r="R12" t="n">
        <v>109.27</v>
      </c>
      <c r="S12" t="n">
        <v>60.56</v>
      </c>
      <c r="T12" t="n">
        <v>24400.25</v>
      </c>
      <c r="U12" t="n">
        <v>0.55</v>
      </c>
      <c r="V12" t="n">
        <v>0.92</v>
      </c>
      <c r="W12" t="n">
        <v>0.24</v>
      </c>
      <c r="X12" t="n">
        <v>1.48</v>
      </c>
      <c r="Y12" t="n">
        <v>1</v>
      </c>
      <c r="Z12" t="n">
        <v>10</v>
      </c>
      <c r="AA12" t="n">
        <v>310.7385249784423</v>
      </c>
      <c r="AB12" t="n">
        <v>425.1661586917082</v>
      </c>
      <c r="AC12" t="n">
        <v>384.5888972306224</v>
      </c>
      <c r="AD12" t="n">
        <v>310738.5249784424</v>
      </c>
      <c r="AE12" t="n">
        <v>425166.1586917082</v>
      </c>
      <c r="AF12" t="n">
        <v>2.239894118196725e-06</v>
      </c>
      <c r="AG12" t="n">
        <v>14</v>
      </c>
      <c r="AH12" t="n">
        <v>384588.8972306224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4.3826</v>
      </c>
      <c r="E13" t="n">
        <v>22.82</v>
      </c>
      <c r="F13" t="n">
        <v>18.51</v>
      </c>
      <c r="G13" t="n">
        <v>25.83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41</v>
      </c>
      <c r="N13" t="n">
        <v>44.35</v>
      </c>
      <c r="O13" t="n">
        <v>25933.43</v>
      </c>
      <c r="P13" t="n">
        <v>218.81</v>
      </c>
      <c r="Q13" t="n">
        <v>2924.42</v>
      </c>
      <c r="R13" t="n">
        <v>100.88</v>
      </c>
      <c r="S13" t="n">
        <v>60.56</v>
      </c>
      <c r="T13" t="n">
        <v>20230.53</v>
      </c>
      <c r="U13" t="n">
        <v>0.6</v>
      </c>
      <c r="V13" t="n">
        <v>0.93</v>
      </c>
      <c r="W13" t="n">
        <v>0.23</v>
      </c>
      <c r="X13" t="n">
        <v>1.23</v>
      </c>
      <c r="Y13" t="n">
        <v>1</v>
      </c>
      <c r="Z13" t="n">
        <v>10</v>
      </c>
      <c r="AA13" t="n">
        <v>302.1846710059353</v>
      </c>
      <c r="AB13" t="n">
        <v>413.4623983171203</v>
      </c>
      <c r="AC13" t="n">
        <v>374.0021273198541</v>
      </c>
      <c r="AD13" t="n">
        <v>302184.6710059353</v>
      </c>
      <c r="AE13" t="n">
        <v>413462.3983171203</v>
      </c>
      <c r="AF13" t="n">
        <v>2.284089525433702e-06</v>
      </c>
      <c r="AG13" t="n">
        <v>14</v>
      </c>
      <c r="AH13" t="n">
        <v>374002.1273198542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4.4241</v>
      </c>
      <c r="E14" t="n">
        <v>22.6</v>
      </c>
      <c r="F14" t="n">
        <v>18.42</v>
      </c>
      <c r="G14" t="n">
        <v>27.62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38</v>
      </c>
      <c r="N14" t="n">
        <v>44.5</v>
      </c>
      <c r="O14" t="n">
        <v>25982.82</v>
      </c>
      <c r="P14" t="n">
        <v>213.12</v>
      </c>
      <c r="Q14" t="n">
        <v>2924.46</v>
      </c>
      <c r="R14" t="n">
        <v>97.95</v>
      </c>
      <c r="S14" t="n">
        <v>60.56</v>
      </c>
      <c r="T14" t="n">
        <v>18780.99</v>
      </c>
      <c r="U14" t="n">
        <v>0.62</v>
      </c>
      <c r="V14" t="n">
        <v>0.93</v>
      </c>
      <c r="W14" t="n">
        <v>0.23</v>
      </c>
      <c r="X14" t="n">
        <v>1.14</v>
      </c>
      <c r="Y14" t="n">
        <v>1</v>
      </c>
      <c r="Z14" t="n">
        <v>10</v>
      </c>
      <c r="AA14" t="n">
        <v>297.1290125831147</v>
      </c>
      <c r="AB14" t="n">
        <v>406.5450234231088</v>
      </c>
      <c r="AC14" t="n">
        <v>367.7449369771306</v>
      </c>
      <c r="AD14" t="n">
        <v>297129.0125831147</v>
      </c>
      <c r="AE14" t="n">
        <v>406545.0234231089</v>
      </c>
      <c r="AF14" t="n">
        <v>2.305718174022553e-06</v>
      </c>
      <c r="AG14" t="n">
        <v>14</v>
      </c>
      <c r="AH14" t="n">
        <v>367744.9369771306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4.4829</v>
      </c>
      <c r="E15" t="n">
        <v>22.31</v>
      </c>
      <c r="F15" t="n">
        <v>18.28</v>
      </c>
      <c r="G15" t="n">
        <v>30.47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207.47</v>
      </c>
      <c r="Q15" t="n">
        <v>2924.65</v>
      </c>
      <c r="R15" t="n">
        <v>93.39</v>
      </c>
      <c r="S15" t="n">
        <v>60.56</v>
      </c>
      <c r="T15" t="n">
        <v>16518.83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282.6213044505686</v>
      </c>
      <c r="AB15" t="n">
        <v>386.6949371212478</v>
      </c>
      <c r="AC15" t="n">
        <v>349.7893150521481</v>
      </c>
      <c r="AD15" t="n">
        <v>282621.3044505686</v>
      </c>
      <c r="AE15" t="n">
        <v>386694.9371212478</v>
      </c>
      <c r="AF15" t="n">
        <v>2.336363102625552e-06</v>
      </c>
      <c r="AG15" t="n">
        <v>13</v>
      </c>
      <c r="AH15" t="n">
        <v>349789.3150521481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4.5124</v>
      </c>
      <c r="E16" t="n">
        <v>22.16</v>
      </c>
      <c r="F16" t="n">
        <v>18.22</v>
      </c>
      <c r="G16" t="n">
        <v>32.15</v>
      </c>
      <c r="H16" t="n">
        <v>0.38</v>
      </c>
      <c r="I16" t="n">
        <v>34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201.78</v>
      </c>
      <c r="Q16" t="n">
        <v>2924.56</v>
      </c>
      <c r="R16" t="n">
        <v>91.22</v>
      </c>
      <c r="S16" t="n">
        <v>60.56</v>
      </c>
      <c r="T16" t="n">
        <v>15442.76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278.2984727379757</v>
      </c>
      <c r="AB16" t="n">
        <v>380.7802480622027</v>
      </c>
      <c r="AC16" t="n">
        <v>344.43911561558</v>
      </c>
      <c r="AD16" t="n">
        <v>278298.4727379757</v>
      </c>
      <c r="AE16" t="n">
        <v>380780.2480622027</v>
      </c>
      <c r="AF16" t="n">
        <v>2.351737684152567e-06</v>
      </c>
      <c r="AG16" t="n">
        <v>13</v>
      </c>
      <c r="AH16" t="n">
        <v>344439.11561558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4.5548</v>
      </c>
      <c r="E17" t="n">
        <v>21.95</v>
      </c>
      <c r="F17" t="n">
        <v>18.13</v>
      </c>
      <c r="G17" t="n">
        <v>35.1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24</v>
      </c>
      <c r="N17" t="n">
        <v>44.95</v>
      </c>
      <c r="O17" t="n">
        <v>26131.27</v>
      </c>
      <c r="P17" t="n">
        <v>196.14</v>
      </c>
      <c r="Q17" t="n">
        <v>2924.57</v>
      </c>
      <c r="R17" t="n">
        <v>88.17</v>
      </c>
      <c r="S17" t="n">
        <v>60.56</v>
      </c>
      <c r="T17" t="n">
        <v>13936.26</v>
      </c>
      <c r="U17" t="n">
        <v>0.6899999999999999</v>
      </c>
      <c r="V17" t="n">
        <v>0.95</v>
      </c>
      <c r="W17" t="n">
        <v>0.22</v>
      </c>
      <c r="X17" t="n">
        <v>0.85</v>
      </c>
      <c r="Y17" t="n">
        <v>1</v>
      </c>
      <c r="Z17" t="n">
        <v>10</v>
      </c>
      <c r="AA17" t="n">
        <v>273.5200017878785</v>
      </c>
      <c r="AB17" t="n">
        <v>374.2421332970196</v>
      </c>
      <c r="AC17" t="n">
        <v>338.5249893472843</v>
      </c>
      <c r="AD17" t="n">
        <v>273520.0017878785</v>
      </c>
      <c r="AE17" t="n">
        <v>374242.1332970196</v>
      </c>
      <c r="AF17" t="n">
        <v>2.373835387771056e-06</v>
      </c>
      <c r="AG17" t="n">
        <v>13</v>
      </c>
      <c r="AH17" t="n">
        <v>338524.9893472843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4.561</v>
      </c>
      <c r="E18" t="n">
        <v>21.92</v>
      </c>
      <c r="F18" t="n">
        <v>18.14</v>
      </c>
      <c r="G18" t="n">
        <v>36.29</v>
      </c>
      <c r="H18" t="n">
        <v>0.42</v>
      </c>
      <c r="I18" t="n">
        <v>30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194.3</v>
      </c>
      <c r="Q18" t="n">
        <v>2924.63</v>
      </c>
      <c r="R18" t="n">
        <v>88.06999999999999</v>
      </c>
      <c r="S18" t="n">
        <v>60.56</v>
      </c>
      <c r="T18" t="n">
        <v>13891.59</v>
      </c>
      <c r="U18" t="n">
        <v>0.6899999999999999</v>
      </c>
      <c r="V18" t="n">
        <v>0.95</v>
      </c>
      <c r="W18" t="n">
        <v>0.24</v>
      </c>
      <c r="X18" t="n">
        <v>0.87</v>
      </c>
      <c r="Y18" t="n">
        <v>1</v>
      </c>
      <c r="Z18" t="n">
        <v>10</v>
      </c>
      <c r="AA18" t="n">
        <v>272.3590973920092</v>
      </c>
      <c r="AB18" t="n">
        <v>372.653732687104</v>
      </c>
      <c r="AC18" t="n">
        <v>337.0881834622447</v>
      </c>
      <c r="AD18" t="n">
        <v>272359.0973920092</v>
      </c>
      <c r="AE18" t="n">
        <v>372653.732687104</v>
      </c>
      <c r="AF18" t="n">
        <v>2.377066655753004e-06</v>
      </c>
      <c r="AG18" t="n">
        <v>13</v>
      </c>
      <c r="AH18" t="n">
        <v>337088.1834622447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4.574</v>
      </c>
      <c r="E19" t="n">
        <v>21.86</v>
      </c>
      <c r="F19" t="n">
        <v>18.12</v>
      </c>
      <c r="G19" t="n">
        <v>37.49</v>
      </c>
      <c r="H19" t="n">
        <v>0.44</v>
      </c>
      <c r="I19" t="n">
        <v>29</v>
      </c>
      <c r="J19" t="n">
        <v>210.78</v>
      </c>
      <c r="K19" t="n">
        <v>55.27</v>
      </c>
      <c r="L19" t="n">
        <v>5.25</v>
      </c>
      <c r="M19" t="n">
        <v>2</v>
      </c>
      <c r="N19" t="n">
        <v>45.26</v>
      </c>
      <c r="O19" t="n">
        <v>26230.5</v>
      </c>
      <c r="P19" t="n">
        <v>192.89</v>
      </c>
      <c r="Q19" t="n">
        <v>2924.51</v>
      </c>
      <c r="R19" t="n">
        <v>87.13</v>
      </c>
      <c r="S19" t="n">
        <v>60.56</v>
      </c>
      <c r="T19" t="n">
        <v>13423.58</v>
      </c>
      <c r="U19" t="n">
        <v>0.7</v>
      </c>
      <c r="V19" t="n">
        <v>0.95</v>
      </c>
      <c r="W19" t="n">
        <v>0.24</v>
      </c>
      <c r="X19" t="n">
        <v>0.84</v>
      </c>
      <c r="Y19" t="n">
        <v>1</v>
      </c>
      <c r="Z19" t="n">
        <v>10</v>
      </c>
      <c r="AA19" t="n">
        <v>271.1083315957009</v>
      </c>
      <c r="AB19" t="n">
        <v>370.9423797447025</v>
      </c>
      <c r="AC19" t="n">
        <v>335.5401596427671</v>
      </c>
      <c r="AD19" t="n">
        <v>271108.3315957009</v>
      </c>
      <c r="AE19" t="n">
        <v>370942.3797447025</v>
      </c>
      <c r="AF19" t="n">
        <v>2.383841895069994e-06</v>
      </c>
      <c r="AG19" t="n">
        <v>13</v>
      </c>
      <c r="AH19" t="n">
        <v>335540.1596427671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4.5682</v>
      </c>
      <c r="E20" t="n">
        <v>21.89</v>
      </c>
      <c r="F20" t="n">
        <v>18.15</v>
      </c>
      <c r="G20" t="n">
        <v>37.55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193.23</v>
      </c>
      <c r="Q20" t="n">
        <v>2924.52</v>
      </c>
      <c r="R20" t="n">
        <v>88.12</v>
      </c>
      <c r="S20" t="n">
        <v>60.56</v>
      </c>
      <c r="T20" t="n">
        <v>13922.21</v>
      </c>
      <c r="U20" t="n">
        <v>0.6899999999999999</v>
      </c>
      <c r="V20" t="n">
        <v>0.95</v>
      </c>
      <c r="W20" t="n">
        <v>0.24</v>
      </c>
      <c r="X20" t="n">
        <v>0.87</v>
      </c>
      <c r="Y20" t="n">
        <v>1</v>
      </c>
      <c r="Z20" t="n">
        <v>10</v>
      </c>
      <c r="AA20" t="n">
        <v>271.5749294534266</v>
      </c>
      <c r="AB20" t="n">
        <v>371.5807995184873</v>
      </c>
      <c r="AC20" t="n">
        <v>336.1176495293697</v>
      </c>
      <c r="AD20" t="n">
        <v>271574.9294534266</v>
      </c>
      <c r="AE20" t="n">
        <v>371580.7995184873</v>
      </c>
      <c r="AF20" t="n">
        <v>2.380819095990106e-06</v>
      </c>
      <c r="AG20" t="n">
        <v>13</v>
      </c>
      <c r="AH20" t="n">
        <v>336117.6495293697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4.5679</v>
      </c>
      <c r="E21" t="n">
        <v>21.89</v>
      </c>
      <c r="F21" t="n">
        <v>18.15</v>
      </c>
      <c r="G21" t="n">
        <v>37.55</v>
      </c>
      <c r="H21" t="n">
        <v>0.48</v>
      </c>
      <c r="I21" t="n">
        <v>29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193.55</v>
      </c>
      <c r="Q21" t="n">
        <v>2924.74</v>
      </c>
      <c r="R21" t="n">
        <v>87.97</v>
      </c>
      <c r="S21" t="n">
        <v>60.56</v>
      </c>
      <c r="T21" t="n">
        <v>13843.3</v>
      </c>
      <c r="U21" t="n">
        <v>0.6899999999999999</v>
      </c>
      <c r="V21" t="n">
        <v>0.95</v>
      </c>
      <c r="W21" t="n">
        <v>0.25</v>
      </c>
      <c r="X21" t="n">
        <v>0.87</v>
      </c>
      <c r="Y21" t="n">
        <v>1</v>
      </c>
      <c r="Z21" t="n">
        <v>10</v>
      </c>
      <c r="AA21" t="n">
        <v>271.7546191416594</v>
      </c>
      <c r="AB21" t="n">
        <v>371.8266588772771</v>
      </c>
      <c r="AC21" t="n">
        <v>336.3400444160224</v>
      </c>
      <c r="AD21" t="n">
        <v>271754.6191416594</v>
      </c>
      <c r="AE21" t="n">
        <v>371826.6588772771</v>
      </c>
      <c r="AF21" t="n">
        <v>2.38066274431356e-06</v>
      </c>
      <c r="AG21" t="n">
        <v>13</v>
      </c>
      <c r="AH21" t="n">
        <v>336340.0444160224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3.6147</v>
      </c>
      <c r="E2" t="n">
        <v>27.66</v>
      </c>
      <c r="F2" t="n">
        <v>21.67</v>
      </c>
      <c r="G2" t="n">
        <v>8.609999999999999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208.16</v>
      </c>
      <c r="Q2" t="n">
        <v>2924.83</v>
      </c>
      <c r="R2" t="n">
        <v>204.68</v>
      </c>
      <c r="S2" t="n">
        <v>60.56</v>
      </c>
      <c r="T2" t="n">
        <v>71589.42</v>
      </c>
      <c r="U2" t="n">
        <v>0.3</v>
      </c>
      <c r="V2" t="n">
        <v>0.79</v>
      </c>
      <c r="W2" t="n">
        <v>0.39</v>
      </c>
      <c r="X2" t="n">
        <v>4.39</v>
      </c>
      <c r="Y2" t="n">
        <v>1</v>
      </c>
      <c r="Z2" t="n">
        <v>10</v>
      </c>
      <c r="AA2" t="n">
        <v>345.8139597523063</v>
      </c>
      <c r="AB2" t="n">
        <v>473.1579159682798</v>
      </c>
      <c r="AC2" t="n">
        <v>428.0003885495723</v>
      </c>
      <c r="AD2" t="n">
        <v>345813.9597523063</v>
      </c>
      <c r="AE2" t="n">
        <v>473157.9159682798</v>
      </c>
      <c r="AF2" t="n">
        <v>2.045925789109333e-06</v>
      </c>
      <c r="AG2" t="n">
        <v>17</v>
      </c>
      <c r="AH2" t="n">
        <v>428000.3885495723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3.9433</v>
      </c>
      <c r="E3" t="n">
        <v>25.36</v>
      </c>
      <c r="F3" t="n">
        <v>20.42</v>
      </c>
      <c r="G3" t="n">
        <v>11.14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189.35</v>
      </c>
      <c r="Q3" t="n">
        <v>2924.94</v>
      </c>
      <c r="R3" t="n">
        <v>163.01</v>
      </c>
      <c r="S3" t="n">
        <v>60.56</v>
      </c>
      <c r="T3" t="n">
        <v>50961.11</v>
      </c>
      <c r="U3" t="n">
        <v>0.37</v>
      </c>
      <c r="V3" t="n">
        <v>0.84</v>
      </c>
      <c r="W3" t="n">
        <v>0.34</v>
      </c>
      <c r="X3" t="n">
        <v>3.14</v>
      </c>
      <c r="Y3" t="n">
        <v>1</v>
      </c>
      <c r="Z3" t="n">
        <v>10</v>
      </c>
      <c r="AA3" t="n">
        <v>297.3417141285328</v>
      </c>
      <c r="AB3" t="n">
        <v>406.8360510612797</v>
      </c>
      <c r="AC3" t="n">
        <v>368.0081893459744</v>
      </c>
      <c r="AD3" t="n">
        <v>297341.7141285328</v>
      </c>
      <c r="AE3" t="n">
        <v>406836.0510612797</v>
      </c>
      <c r="AF3" t="n">
        <v>2.231913897196125e-06</v>
      </c>
      <c r="AG3" t="n">
        <v>15</v>
      </c>
      <c r="AH3" t="n">
        <v>368008.1893459744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19.72</v>
      </c>
      <c r="G4" t="n">
        <v>13.76</v>
      </c>
      <c r="H4" t="n">
        <v>0.21</v>
      </c>
      <c r="I4" t="n">
        <v>86</v>
      </c>
      <c r="J4" t="n">
        <v>125.29</v>
      </c>
      <c r="K4" t="n">
        <v>45</v>
      </c>
      <c r="L4" t="n">
        <v>1.5</v>
      </c>
      <c r="M4" t="n">
        <v>84</v>
      </c>
      <c r="N4" t="n">
        <v>18.79</v>
      </c>
      <c r="O4" t="n">
        <v>15686.51</v>
      </c>
      <c r="P4" t="n">
        <v>176.03</v>
      </c>
      <c r="Q4" t="n">
        <v>2924.7</v>
      </c>
      <c r="R4" t="n">
        <v>140.04</v>
      </c>
      <c r="S4" t="n">
        <v>60.56</v>
      </c>
      <c r="T4" t="n">
        <v>39593.25</v>
      </c>
      <c r="U4" t="n">
        <v>0.43</v>
      </c>
      <c r="V4" t="n">
        <v>0.87</v>
      </c>
      <c r="W4" t="n">
        <v>0.3</v>
      </c>
      <c r="X4" t="n">
        <v>2.44</v>
      </c>
      <c r="Y4" t="n">
        <v>1</v>
      </c>
      <c r="Z4" t="n">
        <v>10</v>
      </c>
      <c r="AA4" t="n">
        <v>270.6173229672211</v>
      </c>
      <c r="AB4" t="n">
        <v>370.2705600774445</v>
      </c>
      <c r="AC4" t="n">
        <v>334.9324575016474</v>
      </c>
      <c r="AD4" t="n">
        <v>270617.3229672211</v>
      </c>
      <c r="AE4" t="n">
        <v>370270.5600774445</v>
      </c>
      <c r="AF4" t="n">
        <v>2.353717429941949e-06</v>
      </c>
      <c r="AG4" t="n">
        <v>14</v>
      </c>
      <c r="AH4" t="n">
        <v>334932.4575016474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4.3312</v>
      </c>
      <c r="E5" t="n">
        <v>23.09</v>
      </c>
      <c r="F5" t="n">
        <v>19.19</v>
      </c>
      <c r="G5" t="n">
        <v>16.69</v>
      </c>
      <c r="H5" t="n">
        <v>0.25</v>
      </c>
      <c r="I5" t="n">
        <v>69</v>
      </c>
      <c r="J5" t="n">
        <v>125.62</v>
      </c>
      <c r="K5" t="n">
        <v>45</v>
      </c>
      <c r="L5" t="n">
        <v>1.75</v>
      </c>
      <c r="M5" t="n">
        <v>67</v>
      </c>
      <c r="N5" t="n">
        <v>18.87</v>
      </c>
      <c r="O5" t="n">
        <v>15727.09</v>
      </c>
      <c r="P5" t="n">
        <v>164.21</v>
      </c>
      <c r="Q5" t="n">
        <v>2924.71</v>
      </c>
      <c r="R5" t="n">
        <v>122.92</v>
      </c>
      <c r="S5" t="n">
        <v>60.56</v>
      </c>
      <c r="T5" t="n">
        <v>31120.78</v>
      </c>
      <c r="U5" t="n">
        <v>0.49</v>
      </c>
      <c r="V5" t="n">
        <v>0.9</v>
      </c>
      <c r="W5" t="n">
        <v>0.28</v>
      </c>
      <c r="X5" t="n">
        <v>1.91</v>
      </c>
      <c r="Y5" t="n">
        <v>1</v>
      </c>
      <c r="Z5" t="n">
        <v>10</v>
      </c>
      <c r="AA5" t="n">
        <v>256.5681653423964</v>
      </c>
      <c r="AB5" t="n">
        <v>351.0478828099025</v>
      </c>
      <c r="AC5" t="n">
        <v>317.5443655734282</v>
      </c>
      <c r="AD5" t="n">
        <v>256568.1653423964</v>
      </c>
      <c r="AE5" t="n">
        <v>351047.8828099025</v>
      </c>
      <c r="AF5" t="n">
        <v>2.451465896973565e-06</v>
      </c>
      <c r="AG5" t="n">
        <v>14</v>
      </c>
      <c r="AH5" t="n">
        <v>317544.3655734282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4.4947</v>
      </c>
      <c r="E6" t="n">
        <v>22.25</v>
      </c>
      <c r="F6" t="n">
        <v>18.69</v>
      </c>
      <c r="G6" t="n">
        <v>20.02</v>
      </c>
      <c r="H6" t="n">
        <v>0.28</v>
      </c>
      <c r="I6" t="n">
        <v>56</v>
      </c>
      <c r="J6" t="n">
        <v>125.95</v>
      </c>
      <c r="K6" t="n">
        <v>45</v>
      </c>
      <c r="L6" t="n">
        <v>2</v>
      </c>
      <c r="M6" t="n">
        <v>48</v>
      </c>
      <c r="N6" t="n">
        <v>18.95</v>
      </c>
      <c r="O6" t="n">
        <v>15767.7</v>
      </c>
      <c r="P6" t="n">
        <v>151.44</v>
      </c>
      <c r="Q6" t="n">
        <v>2924.58</v>
      </c>
      <c r="R6" t="n">
        <v>105.69</v>
      </c>
      <c r="S6" t="n">
        <v>60.56</v>
      </c>
      <c r="T6" t="n">
        <v>22569.6</v>
      </c>
      <c r="U6" t="n">
        <v>0.57</v>
      </c>
      <c r="V6" t="n">
        <v>0.92</v>
      </c>
      <c r="W6" t="n">
        <v>0.26</v>
      </c>
      <c r="X6" t="n">
        <v>1.41</v>
      </c>
      <c r="Y6" t="n">
        <v>1</v>
      </c>
      <c r="Z6" t="n">
        <v>10</v>
      </c>
      <c r="AA6" t="n">
        <v>235.1651387747257</v>
      </c>
      <c r="AB6" t="n">
        <v>321.7633176251388</v>
      </c>
      <c r="AC6" t="n">
        <v>291.0546781887437</v>
      </c>
      <c r="AD6" t="n">
        <v>235165.1387747257</v>
      </c>
      <c r="AE6" t="n">
        <v>321763.3176251388</v>
      </c>
      <c r="AF6" t="n">
        <v>2.544007149779988e-06</v>
      </c>
      <c r="AG6" t="n">
        <v>13</v>
      </c>
      <c r="AH6" t="n">
        <v>291054.6781887437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4.475</v>
      </c>
      <c r="E7" t="n">
        <v>22.35</v>
      </c>
      <c r="F7" t="n">
        <v>18.91</v>
      </c>
      <c r="G7" t="n">
        <v>22.25</v>
      </c>
      <c r="H7" t="n">
        <v>0.31</v>
      </c>
      <c r="I7" t="n">
        <v>51</v>
      </c>
      <c r="J7" t="n">
        <v>126.28</v>
      </c>
      <c r="K7" t="n">
        <v>45</v>
      </c>
      <c r="L7" t="n">
        <v>2.25</v>
      </c>
      <c r="M7" t="n">
        <v>12</v>
      </c>
      <c r="N7" t="n">
        <v>19.03</v>
      </c>
      <c r="O7" t="n">
        <v>15808.34</v>
      </c>
      <c r="P7" t="n">
        <v>149.27</v>
      </c>
      <c r="Q7" t="n">
        <v>2924.81</v>
      </c>
      <c r="R7" t="n">
        <v>113.02</v>
      </c>
      <c r="S7" t="n">
        <v>60.56</v>
      </c>
      <c r="T7" t="n">
        <v>26261.21</v>
      </c>
      <c r="U7" t="n">
        <v>0.54</v>
      </c>
      <c r="V7" t="n">
        <v>0.91</v>
      </c>
      <c r="W7" t="n">
        <v>0.29</v>
      </c>
      <c r="X7" t="n">
        <v>1.63</v>
      </c>
      <c r="Y7" t="n">
        <v>1</v>
      </c>
      <c r="Z7" t="n">
        <v>10</v>
      </c>
      <c r="AA7" t="n">
        <v>235.0802508610449</v>
      </c>
      <c r="AB7" t="n">
        <v>321.6471702366505</v>
      </c>
      <c r="AC7" t="n">
        <v>290.9496157439987</v>
      </c>
      <c r="AD7" t="n">
        <v>235080.2508610449</v>
      </c>
      <c r="AE7" t="n">
        <v>321647.1702366505</v>
      </c>
      <c r="AF7" t="n">
        <v>2.532856919319519e-06</v>
      </c>
      <c r="AG7" t="n">
        <v>13</v>
      </c>
      <c r="AH7" t="n">
        <v>290949.6157439987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4.5346</v>
      </c>
      <c r="E8" t="n">
        <v>22.05</v>
      </c>
      <c r="F8" t="n">
        <v>18.64</v>
      </c>
      <c r="G8" t="n">
        <v>22.37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147.06</v>
      </c>
      <c r="Q8" t="n">
        <v>2924.7</v>
      </c>
      <c r="R8" t="n">
        <v>103.42</v>
      </c>
      <c r="S8" t="n">
        <v>60.56</v>
      </c>
      <c r="T8" t="n">
        <v>21463.8</v>
      </c>
      <c r="U8" t="n">
        <v>0.59</v>
      </c>
      <c r="V8" t="n">
        <v>0.92</v>
      </c>
      <c r="W8" t="n">
        <v>0.29</v>
      </c>
      <c r="X8" t="n">
        <v>1.36</v>
      </c>
      <c r="Y8" t="n">
        <v>1</v>
      </c>
      <c r="Z8" t="n">
        <v>10</v>
      </c>
      <c r="AA8" t="n">
        <v>231.5972720933336</v>
      </c>
      <c r="AB8" t="n">
        <v>316.8816050284916</v>
      </c>
      <c r="AC8" t="n">
        <v>286.6388693907923</v>
      </c>
      <c r="AD8" t="n">
        <v>231597.2720933336</v>
      </c>
      <c r="AE8" t="n">
        <v>316881.6050284916</v>
      </c>
      <c r="AF8" t="n">
        <v>2.566590611474032e-06</v>
      </c>
      <c r="AG8" t="n">
        <v>13</v>
      </c>
      <c r="AH8" t="n">
        <v>286638.8693907923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4.5339</v>
      </c>
      <c r="E9" t="n">
        <v>22.06</v>
      </c>
      <c r="F9" t="n">
        <v>18.65</v>
      </c>
      <c r="G9" t="n">
        <v>22.38</v>
      </c>
      <c r="H9" t="n">
        <v>0.38</v>
      </c>
      <c r="I9" t="n">
        <v>50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147.45</v>
      </c>
      <c r="Q9" t="n">
        <v>2924.62</v>
      </c>
      <c r="R9" t="n">
        <v>103.54</v>
      </c>
      <c r="S9" t="n">
        <v>60.56</v>
      </c>
      <c r="T9" t="n">
        <v>21526.75</v>
      </c>
      <c r="U9" t="n">
        <v>0.58</v>
      </c>
      <c r="V9" t="n">
        <v>0.92</v>
      </c>
      <c r="W9" t="n">
        <v>0.29</v>
      </c>
      <c r="X9" t="n">
        <v>1.37</v>
      </c>
      <c r="Y9" t="n">
        <v>1</v>
      </c>
      <c r="Z9" t="n">
        <v>10</v>
      </c>
      <c r="AA9" t="n">
        <v>231.8481295720618</v>
      </c>
      <c r="AB9" t="n">
        <v>317.2248392979383</v>
      </c>
      <c r="AC9" t="n">
        <v>286.9493458632954</v>
      </c>
      <c r="AD9" t="n">
        <v>231848.1295720618</v>
      </c>
      <c r="AE9" t="n">
        <v>317224.8392979383</v>
      </c>
      <c r="AF9" t="n">
        <v>2.566194410391681e-06</v>
      </c>
      <c r="AG9" t="n">
        <v>13</v>
      </c>
      <c r="AH9" t="n">
        <v>286949.3458632954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2.1448</v>
      </c>
      <c r="E2" t="n">
        <v>46.62</v>
      </c>
      <c r="F2" t="n">
        <v>27.19</v>
      </c>
      <c r="G2" t="n">
        <v>4.97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450.92</v>
      </c>
      <c r="Q2" t="n">
        <v>2925.89</v>
      </c>
      <c r="R2" t="n">
        <v>385.26</v>
      </c>
      <c r="S2" t="n">
        <v>60.56</v>
      </c>
      <c r="T2" t="n">
        <v>160996.73</v>
      </c>
      <c r="U2" t="n">
        <v>0.16</v>
      </c>
      <c r="V2" t="n">
        <v>0.63</v>
      </c>
      <c r="W2" t="n">
        <v>0.6899999999999999</v>
      </c>
      <c r="X2" t="n">
        <v>9.91</v>
      </c>
      <c r="Y2" t="n">
        <v>1</v>
      </c>
      <c r="Z2" t="n">
        <v>10</v>
      </c>
      <c r="AA2" t="n">
        <v>944.1098183456469</v>
      </c>
      <c r="AB2" t="n">
        <v>1291.772704646107</v>
      </c>
      <c r="AC2" t="n">
        <v>1168.48773072906</v>
      </c>
      <c r="AD2" t="n">
        <v>944109.8183456468</v>
      </c>
      <c r="AE2" t="n">
        <v>1291772.704646107</v>
      </c>
      <c r="AF2" t="n">
        <v>1.072941735785816e-06</v>
      </c>
      <c r="AG2" t="n">
        <v>27</v>
      </c>
      <c r="AH2" t="n">
        <v>1168487.73072906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2.5935</v>
      </c>
      <c r="E3" t="n">
        <v>38.56</v>
      </c>
      <c r="F3" t="n">
        <v>24.08</v>
      </c>
      <c r="G3" t="n">
        <v>6.28</v>
      </c>
      <c r="H3" t="n">
        <v>0.08</v>
      </c>
      <c r="I3" t="n">
        <v>230</v>
      </c>
      <c r="J3" t="n">
        <v>263.79</v>
      </c>
      <c r="K3" t="n">
        <v>59.89</v>
      </c>
      <c r="L3" t="n">
        <v>1.25</v>
      </c>
      <c r="M3" t="n">
        <v>228</v>
      </c>
      <c r="N3" t="n">
        <v>67.65000000000001</v>
      </c>
      <c r="O3" t="n">
        <v>32767.75</v>
      </c>
      <c r="P3" t="n">
        <v>396.11</v>
      </c>
      <c r="Q3" t="n">
        <v>2925.18</v>
      </c>
      <c r="R3" t="n">
        <v>283.01</v>
      </c>
      <c r="S3" t="n">
        <v>60.56</v>
      </c>
      <c r="T3" t="n">
        <v>110359.78</v>
      </c>
      <c r="U3" t="n">
        <v>0.21</v>
      </c>
      <c r="V3" t="n">
        <v>0.71</v>
      </c>
      <c r="W3" t="n">
        <v>0.53</v>
      </c>
      <c r="X3" t="n">
        <v>6.79</v>
      </c>
      <c r="Y3" t="n">
        <v>1</v>
      </c>
      <c r="Z3" t="n">
        <v>10</v>
      </c>
      <c r="AA3" t="n">
        <v>718.0012936285236</v>
      </c>
      <c r="AB3" t="n">
        <v>982.4010459240428</v>
      </c>
      <c r="AC3" t="n">
        <v>888.6420689095793</v>
      </c>
      <c r="AD3" t="n">
        <v>718001.2936285236</v>
      </c>
      <c r="AE3" t="n">
        <v>982401.0459240428</v>
      </c>
      <c r="AF3" t="n">
        <v>1.297405068892444e-06</v>
      </c>
      <c r="AG3" t="n">
        <v>23</v>
      </c>
      <c r="AH3" t="n">
        <v>888642.0689095793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2.9122</v>
      </c>
      <c r="E4" t="n">
        <v>34.34</v>
      </c>
      <c r="F4" t="n">
        <v>22.49</v>
      </c>
      <c r="G4" t="n">
        <v>7.58</v>
      </c>
      <c r="H4" t="n">
        <v>0.1</v>
      </c>
      <c r="I4" t="n">
        <v>178</v>
      </c>
      <c r="J4" t="n">
        <v>264.25</v>
      </c>
      <c r="K4" t="n">
        <v>59.89</v>
      </c>
      <c r="L4" t="n">
        <v>1.5</v>
      </c>
      <c r="M4" t="n">
        <v>176</v>
      </c>
      <c r="N4" t="n">
        <v>67.87</v>
      </c>
      <c r="O4" t="n">
        <v>32825.49</v>
      </c>
      <c r="P4" t="n">
        <v>367.14</v>
      </c>
      <c r="Q4" t="n">
        <v>2924.78</v>
      </c>
      <c r="R4" t="n">
        <v>230.79</v>
      </c>
      <c r="S4" t="n">
        <v>60.56</v>
      </c>
      <c r="T4" t="n">
        <v>84511.46000000001</v>
      </c>
      <c r="U4" t="n">
        <v>0.26</v>
      </c>
      <c r="V4" t="n">
        <v>0.77</v>
      </c>
      <c r="W4" t="n">
        <v>0.45</v>
      </c>
      <c r="X4" t="n">
        <v>5.21</v>
      </c>
      <c r="Y4" t="n">
        <v>1</v>
      </c>
      <c r="Z4" t="n">
        <v>10</v>
      </c>
      <c r="AA4" t="n">
        <v>602.9745681561639</v>
      </c>
      <c r="AB4" t="n">
        <v>825.0164055117816</v>
      </c>
      <c r="AC4" t="n">
        <v>746.277997687534</v>
      </c>
      <c r="AD4" t="n">
        <v>602974.5681561639</v>
      </c>
      <c r="AE4" t="n">
        <v>825016.4055117816</v>
      </c>
      <c r="AF4" t="n">
        <v>1.456835566465616e-06</v>
      </c>
      <c r="AG4" t="n">
        <v>20</v>
      </c>
      <c r="AH4" t="n">
        <v>746277.9976875341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3.1661</v>
      </c>
      <c r="E5" t="n">
        <v>31.58</v>
      </c>
      <c r="F5" t="n">
        <v>21.45</v>
      </c>
      <c r="G5" t="n">
        <v>8.94</v>
      </c>
      <c r="H5" t="n">
        <v>0.12</v>
      </c>
      <c r="I5" t="n">
        <v>144</v>
      </c>
      <c r="J5" t="n">
        <v>264.72</v>
      </c>
      <c r="K5" t="n">
        <v>59.89</v>
      </c>
      <c r="L5" t="n">
        <v>1.75</v>
      </c>
      <c r="M5" t="n">
        <v>142</v>
      </c>
      <c r="N5" t="n">
        <v>68.09</v>
      </c>
      <c r="O5" t="n">
        <v>32883.31</v>
      </c>
      <c r="P5" t="n">
        <v>347.45</v>
      </c>
      <c r="Q5" t="n">
        <v>2925.19</v>
      </c>
      <c r="R5" t="n">
        <v>197.23</v>
      </c>
      <c r="S5" t="n">
        <v>60.56</v>
      </c>
      <c r="T5" t="n">
        <v>67900.89999999999</v>
      </c>
      <c r="U5" t="n">
        <v>0.31</v>
      </c>
      <c r="V5" t="n">
        <v>0.8</v>
      </c>
      <c r="W5" t="n">
        <v>0.38</v>
      </c>
      <c r="X5" t="n">
        <v>4.17</v>
      </c>
      <c r="Y5" t="n">
        <v>1</v>
      </c>
      <c r="Z5" t="n">
        <v>10</v>
      </c>
      <c r="AA5" t="n">
        <v>540.2314096196434</v>
      </c>
      <c r="AB5" t="n">
        <v>739.1684479693172</v>
      </c>
      <c r="AC5" t="n">
        <v>668.6232487245574</v>
      </c>
      <c r="AD5" t="n">
        <v>540231.4096196434</v>
      </c>
      <c r="AE5" t="n">
        <v>739168.4479693172</v>
      </c>
      <c r="AF5" t="n">
        <v>1.583849696788266e-06</v>
      </c>
      <c r="AG5" t="n">
        <v>19</v>
      </c>
      <c r="AH5" t="n">
        <v>668623.2487245573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3.3644</v>
      </c>
      <c r="E6" t="n">
        <v>29.72</v>
      </c>
      <c r="F6" t="n">
        <v>20.75</v>
      </c>
      <c r="G6" t="n">
        <v>10.29</v>
      </c>
      <c r="H6" t="n">
        <v>0.13</v>
      </c>
      <c r="I6" t="n">
        <v>121</v>
      </c>
      <c r="J6" t="n">
        <v>265.19</v>
      </c>
      <c r="K6" t="n">
        <v>59.89</v>
      </c>
      <c r="L6" t="n">
        <v>2</v>
      </c>
      <c r="M6" t="n">
        <v>119</v>
      </c>
      <c r="N6" t="n">
        <v>68.31</v>
      </c>
      <c r="O6" t="n">
        <v>32941.21</v>
      </c>
      <c r="P6" t="n">
        <v>333.43</v>
      </c>
      <c r="Q6" t="n">
        <v>2924.91</v>
      </c>
      <c r="R6" t="n">
        <v>173.93</v>
      </c>
      <c r="S6" t="n">
        <v>60.56</v>
      </c>
      <c r="T6" t="n">
        <v>56362.98</v>
      </c>
      <c r="U6" t="n">
        <v>0.35</v>
      </c>
      <c r="V6" t="n">
        <v>0.83</v>
      </c>
      <c r="W6" t="n">
        <v>0.35</v>
      </c>
      <c r="X6" t="n">
        <v>3.47</v>
      </c>
      <c r="Y6" t="n">
        <v>1</v>
      </c>
      <c r="Z6" t="n">
        <v>10</v>
      </c>
      <c r="AA6" t="n">
        <v>496.3619670032427</v>
      </c>
      <c r="AB6" t="n">
        <v>679.1443411983424</v>
      </c>
      <c r="AC6" t="n">
        <v>614.3277584594414</v>
      </c>
      <c r="AD6" t="n">
        <v>496361.9670032427</v>
      </c>
      <c r="AE6" t="n">
        <v>679144.3411983424</v>
      </c>
      <c r="AF6" t="n">
        <v>1.683049783605837e-06</v>
      </c>
      <c r="AG6" t="n">
        <v>18</v>
      </c>
      <c r="AH6" t="n">
        <v>614327.7584594414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3.5301</v>
      </c>
      <c r="E7" t="n">
        <v>28.33</v>
      </c>
      <c r="F7" t="n">
        <v>20.22</v>
      </c>
      <c r="G7" t="n">
        <v>11.66</v>
      </c>
      <c r="H7" t="n">
        <v>0.15</v>
      </c>
      <c r="I7" t="n">
        <v>104</v>
      </c>
      <c r="J7" t="n">
        <v>265.66</v>
      </c>
      <c r="K7" t="n">
        <v>59.89</v>
      </c>
      <c r="L7" t="n">
        <v>2.25</v>
      </c>
      <c r="M7" t="n">
        <v>102</v>
      </c>
      <c r="N7" t="n">
        <v>68.53</v>
      </c>
      <c r="O7" t="n">
        <v>32999.19</v>
      </c>
      <c r="P7" t="n">
        <v>322.19</v>
      </c>
      <c r="Q7" t="n">
        <v>2924.71</v>
      </c>
      <c r="R7" t="n">
        <v>156.46</v>
      </c>
      <c r="S7" t="n">
        <v>60.56</v>
      </c>
      <c r="T7" t="n">
        <v>47715.13</v>
      </c>
      <c r="U7" t="n">
        <v>0.39</v>
      </c>
      <c r="V7" t="n">
        <v>0.85</v>
      </c>
      <c r="W7" t="n">
        <v>0.33</v>
      </c>
      <c r="X7" t="n">
        <v>2.94</v>
      </c>
      <c r="Y7" t="n">
        <v>1</v>
      </c>
      <c r="Z7" t="n">
        <v>10</v>
      </c>
      <c r="AA7" t="n">
        <v>461.7777878280041</v>
      </c>
      <c r="AB7" t="n">
        <v>631.8247415044774</v>
      </c>
      <c r="AC7" t="n">
        <v>571.5242749468836</v>
      </c>
      <c r="AD7" t="n">
        <v>461777.7878280041</v>
      </c>
      <c r="AE7" t="n">
        <v>631824.7415044775</v>
      </c>
      <c r="AF7" t="n">
        <v>1.765941636281942e-06</v>
      </c>
      <c r="AG7" t="n">
        <v>17</v>
      </c>
      <c r="AH7" t="n">
        <v>571524.2749468836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3.6504</v>
      </c>
      <c r="E8" t="n">
        <v>27.39</v>
      </c>
      <c r="F8" t="n">
        <v>19.89</v>
      </c>
      <c r="G8" t="n">
        <v>12.97</v>
      </c>
      <c r="H8" t="n">
        <v>0.17</v>
      </c>
      <c r="I8" t="n">
        <v>92</v>
      </c>
      <c r="J8" t="n">
        <v>266.13</v>
      </c>
      <c r="K8" t="n">
        <v>59.89</v>
      </c>
      <c r="L8" t="n">
        <v>2.5</v>
      </c>
      <c r="M8" t="n">
        <v>90</v>
      </c>
      <c r="N8" t="n">
        <v>68.75</v>
      </c>
      <c r="O8" t="n">
        <v>33057.26</v>
      </c>
      <c r="P8" t="n">
        <v>314.32</v>
      </c>
      <c r="Q8" t="n">
        <v>2924.76</v>
      </c>
      <c r="R8" t="n">
        <v>145.8</v>
      </c>
      <c r="S8" t="n">
        <v>60.56</v>
      </c>
      <c r="T8" t="n">
        <v>42444.46</v>
      </c>
      <c r="U8" t="n">
        <v>0.42</v>
      </c>
      <c r="V8" t="n">
        <v>0.87</v>
      </c>
      <c r="W8" t="n">
        <v>0.31</v>
      </c>
      <c r="X8" t="n">
        <v>2.61</v>
      </c>
      <c r="Y8" t="n">
        <v>1</v>
      </c>
      <c r="Z8" t="n">
        <v>10</v>
      </c>
      <c r="AA8" t="n">
        <v>436.0623335617013</v>
      </c>
      <c r="AB8" t="n">
        <v>596.6397224915478</v>
      </c>
      <c r="AC8" t="n">
        <v>539.6972647660635</v>
      </c>
      <c r="AD8" t="n">
        <v>436062.3335617014</v>
      </c>
      <c r="AE8" t="n">
        <v>596639.7224915478</v>
      </c>
      <c r="AF8" t="n">
        <v>1.82612202177944e-06</v>
      </c>
      <c r="AG8" t="n">
        <v>16</v>
      </c>
      <c r="AH8" t="n">
        <v>539697.2647660635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3.7735</v>
      </c>
      <c r="E9" t="n">
        <v>26.5</v>
      </c>
      <c r="F9" t="n">
        <v>19.55</v>
      </c>
      <c r="G9" t="n">
        <v>14.48</v>
      </c>
      <c r="H9" t="n">
        <v>0.18</v>
      </c>
      <c r="I9" t="n">
        <v>81</v>
      </c>
      <c r="J9" t="n">
        <v>266.6</v>
      </c>
      <c r="K9" t="n">
        <v>59.89</v>
      </c>
      <c r="L9" t="n">
        <v>2.75</v>
      </c>
      <c r="M9" t="n">
        <v>79</v>
      </c>
      <c r="N9" t="n">
        <v>68.97</v>
      </c>
      <c r="O9" t="n">
        <v>33115.41</v>
      </c>
      <c r="P9" t="n">
        <v>306.45</v>
      </c>
      <c r="Q9" t="n">
        <v>2924.8</v>
      </c>
      <c r="R9" t="n">
        <v>134.55</v>
      </c>
      <c r="S9" t="n">
        <v>60.56</v>
      </c>
      <c r="T9" t="n">
        <v>36873.75</v>
      </c>
      <c r="U9" t="n">
        <v>0.45</v>
      </c>
      <c r="V9" t="n">
        <v>0.88</v>
      </c>
      <c r="W9" t="n">
        <v>0.3</v>
      </c>
      <c r="X9" t="n">
        <v>2.27</v>
      </c>
      <c r="Y9" t="n">
        <v>1</v>
      </c>
      <c r="Z9" t="n">
        <v>10</v>
      </c>
      <c r="AA9" t="n">
        <v>420.2088982983916</v>
      </c>
      <c r="AB9" t="n">
        <v>574.9483529600851</v>
      </c>
      <c r="AC9" t="n">
        <v>520.0760890986554</v>
      </c>
      <c r="AD9" t="n">
        <v>420208.8982983916</v>
      </c>
      <c r="AE9" t="n">
        <v>574948.3529600851</v>
      </c>
      <c r="AF9" t="n">
        <v>1.887703114503812e-06</v>
      </c>
      <c r="AG9" t="n">
        <v>16</v>
      </c>
      <c r="AH9" t="n">
        <v>520076.0890986554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3.8648</v>
      </c>
      <c r="E10" t="n">
        <v>25.87</v>
      </c>
      <c r="F10" t="n">
        <v>19.33</v>
      </c>
      <c r="G10" t="n">
        <v>15.89</v>
      </c>
      <c r="H10" t="n">
        <v>0.2</v>
      </c>
      <c r="I10" t="n">
        <v>73</v>
      </c>
      <c r="J10" t="n">
        <v>267.08</v>
      </c>
      <c r="K10" t="n">
        <v>59.89</v>
      </c>
      <c r="L10" t="n">
        <v>3</v>
      </c>
      <c r="M10" t="n">
        <v>71</v>
      </c>
      <c r="N10" t="n">
        <v>69.19</v>
      </c>
      <c r="O10" t="n">
        <v>33173.65</v>
      </c>
      <c r="P10" t="n">
        <v>300.53</v>
      </c>
      <c r="Q10" t="n">
        <v>2924.46</v>
      </c>
      <c r="R10" t="n">
        <v>127.7</v>
      </c>
      <c r="S10" t="n">
        <v>60.56</v>
      </c>
      <c r="T10" t="n">
        <v>33490.77</v>
      </c>
      <c r="U10" t="n">
        <v>0.47</v>
      </c>
      <c r="V10" t="n">
        <v>0.89</v>
      </c>
      <c r="W10" t="n">
        <v>0.28</v>
      </c>
      <c r="X10" t="n">
        <v>2.05</v>
      </c>
      <c r="Y10" t="n">
        <v>1</v>
      </c>
      <c r="Z10" t="n">
        <v>10</v>
      </c>
      <c r="AA10" t="n">
        <v>400.1345553469211</v>
      </c>
      <c r="AB10" t="n">
        <v>547.4817513163758</v>
      </c>
      <c r="AC10" t="n">
        <v>495.2308613662041</v>
      </c>
      <c r="AD10" t="n">
        <v>400134.5553469211</v>
      </c>
      <c r="AE10" t="n">
        <v>547481.7513163758</v>
      </c>
      <c r="AF10" t="n">
        <v>1.933376175151539e-06</v>
      </c>
      <c r="AG10" t="n">
        <v>15</v>
      </c>
      <c r="AH10" t="n">
        <v>495230.8613662041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3.9534</v>
      </c>
      <c r="E11" t="n">
        <v>25.29</v>
      </c>
      <c r="F11" t="n">
        <v>19.1</v>
      </c>
      <c r="G11" t="n">
        <v>17.37</v>
      </c>
      <c r="H11" t="n">
        <v>0.22</v>
      </c>
      <c r="I11" t="n">
        <v>66</v>
      </c>
      <c r="J11" t="n">
        <v>267.55</v>
      </c>
      <c r="K11" t="n">
        <v>59.89</v>
      </c>
      <c r="L11" t="n">
        <v>3.25</v>
      </c>
      <c r="M11" t="n">
        <v>64</v>
      </c>
      <c r="N11" t="n">
        <v>69.41</v>
      </c>
      <c r="O11" t="n">
        <v>33231.97</v>
      </c>
      <c r="P11" t="n">
        <v>294.23</v>
      </c>
      <c r="Q11" t="n">
        <v>2924.77</v>
      </c>
      <c r="R11" t="n">
        <v>120.11</v>
      </c>
      <c r="S11" t="n">
        <v>60.56</v>
      </c>
      <c r="T11" t="n">
        <v>29731.6</v>
      </c>
      <c r="U11" t="n">
        <v>0.5</v>
      </c>
      <c r="V11" t="n">
        <v>0.9</v>
      </c>
      <c r="W11" t="n">
        <v>0.27</v>
      </c>
      <c r="X11" t="n">
        <v>1.83</v>
      </c>
      <c r="Y11" t="n">
        <v>1</v>
      </c>
      <c r="Z11" t="n">
        <v>10</v>
      </c>
      <c r="AA11" t="n">
        <v>389.5128886729573</v>
      </c>
      <c r="AB11" t="n">
        <v>532.9487183781968</v>
      </c>
      <c r="AC11" t="n">
        <v>482.084840694405</v>
      </c>
      <c r="AD11" t="n">
        <v>389512.8886729573</v>
      </c>
      <c r="AE11" t="n">
        <v>532948.7183781967</v>
      </c>
      <c r="AF11" t="n">
        <v>1.977698553830494e-06</v>
      </c>
      <c r="AG11" t="n">
        <v>15</v>
      </c>
      <c r="AH11" t="n">
        <v>482084.840694405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4.0196</v>
      </c>
      <c r="E12" t="n">
        <v>24.88</v>
      </c>
      <c r="F12" t="n">
        <v>18.94</v>
      </c>
      <c r="G12" t="n">
        <v>18.63</v>
      </c>
      <c r="H12" t="n">
        <v>0.23</v>
      </c>
      <c r="I12" t="n">
        <v>61</v>
      </c>
      <c r="J12" t="n">
        <v>268.02</v>
      </c>
      <c r="K12" t="n">
        <v>59.89</v>
      </c>
      <c r="L12" t="n">
        <v>3.5</v>
      </c>
      <c r="M12" t="n">
        <v>59</v>
      </c>
      <c r="N12" t="n">
        <v>69.64</v>
      </c>
      <c r="O12" t="n">
        <v>33290.38</v>
      </c>
      <c r="P12" t="n">
        <v>289.11</v>
      </c>
      <c r="Q12" t="n">
        <v>2924.59</v>
      </c>
      <c r="R12" t="n">
        <v>114.63</v>
      </c>
      <c r="S12" t="n">
        <v>60.56</v>
      </c>
      <c r="T12" t="n">
        <v>27014.69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381.6780692446713</v>
      </c>
      <c r="AB12" t="n">
        <v>522.2287727885772</v>
      </c>
      <c r="AC12" t="n">
        <v>472.3879916663207</v>
      </c>
      <c r="AD12" t="n">
        <v>381678.0692446713</v>
      </c>
      <c r="AE12" t="n">
        <v>522228.7727885772</v>
      </c>
      <c r="AF12" t="n">
        <v>2.010815274694454e-06</v>
      </c>
      <c r="AG12" t="n">
        <v>15</v>
      </c>
      <c r="AH12" t="n">
        <v>472387.9916663207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4.1265</v>
      </c>
      <c r="E13" t="n">
        <v>24.23</v>
      </c>
      <c r="F13" t="n">
        <v>18.6</v>
      </c>
      <c r="G13" t="n">
        <v>20.29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280.61</v>
      </c>
      <c r="Q13" t="n">
        <v>2924.53</v>
      </c>
      <c r="R13" t="n">
        <v>102.99</v>
      </c>
      <c r="S13" t="n">
        <v>60.56</v>
      </c>
      <c r="T13" t="n">
        <v>21225.14</v>
      </c>
      <c r="U13" t="n">
        <v>0.59</v>
      </c>
      <c r="V13" t="n">
        <v>0.93</v>
      </c>
      <c r="W13" t="n">
        <v>0.25</v>
      </c>
      <c r="X13" t="n">
        <v>1.32</v>
      </c>
      <c r="Y13" t="n">
        <v>1</v>
      </c>
      <c r="Z13" t="n">
        <v>10</v>
      </c>
      <c r="AA13" t="n">
        <v>369.1244450957288</v>
      </c>
      <c r="AB13" t="n">
        <v>505.052350401184</v>
      </c>
      <c r="AC13" t="n">
        <v>456.8508629243199</v>
      </c>
      <c r="AD13" t="n">
        <v>369124.4450957288</v>
      </c>
      <c r="AE13" t="n">
        <v>505052.3504011839</v>
      </c>
      <c r="AF13" t="n">
        <v>2.064292275606196e-06</v>
      </c>
      <c r="AG13" t="n">
        <v>15</v>
      </c>
      <c r="AH13" t="n">
        <v>456850.8629243199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4.1385</v>
      </c>
      <c r="E14" t="n">
        <v>24.16</v>
      </c>
      <c r="F14" t="n">
        <v>18.68</v>
      </c>
      <c r="G14" t="n">
        <v>21.56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279.65</v>
      </c>
      <c r="Q14" t="n">
        <v>2924.46</v>
      </c>
      <c r="R14" t="n">
        <v>107.28</v>
      </c>
      <c r="S14" t="n">
        <v>60.56</v>
      </c>
      <c r="T14" t="n">
        <v>23382.91</v>
      </c>
      <c r="U14" t="n">
        <v>0.5600000000000001</v>
      </c>
      <c r="V14" t="n">
        <v>0.92</v>
      </c>
      <c r="W14" t="n">
        <v>0.22</v>
      </c>
      <c r="X14" t="n">
        <v>1.4</v>
      </c>
      <c r="Y14" t="n">
        <v>1</v>
      </c>
      <c r="Z14" t="n">
        <v>10</v>
      </c>
      <c r="AA14" t="n">
        <v>359.1389797865082</v>
      </c>
      <c r="AB14" t="n">
        <v>491.3897962374698</v>
      </c>
      <c r="AC14" t="n">
        <v>444.4922437544754</v>
      </c>
      <c r="AD14" t="n">
        <v>359138.9797865082</v>
      </c>
      <c r="AE14" t="n">
        <v>491389.7962374698</v>
      </c>
      <c r="AF14" t="n">
        <v>2.070295306578515e-06</v>
      </c>
      <c r="AG14" t="n">
        <v>14</v>
      </c>
      <c r="AH14" t="n">
        <v>444492.2437544754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4.167</v>
      </c>
      <c r="E15" t="n">
        <v>24</v>
      </c>
      <c r="F15" t="n">
        <v>18.72</v>
      </c>
      <c r="G15" t="n">
        <v>23.4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278.17</v>
      </c>
      <c r="Q15" t="n">
        <v>2924.51</v>
      </c>
      <c r="R15" t="n">
        <v>107.91</v>
      </c>
      <c r="S15" t="n">
        <v>60.56</v>
      </c>
      <c r="T15" t="n">
        <v>23721.55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356.8432604474706</v>
      </c>
      <c r="AB15" t="n">
        <v>488.2486917578094</v>
      </c>
      <c r="AC15" t="n">
        <v>441.6509218777859</v>
      </c>
      <c r="AD15" t="n">
        <v>356843.2604474706</v>
      </c>
      <c r="AE15" t="n">
        <v>488248.6917578094</v>
      </c>
      <c r="AF15" t="n">
        <v>2.084552505137773e-06</v>
      </c>
      <c r="AG15" t="n">
        <v>14</v>
      </c>
      <c r="AH15" t="n">
        <v>441650.9218777859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4.2163</v>
      </c>
      <c r="E16" t="n">
        <v>23.72</v>
      </c>
      <c r="F16" t="n">
        <v>18.59</v>
      </c>
      <c r="G16" t="n">
        <v>24.79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273.29</v>
      </c>
      <c r="Q16" t="n">
        <v>2924.42</v>
      </c>
      <c r="R16" t="n">
        <v>103.58</v>
      </c>
      <c r="S16" t="n">
        <v>60.56</v>
      </c>
      <c r="T16" t="n">
        <v>21571.82</v>
      </c>
      <c r="U16" t="n">
        <v>0.58</v>
      </c>
      <c r="V16" t="n">
        <v>0.93</v>
      </c>
      <c r="W16" t="n">
        <v>0.24</v>
      </c>
      <c r="X16" t="n">
        <v>1.31</v>
      </c>
      <c r="Y16" t="n">
        <v>1</v>
      </c>
      <c r="Z16" t="n">
        <v>10</v>
      </c>
      <c r="AA16" t="n">
        <v>350.9063713735605</v>
      </c>
      <c r="AB16" t="n">
        <v>480.1255782098247</v>
      </c>
      <c r="AC16" t="n">
        <v>434.3030668859595</v>
      </c>
      <c r="AD16" t="n">
        <v>350906.3713735605</v>
      </c>
      <c r="AE16" t="n">
        <v>480125.5782098246</v>
      </c>
      <c r="AF16" t="n">
        <v>2.109214957382384e-06</v>
      </c>
      <c r="AG16" t="n">
        <v>14</v>
      </c>
      <c r="AH16" t="n">
        <v>434303.0668859595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4.2639</v>
      </c>
      <c r="E17" t="n">
        <v>23.45</v>
      </c>
      <c r="F17" t="n">
        <v>18.48</v>
      </c>
      <c r="G17" t="n">
        <v>26.39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268.75</v>
      </c>
      <c r="Q17" t="n">
        <v>2924.55</v>
      </c>
      <c r="R17" t="n">
        <v>99.8</v>
      </c>
      <c r="S17" t="n">
        <v>60.56</v>
      </c>
      <c r="T17" t="n">
        <v>19694.21</v>
      </c>
      <c r="U17" t="n">
        <v>0.61</v>
      </c>
      <c r="V17" t="n">
        <v>0.93</v>
      </c>
      <c r="W17" t="n">
        <v>0.23</v>
      </c>
      <c r="X17" t="n">
        <v>1.2</v>
      </c>
      <c r="Y17" t="n">
        <v>1</v>
      </c>
      <c r="Z17" t="n">
        <v>10</v>
      </c>
      <c r="AA17" t="n">
        <v>345.4564322088835</v>
      </c>
      <c r="AB17" t="n">
        <v>472.6687310103666</v>
      </c>
      <c r="AC17" t="n">
        <v>427.5578907174669</v>
      </c>
      <c r="AD17" t="n">
        <v>345456.4322088835</v>
      </c>
      <c r="AE17" t="n">
        <v>472668.7310103666</v>
      </c>
      <c r="AF17" t="n">
        <v>2.133026980239249e-06</v>
      </c>
      <c r="AG17" t="n">
        <v>14</v>
      </c>
      <c r="AH17" t="n">
        <v>427557.8907174669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4.3086</v>
      </c>
      <c r="E18" t="n">
        <v>23.21</v>
      </c>
      <c r="F18" t="n">
        <v>18.38</v>
      </c>
      <c r="G18" t="n">
        <v>28.28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264.54</v>
      </c>
      <c r="Q18" t="n">
        <v>2924.77</v>
      </c>
      <c r="R18" t="n">
        <v>96.63</v>
      </c>
      <c r="S18" t="n">
        <v>60.56</v>
      </c>
      <c r="T18" t="n">
        <v>18123.56</v>
      </c>
      <c r="U18" t="n">
        <v>0.63</v>
      </c>
      <c r="V18" t="n">
        <v>0.9399999999999999</v>
      </c>
      <c r="W18" t="n">
        <v>0.23</v>
      </c>
      <c r="X18" t="n">
        <v>1.11</v>
      </c>
      <c r="Y18" t="n">
        <v>1</v>
      </c>
      <c r="Z18" t="n">
        <v>10</v>
      </c>
      <c r="AA18" t="n">
        <v>340.4896180100396</v>
      </c>
      <c r="AB18" t="n">
        <v>465.8729167031308</v>
      </c>
      <c r="AC18" t="n">
        <v>421.4106593897283</v>
      </c>
      <c r="AD18" t="n">
        <v>340489.6180100396</v>
      </c>
      <c r="AE18" t="n">
        <v>465872.9167031308</v>
      </c>
      <c r="AF18" t="n">
        <v>2.155388270611137e-06</v>
      </c>
      <c r="AG18" t="n">
        <v>14</v>
      </c>
      <c r="AH18" t="n">
        <v>421410.6593897283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4.3415</v>
      </c>
      <c r="E19" t="n">
        <v>23.03</v>
      </c>
      <c r="F19" t="n">
        <v>18.31</v>
      </c>
      <c r="G19" t="n">
        <v>29.69</v>
      </c>
      <c r="H19" t="n">
        <v>0.34</v>
      </c>
      <c r="I19" t="n">
        <v>37</v>
      </c>
      <c r="J19" t="n">
        <v>271.36</v>
      </c>
      <c r="K19" t="n">
        <v>59.89</v>
      </c>
      <c r="L19" t="n">
        <v>5.25</v>
      </c>
      <c r="M19" t="n">
        <v>35</v>
      </c>
      <c r="N19" t="n">
        <v>71.22</v>
      </c>
      <c r="O19" t="n">
        <v>33701.64</v>
      </c>
      <c r="P19" t="n">
        <v>260.64</v>
      </c>
      <c r="Q19" t="n">
        <v>2924.51</v>
      </c>
      <c r="R19" t="n">
        <v>94.31</v>
      </c>
      <c r="S19" t="n">
        <v>60.56</v>
      </c>
      <c r="T19" t="n">
        <v>16976.36</v>
      </c>
      <c r="U19" t="n">
        <v>0.64</v>
      </c>
      <c r="V19" t="n">
        <v>0.9399999999999999</v>
      </c>
      <c r="W19" t="n">
        <v>0.22</v>
      </c>
      <c r="X19" t="n">
        <v>1.03</v>
      </c>
      <c r="Y19" t="n">
        <v>1</v>
      </c>
      <c r="Z19" t="n">
        <v>10</v>
      </c>
      <c r="AA19" t="n">
        <v>336.4652916496754</v>
      </c>
      <c r="AB19" t="n">
        <v>460.3666558361315</v>
      </c>
      <c r="AC19" t="n">
        <v>416.42990833179</v>
      </c>
      <c r="AD19" t="n">
        <v>336465.2916496754</v>
      </c>
      <c r="AE19" t="n">
        <v>460366.6558361315</v>
      </c>
      <c r="AF19" t="n">
        <v>2.171846580526912e-06</v>
      </c>
      <c r="AG19" t="n">
        <v>14</v>
      </c>
      <c r="AH19" t="n">
        <v>416429.90833179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4.3741</v>
      </c>
      <c r="E20" t="n">
        <v>22.86</v>
      </c>
      <c r="F20" t="n">
        <v>18.24</v>
      </c>
      <c r="G20" t="n">
        <v>31.27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33</v>
      </c>
      <c r="N20" t="n">
        <v>71.45</v>
      </c>
      <c r="O20" t="n">
        <v>33760.74</v>
      </c>
      <c r="P20" t="n">
        <v>256.89</v>
      </c>
      <c r="Q20" t="n">
        <v>2924.56</v>
      </c>
      <c r="R20" t="n">
        <v>91.97</v>
      </c>
      <c r="S20" t="n">
        <v>60.56</v>
      </c>
      <c r="T20" t="n">
        <v>15814.75</v>
      </c>
      <c r="U20" t="n">
        <v>0.66</v>
      </c>
      <c r="V20" t="n">
        <v>0.9399999999999999</v>
      </c>
      <c r="W20" t="n">
        <v>0.22</v>
      </c>
      <c r="X20" t="n">
        <v>0.96</v>
      </c>
      <c r="Y20" t="n">
        <v>1</v>
      </c>
      <c r="Z20" t="n">
        <v>10</v>
      </c>
      <c r="AA20" t="n">
        <v>332.5984646164848</v>
      </c>
      <c r="AB20" t="n">
        <v>455.0758924969514</v>
      </c>
      <c r="AC20" t="n">
        <v>411.6440880200681</v>
      </c>
      <c r="AD20" t="n">
        <v>332598.4646164848</v>
      </c>
      <c r="AE20" t="n">
        <v>455075.8924969514</v>
      </c>
      <c r="AF20" t="n">
        <v>2.188154814668378e-06</v>
      </c>
      <c r="AG20" t="n">
        <v>14</v>
      </c>
      <c r="AH20" t="n">
        <v>411644.0880200681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4.4023</v>
      </c>
      <c r="E21" t="n">
        <v>22.72</v>
      </c>
      <c r="F21" t="n">
        <v>18.19</v>
      </c>
      <c r="G21" t="n">
        <v>33.08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31</v>
      </c>
      <c r="N21" t="n">
        <v>71.68000000000001</v>
      </c>
      <c r="O21" t="n">
        <v>33820.05</v>
      </c>
      <c r="P21" t="n">
        <v>252.87</v>
      </c>
      <c r="Q21" t="n">
        <v>2924.51</v>
      </c>
      <c r="R21" t="n">
        <v>90.51000000000001</v>
      </c>
      <c r="S21" t="n">
        <v>60.56</v>
      </c>
      <c r="T21" t="n">
        <v>15095.22</v>
      </c>
      <c r="U21" t="n">
        <v>0.67</v>
      </c>
      <c r="V21" t="n">
        <v>0.95</v>
      </c>
      <c r="W21" t="n">
        <v>0.22</v>
      </c>
      <c r="X21" t="n">
        <v>0.92</v>
      </c>
      <c r="Y21" t="n">
        <v>1</v>
      </c>
      <c r="Z21" t="n">
        <v>10</v>
      </c>
      <c r="AA21" t="n">
        <v>328.9092560271645</v>
      </c>
      <c r="AB21" t="n">
        <v>450.0281545486473</v>
      </c>
      <c r="AC21" t="n">
        <v>407.0780990970055</v>
      </c>
      <c r="AD21" t="n">
        <v>328909.2560271645</v>
      </c>
      <c r="AE21" t="n">
        <v>450028.1545486472</v>
      </c>
      <c r="AF21" t="n">
        <v>2.202261937453328e-06</v>
      </c>
      <c r="AG21" t="n">
        <v>14</v>
      </c>
      <c r="AH21" t="n">
        <v>407078.0990970054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4.4361</v>
      </c>
      <c r="E22" t="n">
        <v>22.54</v>
      </c>
      <c r="F22" t="n">
        <v>18.12</v>
      </c>
      <c r="G22" t="n">
        <v>35.08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29</v>
      </c>
      <c r="N22" t="n">
        <v>71.91</v>
      </c>
      <c r="O22" t="n">
        <v>33879.33</v>
      </c>
      <c r="P22" t="n">
        <v>248.52</v>
      </c>
      <c r="Q22" t="n">
        <v>2924.49</v>
      </c>
      <c r="R22" t="n">
        <v>88.17</v>
      </c>
      <c r="S22" t="n">
        <v>60.56</v>
      </c>
      <c r="T22" t="n">
        <v>13935.73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324.77053240881</v>
      </c>
      <c r="AB22" t="n">
        <v>444.3653703064148</v>
      </c>
      <c r="AC22" t="n">
        <v>401.955763035084</v>
      </c>
      <c r="AD22" t="n">
        <v>324770.53240881</v>
      </c>
      <c r="AE22" t="n">
        <v>444365.3703064148</v>
      </c>
      <c r="AF22" t="n">
        <v>2.219170474692026e-06</v>
      </c>
      <c r="AG22" t="n">
        <v>14</v>
      </c>
      <c r="AH22" t="n">
        <v>401955.763035084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4.4687</v>
      </c>
      <c r="E23" t="n">
        <v>22.38</v>
      </c>
      <c r="F23" t="n">
        <v>18.06</v>
      </c>
      <c r="G23" t="n">
        <v>37.36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27</v>
      </c>
      <c r="N23" t="n">
        <v>72.14</v>
      </c>
      <c r="O23" t="n">
        <v>33938.7</v>
      </c>
      <c r="P23" t="n">
        <v>243.61</v>
      </c>
      <c r="Q23" t="n">
        <v>2924.42</v>
      </c>
      <c r="R23" t="n">
        <v>86.03</v>
      </c>
      <c r="S23" t="n">
        <v>60.56</v>
      </c>
      <c r="T23" t="n">
        <v>12874.38</v>
      </c>
      <c r="U23" t="n">
        <v>0.7</v>
      </c>
      <c r="V23" t="n">
        <v>0.95</v>
      </c>
      <c r="W23" t="n">
        <v>0.21</v>
      </c>
      <c r="X23" t="n">
        <v>0.78</v>
      </c>
      <c r="Y23" t="n">
        <v>1</v>
      </c>
      <c r="Z23" t="n">
        <v>10</v>
      </c>
      <c r="AA23" t="n">
        <v>311.435220204849</v>
      </c>
      <c r="AB23" t="n">
        <v>426.119407836502</v>
      </c>
      <c r="AC23" t="n">
        <v>385.4511696149306</v>
      </c>
      <c r="AD23" t="n">
        <v>311435.220204849</v>
      </c>
      <c r="AE23" t="n">
        <v>426119.407836502</v>
      </c>
      <c r="AF23" t="n">
        <v>2.235478708833493e-06</v>
      </c>
      <c r="AG23" t="n">
        <v>13</v>
      </c>
      <c r="AH23" t="n">
        <v>385451.1696149306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4.495</v>
      </c>
      <c r="E24" t="n">
        <v>22.25</v>
      </c>
      <c r="F24" t="n">
        <v>17.98</v>
      </c>
      <c r="G24" t="n">
        <v>38.52</v>
      </c>
      <c r="H24" t="n">
        <v>0.42</v>
      </c>
      <c r="I24" t="n">
        <v>28</v>
      </c>
      <c r="J24" t="n">
        <v>273.76</v>
      </c>
      <c r="K24" t="n">
        <v>59.89</v>
      </c>
      <c r="L24" t="n">
        <v>6.5</v>
      </c>
      <c r="M24" t="n">
        <v>26</v>
      </c>
      <c r="N24" t="n">
        <v>72.37</v>
      </c>
      <c r="O24" t="n">
        <v>33998.16</v>
      </c>
      <c r="P24" t="n">
        <v>240.13</v>
      </c>
      <c r="Q24" t="n">
        <v>2924.59</v>
      </c>
      <c r="R24" t="n">
        <v>82.98999999999999</v>
      </c>
      <c r="S24" t="n">
        <v>60.56</v>
      </c>
      <c r="T24" t="n">
        <v>11359.75</v>
      </c>
      <c r="U24" t="n">
        <v>0.73</v>
      </c>
      <c r="V24" t="n">
        <v>0.96</v>
      </c>
      <c r="W24" t="n">
        <v>0.22</v>
      </c>
      <c r="X24" t="n">
        <v>0.7</v>
      </c>
      <c r="Y24" t="n">
        <v>1</v>
      </c>
      <c r="Z24" t="n">
        <v>10</v>
      </c>
      <c r="AA24" t="n">
        <v>308.1699957033516</v>
      </c>
      <c r="AB24" t="n">
        <v>421.6517836220148</v>
      </c>
      <c r="AC24" t="n">
        <v>381.409929185124</v>
      </c>
      <c r="AD24" t="n">
        <v>308169.9957033516</v>
      </c>
      <c r="AE24" t="n">
        <v>421651.7836220148</v>
      </c>
      <c r="AF24" t="n">
        <v>2.248635351714493e-06</v>
      </c>
      <c r="AG24" t="n">
        <v>13</v>
      </c>
      <c r="AH24" t="n">
        <v>381409.9291851241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4.5234</v>
      </c>
      <c r="E25" t="n">
        <v>22.11</v>
      </c>
      <c r="F25" t="n">
        <v>17.94</v>
      </c>
      <c r="G25" t="n">
        <v>41.4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235.3</v>
      </c>
      <c r="Q25" t="n">
        <v>2924.44</v>
      </c>
      <c r="R25" t="n">
        <v>82.61</v>
      </c>
      <c r="S25" t="n">
        <v>60.56</v>
      </c>
      <c r="T25" t="n">
        <v>11179.9</v>
      </c>
      <c r="U25" t="n">
        <v>0.73</v>
      </c>
      <c r="V25" t="n">
        <v>0.96</v>
      </c>
      <c r="W25" t="n">
        <v>0.19</v>
      </c>
      <c r="X25" t="n">
        <v>0.66</v>
      </c>
      <c r="Y25" t="n">
        <v>1</v>
      </c>
      <c r="Z25" t="n">
        <v>10</v>
      </c>
      <c r="AA25" t="n">
        <v>304.2671525706948</v>
      </c>
      <c r="AB25" t="n">
        <v>416.3117414666268</v>
      </c>
      <c r="AC25" t="n">
        <v>376.5795331582501</v>
      </c>
      <c r="AD25" t="n">
        <v>304267.1525706948</v>
      </c>
      <c r="AE25" t="n">
        <v>416311.7414666268</v>
      </c>
      <c r="AF25" t="n">
        <v>2.262842525015647e-06</v>
      </c>
      <c r="AG25" t="n">
        <v>13</v>
      </c>
      <c r="AH25" t="n">
        <v>376579.53315825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4.5235</v>
      </c>
      <c r="E26" t="n">
        <v>22.11</v>
      </c>
      <c r="F26" t="n">
        <v>17.99</v>
      </c>
      <c r="G26" t="n">
        <v>43.18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233.79</v>
      </c>
      <c r="Q26" t="n">
        <v>2924.63</v>
      </c>
      <c r="R26" t="n">
        <v>83.83</v>
      </c>
      <c r="S26" t="n">
        <v>60.56</v>
      </c>
      <c r="T26" t="n">
        <v>11793.39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303.6213782451163</v>
      </c>
      <c r="AB26" t="n">
        <v>415.4281645448177</v>
      </c>
      <c r="AC26" t="n">
        <v>375.7802835777504</v>
      </c>
      <c r="AD26" t="n">
        <v>303621.3782451163</v>
      </c>
      <c r="AE26" t="n">
        <v>415428.1645448176</v>
      </c>
      <c r="AF26" t="n">
        <v>2.26289255027375e-06</v>
      </c>
      <c r="AG26" t="n">
        <v>13</v>
      </c>
      <c r="AH26" t="n">
        <v>375780.2835777504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4.5383</v>
      </c>
      <c r="E27" t="n">
        <v>22.03</v>
      </c>
      <c r="F27" t="n">
        <v>17.97</v>
      </c>
      <c r="G27" t="n">
        <v>44.92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229.79</v>
      </c>
      <c r="Q27" t="n">
        <v>2924.42</v>
      </c>
      <c r="R27" t="n">
        <v>83.06</v>
      </c>
      <c r="S27" t="n">
        <v>60.56</v>
      </c>
      <c r="T27" t="n">
        <v>11416.25</v>
      </c>
      <c r="U27" t="n">
        <v>0.73</v>
      </c>
      <c r="V27" t="n">
        <v>0.96</v>
      </c>
      <c r="W27" t="n">
        <v>0.21</v>
      </c>
      <c r="X27" t="n">
        <v>0.6899999999999999</v>
      </c>
      <c r="Y27" t="n">
        <v>1</v>
      </c>
      <c r="Z27" t="n">
        <v>10</v>
      </c>
      <c r="AA27" t="n">
        <v>300.8214751359757</v>
      </c>
      <c r="AB27" t="n">
        <v>411.5972135878843</v>
      </c>
      <c r="AC27" t="n">
        <v>372.3149532033732</v>
      </c>
      <c r="AD27" t="n">
        <v>300821.4751359758</v>
      </c>
      <c r="AE27" t="n">
        <v>411597.2135878843</v>
      </c>
      <c r="AF27" t="n">
        <v>2.270296288472943e-06</v>
      </c>
      <c r="AG27" t="n">
        <v>13</v>
      </c>
      <c r="AH27" t="n">
        <v>372314.9532033732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4.5585</v>
      </c>
      <c r="E28" t="n">
        <v>21.94</v>
      </c>
      <c r="F28" t="n">
        <v>17.92</v>
      </c>
      <c r="G28" t="n">
        <v>46.75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226.82</v>
      </c>
      <c r="Q28" t="n">
        <v>2924.45</v>
      </c>
      <c r="R28" t="n">
        <v>81.03</v>
      </c>
      <c r="S28" t="n">
        <v>60.56</v>
      </c>
      <c r="T28" t="n">
        <v>10406.87</v>
      </c>
      <c r="U28" t="n">
        <v>0.75</v>
      </c>
      <c r="V28" t="n">
        <v>0.96</v>
      </c>
      <c r="W28" t="n">
        <v>0.22</v>
      </c>
      <c r="X28" t="n">
        <v>0.64</v>
      </c>
      <c r="Y28" t="n">
        <v>1</v>
      </c>
      <c r="Z28" t="n">
        <v>10</v>
      </c>
      <c r="AA28" t="n">
        <v>298.2755268000053</v>
      </c>
      <c r="AB28" t="n">
        <v>408.1137347552958</v>
      </c>
      <c r="AC28" t="n">
        <v>369.1639327014738</v>
      </c>
      <c r="AD28" t="n">
        <v>298275.5268000052</v>
      </c>
      <c r="AE28" t="n">
        <v>408113.7347552958</v>
      </c>
      <c r="AF28" t="n">
        <v>2.280401390609681e-06</v>
      </c>
      <c r="AG28" t="n">
        <v>13</v>
      </c>
      <c r="AH28" t="n">
        <v>369163.9327014738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4.556</v>
      </c>
      <c r="E29" t="n">
        <v>21.95</v>
      </c>
      <c r="F29" t="n">
        <v>17.93</v>
      </c>
      <c r="G29" t="n">
        <v>46.78</v>
      </c>
      <c r="H29" t="n">
        <v>0.5</v>
      </c>
      <c r="I29" t="n">
        <v>23</v>
      </c>
      <c r="J29" t="n">
        <v>276.18</v>
      </c>
      <c r="K29" t="n">
        <v>59.89</v>
      </c>
      <c r="L29" t="n">
        <v>7.75</v>
      </c>
      <c r="M29" t="n">
        <v>3</v>
      </c>
      <c r="N29" t="n">
        <v>73.55</v>
      </c>
      <c r="O29" t="n">
        <v>34296.82</v>
      </c>
      <c r="P29" t="n">
        <v>226.69</v>
      </c>
      <c r="Q29" t="n">
        <v>2924.52</v>
      </c>
      <c r="R29" t="n">
        <v>81.28</v>
      </c>
      <c r="S29" t="n">
        <v>60.56</v>
      </c>
      <c r="T29" t="n">
        <v>10530</v>
      </c>
      <c r="U29" t="n">
        <v>0.75</v>
      </c>
      <c r="V29" t="n">
        <v>0.96</v>
      </c>
      <c r="W29" t="n">
        <v>0.22</v>
      </c>
      <c r="X29" t="n">
        <v>0.66</v>
      </c>
      <c r="Y29" t="n">
        <v>1</v>
      </c>
      <c r="Z29" t="n">
        <v>10</v>
      </c>
      <c r="AA29" t="n">
        <v>298.3377896945136</v>
      </c>
      <c r="AB29" t="n">
        <v>408.1989255944072</v>
      </c>
      <c r="AC29" t="n">
        <v>369.2409930464665</v>
      </c>
      <c r="AD29" t="n">
        <v>298337.7896945135</v>
      </c>
      <c r="AE29" t="n">
        <v>408198.9255944073</v>
      </c>
      <c r="AF29" t="n">
        <v>2.279150759157114e-06</v>
      </c>
      <c r="AG29" t="n">
        <v>13</v>
      </c>
      <c r="AH29" t="n">
        <v>369240.9930464665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4.5552</v>
      </c>
      <c r="E30" t="n">
        <v>21.95</v>
      </c>
      <c r="F30" t="n">
        <v>17.94</v>
      </c>
      <c r="G30" t="n">
        <v>46.79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226.73</v>
      </c>
      <c r="Q30" t="n">
        <v>2924.42</v>
      </c>
      <c r="R30" t="n">
        <v>81.22</v>
      </c>
      <c r="S30" t="n">
        <v>60.56</v>
      </c>
      <c r="T30" t="n">
        <v>10501.53</v>
      </c>
      <c r="U30" t="n">
        <v>0.75</v>
      </c>
      <c r="V30" t="n">
        <v>0.96</v>
      </c>
      <c r="W30" t="n">
        <v>0.23</v>
      </c>
      <c r="X30" t="n">
        <v>0.66</v>
      </c>
      <c r="Y30" t="n">
        <v>1</v>
      </c>
      <c r="Z30" t="n">
        <v>10</v>
      </c>
      <c r="AA30" t="n">
        <v>298.4234327582192</v>
      </c>
      <c r="AB30" t="n">
        <v>408.3161062124745</v>
      </c>
      <c r="AC30" t="n">
        <v>369.3469901108096</v>
      </c>
      <c r="AD30" t="n">
        <v>298423.4327582192</v>
      </c>
      <c r="AE30" t="n">
        <v>408316.1062124745</v>
      </c>
      <c r="AF30" t="n">
        <v>2.278750557092293e-06</v>
      </c>
      <c r="AG30" t="n">
        <v>13</v>
      </c>
      <c r="AH30" t="n">
        <v>369346.9901108096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3.1617</v>
      </c>
      <c r="E2" t="n">
        <v>31.63</v>
      </c>
      <c r="F2" t="n">
        <v>23.02</v>
      </c>
      <c r="G2" t="n">
        <v>7.08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268.18</v>
      </c>
      <c r="Q2" t="n">
        <v>2924.9</v>
      </c>
      <c r="R2" t="n">
        <v>248</v>
      </c>
      <c r="S2" t="n">
        <v>60.56</v>
      </c>
      <c r="T2" t="n">
        <v>93028.14</v>
      </c>
      <c r="U2" t="n">
        <v>0.24</v>
      </c>
      <c r="V2" t="n">
        <v>0.75</v>
      </c>
      <c r="W2" t="n">
        <v>0.49</v>
      </c>
      <c r="X2" t="n">
        <v>5.74</v>
      </c>
      <c r="Y2" t="n">
        <v>1</v>
      </c>
      <c r="Z2" t="n">
        <v>10</v>
      </c>
      <c r="AA2" t="n">
        <v>456.5413845557292</v>
      </c>
      <c r="AB2" t="n">
        <v>624.6600635335428</v>
      </c>
      <c r="AC2" t="n">
        <v>565.0433837858061</v>
      </c>
      <c r="AD2" t="n">
        <v>456541.3845557292</v>
      </c>
      <c r="AE2" t="n">
        <v>624660.0635335428</v>
      </c>
      <c r="AF2" t="n">
        <v>1.717737183665083e-06</v>
      </c>
      <c r="AG2" t="n">
        <v>19</v>
      </c>
      <c r="AH2" t="n">
        <v>565043.3837858061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3.5347</v>
      </c>
      <c r="E3" t="n">
        <v>28.29</v>
      </c>
      <c r="F3" t="n">
        <v>21.39</v>
      </c>
      <c r="G3" t="n">
        <v>9.039999999999999</v>
      </c>
      <c r="H3" t="n">
        <v>0.14</v>
      </c>
      <c r="I3" t="n">
        <v>142</v>
      </c>
      <c r="J3" t="n">
        <v>159.48</v>
      </c>
      <c r="K3" t="n">
        <v>50.28</v>
      </c>
      <c r="L3" t="n">
        <v>1.25</v>
      </c>
      <c r="M3" t="n">
        <v>140</v>
      </c>
      <c r="N3" t="n">
        <v>27.95</v>
      </c>
      <c r="O3" t="n">
        <v>19902.91</v>
      </c>
      <c r="P3" t="n">
        <v>244.2</v>
      </c>
      <c r="Q3" t="n">
        <v>2925.05</v>
      </c>
      <c r="R3" t="n">
        <v>195</v>
      </c>
      <c r="S3" t="n">
        <v>60.56</v>
      </c>
      <c r="T3" t="n">
        <v>66795.69</v>
      </c>
      <c r="U3" t="n">
        <v>0.31</v>
      </c>
      <c r="V3" t="n">
        <v>0.8</v>
      </c>
      <c r="W3" t="n">
        <v>0.39</v>
      </c>
      <c r="X3" t="n">
        <v>4.11</v>
      </c>
      <c r="Y3" t="n">
        <v>1</v>
      </c>
      <c r="Z3" t="n">
        <v>10</v>
      </c>
      <c r="AA3" t="n">
        <v>386.5554457344766</v>
      </c>
      <c r="AB3" t="n">
        <v>528.9022144765933</v>
      </c>
      <c r="AC3" t="n">
        <v>478.4245294458667</v>
      </c>
      <c r="AD3" t="n">
        <v>386555.4457344766</v>
      </c>
      <c r="AE3" t="n">
        <v>528902.2144765933</v>
      </c>
      <c r="AF3" t="n">
        <v>1.920386381725328e-06</v>
      </c>
      <c r="AG3" t="n">
        <v>17</v>
      </c>
      <c r="AH3" t="n">
        <v>478424.5294458667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3.7945</v>
      </c>
      <c r="E4" t="n">
        <v>26.35</v>
      </c>
      <c r="F4" t="n">
        <v>20.45</v>
      </c>
      <c r="G4" t="n">
        <v>11.06</v>
      </c>
      <c r="H4" t="n">
        <v>0.17</v>
      </c>
      <c r="I4" t="n">
        <v>111</v>
      </c>
      <c r="J4" t="n">
        <v>159.83</v>
      </c>
      <c r="K4" t="n">
        <v>50.28</v>
      </c>
      <c r="L4" t="n">
        <v>1.5</v>
      </c>
      <c r="M4" t="n">
        <v>109</v>
      </c>
      <c r="N4" t="n">
        <v>28.05</v>
      </c>
      <c r="O4" t="n">
        <v>19946.71</v>
      </c>
      <c r="P4" t="n">
        <v>228.67</v>
      </c>
      <c r="Q4" t="n">
        <v>2924.68</v>
      </c>
      <c r="R4" t="n">
        <v>164.14</v>
      </c>
      <c r="S4" t="n">
        <v>60.56</v>
      </c>
      <c r="T4" t="n">
        <v>51520.04</v>
      </c>
      <c r="U4" t="n">
        <v>0.37</v>
      </c>
      <c r="V4" t="n">
        <v>0.84</v>
      </c>
      <c r="W4" t="n">
        <v>0.34</v>
      </c>
      <c r="X4" t="n">
        <v>3.17</v>
      </c>
      <c r="Y4" t="n">
        <v>1</v>
      </c>
      <c r="Z4" t="n">
        <v>10</v>
      </c>
      <c r="AA4" t="n">
        <v>348.6771333580699</v>
      </c>
      <c r="AB4" t="n">
        <v>477.0754364099902</v>
      </c>
      <c r="AC4" t="n">
        <v>431.5440263386003</v>
      </c>
      <c r="AD4" t="n">
        <v>348677.1333580699</v>
      </c>
      <c r="AE4" t="n">
        <v>477075.4364099902</v>
      </c>
      <c r="AF4" t="n">
        <v>2.061534536299193e-06</v>
      </c>
      <c r="AG4" t="n">
        <v>16</v>
      </c>
      <c r="AH4" t="n">
        <v>431544.0263386003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3.991</v>
      </c>
      <c r="E5" t="n">
        <v>25.06</v>
      </c>
      <c r="F5" t="n">
        <v>19.83</v>
      </c>
      <c r="G5" t="n">
        <v>13.22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216.72</v>
      </c>
      <c r="Q5" t="n">
        <v>2924.67</v>
      </c>
      <c r="R5" t="n">
        <v>143.83</v>
      </c>
      <c r="S5" t="n">
        <v>60.56</v>
      </c>
      <c r="T5" t="n">
        <v>41470.05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320.6495870590118</v>
      </c>
      <c r="AB5" t="n">
        <v>438.7269110755431</v>
      </c>
      <c r="AC5" t="n">
        <v>396.8554304395794</v>
      </c>
      <c r="AD5" t="n">
        <v>320649.5870590118</v>
      </c>
      <c r="AE5" t="n">
        <v>438726.911075543</v>
      </c>
      <c r="AF5" t="n">
        <v>2.168292089700904e-06</v>
      </c>
      <c r="AG5" t="n">
        <v>15</v>
      </c>
      <c r="AH5" t="n">
        <v>396855.4304395794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4.1351</v>
      </c>
      <c r="E6" t="n">
        <v>24.18</v>
      </c>
      <c r="F6" t="n">
        <v>19.41</v>
      </c>
      <c r="G6" t="n">
        <v>15.32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206.93</v>
      </c>
      <c r="Q6" t="n">
        <v>2924.76</v>
      </c>
      <c r="R6" t="n">
        <v>130.13</v>
      </c>
      <c r="S6" t="n">
        <v>60.56</v>
      </c>
      <c r="T6" t="n">
        <v>34688.02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298.5093236343536</v>
      </c>
      <c r="AB6" t="n">
        <v>408.4336258984397</v>
      </c>
      <c r="AC6" t="n">
        <v>369.453293882886</v>
      </c>
      <c r="AD6" t="n">
        <v>298509.3236343536</v>
      </c>
      <c r="AE6" t="n">
        <v>408433.6258984397</v>
      </c>
      <c r="AF6" t="n">
        <v>2.246580962195492e-06</v>
      </c>
      <c r="AG6" t="n">
        <v>14</v>
      </c>
      <c r="AH6" t="n">
        <v>369453.2938828861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4.2563</v>
      </c>
      <c r="E7" t="n">
        <v>23.49</v>
      </c>
      <c r="F7" t="n">
        <v>19.08</v>
      </c>
      <c r="G7" t="n">
        <v>17.61</v>
      </c>
      <c r="H7" t="n">
        <v>0.25</v>
      </c>
      <c r="I7" t="n">
        <v>65</v>
      </c>
      <c r="J7" t="n">
        <v>160.9</v>
      </c>
      <c r="K7" t="n">
        <v>50.28</v>
      </c>
      <c r="L7" t="n">
        <v>2.25</v>
      </c>
      <c r="M7" t="n">
        <v>63</v>
      </c>
      <c r="N7" t="n">
        <v>28.37</v>
      </c>
      <c r="O7" t="n">
        <v>20078.3</v>
      </c>
      <c r="P7" t="n">
        <v>198.28</v>
      </c>
      <c r="Q7" t="n">
        <v>2924.6</v>
      </c>
      <c r="R7" t="n">
        <v>119</v>
      </c>
      <c r="S7" t="n">
        <v>60.56</v>
      </c>
      <c r="T7" t="n">
        <v>29178.75</v>
      </c>
      <c r="U7" t="n">
        <v>0.51</v>
      </c>
      <c r="V7" t="n">
        <v>0.9</v>
      </c>
      <c r="W7" t="n">
        <v>0.27</v>
      </c>
      <c r="X7" t="n">
        <v>1.8</v>
      </c>
      <c r="Y7" t="n">
        <v>1</v>
      </c>
      <c r="Z7" t="n">
        <v>10</v>
      </c>
      <c r="AA7" t="n">
        <v>287.5839123127101</v>
      </c>
      <c r="AB7" t="n">
        <v>393.484996133037</v>
      </c>
      <c r="AC7" t="n">
        <v>355.9313403617597</v>
      </c>
      <c r="AD7" t="n">
        <v>287583.9123127101</v>
      </c>
      <c r="AE7" t="n">
        <v>393484.996133037</v>
      </c>
      <c r="AF7" t="n">
        <v>2.312428369179142e-06</v>
      </c>
      <c r="AG7" t="n">
        <v>14</v>
      </c>
      <c r="AH7" t="n">
        <v>355931.3403617598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4.4074</v>
      </c>
      <c r="E8" t="n">
        <v>22.69</v>
      </c>
      <c r="F8" t="n">
        <v>18.59</v>
      </c>
      <c r="G8" t="n">
        <v>20.28</v>
      </c>
      <c r="H8" t="n">
        <v>0.27</v>
      </c>
      <c r="I8" t="n">
        <v>55</v>
      </c>
      <c r="J8" t="n">
        <v>161.26</v>
      </c>
      <c r="K8" t="n">
        <v>50.28</v>
      </c>
      <c r="L8" t="n">
        <v>2.5</v>
      </c>
      <c r="M8" t="n">
        <v>53</v>
      </c>
      <c r="N8" t="n">
        <v>28.48</v>
      </c>
      <c r="O8" t="n">
        <v>20122.23</v>
      </c>
      <c r="P8" t="n">
        <v>186.82</v>
      </c>
      <c r="Q8" t="n">
        <v>2924.56</v>
      </c>
      <c r="R8" t="n">
        <v>102.71</v>
      </c>
      <c r="S8" t="n">
        <v>60.56</v>
      </c>
      <c r="T8" t="n">
        <v>21085.52</v>
      </c>
      <c r="U8" t="n">
        <v>0.59</v>
      </c>
      <c r="V8" t="n">
        <v>0.93</v>
      </c>
      <c r="W8" t="n">
        <v>0.25</v>
      </c>
      <c r="X8" t="n">
        <v>1.31</v>
      </c>
      <c r="Y8" t="n">
        <v>1</v>
      </c>
      <c r="Z8" t="n">
        <v>10</v>
      </c>
      <c r="AA8" t="n">
        <v>274.2172937264805</v>
      </c>
      <c r="AB8" t="n">
        <v>375.1961988897643</v>
      </c>
      <c r="AC8" t="n">
        <v>339.3880002588969</v>
      </c>
      <c r="AD8" t="n">
        <v>274217.2937264805</v>
      </c>
      <c r="AE8" t="n">
        <v>375196.1988897643</v>
      </c>
      <c r="AF8" t="n">
        <v>2.394520309733842e-06</v>
      </c>
      <c r="AG8" t="n">
        <v>14</v>
      </c>
      <c r="AH8" t="n">
        <v>339388.0002588968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4.3713</v>
      </c>
      <c r="E9" t="n">
        <v>22.88</v>
      </c>
      <c r="F9" t="n">
        <v>18.94</v>
      </c>
      <c r="G9" t="n">
        <v>22.73</v>
      </c>
      <c r="H9" t="n">
        <v>0.3</v>
      </c>
      <c r="I9" t="n">
        <v>50</v>
      </c>
      <c r="J9" t="n">
        <v>161.61</v>
      </c>
      <c r="K9" t="n">
        <v>50.28</v>
      </c>
      <c r="L9" t="n">
        <v>2.75</v>
      </c>
      <c r="M9" t="n">
        <v>48</v>
      </c>
      <c r="N9" t="n">
        <v>28.58</v>
      </c>
      <c r="O9" t="n">
        <v>20166.2</v>
      </c>
      <c r="P9" t="n">
        <v>186.73</v>
      </c>
      <c r="Q9" t="n">
        <v>2924.51</v>
      </c>
      <c r="R9" t="n">
        <v>116.35</v>
      </c>
      <c r="S9" t="n">
        <v>60.56</v>
      </c>
      <c r="T9" t="n">
        <v>27930.76</v>
      </c>
      <c r="U9" t="n">
        <v>0.52</v>
      </c>
      <c r="V9" t="n">
        <v>0.91</v>
      </c>
      <c r="W9" t="n">
        <v>0.23</v>
      </c>
      <c r="X9" t="n">
        <v>1.66</v>
      </c>
      <c r="Y9" t="n">
        <v>1</v>
      </c>
      <c r="Z9" t="n">
        <v>10</v>
      </c>
      <c r="AA9" t="n">
        <v>276.4088466694917</v>
      </c>
      <c r="AB9" t="n">
        <v>378.1947783108844</v>
      </c>
      <c r="AC9" t="n">
        <v>342.1003994685979</v>
      </c>
      <c r="AD9" t="n">
        <v>276408.8466694917</v>
      </c>
      <c r="AE9" t="n">
        <v>378194.7783108844</v>
      </c>
      <c r="AF9" t="n">
        <v>2.374907344452408e-06</v>
      </c>
      <c r="AG9" t="n">
        <v>14</v>
      </c>
      <c r="AH9" t="n">
        <v>342100.3994685979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4.5002</v>
      </c>
      <c r="E10" t="n">
        <v>22.22</v>
      </c>
      <c r="F10" t="n">
        <v>18.51</v>
      </c>
      <c r="G10" t="n">
        <v>25.83</v>
      </c>
      <c r="H10" t="n">
        <v>0.33</v>
      </c>
      <c r="I10" t="n">
        <v>43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175.05</v>
      </c>
      <c r="Q10" t="n">
        <v>2924.48</v>
      </c>
      <c r="R10" t="n">
        <v>100.97</v>
      </c>
      <c r="S10" t="n">
        <v>60.56</v>
      </c>
      <c r="T10" t="n">
        <v>20272.89</v>
      </c>
      <c r="U10" t="n">
        <v>0.6</v>
      </c>
      <c r="V10" t="n">
        <v>0.93</v>
      </c>
      <c r="W10" t="n">
        <v>0.23</v>
      </c>
      <c r="X10" t="n">
        <v>1.23</v>
      </c>
      <c r="Y10" t="n">
        <v>1</v>
      </c>
      <c r="Z10" t="n">
        <v>10</v>
      </c>
      <c r="AA10" t="n">
        <v>256.0032163684783</v>
      </c>
      <c r="AB10" t="n">
        <v>350.2748946999986</v>
      </c>
      <c r="AC10" t="n">
        <v>316.8451503638377</v>
      </c>
      <c r="AD10" t="n">
        <v>256003.2163684783</v>
      </c>
      <c r="AE10" t="n">
        <v>350274.8946999986</v>
      </c>
      <c r="AF10" t="n">
        <v>2.444938126302182e-06</v>
      </c>
      <c r="AG10" t="n">
        <v>13</v>
      </c>
      <c r="AH10" t="n">
        <v>316845.1503638377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4.5495</v>
      </c>
      <c r="E11" t="n">
        <v>21.98</v>
      </c>
      <c r="F11" t="n">
        <v>18.4</v>
      </c>
      <c r="G11" t="n">
        <v>28.31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169.31</v>
      </c>
      <c r="Q11" t="n">
        <v>2924.61</v>
      </c>
      <c r="R11" t="n">
        <v>96.58</v>
      </c>
      <c r="S11" t="n">
        <v>60.56</v>
      </c>
      <c r="T11" t="n">
        <v>18099.13</v>
      </c>
      <c r="U11" t="n">
        <v>0.63</v>
      </c>
      <c r="V11" t="n">
        <v>0.9399999999999999</v>
      </c>
      <c r="W11" t="n">
        <v>0.25</v>
      </c>
      <c r="X11" t="n">
        <v>1.12</v>
      </c>
      <c r="Y11" t="n">
        <v>1</v>
      </c>
      <c r="Z11" t="n">
        <v>10</v>
      </c>
      <c r="AA11" t="n">
        <v>251.0976652734549</v>
      </c>
      <c r="AB11" t="n">
        <v>343.5629032741507</v>
      </c>
      <c r="AC11" t="n">
        <v>310.7737419793314</v>
      </c>
      <c r="AD11" t="n">
        <v>251097.6652734549</v>
      </c>
      <c r="AE11" t="n">
        <v>343562.9032741507</v>
      </c>
      <c r="AF11" t="n">
        <v>2.471722591354112e-06</v>
      </c>
      <c r="AG11" t="n">
        <v>13</v>
      </c>
      <c r="AH11" t="n">
        <v>310773.7419793314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4.5593</v>
      </c>
      <c r="E12" t="n">
        <v>21.93</v>
      </c>
      <c r="F12" t="n">
        <v>18.38</v>
      </c>
      <c r="G12" t="n">
        <v>29.03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2</v>
      </c>
      <c r="N12" t="n">
        <v>28.9</v>
      </c>
      <c r="O12" t="n">
        <v>20298.34</v>
      </c>
      <c r="P12" t="n">
        <v>167.72</v>
      </c>
      <c r="Q12" t="n">
        <v>2924.54</v>
      </c>
      <c r="R12" t="n">
        <v>95.15000000000001</v>
      </c>
      <c r="S12" t="n">
        <v>60.56</v>
      </c>
      <c r="T12" t="n">
        <v>17388.22</v>
      </c>
      <c r="U12" t="n">
        <v>0.64</v>
      </c>
      <c r="V12" t="n">
        <v>0.9399999999999999</v>
      </c>
      <c r="W12" t="n">
        <v>0.27</v>
      </c>
      <c r="X12" t="n">
        <v>1.11</v>
      </c>
      <c r="Y12" t="n">
        <v>1</v>
      </c>
      <c r="Z12" t="n">
        <v>10</v>
      </c>
      <c r="AA12" t="n">
        <v>249.901952714627</v>
      </c>
      <c r="AB12" t="n">
        <v>341.9268766000482</v>
      </c>
      <c r="AC12" t="n">
        <v>309.2938553948268</v>
      </c>
      <c r="AD12" t="n">
        <v>249901.9527146271</v>
      </c>
      <c r="AE12" t="n">
        <v>341926.8766000482</v>
      </c>
      <c r="AF12" t="n">
        <v>2.477046886638269e-06</v>
      </c>
      <c r="AG12" t="n">
        <v>13</v>
      </c>
      <c r="AH12" t="n">
        <v>309293.8553948268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4.5582</v>
      </c>
      <c r="E13" t="n">
        <v>21.94</v>
      </c>
      <c r="F13" t="n">
        <v>18.39</v>
      </c>
      <c r="G13" t="n">
        <v>29.04</v>
      </c>
      <c r="H13" t="n">
        <v>0.41</v>
      </c>
      <c r="I13" t="n">
        <v>38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167.9</v>
      </c>
      <c r="Q13" t="n">
        <v>2924.76</v>
      </c>
      <c r="R13" t="n">
        <v>95.25</v>
      </c>
      <c r="S13" t="n">
        <v>60.56</v>
      </c>
      <c r="T13" t="n">
        <v>17441.79</v>
      </c>
      <c r="U13" t="n">
        <v>0.64</v>
      </c>
      <c r="V13" t="n">
        <v>0.9399999999999999</v>
      </c>
      <c r="W13" t="n">
        <v>0.27</v>
      </c>
      <c r="X13" t="n">
        <v>1.11</v>
      </c>
      <c r="Y13" t="n">
        <v>1</v>
      </c>
      <c r="Z13" t="n">
        <v>10</v>
      </c>
      <c r="AA13" t="n">
        <v>250.0573726606527</v>
      </c>
      <c r="AB13" t="n">
        <v>342.1395290268444</v>
      </c>
      <c r="AC13" t="n">
        <v>309.4862125724692</v>
      </c>
      <c r="AD13" t="n">
        <v>250057.3726606527</v>
      </c>
      <c r="AE13" t="n">
        <v>342139.5290268444</v>
      </c>
      <c r="AF13" t="n">
        <v>2.476449261657394e-06</v>
      </c>
      <c r="AG13" t="n">
        <v>13</v>
      </c>
      <c r="AH13" t="n">
        <v>309486.2125724693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2.4857</v>
      </c>
      <c r="E2" t="n">
        <v>40.23</v>
      </c>
      <c r="F2" t="n">
        <v>25.5</v>
      </c>
      <c r="G2" t="n">
        <v>5.56</v>
      </c>
      <c r="H2" t="n">
        <v>0.08</v>
      </c>
      <c r="I2" t="n">
        <v>275</v>
      </c>
      <c r="J2" t="n">
        <v>222.93</v>
      </c>
      <c r="K2" t="n">
        <v>56.94</v>
      </c>
      <c r="L2" t="n">
        <v>1</v>
      </c>
      <c r="M2" t="n">
        <v>273</v>
      </c>
      <c r="N2" t="n">
        <v>49.99</v>
      </c>
      <c r="O2" t="n">
        <v>27728.69</v>
      </c>
      <c r="P2" t="n">
        <v>377.89</v>
      </c>
      <c r="Q2" t="n">
        <v>2925.77</v>
      </c>
      <c r="R2" t="n">
        <v>330.06</v>
      </c>
      <c r="S2" t="n">
        <v>60.56</v>
      </c>
      <c r="T2" t="n">
        <v>133660.9</v>
      </c>
      <c r="U2" t="n">
        <v>0.18</v>
      </c>
      <c r="V2" t="n">
        <v>0.68</v>
      </c>
      <c r="W2" t="n">
        <v>0.59</v>
      </c>
      <c r="X2" t="n">
        <v>8.210000000000001</v>
      </c>
      <c r="Y2" t="n">
        <v>1</v>
      </c>
      <c r="Z2" t="n">
        <v>10</v>
      </c>
      <c r="AA2" t="n">
        <v>726.0466165448941</v>
      </c>
      <c r="AB2" t="n">
        <v>993.4090116728181</v>
      </c>
      <c r="AC2" t="n">
        <v>898.5994498570684</v>
      </c>
      <c r="AD2" t="n">
        <v>726046.6165448941</v>
      </c>
      <c r="AE2" t="n">
        <v>993409.0116728181</v>
      </c>
      <c r="AF2" t="n">
        <v>1.276772673181556e-06</v>
      </c>
      <c r="AG2" t="n">
        <v>24</v>
      </c>
      <c r="AH2" t="n">
        <v>898599.4498570684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2.9163</v>
      </c>
      <c r="E3" t="n">
        <v>34.29</v>
      </c>
      <c r="F3" t="n">
        <v>23.03</v>
      </c>
      <c r="G3" t="n">
        <v>7.05</v>
      </c>
      <c r="H3" t="n">
        <v>0.1</v>
      </c>
      <c r="I3" t="n">
        <v>196</v>
      </c>
      <c r="J3" t="n">
        <v>223.35</v>
      </c>
      <c r="K3" t="n">
        <v>56.94</v>
      </c>
      <c r="L3" t="n">
        <v>1.25</v>
      </c>
      <c r="M3" t="n">
        <v>194</v>
      </c>
      <c r="N3" t="n">
        <v>50.15</v>
      </c>
      <c r="O3" t="n">
        <v>27780.03</v>
      </c>
      <c r="P3" t="n">
        <v>337.62</v>
      </c>
      <c r="Q3" t="n">
        <v>2925.14</v>
      </c>
      <c r="R3" t="n">
        <v>248.53</v>
      </c>
      <c r="S3" t="n">
        <v>60.56</v>
      </c>
      <c r="T3" t="n">
        <v>93290.39</v>
      </c>
      <c r="U3" t="n">
        <v>0.24</v>
      </c>
      <c r="V3" t="n">
        <v>0.75</v>
      </c>
      <c r="W3" t="n">
        <v>0.48</v>
      </c>
      <c r="X3" t="n">
        <v>5.75</v>
      </c>
      <c r="Y3" t="n">
        <v>1</v>
      </c>
      <c r="Z3" t="n">
        <v>10</v>
      </c>
      <c r="AA3" t="n">
        <v>569.7153629016716</v>
      </c>
      <c r="AB3" t="n">
        <v>779.5096935900057</v>
      </c>
      <c r="AC3" t="n">
        <v>705.114382482501</v>
      </c>
      <c r="AD3" t="n">
        <v>569715.3629016716</v>
      </c>
      <c r="AE3" t="n">
        <v>779509.6935900056</v>
      </c>
      <c r="AF3" t="n">
        <v>1.497949127730367e-06</v>
      </c>
      <c r="AG3" t="n">
        <v>20</v>
      </c>
      <c r="AH3" t="n">
        <v>705114.382482501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3.2141</v>
      </c>
      <c r="E4" t="n">
        <v>31.11</v>
      </c>
      <c r="F4" t="n">
        <v>21.74</v>
      </c>
      <c r="G4" t="n">
        <v>8.52</v>
      </c>
      <c r="H4" t="n">
        <v>0.12</v>
      </c>
      <c r="I4" t="n">
        <v>153</v>
      </c>
      <c r="J4" t="n">
        <v>223.76</v>
      </c>
      <c r="K4" t="n">
        <v>56.94</v>
      </c>
      <c r="L4" t="n">
        <v>1.5</v>
      </c>
      <c r="M4" t="n">
        <v>151</v>
      </c>
      <c r="N4" t="n">
        <v>50.32</v>
      </c>
      <c r="O4" t="n">
        <v>27831.42</v>
      </c>
      <c r="P4" t="n">
        <v>315.33</v>
      </c>
      <c r="Q4" t="n">
        <v>2925.07</v>
      </c>
      <c r="R4" t="n">
        <v>206.29</v>
      </c>
      <c r="S4" t="n">
        <v>60.56</v>
      </c>
      <c r="T4" t="n">
        <v>72383.02</v>
      </c>
      <c r="U4" t="n">
        <v>0.29</v>
      </c>
      <c r="V4" t="n">
        <v>0.79</v>
      </c>
      <c r="W4" t="n">
        <v>0.41</v>
      </c>
      <c r="X4" t="n">
        <v>4.46</v>
      </c>
      <c r="Y4" t="n">
        <v>1</v>
      </c>
      <c r="Z4" t="n">
        <v>10</v>
      </c>
      <c r="AA4" t="n">
        <v>502.2128507438638</v>
      </c>
      <c r="AB4" t="n">
        <v>687.1497784550335</v>
      </c>
      <c r="AC4" t="n">
        <v>621.5691680200555</v>
      </c>
      <c r="AD4" t="n">
        <v>502212.8507438638</v>
      </c>
      <c r="AE4" t="n">
        <v>687149.7784550334</v>
      </c>
      <c r="AF4" t="n">
        <v>1.650913243300817e-06</v>
      </c>
      <c r="AG4" t="n">
        <v>19</v>
      </c>
      <c r="AH4" t="n">
        <v>621569.1680200555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3.4554</v>
      </c>
      <c r="E5" t="n">
        <v>28.94</v>
      </c>
      <c r="F5" t="n">
        <v>20.84</v>
      </c>
      <c r="G5" t="n">
        <v>10.08</v>
      </c>
      <c r="H5" t="n">
        <v>0.14</v>
      </c>
      <c r="I5" t="n">
        <v>124</v>
      </c>
      <c r="J5" t="n">
        <v>224.18</v>
      </c>
      <c r="K5" t="n">
        <v>56.94</v>
      </c>
      <c r="L5" t="n">
        <v>1.75</v>
      </c>
      <c r="M5" t="n">
        <v>122</v>
      </c>
      <c r="N5" t="n">
        <v>50.49</v>
      </c>
      <c r="O5" t="n">
        <v>27882.87</v>
      </c>
      <c r="P5" t="n">
        <v>299</v>
      </c>
      <c r="Q5" t="n">
        <v>2924.85</v>
      </c>
      <c r="R5" t="n">
        <v>177.04</v>
      </c>
      <c r="S5" t="n">
        <v>60.56</v>
      </c>
      <c r="T5" t="n">
        <v>57904.05</v>
      </c>
      <c r="U5" t="n">
        <v>0.34</v>
      </c>
      <c r="V5" t="n">
        <v>0.83</v>
      </c>
      <c r="W5" t="n">
        <v>0.36</v>
      </c>
      <c r="X5" t="n">
        <v>3.56</v>
      </c>
      <c r="Y5" t="n">
        <v>1</v>
      </c>
      <c r="Z5" t="n">
        <v>10</v>
      </c>
      <c r="AA5" t="n">
        <v>446.1867041672381</v>
      </c>
      <c r="AB5" t="n">
        <v>610.492333009751</v>
      </c>
      <c r="AC5" t="n">
        <v>552.2278015786704</v>
      </c>
      <c r="AD5" t="n">
        <v>446186.7041672381</v>
      </c>
      <c r="AE5" t="n">
        <v>610492.3330097509</v>
      </c>
      <c r="AF5" t="n">
        <v>1.774856295977612e-06</v>
      </c>
      <c r="AG5" t="n">
        <v>17</v>
      </c>
      <c r="AH5" t="n">
        <v>552227.8015786704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3.6329</v>
      </c>
      <c r="E6" t="n">
        <v>27.53</v>
      </c>
      <c r="F6" t="n">
        <v>20.26</v>
      </c>
      <c r="G6" t="n">
        <v>11.58</v>
      </c>
      <c r="H6" t="n">
        <v>0.16</v>
      </c>
      <c r="I6" t="n">
        <v>105</v>
      </c>
      <c r="J6" t="n">
        <v>224.6</v>
      </c>
      <c r="K6" t="n">
        <v>56.94</v>
      </c>
      <c r="L6" t="n">
        <v>2</v>
      </c>
      <c r="M6" t="n">
        <v>103</v>
      </c>
      <c r="N6" t="n">
        <v>50.65</v>
      </c>
      <c r="O6" t="n">
        <v>27934.37</v>
      </c>
      <c r="P6" t="n">
        <v>287.41</v>
      </c>
      <c r="Q6" t="n">
        <v>2924.8</v>
      </c>
      <c r="R6" t="n">
        <v>157.69</v>
      </c>
      <c r="S6" t="n">
        <v>60.56</v>
      </c>
      <c r="T6" t="n">
        <v>48326.49</v>
      </c>
      <c r="U6" t="n">
        <v>0.38</v>
      </c>
      <c r="V6" t="n">
        <v>0.85</v>
      </c>
      <c r="W6" t="n">
        <v>0.33</v>
      </c>
      <c r="X6" t="n">
        <v>2.98</v>
      </c>
      <c r="Y6" t="n">
        <v>1</v>
      </c>
      <c r="Z6" t="n">
        <v>10</v>
      </c>
      <c r="AA6" t="n">
        <v>412.9967983623084</v>
      </c>
      <c r="AB6" t="n">
        <v>565.0804396521424</v>
      </c>
      <c r="AC6" t="n">
        <v>511.1499555871195</v>
      </c>
      <c r="AD6" t="n">
        <v>412996.7983623084</v>
      </c>
      <c r="AE6" t="n">
        <v>565080.4396521425</v>
      </c>
      <c r="AF6" t="n">
        <v>1.866028661705465e-06</v>
      </c>
      <c r="AG6" t="n">
        <v>16</v>
      </c>
      <c r="AH6" t="n">
        <v>511149.9555871194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3.7809</v>
      </c>
      <c r="E7" t="n">
        <v>26.45</v>
      </c>
      <c r="F7" t="n">
        <v>19.84</v>
      </c>
      <c r="G7" t="n">
        <v>13.23</v>
      </c>
      <c r="H7" t="n">
        <v>0.18</v>
      </c>
      <c r="I7" t="n">
        <v>90</v>
      </c>
      <c r="J7" t="n">
        <v>225.01</v>
      </c>
      <c r="K7" t="n">
        <v>56.94</v>
      </c>
      <c r="L7" t="n">
        <v>2.25</v>
      </c>
      <c r="M7" t="n">
        <v>88</v>
      </c>
      <c r="N7" t="n">
        <v>50.82</v>
      </c>
      <c r="O7" t="n">
        <v>27985.94</v>
      </c>
      <c r="P7" t="n">
        <v>278.35</v>
      </c>
      <c r="Q7" t="n">
        <v>2924.87</v>
      </c>
      <c r="R7" t="n">
        <v>143.88</v>
      </c>
      <c r="S7" t="n">
        <v>60.56</v>
      </c>
      <c r="T7" t="n">
        <v>41492.88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395.0826090083549</v>
      </c>
      <c r="AB7" t="n">
        <v>540.5694554598069</v>
      </c>
      <c r="AC7" t="n">
        <v>488.978265324718</v>
      </c>
      <c r="AD7" t="n">
        <v>395082.6090083549</v>
      </c>
      <c r="AE7" t="n">
        <v>540569.455459807</v>
      </c>
      <c r="AF7" t="n">
        <v>1.942048437072916e-06</v>
      </c>
      <c r="AG7" t="n">
        <v>16</v>
      </c>
      <c r="AH7" t="n">
        <v>488978.265324718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3.9009</v>
      </c>
      <c r="E8" t="n">
        <v>25.64</v>
      </c>
      <c r="F8" t="n">
        <v>19.51</v>
      </c>
      <c r="G8" t="n">
        <v>14.82</v>
      </c>
      <c r="H8" t="n">
        <v>0.2</v>
      </c>
      <c r="I8" t="n">
        <v>79</v>
      </c>
      <c r="J8" t="n">
        <v>225.43</v>
      </c>
      <c r="K8" t="n">
        <v>56.94</v>
      </c>
      <c r="L8" t="n">
        <v>2.5</v>
      </c>
      <c r="M8" t="n">
        <v>77</v>
      </c>
      <c r="N8" t="n">
        <v>50.99</v>
      </c>
      <c r="O8" t="n">
        <v>28037.57</v>
      </c>
      <c r="P8" t="n">
        <v>270.31</v>
      </c>
      <c r="Q8" t="n">
        <v>2924.77</v>
      </c>
      <c r="R8" t="n">
        <v>133.49</v>
      </c>
      <c r="S8" t="n">
        <v>60.56</v>
      </c>
      <c r="T8" t="n">
        <v>36357.26</v>
      </c>
      <c r="U8" t="n">
        <v>0.45</v>
      </c>
      <c r="V8" t="n">
        <v>0.88</v>
      </c>
      <c r="W8" t="n">
        <v>0.29</v>
      </c>
      <c r="X8" t="n">
        <v>2.23</v>
      </c>
      <c r="Y8" t="n">
        <v>1</v>
      </c>
      <c r="Z8" t="n">
        <v>10</v>
      </c>
      <c r="AA8" t="n">
        <v>372.299105601426</v>
      </c>
      <c r="AB8" t="n">
        <v>509.3960609612157</v>
      </c>
      <c r="AC8" t="n">
        <v>460.7800158449382</v>
      </c>
      <c r="AD8" t="n">
        <v>372299.105601426</v>
      </c>
      <c r="AE8" t="n">
        <v>509396.0609612156</v>
      </c>
      <c r="AF8" t="n">
        <v>2.003686092776253e-06</v>
      </c>
      <c r="AG8" t="n">
        <v>15</v>
      </c>
      <c r="AH8" t="n">
        <v>460780.0158449382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4.0065</v>
      </c>
      <c r="E9" t="n">
        <v>24.96</v>
      </c>
      <c r="F9" t="n">
        <v>19.23</v>
      </c>
      <c r="G9" t="n">
        <v>16.48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263.29</v>
      </c>
      <c r="Q9" t="n">
        <v>2924.63</v>
      </c>
      <c r="R9" t="n">
        <v>123.92</v>
      </c>
      <c r="S9" t="n">
        <v>60.56</v>
      </c>
      <c r="T9" t="n">
        <v>31616.23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360.8094921622989</v>
      </c>
      <c r="AB9" t="n">
        <v>493.6754649678311</v>
      </c>
      <c r="AC9" t="n">
        <v>446.5597714691673</v>
      </c>
      <c r="AD9" t="n">
        <v>360809.4921622989</v>
      </c>
      <c r="AE9" t="n">
        <v>493675.4649678312</v>
      </c>
      <c r="AF9" t="n">
        <v>2.057927229795191e-06</v>
      </c>
      <c r="AG9" t="n">
        <v>15</v>
      </c>
      <c r="AH9" t="n">
        <v>446559.7714691673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4.0943</v>
      </c>
      <c r="E10" t="n">
        <v>24.42</v>
      </c>
      <c r="F10" t="n">
        <v>19</v>
      </c>
      <c r="G10" t="n">
        <v>18.09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256.76</v>
      </c>
      <c r="Q10" t="n">
        <v>2924.42</v>
      </c>
      <c r="R10" t="n">
        <v>116.61</v>
      </c>
      <c r="S10" t="n">
        <v>60.56</v>
      </c>
      <c r="T10" t="n">
        <v>27994.78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351.3078861572909</v>
      </c>
      <c r="AB10" t="n">
        <v>480.6749484505066</v>
      </c>
      <c r="AC10" t="n">
        <v>434.8000060019167</v>
      </c>
      <c r="AD10" t="n">
        <v>351307.8861572909</v>
      </c>
      <c r="AE10" t="n">
        <v>480674.9484505066</v>
      </c>
      <c r="AF10" t="n">
        <v>2.103025447884799e-06</v>
      </c>
      <c r="AG10" t="n">
        <v>15</v>
      </c>
      <c r="AH10" t="n">
        <v>434800.0060019167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4.1827</v>
      </c>
      <c r="E11" t="n">
        <v>23.91</v>
      </c>
      <c r="F11" t="n">
        <v>18.75</v>
      </c>
      <c r="G11" t="n">
        <v>19.73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250.11</v>
      </c>
      <c r="Q11" t="n">
        <v>2924.69</v>
      </c>
      <c r="R11" t="n">
        <v>107.96</v>
      </c>
      <c r="S11" t="n">
        <v>60.56</v>
      </c>
      <c r="T11" t="n">
        <v>23699.04</v>
      </c>
      <c r="U11" t="n">
        <v>0.5600000000000001</v>
      </c>
      <c r="V11" t="n">
        <v>0.92</v>
      </c>
      <c r="W11" t="n">
        <v>0.26</v>
      </c>
      <c r="X11" t="n">
        <v>1.47</v>
      </c>
      <c r="Y11" t="n">
        <v>1</v>
      </c>
      <c r="Z11" t="n">
        <v>10</v>
      </c>
      <c r="AA11" t="n">
        <v>333.1748293249703</v>
      </c>
      <c r="AB11" t="n">
        <v>455.8645001185176</v>
      </c>
      <c r="AC11" t="n">
        <v>412.3574320370498</v>
      </c>
      <c r="AD11" t="n">
        <v>333174.8293249703</v>
      </c>
      <c r="AE11" t="n">
        <v>455864.5001185177</v>
      </c>
      <c r="AF11" t="n">
        <v>2.148431854252925e-06</v>
      </c>
      <c r="AG11" t="n">
        <v>14</v>
      </c>
      <c r="AH11" t="n">
        <v>412357.4320370498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4.2383</v>
      </c>
      <c r="E12" t="n">
        <v>23.59</v>
      </c>
      <c r="F12" t="n">
        <v>18.65</v>
      </c>
      <c r="G12" t="n">
        <v>21.52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245.01</v>
      </c>
      <c r="Q12" t="n">
        <v>2924.55</v>
      </c>
      <c r="R12" t="n">
        <v>106.2</v>
      </c>
      <c r="S12" t="n">
        <v>60.56</v>
      </c>
      <c r="T12" t="n">
        <v>22843.57</v>
      </c>
      <c r="U12" t="n">
        <v>0.57</v>
      </c>
      <c r="V12" t="n">
        <v>0.92</v>
      </c>
      <c r="W12" t="n">
        <v>0.22</v>
      </c>
      <c r="X12" t="n">
        <v>1.37</v>
      </c>
      <c r="Y12" t="n">
        <v>1</v>
      </c>
      <c r="Z12" t="n">
        <v>10</v>
      </c>
      <c r="AA12" t="n">
        <v>327.2092919843182</v>
      </c>
      <c r="AB12" t="n">
        <v>447.7021887481042</v>
      </c>
      <c r="AC12" t="n">
        <v>404.9741202079526</v>
      </c>
      <c r="AD12" t="n">
        <v>327209.2919843182</v>
      </c>
      <c r="AE12" t="n">
        <v>447702.1887481041</v>
      </c>
      <c r="AF12" t="n">
        <v>2.176990634728805e-06</v>
      </c>
      <c r="AG12" t="n">
        <v>14</v>
      </c>
      <c r="AH12" t="n">
        <v>404974.1202079526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4.2524</v>
      </c>
      <c r="E13" t="n">
        <v>23.52</v>
      </c>
      <c r="F13" t="n">
        <v>18.75</v>
      </c>
      <c r="G13" t="n">
        <v>23.44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243.5</v>
      </c>
      <c r="Q13" t="n">
        <v>2924.55</v>
      </c>
      <c r="R13" t="n">
        <v>109.08</v>
      </c>
      <c r="S13" t="n">
        <v>60.56</v>
      </c>
      <c r="T13" t="n">
        <v>24305.11</v>
      </c>
      <c r="U13" t="n">
        <v>0.5600000000000001</v>
      </c>
      <c r="V13" t="n">
        <v>0.92</v>
      </c>
      <c r="W13" t="n">
        <v>0.24</v>
      </c>
      <c r="X13" t="n">
        <v>1.47</v>
      </c>
      <c r="Y13" t="n">
        <v>1</v>
      </c>
      <c r="Z13" t="n">
        <v>10</v>
      </c>
      <c r="AA13" t="n">
        <v>326.0122576121466</v>
      </c>
      <c r="AB13" t="n">
        <v>446.0643535106697</v>
      </c>
      <c r="AC13" t="n">
        <v>403.4925976668628</v>
      </c>
      <c r="AD13" t="n">
        <v>326012.2576121466</v>
      </c>
      <c r="AE13" t="n">
        <v>446064.3535106697</v>
      </c>
      <c r="AF13" t="n">
        <v>2.184233059273947e-06</v>
      </c>
      <c r="AG13" t="n">
        <v>14</v>
      </c>
      <c r="AH13" t="n">
        <v>403492.5976668628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4.3197</v>
      </c>
      <c r="E14" t="n">
        <v>23.15</v>
      </c>
      <c r="F14" t="n">
        <v>18.56</v>
      </c>
      <c r="G14" t="n">
        <v>25.31</v>
      </c>
      <c r="H14" t="n">
        <v>0.31</v>
      </c>
      <c r="I14" t="n">
        <v>44</v>
      </c>
      <c r="J14" t="n">
        <v>227.95</v>
      </c>
      <c r="K14" t="n">
        <v>56.94</v>
      </c>
      <c r="L14" t="n">
        <v>4</v>
      </c>
      <c r="M14" t="n">
        <v>42</v>
      </c>
      <c r="N14" t="n">
        <v>52.01</v>
      </c>
      <c r="O14" t="n">
        <v>28348.56</v>
      </c>
      <c r="P14" t="n">
        <v>237.59</v>
      </c>
      <c r="Q14" t="n">
        <v>2924.48</v>
      </c>
      <c r="R14" t="n">
        <v>102.6</v>
      </c>
      <c r="S14" t="n">
        <v>60.56</v>
      </c>
      <c r="T14" t="n">
        <v>21085.96</v>
      </c>
      <c r="U14" t="n">
        <v>0.59</v>
      </c>
      <c r="V14" t="n">
        <v>0.93</v>
      </c>
      <c r="W14" t="n">
        <v>0.23</v>
      </c>
      <c r="X14" t="n">
        <v>1.28</v>
      </c>
      <c r="Y14" t="n">
        <v>1</v>
      </c>
      <c r="Z14" t="n">
        <v>10</v>
      </c>
      <c r="AA14" t="n">
        <v>318.962101275551</v>
      </c>
      <c r="AB14" t="n">
        <v>436.4180185799936</v>
      </c>
      <c r="AC14" t="n">
        <v>394.7668954032542</v>
      </c>
      <c r="AD14" t="n">
        <v>318962.101275551</v>
      </c>
      <c r="AE14" t="n">
        <v>436418.0185799936</v>
      </c>
      <c r="AF14" t="n">
        <v>2.218801511180902e-06</v>
      </c>
      <c r="AG14" t="n">
        <v>14</v>
      </c>
      <c r="AH14" t="n">
        <v>394766.8954032542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4.3831</v>
      </c>
      <c r="E15" t="n">
        <v>22.82</v>
      </c>
      <c r="F15" t="n">
        <v>18.4</v>
      </c>
      <c r="G15" t="n">
        <v>27.6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38</v>
      </c>
      <c r="N15" t="n">
        <v>52.18</v>
      </c>
      <c r="O15" t="n">
        <v>28400.61</v>
      </c>
      <c r="P15" t="n">
        <v>231.32</v>
      </c>
      <c r="Q15" t="n">
        <v>2924.49</v>
      </c>
      <c r="R15" t="n">
        <v>97.27</v>
      </c>
      <c r="S15" t="n">
        <v>60.56</v>
      </c>
      <c r="T15" t="n">
        <v>18439.89</v>
      </c>
      <c r="U15" t="n">
        <v>0.62</v>
      </c>
      <c r="V15" t="n">
        <v>0.9399999999999999</v>
      </c>
      <c r="W15" t="n">
        <v>0.23</v>
      </c>
      <c r="X15" t="n">
        <v>1.12</v>
      </c>
      <c r="Y15" t="n">
        <v>1</v>
      </c>
      <c r="Z15" t="n">
        <v>10</v>
      </c>
      <c r="AA15" t="n">
        <v>312.1917846777807</v>
      </c>
      <c r="AB15" t="n">
        <v>427.1545727256361</v>
      </c>
      <c r="AC15" t="n">
        <v>386.3875398199087</v>
      </c>
      <c r="AD15" t="n">
        <v>312191.7846777808</v>
      </c>
      <c r="AE15" t="n">
        <v>427154.5727256361</v>
      </c>
      <c r="AF15" t="n">
        <v>2.251366739277499e-06</v>
      </c>
      <c r="AG15" t="n">
        <v>14</v>
      </c>
      <c r="AH15" t="n">
        <v>386387.5398199087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4.4095</v>
      </c>
      <c r="E16" t="n">
        <v>22.68</v>
      </c>
      <c r="F16" t="n">
        <v>18.35</v>
      </c>
      <c r="G16" t="n">
        <v>28.97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36</v>
      </c>
      <c r="N16" t="n">
        <v>52.36</v>
      </c>
      <c r="O16" t="n">
        <v>28452.71</v>
      </c>
      <c r="P16" t="n">
        <v>226.95</v>
      </c>
      <c r="Q16" t="n">
        <v>2924.44</v>
      </c>
      <c r="R16" t="n">
        <v>95.58</v>
      </c>
      <c r="S16" t="n">
        <v>60.56</v>
      </c>
      <c r="T16" t="n">
        <v>17603.72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308.518081741498</v>
      </c>
      <c r="AB16" t="n">
        <v>422.128050295879</v>
      </c>
      <c r="AC16" t="n">
        <v>381.8407416360791</v>
      </c>
      <c r="AD16" t="n">
        <v>308518.081741498</v>
      </c>
      <c r="AE16" t="n">
        <v>422128.050295879</v>
      </c>
      <c r="AF16" t="n">
        <v>2.264927023532234e-06</v>
      </c>
      <c r="AG16" t="n">
        <v>14</v>
      </c>
      <c r="AH16" t="n">
        <v>381840.7416360791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4.4567</v>
      </c>
      <c r="E17" t="n">
        <v>22.44</v>
      </c>
      <c r="F17" t="n">
        <v>18.24</v>
      </c>
      <c r="G17" t="n">
        <v>31.27</v>
      </c>
      <c r="H17" t="n">
        <v>0.37</v>
      </c>
      <c r="I17" t="n">
        <v>35</v>
      </c>
      <c r="J17" t="n">
        <v>229.22</v>
      </c>
      <c r="K17" t="n">
        <v>56.94</v>
      </c>
      <c r="L17" t="n">
        <v>4.75</v>
      </c>
      <c r="M17" t="n">
        <v>33</v>
      </c>
      <c r="N17" t="n">
        <v>52.53</v>
      </c>
      <c r="O17" t="n">
        <v>28504.87</v>
      </c>
      <c r="P17" t="n">
        <v>222.02</v>
      </c>
      <c r="Q17" t="n">
        <v>2924.6</v>
      </c>
      <c r="R17" t="n">
        <v>91.98999999999999</v>
      </c>
      <c r="S17" t="n">
        <v>60.56</v>
      </c>
      <c r="T17" t="n">
        <v>15826.68</v>
      </c>
      <c r="U17" t="n">
        <v>0.66</v>
      </c>
      <c r="V17" t="n">
        <v>0.9399999999999999</v>
      </c>
      <c r="W17" t="n">
        <v>0.22</v>
      </c>
      <c r="X17" t="n">
        <v>0.96</v>
      </c>
      <c r="Y17" t="n">
        <v>1</v>
      </c>
      <c r="Z17" t="n">
        <v>10</v>
      </c>
      <c r="AA17" t="n">
        <v>294.6940413862259</v>
      </c>
      <c r="AB17" t="n">
        <v>403.2133884081779</v>
      </c>
      <c r="AC17" t="n">
        <v>364.7312685320455</v>
      </c>
      <c r="AD17" t="n">
        <v>294694.0413862259</v>
      </c>
      <c r="AE17" t="n">
        <v>403213.3884081779</v>
      </c>
      <c r="AF17" t="n">
        <v>2.289171168108879e-06</v>
      </c>
      <c r="AG17" t="n">
        <v>13</v>
      </c>
      <c r="AH17" t="n">
        <v>364731.2685320455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4.5002</v>
      </c>
      <c r="E18" t="n">
        <v>22.22</v>
      </c>
      <c r="F18" t="n">
        <v>18.16</v>
      </c>
      <c r="G18" t="n">
        <v>34.04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216.05</v>
      </c>
      <c r="Q18" t="n">
        <v>2924.59</v>
      </c>
      <c r="R18" t="n">
        <v>89.18000000000001</v>
      </c>
      <c r="S18" t="n">
        <v>60.56</v>
      </c>
      <c r="T18" t="n">
        <v>14433.46</v>
      </c>
      <c r="U18" t="n">
        <v>0.68</v>
      </c>
      <c r="V18" t="n">
        <v>0.95</v>
      </c>
      <c r="W18" t="n">
        <v>0.22</v>
      </c>
      <c r="X18" t="n">
        <v>0.88</v>
      </c>
      <c r="Y18" t="n">
        <v>1</v>
      </c>
      <c r="Z18" t="n">
        <v>10</v>
      </c>
      <c r="AA18" t="n">
        <v>289.5150623397374</v>
      </c>
      <c r="AB18" t="n">
        <v>396.1272807963422</v>
      </c>
      <c r="AC18" t="n">
        <v>358.3214490852689</v>
      </c>
      <c r="AD18" t="n">
        <v>289515.0623397374</v>
      </c>
      <c r="AE18" t="n">
        <v>396127.2807963422</v>
      </c>
      <c r="AF18" t="n">
        <v>2.31151481830134e-06</v>
      </c>
      <c r="AG18" t="n">
        <v>13</v>
      </c>
      <c r="AH18" t="n">
        <v>358321.4490852689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4.5346</v>
      </c>
      <c r="E19" t="n">
        <v>22.05</v>
      </c>
      <c r="F19" t="n">
        <v>18.07</v>
      </c>
      <c r="G19" t="n">
        <v>36.15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211.16</v>
      </c>
      <c r="Q19" t="n">
        <v>2924.45</v>
      </c>
      <c r="R19" t="n">
        <v>86.5</v>
      </c>
      <c r="S19" t="n">
        <v>60.56</v>
      </c>
      <c r="T19" t="n">
        <v>13105.66</v>
      </c>
      <c r="U19" t="n">
        <v>0.7</v>
      </c>
      <c r="V19" t="n">
        <v>0.95</v>
      </c>
      <c r="W19" t="n">
        <v>0.21</v>
      </c>
      <c r="X19" t="n">
        <v>0.8</v>
      </c>
      <c r="Y19" t="n">
        <v>1</v>
      </c>
      <c r="Z19" t="n">
        <v>10</v>
      </c>
      <c r="AA19" t="n">
        <v>285.3169267977725</v>
      </c>
      <c r="AB19" t="n">
        <v>390.383206539157</v>
      </c>
      <c r="AC19" t="n">
        <v>353.1255812133306</v>
      </c>
      <c r="AD19" t="n">
        <v>285316.9267977725</v>
      </c>
      <c r="AE19" t="n">
        <v>390383.206539157</v>
      </c>
      <c r="AF19" t="n">
        <v>2.329184279602963e-06</v>
      </c>
      <c r="AG19" t="n">
        <v>13</v>
      </c>
      <c r="AH19" t="n">
        <v>353125.5812133306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4.5638</v>
      </c>
      <c r="E20" t="n">
        <v>21.91</v>
      </c>
      <c r="F20" t="n">
        <v>18.02</v>
      </c>
      <c r="G20" t="n">
        <v>38.62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22</v>
      </c>
      <c r="N20" t="n">
        <v>53.05</v>
      </c>
      <c r="O20" t="n">
        <v>28661.73</v>
      </c>
      <c r="P20" t="n">
        <v>206.19</v>
      </c>
      <c r="Q20" t="n">
        <v>2924.4</v>
      </c>
      <c r="R20" t="n">
        <v>84.41</v>
      </c>
      <c r="S20" t="n">
        <v>60.56</v>
      </c>
      <c r="T20" t="n">
        <v>12069.16</v>
      </c>
      <c r="U20" t="n">
        <v>0.72</v>
      </c>
      <c r="V20" t="n">
        <v>0.95</v>
      </c>
      <c r="W20" t="n">
        <v>0.22</v>
      </c>
      <c r="X20" t="n">
        <v>0.74</v>
      </c>
      <c r="Y20" t="n">
        <v>1</v>
      </c>
      <c r="Z20" t="n">
        <v>10</v>
      </c>
      <c r="AA20" t="n">
        <v>281.4501844449433</v>
      </c>
      <c r="AB20" t="n">
        <v>385.0925590633831</v>
      </c>
      <c r="AC20" t="n">
        <v>348.3398657071742</v>
      </c>
      <c r="AD20" t="n">
        <v>281450.1844449433</v>
      </c>
      <c r="AE20" t="n">
        <v>385092.5590633831</v>
      </c>
      <c r="AF20" t="n">
        <v>2.344182775824108e-06</v>
      </c>
      <c r="AG20" t="n">
        <v>13</v>
      </c>
      <c r="AH20" t="n">
        <v>348339.8657071742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4.5752</v>
      </c>
      <c r="E21" t="n">
        <v>21.86</v>
      </c>
      <c r="F21" t="n">
        <v>18.01</v>
      </c>
      <c r="G21" t="n">
        <v>40.02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203.72</v>
      </c>
      <c r="Q21" t="n">
        <v>2924.52</v>
      </c>
      <c r="R21" t="n">
        <v>83.66</v>
      </c>
      <c r="S21" t="n">
        <v>60.56</v>
      </c>
      <c r="T21" t="n">
        <v>11700.24</v>
      </c>
      <c r="U21" t="n">
        <v>0.72</v>
      </c>
      <c r="V21" t="n">
        <v>0.96</v>
      </c>
      <c r="W21" t="n">
        <v>0.23</v>
      </c>
      <c r="X21" t="n">
        <v>0.73</v>
      </c>
      <c r="Y21" t="n">
        <v>1</v>
      </c>
      <c r="Z21" t="n">
        <v>10</v>
      </c>
      <c r="AA21" t="n">
        <v>279.703202394204</v>
      </c>
      <c r="AB21" t="n">
        <v>382.7022611501528</v>
      </c>
      <c r="AC21" t="n">
        <v>346.1776944719784</v>
      </c>
      <c r="AD21" t="n">
        <v>279703.202394204</v>
      </c>
      <c r="AE21" t="n">
        <v>382702.2611501528</v>
      </c>
      <c r="AF21" t="n">
        <v>2.350038353115925e-06</v>
      </c>
      <c r="AG21" t="n">
        <v>13</v>
      </c>
      <c r="AH21" t="n">
        <v>346177.6944719785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18.06</v>
      </c>
      <c r="G22" t="n">
        <v>40.12</v>
      </c>
      <c r="H22" t="n">
        <v>0.46</v>
      </c>
      <c r="I22" t="n">
        <v>27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204.22</v>
      </c>
      <c r="Q22" t="n">
        <v>2924.36</v>
      </c>
      <c r="R22" t="n">
        <v>84.81999999999999</v>
      </c>
      <c r="S22" t="n">
        <v>60.56</v>
      </c>
      <c r="T22" t="n">
        <v>12279.9</v>
      </c>
      <c r="U22" t="n">
        <v>0.71</v>
      </c>
      <c r="V22" t="n">
        <v>0.95</v>
      </c>
      <c r="W22" t="n">
        <v>0.24</v>
      </c>
      <c r="X22" t="n">
        <v>0.78</v>
      </c>
      <c r="Y22" t="n">
        <v>1</v>
      </c>
      <c r="Z22" t="n">
        <v>10</v>
      </c>
      <c r="AA22" t="n">
        <v>280.4503742514427</v>
      </c>
      <c r="AB22" t="n">
        <v>383.7245746481229</v>
      </c>
      <c r="AC22" t="n">
        <v>347.1024398045283</v>
      </c>
      <c r="AD22" t="n">
        <v>280450.3742514427</v>
      </c>
      <c r="AE22" t="n">
        <v>383724.5746481229</v>
      </c>
      <c r="AF22" t="n">
        <v>2.345312799512003e-06</v>
      </c>
      <c r="AG22" t="n">
        <v>13</v>
      </c>
      <c r="AH22" t="n">
        <v>347102.4398045283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4.5656</v>
      </c>
      <c r="E23" t="n">
        <v>21.9</v>
      </c>
      <c r="F23" t="n">
        <v>18.06</v>
      </c>
      <c r="G23" t="n">
        <v>40.13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1</v>
      </c>
      <c r="N23" t="n">
        <v>53.58</v>
      </c>
      <c r="O23" t="n">
        <v>28819.14</v>
      </c>
      <c r="P23" t="n">
        <v>204.64</v>
      </c>
      <c r="Q23" t="n">
        <v>2924.4</v>
      </c>
      <c r="R23" t="n">
        <v>84.68000000000001</v>
      </c>
      <c r="S23" t="n">
        <v>60.56</v>
      </c>
      <c r="T23" t="n">
        <v>12210.07</v>
      </c>
      <c r="U23" t="n">
        <v>0.72</v>
      </c>
      <c r="V23" t="n">
        <v>0.95</v>
      </c>
      <c r="W23" t="n">
        <v>0.25</v>
      </c>
      <c r="X23" t="n">
        <v>0.78</v>
      </c>
      <c r="Y23" t="n">
        <v>1</v>
      </c>
      <c r="Z23" t="n">
        <v>10</v>
      </c>
      <c r="AA23" t="n">
        <v>280.6872181726777</v>
      </c>
      <c r="AB23" t="n">
        <v>384.0486349499728</v>
      </c>
      <c r="AC23" t="n">
        <v>347.3955722459912</v>
      </c>
      <c r="AD23" t="n">
        <v>280687.2181726777</v>
      </c>
      <c r="AE23" t="n">
        <v>384048.6349499729</v>
      </c>
      <c r="AF23" t="n">
        <v>2.345107340659659e-06</v>
      </c>
      <c r="AG23" t="n">
        <v>13</v>
      </c>
      <c r="AH23" t="n">
        <v>347395.5722459911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4.566</v>
      </c>
      <c r="E24" t="n">
        <v>21.9</v>
      </c>
      <c r="F24" t="n">
        <v>18.05</v>
      </c>
      <c r="G24" t="n">
        <v>40.12</v>
      </c>
      <c r="H24" t="n">
        <v>0.5</v>
      </c>
      <c r="I24" t="n">
        <v>27</v>
      </c>
      <c r="J24" t="n">
        <v>232.2</v>
      </c>
      <c r="K24" t="n">
        <v>56.94</v>
      </c>
      <c r="L24" t="n">
        <v>6.5</v>
      </c>
      <c r="M24" t="n">
        <v>0</v>
      </c>
      <c r="N24" t="n">
        <v>53.75</v>
      </c>
      <c r="O24" t="n">
        <v>28871.74</v>
      </c>
      <c r="P24" t="n">
        <v>205.08</v>
      </c>
      <c r="Q24" t="n">
        <v>2924.56</v>
      </c>
      <c r="R24" t="n">
        <v>84.58</v>
      </c>
      <c r="S24" t="n">
        <v>60.56</v>
      </c>
      <c r="T24" t="n">
        <v>12158.14</v>
      </c>
      <c r="U24" t="n">
        <v>0.72</v>
      </c>
      <c r="V24" t="n">
        <v>0.95</v>
      </c>
      <c r="W24" t="n">
        <v>0.25</v>
      </c>
      <c r="X24" t="n">
        <v>0.78</v>
      </c>
      <c r="Y24" t="n">
        <v>1</v>
      </c>
      <c r="Z24" t="n">
        <v>10</v>
      </c>
      <c r="AA24" t="n">
        <v>280.875148880015</v>
      </c>
      <c r="AB24" t="n">
        <v>384.3057700346694</v>
      </c>
      <c r="AC24" t="n">
        <v>347.6281667190956</v>
      </c>
      <c r="AD24" t="n">
        <v>280875.148880015</v>
      </c>
      <c r="AE24" t="n">
        <v>384305.7700346694</v>
      </c>
      <c r="AF24" t="n">
        <v>2.345312799512003e-06</v>
      </c>
      <c r="AG24" t="n">
        <v>13</v>
      </c>
      <c r="AH24" t="n">
        <v>347628.1667190957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4.2817</v>
      </c>
      <c r="E2" t="n">
        <v>23.36</v>
      </c>
      <c r="F2" t="n">
        <v>19.9</v>
      </c>
      <c r="G2" t="n">
        <v>13.12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57</v>
      </c>
      <c r="N2" t="n">
        <v>9.74</v>
      </c>
      <c r="O2" t="n">
        <v>10204.21</v>
      </c>
      <c r="P2" t="n">
        <v>123.52</v>
      </c>
      <c r="Q2" t="n">
        <v>2924.63</v>
      </c>
      <c r="R2" t="n">
        <v>144.46</v>
      </c>
      <c r="S2" t="n">
        <v>60.56</v>
      </c>
      <c r="T2" t="n">
        <v>41781.07</v>
      </c>
      <c r="U2" t="n">
        <v>0.42</v>
      </c>
      <c r="V2" t="n">
        <v>0.86</v>
      </c>
      <c r="W2" t="n">
        <v>0.35</v>
      </c>
      <c r="X2" t="n">
        <v>2.62</v>
      </c>
      <c r="Y2" t="n">
        <v>1</v>
      </c>
      <c r="Z2" t="n">
        <v>10</v>
      </c>
      <c r="AA2" t="n">
        <v>221.5883208368686</v>
      </c>
      <c r="AB2" t="n">
        <v>303.1869163556376</v>
      </c>
      <c r="AC2" t="n">
        <v>274.2511825842549</v>
      </c>
      <c r="AD2" t="n">
        <v>221588.3208368686</v>
      </c>
      <c r="AE2" t="n">
        <v>303186.9163556376</v>
      </c>
      <c r="AF2" t="n">
        <v>2.595731650335144e-06</v>
      </c>
      <c r="AG2" t="n">
        <v>14</v>
      </c>
      <c r="AH2" t="n">
        <v>274251.1825842549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4.3198</v>
      </c>
      <c r="E3" t="n">
        <v>23.15</v>
      </c>
      <c r="F3" t="n">
        <v>19.79</v>
      </c>
      <c r="G3" t="n">
        <v>13.97</v>
      </c>
      <c r="H3" t="n">
        <v>0.27</v>
      </c>
      <c r="I3" t="n">
        <v>85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120.91</v>
      </c>
      <c r="Q3" t="n">
        <v>2924.63</v>
      </c>
      <c r="R3" t="n">
        <v>138.77</v>
      </c>
      <c r="S3" t="n">
        <v>60.56</v>
      </c>
      <c r="T3" t="n">
        <v>38963.02</v>
      </c>
      <c r="U3" t="n">
        <v>0.44</v>
      </c>
      <c r="V3" t="n">
        <v>0.87</v>
      </c>
      <c r="W3" t="n">
        <v>0.42</v>
      </c>
      <c r="X3" t="n">
        <v>2.52</v>
      </c>
      <c r="Y3" t="n">
        <v>1</v>
      </c>
      <c r="Z3" t="n">
        <v>10</v>
      </c>
      <c r="AA3" t="n">
        <v>218.9336667994249</v>
      </c>
      <c r="AB3" t="n">
        <v>299.5547015865384</v>
      </c>
      <c r="AC3" t="n">
        <v>270.9656212948718</v>
      </c>
      <c r="AD3" t="n">
        <v>218933.6667994249</v>
      </c>
      <c r="AE3" t="n">
        <v>299554.7015865384</v>
      </c>
      <c r="AF3" t="n">
        <v>2.61882933954218e-06</v>
      </c>
      <c r="AG3" t="n">
        <v>14</v>
      </c>
      <c r="AH3" t="n">
        <v>270965.6212948718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20.97</v>
      </c>
      <c r="G2" t="n">
        <v>9.83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176.52</v>
      </c>
      <c r="Q2" t="n">
        <v>2925.25</v>
      </c>
      <c r="R2" t="n">
        <v>180.94</v>
      </c>
      <c r="S2" t="n">
        <v>60.56</v>
      </c>
      <c r="T2" t="n">
        <v>59834.69</v>
      </c>
      <c r="U2" t="n">
        <v>0.33</v>
      </c>
      <c r="V2" t="n">
        <v>0.82</v>
      </c>
      <c r="W2" t="n">
        <v>0.37</v>
      </c>
      <c r="X2" t="n">
        <v>3.69</v>
      </c>
      <c r="Y2" t="n">
        <v>1</v>
      </c>
      <c r="Z2" t="n">
        <v>10</v>
      </c>
      <c r="AA2" t="n">
        <v>287.8634756502614</v>
      </c>
      <c r="AB2" t="n">
        <v>393.8675070249388</v>
      </c>
      <c r="AC2" t="n">
        <v>356.2773449509959</v>
      </c>
      <c r="AD2" t="n">
        <v>287863.4756502614</v>
      </c>
      <c r="AE2" t="n">
        <v>393867.5070249388</v>
      </c>
      <c r="AF2" t="n">
        <v>2.243552832944834e-06</v>
      </c>
      <c r="AG2" t="n">
        <v>15</v>
      </c>
      <c r="AH2" t="n">
        <v>356277.3449509959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4.1615</v>
      </c>
      <c r="E3" t="n">
        <v>24.03</v>
      </c>
      <c r="F3" t="n">
        <v>19.93</v>
      </c>
      <c r="G3" t="n">
        <v>12.86</v>
      </c>
      <c r="H3" t="n">
        <v>0.2</v>
      </c>
      <c r="I3" t="n">
        <v>93</v>
      </c>
      <c r="J3" t="n">
        <v>107.73</v>
      </c>
      <c r="K3" t="n">
        <v>41.65</v>
      </c>
      <c r="L3" t="n">
        <v>1.25</v>
      </c>
      <c r="M3" t="n">
        <v>91</v>
      </c>
      <c r="N3" t="n">
        <v>14.83</v>
      </c>
      <c r="O3" t="n">
        <v>13520.81</v>
      </c>
      <c r="P3" t="n">
        <v>159.5</v>
      </c>
      <c r="Q3" t="n">
        <v>2924.9</v>
      </c>
      <c r="R3" t="n">
        <v>146.9</v>
      </c>
      <c r="S3" t="n">
        <v>60.56</v>
      </c>
      <c r="T3" t="n">
        <v>42991.68</v>
      </c>
      <c r="U3" t="n">
        <v>0.41</v>
      </c>
      <c r="V3" t="n">
        <v>0.86</v>
      </c>
      <c r="W3" t="n">
        <v>0.31</v>
      </c>
      <c r="X3" t="n">
        <v>2.65</v>
      </c>
      <c r="Y3" t="n">
        <v>1</v>
      </c>
      <c r="Z3" t="n">
        <v>10</v>
      </c>
      <c r="AA3" t="n">
        <v>255.7480914603967</v>
      </c>
      <c r="AB3" t="n">
        <v>349.925821545445</v>
      </c>
      <c r="AC3" t="n">
        <v>316.5293922612273</v>
      </c>
      <c r="AD3" t="n">
        <v>255748.0914603967</v>
      </c>
      <c r="AE3" t="n">
        <v>349925.821545445</v>
      </c>
      <c r="AF3" t="n">
        <v>2.413541803924084e-06</v>
      </c>
      <c r="AG3" t="n">
        <v>14</v>
      </c>
      <c r="AH3" t="n">
        <v>316529.3922612273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4.3742</v>
      </c>
      <c r="E4" t="n">
        <v>22.86</v>
      </c>
      <c r="F4" t="n">
        <v>19.25</v>
      </c>
      <c r="G4" t="n">
        <v>16.27</v>
      </c>
      <c r="H4" t="n">
        <v>0.24</v>
      </c>
      <c r="I4" t="n">
        <v>71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145.26</v>
      </c>
      <c r="Q4" t="n">
        <v>2924.61</v>
      </c>
      <c r="R4" t="n">
        <v>124.53</v>
      </c>
      <c r="S4" t="n">
        <v>60.56</v>
      </c>
      <c r="T4" t="n">
        <v>31913.13</v>
      </c>
      <c r="U4" t="n">
        <v>0.49</v>
      </c>
      <c r="V4" t="n">
        <v>0.89</v>
      </c>
      <c r="W4" t="n">
        <v>0.28</v>
      </c>
      <c r="X4" t="n">
        <v>1.97</v>
      </c>
      <c r="Y4" t="n">
        <v>1</v>
      </c>
      <c r="Z4" t="n">
        <v>10</v>
      </c>
      <c r="AA4" t="n">
        <v>239.4669962398096</v>
      </c>
      <c r="AB4" t="n">
        <v>327.6493087934209</v>
      </c>
      <c r="AC4" t="n">
        <v>296.3789186209672</v>
      </c>
      <c r="AD4" t="n">
        <v>239466.9962398096</v>
      </c>
      <c r="AE4" t="n">
        <v>327649.3087934208</v>
      </c>
      <c r="AF4" t="n">
        <v>2.536901251645976e-06</v>
      </c>
      <c r="AG4" t="n">
        <v>14</v>
      </c>
      <c r="AH4" t="n">
        <v>296378.9186209672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19.06</v>
      </c>
      <c r="G5" t="n">
        <v>18.75</v>
      </c>
      <c r="H5" t="n">
        <v>0.28</v>
      </c>
      <c r="I5" t="n">
        <v>61</v>
      </c>
      <c r="J5" t="n">
        <v>108.37</v>
      </c>
      <c r="K5" t="n">
        <v>41.65</v>
      </c>
      <c r="L5" t="n">
        <v>1.75</v>
      </c>
      <c r="M5" t="n">
        <v>12</v>
      </c>
      <c r="N5" t="n">
        <v>14.97</v>
      </c>
      <c r="O5" t="n">
        <v>13599.17</v>
      </c>
      <c r="P5" t="n">
        <v>137.76</v>
      </c>
      <c r="Q5" t="n">
        <v>2924.65</v>
      </c>
      <c r="R5" t="n">
        <v>116.58</v>
      </c>
      <c r="S5" t="n">
        <v>60.56</v>
      </c>
      <c r="T5" t="n">
        <v>27991.1</v>
      </c>
      <c r="U5" t="n">
        <v>0.52</v>
      </c>
      <c r="V5" t="n">
        <v>0.9</v>
      </c>
      <c r="W5" t="n">
        <v>0.33</v>
      </c>
      <c r="X5" t="n">
        <v>1.78</v>
      </c>
      <c r="Y5" t="n">
        <v>1</v>
      </c>
      <c r="Z5" t="n">
        <v>10</v>
      </c>
      <c r="AA5" t="n">
        <v>224.6152470168718</v>
      </c>
      <c r="AB5" t="n">
        <v>307.3284902936743</v>
      </c>
      <c r="AC5" t="n">
        <v>277.9974905183821</v>
      </c>
      <c r="AD5" t="n">
        <v>224615.2470168718</v>
      </c>
      <c r="AE5" t="n">
        <v>307328.4902936743</v>
      </c>
      <c r="AF5" t="n">
        <v>2.58347277798386e-06</v>
      </c>
      <c r="AG5" t="n">
        <v>13</v>
      </c>
      <c r="AH5" t="n">
        <v>277997.4905183821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4.4575</v>
      </c>
      <c r="E6" t="n">
        <v>22.43</v>
      </c>
      <c r="F6" t="n">
        <v>19.06</v>
      </c>
      <c r="G6" t="n">
        <v>19.06</v>
      </c>
      <c r="H6" t="n">
        <v>0.32</v>
      </c>
      <c r="I6" t="n">
        <v>60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138.02</v>
      </c>
      <c r="Q6" t="n">
        <v>2924.84</v>
      </c>
      <c r="R6" t="n">
        <v>116.4</v>
      </c>
      <c r="S6" t="n">
        <v>60.56</v>
      </c>
      <c r="T6" t="n">
        <v>27906.63</v>
      </c>
      <c r="U6" t="n">
        <v>0.52</v>
      </c>
      <c r="V6" t="n">
        <v>0.9</v>
      </c>
      <c r="W6" t="n">
        <v>0.34</v>
      </c>
      <c r="X6" t="n">
        <v>1.79</v>
      </c>
      <c r="Y6" t="n">
        <v>1</v>
      </c>
      <c r="Z6" t="n">
        <v>10</v>
      </c>
      <c r="AA6" t="n">
        <v>224.6770637140497</v>
      </c>
      <c r="AB6" t="n">
        <v>307.4130706259133</v>
      </c>
      <c r="AC6" t="n">
        <v>278.0739986224215</v>
      </c>
      <c r="AD6" t="n">
        <v>224677.0637140497</v>
      </c>
      <c r="AE6" t="n">
        <v>307413.0706259133</v>
      </c>
      <c r="AF6" t="n">
        <v>2.585212685568089e-06</v>
      </c>
      <c r="AG6" t="n">
        <v>13</v>
      </c>
      <c r="AH6" t="n">
        <v>278073.9986224215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2.0618</v>
      </c>
      <c r="E2" t="n">
        <v>48.5</v>
      </c>
      <c r="F2" t="n">
        <v>27.69</v>
      </c>
      <c r="G2" t="n">
        <v>4.84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471.54</v>
      </c>
      <c r="Q2" t="n">
        <v>2926.22</v>
      </c>
      <c r="R2" t="n">
        <v>401.61</v>
      </c>
      <c r="S2" t="n">
        <v>60.56</v>
      </c>
      <c r="T2" t="n">
        <v>169093.37</v>
      </c>
      <c r="U2" t="n">
        <v>0.15</v>
      </c>
      <c r="V2" t="n">
        <v>0.62</v>
      </c>
      <c r="W2" t="n">
        <v>0.71</v>
      </c>
      <c r="X2" t="n">
        <v>10.4</v>
      </c>
      <c r="Y2" t="n">
        <v>1</v>
      </c>
      <c r="Z2" t="n">
        <v>10</v>
      </c>
      <c r="AA2" t="n">
        <v>1022.325342807109</v>
      </c>
      <c r="AB2" t="n">
        <v>1398.790635839686</v>
      </c>
      <c r="AC2" t="n">
        <v>1265.292020770133</v>
      </c>
      <c r="AD2" t="n">
        <v>1022325.342807109</v>
      </c>
      <c r="AE2" t="n">
        <v>1398790.635839686</v>
      </c>
      <c r="AF2" t="n">
        <v>1.025113241691678e-06</v>
      </c>
      <c r="AG2" t="n">
        <v>29</v>
      </c>
      <c r="AH2" t="n">
        <v>1265292.020770133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2.5104</v>
      </c>
      <c r="E3" t="n">
        <v>39.83</v>
      </c>
      <c r="F3" t="n">
        <v>24.4</v>
      </c>
      <c r="G3" t="n">
        <v>6.1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412.47</v>
      </c>
      <c r="Q3" t="n">
        <v>2925.61</v>
      </c>
      <c r="R3" t="n">
        <v>293.48</v>
      </c>
      <c r="S3" t="n">
        <v>60.56</v>
      </c>
      <c r="T3" t="n">
        <v>115542.87</v>
      </c>
      <c r="U3" t="n">
        <v>0.21</v>
      </c>
      <c r="V3" t="n">
        <v>0.71</v>
      </c>
      <c r="W3" t="n">
        <v>0.55</v>
      </c>
      <c r="X3" t="n">
        <v>7.12</v>
      </c>
      <c r="Y3" t="n">
        <v>1</v>
      </c>
      <c r="Z3" t="n">
        <v>10</v>
      </c>
      <c r="AA3" t="n">
        <v>764.7083577137016</v>
      </c>
      <c r="AB3" t="n">
        <v>1046.307711575623</v>
      </c>
      <c r="AC3" t="n">
        <v>946.4495720849413</v>
      </c>
      <c r="AD3" t="n">
        <v>764708.3577137017</v>
      </c>
      <c r="AE3" t="n">
        <v>1046307.711575623</v>
      </c>
      <c r="AF3" t="n">
        <v>1.248154176905029e-06</v>
      </c>
      <c r="AG3" t="n">
        <v>24</v>
      </c>
      <c r="AH3" t="n">
        <v>946449.5720849413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2.8436</v>
      </c>
      <c r="E4" t="n">
        <v>35.17</v>
      </c>
      <c r="F4" t="n">
        <v>22.66</v>
      </c>
      <c r="G4" t="n">
        <v>7.39</v>
      </c>
      <c r="H4" t="n">
        <v>0.1</v>
      </c>
      <c r="I4" t="n">
        <v>184</v>
      </c>
      <c r="J4" t="n">
        <v>275.05</v>
      </c>
      <c r="K4" t="n">
        <v>60.56</v>
      </c>
      <c r="L4" t="n">
        <v>1.5</v>
      </c>
      <c r="M4" t="n">
        <v>182</v>
      </c>
      <c r="N4" t="n">
        <v>73</v>
      </c>
      <c r="O4" t="n">
        <v>34157.42</v>
      </c>
      <c r="P4" t="n">
        <v>380.21</v>
      </c>
      <c r="Q4" t="n">
        <v>2924.99</v>
      </c>
      <c r="R4" t="n">
        <v>236.34</v>
      </c>
      <c r="S4" t="n">
        <v>60.56</v>
      </c>
      <c r="T4" t="n">
        <v>87252.55</v>
      </c>
      <c r="U4" t="n">
        <v>0.26</v>
      </c>
      <c r="V4" t="n">
        <v>0.76</v>
      </c>
      <c r="W4" t="n">
        <v>0.46</v>
      </c>
      <c r="X4" t="n">
        <v>5.38</v>
      </c>
      <c r="Y4" t="n">
        <v>1</v>
      </c>
      <c r="Z4" t="n">
        <v>10</v>
      </c>
      <c r="AA4" t="n">
        <v>636.8216729160919</v>
      </c>
      <c r="AB4" t="n">
        <v>871.3275074731901</v>
      </c>
      <c r="AC4" t="n">
        <v>788.1692330757855</v>
      </c>
      <c r="AD4" t="n">
        <v>636821.6729160919</v>
      </c>
      <c r="AE4" t="n">
        <v>871327.5074731901</v>
      </c>
      <c r="AF4" t="n">
        <v>1.41381899993911e-06</v>
      </c>
      <c r="AG4" t="n">
        <v>21</v>
      </c>
      <c r="AH4" t="n">
        <v>788169.2330757856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3.0985</v>
      </c>
      <c r="E5" t="n">
        <v>32.27</v>
      </c>
      <c r="F5" t="n">
        <v>21.59</v>
      </c>
      <c r="G5" t="n">
        <v>8.69</v>
      </c>
      <c r="H5" t="n">
        <v>0.11</v>
      </c>
      <c r="I5" t="n">
        <v>149</v>
      </c>
      <c r="J5" t="n">
        <v>275.54</v>
      </c>
      <c r="K5" t="n">
        <v>60.56</v>
      </c>
      <c r="L5" t="n">
        <v>1.75</v>
      </c>
      <c r="M5" t="n">
        <v>147</v>
      </c>
      <c r="N5" t="n">
        <v>73.23</v>
      </c>
      <c r="O5" t="n">
        <v>34217.22</v>
      </c>
      <c r="P5" t="n">
        <v>359.61</v>
      </c>
      <c r="Q5" t="n">
        <v>2924.9</v>
      </c>
      <c r="R5" t="n">
        <v>201.6</v>
      </c>
      <c r="S5" t="n">
        <v>60.56</v>
      </c>
      <c r="T5" t="n">
        <v>70061.25</v>
      </c>
      <c r="U5" t="n">
        <v>0.3</v>
      </c>
      <c r="V5" t="n">
        <v>0.8</v>
      </c>
      <c r="W5" t="n">
        <v>0.4</v>
      </c>
      <c r="X5" t="n">
        <v>4.31</v>
      </c>
      <c r="Y5" t="n">
        <v>1</v>
      </c>
      <c r="Z5" t="n">
        <v>10</v>
      </c>
      <c r="AA5" t="n">
        <v>560.7457360916343</v>
      </c>
      <c r="AB5" t="n">
        <v>767.2370544765056</v>
      </c>
      <c r="AC5" t="n">
        <v>694.0130268212363</v>
      </c>
      <c r="AD5" t="n">
        <v>560745.7360916343</v>
      </c>
      <c r="AE5" t="n">
        <v>767237.0544765056</v>
      </c>
      <c r="AF5" t="n">
        <v>1.540553583946874e-06</v>
      </c>
      <c r="AG5" t="n">
        <v>19</v>
      </c>
      <c r="AH5" t="n">
        <v>694013.0268212362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3.2905</v>
      </c>
      <c r="E6" t="n">
        <v>30.39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276.02</v>
      </c>
      <c r="K6" t="n">
        <v>60.56</v>
      </c>
      <c r="L6" t="n">
        <v>2</v>
      </c>
      <c r="M6" t="n">
        <v>124</v>
      </c>
      <c r="N6" t="n">
        <v>73.47</v>
      </c>
      <c r="O6" t="n">
        <v>34277.1</v>
      </c>
      <c r="P6" t="n">
        <v>345.87</v>
      </c>
      <c r="Q6" t="n">
        <v>2924.72</v>
      </c>
      <c r="R6" t="n">
        <v>179.11</v>
      </c>
      <c r="S6" t="n">
        <v>60.56</v>
      </c>
      <c r="T6" t="n">
        <v>58930.69</v>
      </c>
      <c r="U6" t="n">
        <v>0.34</v>
      </c>
      <c r="V6" t="n">
        <v>0.82</v>
      </c>
      <c r="W6" t="n">
        <v>0.37</v>
      </c>
      <c r="X6" t="n">
        <v>3.63</v>
      </c>
      <c r="Y6" t="n">
        <v>1</v>
      </c>
      <c r="Z6" t="n">
        <v>10</v>
      </c>
      <c r="AA6" t="n">
        <v>515.855416093484</v>
      </c>
      <c r="AB6" t="n">
        <v>705.8161382338894</v>
      </c>
      <c r="AC6" t="n">
        <v>638.4540366200179</v>
      </c>
      <c r="AD6" t="n">
        <v>515855.416093484</v>
      </c>
      <c r="AE6" t="n">
        <v>705816.1382338895</v>
      </c>
      <c r="AF6" t="n">
        <v>1.636014706463511e-06</v>
      </c>
      <c r="AG6" t="n">
        <v>18</v>
      </c>
      <c r="AH6" t="n">
        <v>638454.0366200178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3.4598</v>
      </c>
      <c r="E7" t="n">
        <v>28.9</v>
      </c>
      <c r="F7" t="n">
        <v>20.36</v>
      </c>
      <c r="G7" t="n">
        <v>11.31</v>
      </c>
      <c r="H7" t="n">
        <v>0.14</v>
      </c>
      <c r="I7" t="n">
        <v>108</v>
      </c>
      <c r="J7" t="n">
        <v>276.51</v>
      </c>
      <c r="K7" t="n">
        <v>60.56</v>
      </c>
      <c r="L7" t="n">
        <v>2.25</v>
      </c>
      <c r="M7" t="n">
        <v>106</v>
      </c>
      <c r="N7" t="n">
        <v>73.70999999999999</v>
      </c>
      <c r="O7" t="n">
        <v>34337.08</v>
      </c>
      <c r="P7" t="n">
        <v>334.29</v>
      </c>
      <c r="Q7" t="n">
        <v>2924.69</v>
      </c>
      <c r="R7" t="n">
        <v>161.29</v>
      </c>
      <c r="S7" t="n">
        <v>60.56</v>
      </c>
      <c r="T7" t="n">
        <v>50112.06</v>
      </c>
      <c r="U7" t="n">
        <v>0.38</v>
      </c>
      <c r="V7" t="n">
        <v>0.85</v>
      </c>
      <c r="W7" t="n">
        <v>0.34</v>
      </c>
      <c r="X7" t="n">
        <v>3.08</v>
      </c>
      <c r="Y7" t="n">
        <v>1</v>
      </c>
      <c r="Z7" t="n">
        <v>10</v>
      </c>
      <c r="AA7" t="n">
        <v>479.0881901557348</v>
      </c>
      <c r="AB7" t="n">
        <v>655.5095976503314</v>
      </c>
      <c r="AC7" t="n">
        <v>592.9486816640816</v>
      </c>
      <c r="AD7" t="n">
        <v>479088.1901557348</v>
      </c>
      <c r="AE7" t="n">
        <v>655509.5976503314</v>
      </c>
      <c r="AF7" t="n">
        <v>1.720189540015942e-06</v>
      </c>
      <c r="AG7" t="n">
        <v>17</v>
      </c>
      <c r="AH7" t="n">
        <v>592948.6816640816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3.5935</v>
      </c>
      <c r="E8" t="n">
        <v>27.83</v>
      </c>
      <c r="F8" t="n">
        <v>19.97</v>
      </c>
      <c r="G8" t="n">
        <v>12.61</v>
      </c>
      <c r="H8" t="n">
        <v>0.16</v>
      </c>
      <c r="I8" t="n">
        <v>95</v>
      </c>
      <c r="J8" t="n">
        <v>277</v>
      </c>
      <c r="K8" t="n">
        <v>60.56</v>
      </c>
      <c r="L8" t="n">
        <v>2.5</v>
      </c>
      <c r="M8" t="n">
        <v>93</v>
      </c>
      <c r="N8" t="n">
        <v>73.94</v>
      </c>
      <c r="O8" t="n">
        <v>34397.15</v>
      </c>
      <c r="P8" t="n">
        <v>325.42</v>
      </c>
      <c r="Q8" t="n">
        <v>2924.64</v>
      </c>
      <c r="R8" t="n">
        <v>148.25</v>
      </c>
      <c r="S8" t="n">
        <v>60.56</v>
      </c>
      <c r="T8" t="n">
        <v>43652.65</v>
      </c>
      <c r="U8" t="n">
        <v>0.41</v>
      </c>
      <c r="V8" t="n">
        <v>0.86</v>
      </c>
      <c r="W8" t="n">
        <v>0.31</v>
      </c>
      <c r="X8" t="n">
        <v>2.69</v>
      </c>
      <c r="Y8" t="n">
        <v>1</v>
      </c>
      <c r="Z8" t="n">
        <v>10</v>
      </c>
      <c r="AA8" t="n">
        <v>459.4417530736534</v>
      </c>
      <c r="AB8" t="n">
        <v>628.6284756949951</v>
      </c>
      <c r="AC8" t="n">
        <v>568.6330562602709</v>
      </c>
      <c r="AD8" t="n">
        <v>459441.7530736534</v>
      </c>
      <c r="AE8" t="n">
        <v>628628.4756949951</v>
      </c>
      <c r="AF8" t="n">
        <v>1.786664290435079e-06</v>
      </c>
      <c r="AG8" t="n">
        <v>17</v>
      </c>
      <c r="AH8" t="n">
        <v>568633.0562602709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3.711</v>
      </c>
      <c r="E9" t="n">
        <v>26.95</v>
      </c>
      <c r="F9" t="n">
        <v>19.66</v>
      </c>
      <c r="G9" t="n">
        <v>14.04</v>
      </c>
      <c r="H9" t="n">
        <v>0.18</v>
      </c>
      <c r="I9" t="n">
        <v>84</v>
      </c>
      <c r="J9" t="n">
        <v>277.48</v>
      </c>
      <c r="K9" t="n">
        <v>60.56</v>
      </c>
      <c r="L9" t="n">
        <v>2.75</v>
      </c>
      <c r="M9" t="n">
        <v>82</v>
      </c>
      <c r="N9" t="n">
        <v>74.18000000000001</v>
      </c>
      <c r="O9" t="n">
        <v>34457.31</v>
      </c>
      <c r="P9" t="n">
        <v>317.84</v>
      </c>
      <c r="Q9" t="n">
        <v>2924.83</v>
      </c>
      <c r="R9" t="n">
        <v>138.1</v>
      </c>
      <c r="S9" t="n">
        <v>60.56</v>
      </c>
      <c r="T9" t="n">
        <v>38634.76</v>
      </c>
      <c r="U9" t="n">
        <v>0.44</v>
      </c>
      <c r="V9" t="n">
        <v>0.88</v>
      </c>
      <c r="W9" t="n">
        <v>0.3</v>
      </c>
      <c r="X9" t="n">
        <v>2.38</v>
      </c>
      <c r="Y9" t="n">
        <v>1</v>
      </c>
      <c r="Z9" t="n">
        <v>10</v>
      </c>
      <c r="AA9" t="n">
        <v>434.5358634647174</v>
      </c>
      <c r="AB9" t="n">
        <v>594.5511387617466</v>
      </c>
      <c r="AC9" t="n">
        <v>537.8080125360889</v>
      </c>
      <c r="AD9" t="n">
        <v>434535.8634647174</v>
      </c>
      <c r="AE9" t="n">
        <v>594551.1387617467</v>
      </c>
      <c r="AF9" t="n">
        <v>1.845084508641875e-06</v>
      </c>
      <c r="AG9" t="n">
        <v>16</v>
      </c>
      <c r="AH9" t="n">
        <v>537808.0125360889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3.8049</v>
      </c>
      <c r="E10" t="n">
        <v>26.28</v>
      </c>
      <c r="F10" t="n">
        <v>19.41</v>
      </c>
      <c r="G10" t="n">
        <v>15.32</v>
      </c>
      <c r="H10" t="n">
        <v>0.19</v>
      </c>
      <c r="I10" t="n">
        <v>76</v>
      </c>
      <c r="J10" t="n">
        <v>277.97</v>
      </c>
      <c r="K10" t="n">
        <v>60.56</v>
      </c>
      <c r="L10" t="n">
        <v>3</v>
      </c>
      <c r="M10" t="n">
        <v>74</v>
      </c>
      <c r="N10" t="n">
        <v>74.42</v>
      </c>
      <c r="O10" t="n">
        <v>34517.57</v>
      </c>
      <c r="P10" t="n">
        <v>311.52</v>
      </c>
      <c r="Q10" t="n">
        <v>2924.72</v>
      </c>
      <c r="R10" t="n">
        <v>129.88</v>
      </c>
      <c r="S10" t="n">
        <v>60.56</v>
      </c>
      <c r="T10" t="n">
        <v>34566.78</v>
      </c>
      <c r="U10" t="n">
        <v>0.47</v>
      </c>
      <c r="V10" t="n">
        <v>0.89</v>
      </c>
      <c r="W10" t="n">
        <v>0.29</v>
      </c>
      <c r="X10" t="n">
        <v>2.13</v>
      </c>
      <c r="Y10" t="n">
        <v>1</v>
      </c>
      <c r="Z10" t="n">
        <v>10</v>
      </c>
      <c r="AA10" t="n">
        <v>422.4178396906524</v>
      </c>
      <c r="AB10" t="n">
        <v>577.9707240245928</v>
      </c>
      <c r="AC10" t="n">
        <v>522.8100093106908</v>
      </c>
      <c r="AD10" t="n">
        <v>422417.8396906524</v>
      </c>
      <c r="AE10" t="n">
        <v>577970.7240245928</v>
      </c>
      <c r="AF10" t="n">
        <v>1.891770963872668e-06</v>
      </c>
      <c r="AG10" t="n">
        <v>16</v>
      </c>
      <c r="AH10" t="n">
        <v>522810.0093106908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3.8909</v>
      </c>
      <c r="E11" t="n">
        <v>25.7</v>
      </c>
      <c r="F11" t="n">
        <v>19.2</v>
      </c>
      <c r="G11" t="n">
        <v>16.69</v>
      </c>
      <c r="H11" t="n">
        <v>0.21</v>
      </c>
      <c r="I11" t="n">
        <v>69</v>
      </c>
      <c r="J11" t="n">
        <v>278.46</v>
      </c>
      <c r="K11" t="n">
        <v>60.56</v>
      </c>
      <c r="L11" t="n">
        <v>3.25</v>
      </c>
      <c r="M11" t="n">
        <v>67</v>
      </c>
      <c r="N11" t="n">
        <v>74.66</v>
      </c>
      <c r="O11" t="n">
        <v>34577.92</v>
      </c>
      <c r="P11" t="n">
        <v>305.53</v>
      </c>
      <c r="Q11" t="n">
        <v>2924.64</v>
      </c>
      <c r="R11" t="n">
        <v>123.02</v>
      </c>
      <c r="S11" t="n">
        <v>60.56</v>
      </c>
      <c r="T11" t="n">
        <v>31170.09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402.6980387768829</v>
      </c>
      <c r="AB11" t="n">
        <v>550.9892224381568</v>
      </c>
      <c r="AC11" t="n">
        <v>498.403584366889</v>
      </c>
      <c r="AD11" t="n">
        <v>402698.0387768829</v>
      </c>
      <c r="AE11" t="n">
        <v>550989.2224381568</v>
      </c>
      <c r="AF11" t="n">
        <v>1.934529591666578e-06</v>
      </c>
      <c r="AG11" t="n">
        <v>15</v>
      </c>
      <c r="AH11" t="n">
        <v>498403.584366889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3.9693</v>
      </c>
      <c r="E12" t="n">
        <v>25.19</v>
      </c>
      <c r="F12" t="n">
        <v>19</v>
      </c>
      <c r="G12" t="n">
        <v>18.1</v>
      </c>
      <c r="H12" t="n">
        <v>0.22</v>
      </c>
      <c r="I12" t="n">
        <v>63</v>
      </c>
      <c r="J12" t="n">
        <v>278.95</v>
      </c>
      <c r="K12" t="n">
        <v>60.56</v>
      </c>
      <c r="L12" t="n">
        <v>3.5</v>
      </c>
      <c r="M12" t="n">
        <v>61</v>
      </c>
      <c r="N12" t="n">
        <v>74.90000000000001</v>
      </c>
      <c r="O12" t="n">
        <v>34638.36</v>
      </c>
      <c r="P12" t="n">
        <v>299.91</v>
      </c>
      <c r="Q12" t="n">
        <v>2924.64</v>
      </c>
      <c r="R12" t="n">
        <v>116.63</v>
      </c>
      <c r="S12" t="n">
        <v>60.56</v>
      </c>
      <c r="T12" t="n">
        <v>28002.71</v>
      </c>
      <c r="U12" t="n">
        <v>0.52</v>
      </c>
      <c r="V12" t="n">
        <v>0.91</v>
      </c>
      <c r="W12" t="n">
        <v>0.26</v>
      </c>
      <c r="X12" t="n">
        <v>1.72</v>
      </c>
      <c r="Y12" t="n">
        <v>1</v>
      </c>
      <c r="Z12" t="n">
        <v>10</v>
      </c>
      <c r="AA12" t="n">
        <v>393.2731413409189</v>
      </c>
      <c r="AB12" t="n">
        <v>538.0936619691415</v>
      </c>
      <c r="AC12" t="n">
        <v>486.7387580900037</v>
      </c>
      <c r="AD12" t="n">
        <v>393273.1413409189</v>
      </c>
      <c r="AE12" t="n">
        <v>538093.6619691416</v>
      </c>
      <c r="AF12" t="n">
        <v>1.973509550027538e-06</v>
      </c>
      <c r="AG12" t="n">
        <v>15</v>
      </c>
      <c r="AH12" t="n">
        <v>486738.7580900037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4.0385</v>
      </c>
      <c r="E13" t="n">
        <v>24.76</v>
      </c>
      <c r="F13" t="n">
        <v>18.83</v>
      </c>
      <c r="G13" t="n">
        <v>19.48</v>
      </c>
      <c r="H13" t="n">
        <v>0.24</v>
      </c>
      <c r="I13" t="n">
        <v>58</v>
      </c>
      <c r="J13" t="n">
        <v>279.44</v>
      </c>
      <c r="K13" t="n">
        <v>60.56</v>
      </c>
      <c r="L13" t="n">
        <v>3.75</v>
      </c>
      <c r="M13" t="n">
        <v>56</v>
      </c>
      <c r="N13" t="n">
        <v>75.14</v>
      </c>
      <c r="O13" t="n">
        <v>34698.9</v>
      </c>
      <c r="P13" t="n">
        <v>294.69</v>
      </c>
      <c r="Q13" t="n">
        <v>2924.65</v>
      </c>
      <c r="R13" t="n">
        <v>110.74</v>
      </c>
      <c r="S13" t="n">
        <v>60.56</v>
      </c>
      <c r="T13" t="n">
        <v>25084.22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385.1274596854515</v>
      </c>
      <c r="AB13" t="n">
        <v>526.9483809660189</v>
      </c>
      <c r="AC13" t="n">
        <v>476.6571670633189</v>
      </c>
      <c r="AD13" t="n">
        <v>385127.4596854515</v>
      </c>
      <c r="AE13" t="n">
        <v>526948.3809660189</v>
      </c>
      <c r="AF13" t="n">
        <v>2.007915329601243e-06</v>
      </c>
      <c r="AG13" t="n">
        <v>15</v>
      </c>
      <c r="AH13" t="n">
        <v>476657.1670633189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4.1335</v>
      </c>
      <c r="E14" t="n">
        <v>24.19</v>
      </c>
      <c r="F14" t="n">
        <v>18.52</v>
      </c>
      <c r="G14" t="n">
        <v>20.97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286.81</v>
      </c>
      <c r="Q14" t="n">
        <v>2924.49</v>
      </c>
      <c r="R14" t="n">
        <v>100.97</v>
      </c>
      <c r="S14" t="n">
        <v>60.56</v>
      </c>
      <c r="T14" t="n">
        <v>20226.38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364.6061713200414</v>
      </c>
      <c r="AB14" t="n">
        <v>498.8702488891175</v>
      </c>
      <c r="AC14" t="n">
        <v>451.2587725039312</v>
      </c>
      <c r="AD14" t="n">
        <v>364606.1713200414</v>
      </c>
      <c r="AE14" t="n">
        <v>498870.2488891175</v>
      </c>
      <c r="AF14" t="n">
        <v>2.055148697513121e-06</v>
      </c>
      <c r="AG14" t="n">
        <v>14</v>
      </c>
      <c r="AH14" t="n">
        <v>451258.7725039312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4.0611</v>
      </c>
      <c r="E15" t="n">
        <v>24.62</v>
      </c>
      <c r="F15" t="n">
        <v>19.06</v>
      </c>
      <c r="G15" t="n">
        <v>22.42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294.44</v>
      </c>
      <c r="Q15" t="n">
        <v>2924.57</v>
      </c>
      <c r="R15" t="n">
        <v>120.91</v>
      </c>
      <c r="S15" t="n">
        <v>60.56</v>
      </c>
      <c r="T15" t="n">
        <v>30206.7</v>
      </c>
      <c r="U15" t="n">
        <v>0.5</v>
      </c>
      <c r="V15" t="n">
        <v>0.9</v>
      </c>
      <c r="W15" t="n">
        <v>0.22</v>
      </c>
      <c r="X15" t="n">
        <v>1.78</v>
      </c>
      <c r="Y15" t="n">
        <v>1</v>
      </c>
      <c r="Z15" t="n">
        <v>10</v>
      </c>
      <c r="AA15" t="n">
        <v>384.46322552714</v>
      </c>
      <c r="AB15" t="n">
        <v>526.0395464866742</v>
      </c>
      <c r="AC15" t="n">
        <v>475.8350704711258</v>
      </c>
      <c r="AD15" t="n">
        <v>384463.22552714</v>
      </c>
      <c r="AE15" t="n">
        <v>526039.5464866742</v>
      </c>
      <c r="AF15" t="n">
        <v>2.019151899230805e-06</v>
      </c>
      <c r="AG15" t="n">
        <v>15</v>
      </c>
      <c r="AH15" t="n">
        <v>475835.0704711258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4.1591</v>
      </c>
      <c r="E16" t="n">
        <v>24.04</v>
      </c>
      <c r="F16" t="n">
        <v>18.69</v>
      </c>
      <c r="G16" t="n">
        <v>23.86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285.52</v>
      </c>
      <c r="Q16" t="n">
        <v>2924.5</v>
      </c>
      <c r="R16" t="n">
        <v>106.95</v>
      </c>
      <c r="S16" t="n">
        <v>60.56</v>
      </c>
      <c r="T16" t="n">
        <v>23243.71</v>
      </c>
      <c r="U16" t="n">
        <v>0.57</v>
      </c>
      <c r="V16" t="n">
        <v>0.92</v>
      </c>
      <c r="W16" t="n">
        <v>0.24</v>
      </c>
      <c r="X16" t="n">
        <v>1.41</v>
      </c>
      <c r="Y16" t="n">
        <v>1</v>
      </c>
      <c r="Z16" t="n">
        <v>10</v>
      </c>
      <c r="AA16" t="n">
        <v>363.0252826624475</v>
      </c>
      <c r="AB16" t="n">
        <v>496.7072072839123</v>
      </c>
      <c r="AC16" t="n">
        <v>449.3021685536788</v>
      </c>
      <c r="AD16" t="n">
        <v>363025.2826624475</v>
      </c>
      <c r="AE16" t="n">
        <v>496707.2072839123</v>
      </c>
      <c r="AF16" t="n">
        <v>2.067876847182005e-06</v>
      </c>
      <c r="AG16" t="n">
        <v>14</v>
      </c>
      <c r="AH16" t="n">
        <v>449302.1685536788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4.2099</v>
      </c>
      <c r="E17" t="n">
        <v>23.75</v>
      </c>
      <c r="F17" t="n">
        <v>18.55</v>
      </c>
      <c r="G17" t="n">
        <v>25.3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280.45</v>
      </c>
      <c r="Q17" t="n">
        <v>2924.44</v>
      </c>
      <c r="R17" t="n">
        <v>102.45</v>
      </c>
      <c r="S17" t="n">
        <v>60.56</v>
      </c>
      <c r="T17" t="n">
        <v>21007.56</v>
      </c>
      <c r="U17" t="n">
        <v>0.59</v>
      </c>
      <c r="V17" t="n">
        <v>0.93</v>
      </c>
      <c r="W17" t="n">
        <v>0.23</v>
      </c>
      <c r="X17" t="n">
        <v>1.28</v>
      </c>
      <c r="Y17" t="n">
        <v>1</v>
      </c>
      <c r="Z17" t="n">
        <v>10</v>
      </c>
      <c r="AA17" t="n">
        <v>356.7781847889332</v>
      </c>
      <c r="AB17" t="n">
        <v>488.159652370863</v>
      </c>
      <c r="AC17" t="n">
        <v>441.5703802849623</v>
      </c>
      <c r="AD17" t="n">
        <v>356778.1847889333</v>
      </c>
      <c r="AE17" t="n">
        <v>488159.652370863</v>
      </c>
      <c r="AF17" t="n">
        <v>2.093134269181199e-06</v>
      </c>
      <c r="AG17" t="n">
        <v>14</v>
      </c>
      <c r="AH17" t="n">
        <v>441570.3802849622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4.2575</v>
      </c>
      <c r="E18" t="n">
        <v>23.49</v>
      </c>
      <c r="F18" t="n">
        <v>18.45</v>
      </c>
      <c r="G18" t="n">
        <v>26.99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276.45</v>
      </c>
      <c r="Q18" t="n">
        <v>2924.69</v>
      </c>
      <c r="R18" t="n">
        <v>98.69</v>
      </c>
      <c r="S18" t="n">
        <v>60.56</v>
      </c>
      <c r="T18" t="n">
        <v>19145.39</v>
      </c>
      <c r="U18" t="n">
        <v>0.61</v>
      </c>
      <c r="V18" t="n">
        <v>0.93</v>
      </c>
      <c r="W18" t="n">
        <v>0.23</v>
      </c>
      <c r="X18" t="n">
        <v>1.17</v>
      </c>
      <c r="Y18" t="n">
        <v>1</v>
      </c>
      <c r="Z18" t="n">
        <v>10</v>
      </c>
      <c r="AA18" t="n">
        <v>351.5977299585314</v>
      </c>
      <c r="AB18" t="n">
        <v>481.07152552637</v>
      </c>
      <c r="AC18" t="n">
        <v>435.1587343182592</v>
      </c>
      <c r="AD18" t="n">
        <v>351597.7299585314</v>
      </c>
      <c r="AE18" t="n">
        <v>481071.52552637</v>
      </c>
      <c r="AF18" t="n">
        <v>2.116800672471782e-06</v>
      </c>
      <c r="AG18" t="n">
        <v>14</v>
      </c>
      <c r="AH18" t="n">
        <v>435158.7343182592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4.2891</v>
      </c>
      <c r="E19" t="n">
        <v>23.32</v>
      </c>
      <c r="F19" t="n">
        <v>18.38</v>
      </c>
      <c r="G19" t="n">
        <v>28.27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271.95</v>
      </c>
      <c r="Q19" t="n">
        <v>2924.64</v>
      </c>
      <c r="R19" t="n">
        <v>96.51000000000001</v>
      </c>
      <c r="S19" t="n">
        <v>60.56</v>
      </c>
      <c r="T19" t="n">
        <v>18063.8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347.169148122456</v>
      </c>
      <c r="AB19" t="n">
        <v>475.0121444830099</v>
      </c>
      <c r="AC19" t="n">
        <v>429.6776520972827</v>
      </c>
      <c r="AD19" t="n">
        <v>347169.148122456</v>
      </c>
      <c r="AE19" t="n">
        <v>475012.1444830099</v>
      </c>
      <c r="AF19" t="n">
        <v>2.132511982219312e-06</v>
      </c>
      <c r="AG19" t="n">
        <v>14</v>
      </c>
      <c r="AH19" t="n">
        <v>429677.6520972827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4.3363</v>
      </c>
      <c r="E20" t="n">
        <v>23.06</v>
      </c>
      <c r="F20" t="n">
        <v>18.28</v>
      </c>
      <c r="G20" t="n">
        <v>30.47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268.2</v>
      </c>
      <c r="Q20" t="n">
        <v>2924.43</v>
      </c>
      <c r="R20" t="n">
        <v>93.31999999999999</v>
      </c>
      <c r="S20" t="n">
        <v>60.56</v>
      </c>
      <c r="T20" t="n">
        <v>16487.4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342.3479140229615</v>
      </c>
      <c r="AB20" t="n">
        <v>468.4155192902446</v>
      </c>
      <c r="AC20" t="n">
        <v>423.7105995544933</v>
      </c>
      <c r="AD20" t="n">
        <v>342347.9140229615</v>
      </c>
      <c r="AE20" t="n">
        <v>468415.5192902446</v>
      </c>
      <c r="AF20" t="n">
        <v>2.155979508171318e-06</v>
      </c>
      <c r="AG20" t="n">
        <v>14</v>
      </c>
      <c r="AH20" t="n">
        <v>423710.5995544933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4.37</v>
      </c>
      <c r="E21" t="n">
        <v>22.88</v>
      </c>
      <c r="F21" t="n">
        <v>18.21</v>
      </c>
      <c r="G21" t="n">
        <v>32.13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32</v>
      </c>
      <c r="N21" t="n">
        <v>77.09</v>
      </c>
      <c r="O21" t="n">
        <v>35186.68</v>
      </c>
      <c r="P21" t="n">
        <v>264.25</v>
      </c>
      <c r="Q21" t="n">
        <v>2924.58</v>
      </c>
      <c r="R21" t="n">
        <v>90.88</v>
      </c>
      <c r="S21" t="n">
        <v>60.56</v>
      </c>
      <c r="T21" t="n">
        <v>15274.68</v>
      </c>
      <c r="U21" t="n">
        <v>0.67</v>
      </c>
      <c r="V21" t="n">
        <v>0.95</v>
      </c>
      <c r="W21" t="n">
        <v>0.22</v>
      </c>
      <c r="X21" t="n">
        <v>0.93</v>
      </c>
      <c r="Y21" t="n">
        <v>1</v>
      </c>
      <c r="Z21" t="n">
        <v>10</v>
      </c>
      <c r="AA21" t="n">
        <v>338.2699064089208</v>
      </c>
      <c r="AB21" t="n">
        <v>462.8358093637154</v>
      </c>
      <c r="AC21" t="n">
        <v>418.66340931218</v>
      </c>
      <c r="AD21" t="n">
        <v>338269.9064089208</v>
      </c>
      <c r="AE21" t="n">
        <v>462835.8093637155</v>
      </c>
      <c r="AF21" t="n">
        <v>2.172734923946374e-06</v>
      </c>
      <c r="AG21" t="n">
        <v>14</v>
      </c>
      <c r="AH21" t="n">
        <v>418663.40931218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4.3824</v>
      </c>
      <c r="E22" t="n">
        <v>22.82</v>
      </c>
      <c r="F22" t="n">
        <v>18.19</v>
      </c>
      <c r="G22" t="n">
        <v>33.08</v>
      </c>
      <c r="H22" t="n">
        <v>0.38</v>
      </c>
      <c r="I22" t="n">
        <v>33</v>
      </c>
      <c r="J22" t="n">
        <v>283.9</v>
      </c>
      <c r="K22" t="n">
        <v>60.56</v>
      </c>
      <c r="L22" t="n">
        <v>6</v>
      </c>
      <c r="M22" t="n">
        <v>31</v>
      </c>
      <c r="N22" t="n">
        <v>77.34</v>
      </c>
      <c r="O22" t="n">
        <v>35248.1</v>
      </c>
      <c r="P22" t="n">
        <v>260.5</v>
      </c>
      <c r="Q22" t="n">
        <v>2924.4</v>
      </c>
      <c r="R22" t="n">
        <v>90.45</v>
      </c>
      <c r="S22" t="n">
        <v>60.56</v>
      </c>
      <c r="T22" t="n">
        <v>15067.18</v>
      </c>
      <c r="U22" t="n">
        <v>0.67</v>
      </c>
      <c r="V22" t="n">
        <v>0.95</v>
      </c>
      <c r="W22" t="n">
        <v>0.22</v>
      </c>
      <c r="X22" t="n">
        <v>0.92</v>
      </c>
      <c r="Y22" t="n">
        <v>1</v>
      </c>
      <c r="Z22" t="n">
        <v>10</v>
      </c>
      <c r="AA22" t="n">
        <v>335.5376724704939</v>
      </c>
      <c r="AB22" t="n">
        <v>459.0974463515056</v>
      </c>
      <c r="AC22" t="n">
        <v>415.28183041903</v>
      </c>
      <c r="AD22" t="n">
        <v>335537.6724704939</v>
      </c>
      <c r="AE22" t="n">
        <v>459097.4463515056</v>
      </c>
      <c r="AF22" t="n">
        <v>2.17890012144224e-06</v>
      </c>
      <c r="AG22" t="n">
        <v>14</v>
      </c>
      <c r="AH22" t="n">
        <v>415281.83041903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4.4154</v>
      </c>
      <c r="E23" t="n">
        <v>22.65</v>
      </c>
      <c r="F23" t="n">
        <v>18.13</v>
      </c>
      <c r="G23" t="n">
        <v>35.09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29</v>
      </c>
      <c r="N23" t="n">
        <v>77.59</v>
      </c>
      <c r="O23" t="n">
        <v>35309.61</v>
      </c>
      <c r="P23" t="n">
        <v>257</v>
      </c>
      <c r="Q23" t="n">
        <v>2924.37</v>
      </c>
      <c r="R23" t="n">
        <v>88.42</v>
      </c>
      <c r="S23" t="n">
        <v>60.56</v>
      </c>
      <c r="T23" t="n">
        <v>14061.5</v>
      </c>
      <c r="U23" t="n">
        <v>0.68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331.8673280601035</v>
      </c>
      <c r="AB23" t="n">
        <v>454.075519205042</v>
      </c>
      <c r="AC23" t="n">
        <v>410.7391889511059</v>
      </c>
      <c r="AD23" t="n">
        <v>331867.3280601035</v>
      </c>
      <c r="AE23" t="n">
        <v>454075.519205042</v>
      </c>
      <c r="AF23" t="n">
        <v>2.195307501874787e-06</v>
      </c>
      <c r="AG23" t="n">
        <v>14</v>
      </c>
      <c r="AH23" t="n">
        <v>410739.1889511059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4.4499</v>
      </c>
      <c r="E24" t="n">
        <v>22.47</v>
      </c>
      <c r="F24" t="n">
        <v>18.06</v>
      </c>
      <c r="G24" t="n">
        <v>37.36</v>
      </c>
      <c r="H24" t="n">
        <v>0.41</v>
      </c>
      <c r="I24" t="n">
        <v>29</v>
      </c>
      <c r="J24" t="n">
        <v>284.89</v>
      </c>
      <c r="K24" t="n">
        <v>60.56</v>
      </c>
      <c r="L24" t="n">
        <v>6.5</v>
      </c>
      <c r="M24" t="n">
        <v>27</v>
      </c>
      <c r="N24" t="n">
        <v>77.84</v>
      </c>
      <c r="O24" t="n">
        <v>35371.22</v>
      </c>
      <c r="P24" t="n">
        <v>252.57</v>
      </c>
      <c r="Q24" t="n">
        <v>2924.51</v>
      </c>
      <c r="R24" t="n">
        <v>86.03</v>
      </c>
      <c r="S24" t="n">
        <v>60.56</v>
      </c>
      <c r="T24" t="n">
        <v>12874.46</v>
      </c>
      <c r="U24" t="n">
        <v>0.7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327.644482413175</v>
      </c>
      <c r="AB24" t="n">
        <v>448.2976354921128</v>
      </c>
      <c r="AC24" t="n">
        <v>405.5127383504279</v>
      </c>
      <c r="AD24" t="n">
        <v>327644.482413175</v>
      </c>
      <c r="AE24" t="n">
        <v>448297.6354921128</v>
      </c>
      <c r="AF24" t="n">
        <v>2.212460672326995e-06</v>
      </c>
      <c r="AG24" t="n">
        <v>14</v>
      </c>
      <c r="AH24" t="n">
        <v>405512.7383504279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4.4763</v>
      </c>
      <c r="E25" t="n">
        <v>22.34</v>
      </c>
      <c r="F25" t="n">
        <v>17.98</v>
      </c>
      <c r="G25" t="n">
        <v>38.52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26</v>
      </c>
      <c r="N25" t="n">
        <v>78.09</v>
      </c>
      <c r="O25" t="n">
        <v>35432.93</v>
      </c>
      <c r="P25" t="n">
        <v>249.04</v>
      </c>
      <c r="Q25" t="n">
        <v>2924.42</v>
      </c>
      <c r="R25" t="n">
        <v>82.97</v>
      </c>
      <c r="S25" t="n">
        <v>60.56</v>
      </c>
      <c r="T25" t="n">
        <v>11352.18</v>
      </c>
      <c r="U25" t="n">
        <v>0.73</v>
      </c>
      <c r="V25" t="n">
        <v>0.96</v>
      </c>
      <c r="W25" t="n">
        <v>0.21</v>
      </c>
      <c r="X25" t="n">
        <v>0.7</v>
      </c>
      <c r="Y25" t="n">
        <v>1</v>
      </c>
      <c r="Z25" t="n">
        <v>10</v>
      </c>
      <c r="AA25" t="n">
        <v>315.2083156356287</v>
      </c>
      <c r="AB25" t="n">
        <v>431.281923462117</v>
      </c>
      <c r="AC25" t="n">
        <v>390.1209819948731</v>
      </c>
      <c r="AD25" t="n">
        <v>315208.3156356286</v>
      </c>
      <c r="AE25" t="n">
        <v>431281.923462117</v>
      </c>
      <c r="AF25" t="n">
        <v>2.225586576673033e-06</v>
      </c>
      <c r="AG25" t="n">
        <v>13</v>
      </c>
      <c r="AH25" t="n">
        <v>390120.9819948731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4.5072</v>
      </c>
      <c r="E26" t="n">
        <v>22.19</v>
      </c>
      <c r="F26" t="n">
        <v>17.93</v>
      </c>
      <c r="G26" t="n">
        <v>41.37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244.15</v>
      </c>
      <c r="Q26" t="n">
        <v>2924.61</v>
      </c>
      <c r="R26" t="n">
        <v>82.15000000000001</v>
      </c>
      <c r="S26" t="n">
        <v>60.56</v>
      </c>
      <c r="T26" t="n">
        <v>10950.37</v>
      </c>
      <c r="U26" t="n">
        <v>0.74</v>
      </c>
      <c r="V26" t="n">
        <v>0.96</v>
      </c>
      <c r="W26" t="n">
        <v>0.19</v>
      </c>
      <c r="X26" t="n">
        <v>0.65</v>
      </c>
      <c r="Y26" t="n">
        <v>1</v>
      </c>
      <c r="Z26" t="n">
        <v>10</v>
      </c>
      <c r="AA26" t="n">
        <v>311.0740812292398</v>
      </c>
      <c r="AB26" t="n">
        <v>425.6252815577462</v>
      </c>
      <c r="AC26" t="n">
        <v>385.0042020547087</v>
      </c>
      <c r="AD26" t="n">
        <v>311074.0812292398</v>
      </c>
      <c r="AE26" t="n">
        <v>425625.2815577462</v>
      </c>
      <c r="AF26" t="n">
        <v>2.240949851078054e-06</v>
      </c>
      <c r="AG26" t="n">
        <v>13</v>
      </c>
      <c r="AH26" t="n">
        <v>385004.2020547087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4.4795</v>
      </c>
      <c r="E27" t="n">
        <v>22.32</v>
      </c>
      <c r="F27" t="n">
        <v>18.07</v>
      </c>
      <c r="G27" t="n">
        <v>41.69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244.64</v>
      </c>
      <c r="Q27" t="n">
        <v>2924.55</v>
      </c>
      <c r="R27" t="n">
        <v>86.48</v>
      </c>
      <c r="S27" t="n">
        <v>60.56</v>
      </c>
      <c r="T27" t="n">
        <v>13115.87</v>
      </c>
      <c r="U27" t="n">
        <v>0.7</v>
      </c>
      <c r="V27" t="n">
        <v>0.95</v>
      </c>
      <c r="W27" t="n">
        <v>0.21</v>
      </c>
      <c r="X27" t="n">
        <v>0.79</v>
      </c>
      <c r="Y27" t="n">
        <v>1</v>
      </c>
      <c r="Z27" t="n">
        <v>10</v>
      </c>
      <c r="AA27" t="n">
        <v>312.9984494948184</v>
      </c>
      <c r="AB27" t="n">
        <v>428.2582871158471</v>
      </c>
      <c r="AC27" t="n">
        <v>387.3859172577909</v>
      </c>
      <c r="AD27" t="n">
        <v>312998.4494948185</v>
      </c>
      <c r="AE27" t="n">
        <v>428258.2871158471</v>
      </c>
      <c r="AF27" t="n">
        <v>2.227177595381644e-06</v>
      </c>
      <c r="AG27" t="n">
        <v>13</v>
      </c>
      <c r="AH27" t="n">
        <v>387385.9172577909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4.5213</v>
      </c>
      <c r="E28" t="n">
        <v>22.12</v>
      </c>
      <c r="F28" t="n">
        <v>17.96</v>
      </c>
      <c r="G28" t="n">
        <v>44.91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238.74</v>
      </c>
      <c r="Q28" t="n">
        <v>2924.55</v>
      </c>
      <c r="R28" t="n">
        <v>83.09</v>
      </c>
      <c r="S28" t="n">
        <v>60.56</v>
      </c>
      <c r="T28" t="n">
        <v>11430.52</v>
      </c>
      <c r="U28" t="n">
        <v>0.73</v>
      </c>
      <c r="V28" t="n">
        <v>0.96</v>
      </c>
      <c r="W28" t="n">
        <v>0.2</v>
      </c>
      <c r="X28" t="n">
        <v>0.6899999999999999</v>
      </c>
      <c r="Y28" t="n">
        <v>1</v>
      </c>
      <c r="Z28" t="n">
        <v>10</v>
      </c>
      <c r="AA28" t="n">
        <v>307.6836622640396</v>
      </c>
      <c r="AB28" t="n">
        <v>420.9863607548312</v>
      </c>
      <c r="AC28" t="n">
        <v>380.8080133424575</v>
      </c>
      <c r="AD28" t="n">
        <v>307683.6622640396</v>
      </c>
      <c r="AE28" t="n">
        <v>420986.3607548312</v>
      </c>
      <c r="AF28" t="n">
        <v>2.24796027726287e-06</v>
      </c>
      <c r="AG28" t="n">
        <v>13</v>
      </c>
      <c r="AH28" t="n">
        <v>380808.0133424575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4.5422</v>
      </c>
      <c r="E29" t="n">
        <v>22.02</v>
      </c>
      <c r="F29" t="n">
        <v>17.91</v>
      </c>
      <c r="G29" t="n">
        <v>46.73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15</v>
      </c>
      <c r="N29" t="n">
        <v>79.09999999999999</v>
      </c>
      <c r="O29" t="n">
        <v>35680.92</v>
      </c>
      <c r="P29" t="n">
        <v>235.16</v>
      </c>
      <c r="Q29" t="n">
        <v>2924.38</v>
      </c>
      <c r="R29" t="n">
        <v>81.23</v>
      </c>
      <c r="S29" t="n">
        <v>60.56</v>
      </c>
      <c r="T29" t="n">
        <v>10506.06</v>
      </c>
      <c r="U29" t="n">
        <v>0.75</v>
      </c>
      <c r="V29" t="n">
        <v>0.96</v>
      </c>
      <c r="W29" t="n">
        <v>0.21</v>
      </c>
      <c r="X29" t="n">
        <v>0.64</v>
      </c>
      <c r="Y29" t="n">
        <v>1</v>
      </c>
      <c r="Z29" t="n">
        <v>10</v>
      </c>
      <c r="AA29" t="n">
        <v>304.7442313862557</v>
      </c>
      <c r="AB29" t="n">
        <v>416.9645017493091</v>
      </c>
      <c r="AC29" t="n">
        <v>377.1699949157079</v>
      </c>
      <c r="AD29" t="n">
        <v>304744.2313862557</v>
      </c>
      <c r="AE29" t="n">
        <v>416964.5017493091</v>
      </c>
      <c r="AF29" t="n">
        <v>2.258351618203483e-06</v>
      </c>
      <c r="AG29" t="n">
        <v>13</v>
      </c>
      <c r="AH29" t="n">
        <v>377169.994915708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4.5366</v>
      </c>
      <c r="E30" t="n">
        <v>22.04</v>
      </c>
      <c r="F30" t="n">
        <v>17.94</v>
      </c>
      <c r="G30" t="n">
        <v>46.8</v>
      </c>
      <c r="H30" t="n">
        <v>0.49</v>
      </c>
      <c r="I30" t="n">
        <v>23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233.73</v>
      </c>
      <c r="Q30" t="n">
        <v>2924.4</v>
      </c>
      <c r="R30" t="n">
        <v>81.52</v>
      </c>
      <c r="S30" t="n">
        <v>60.56</v>
      </c>
      <c r="T30" t="n">
        <v>10648.49</v>
      </c>
      <c r="U30" t="n">
        <v>0.74</v>
      </c>
      <c r="V30" t="n">
        <v>0.96</v>
      </c>
      <c r="W30" t="n">
        <v>0.22</v>
      </c>
      <c r="X30" t="n">
        <v>0.66</v>
      </c>
      <c r="Y30" t="n">
        <v>1</v>
      </c>
      <c r="Z30" t="n">
        <v>10</v>
      </c>
      <c r="AA30" t="n">
        <v>304.3110470007582</v>
      </c>
      <c r="AB30" t="n">
        <v>416.3717997623251</v>
      </c>
      <c r="AC30" t="n">
        <v>376.6338595744992</v>
      </c>
      <c r="AD30" t="n">
        <v>304311.0470007582</v>
      </c>
      <c r="AE30" t="n">
        <v>416371.7997623251</v>
      </c>
      <c r="AF30" t="n">
        <v>2.255567335463414e-06</v>
      </c>
      <c r="AG30" t="n">
        <v>13</v>
      </c>
      <c r="AH30" t="n">
        <v>376633.8595744992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4.5366</v>
      </c>
      <c r="E31" t="n">
        <v>22.04</v>
      </c>
      <c r="F31" t="n">
        <v>17.94</v>
      </c>
      <c r="G31" t="n">
        <v>46.8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3</v>
      </c>
      <c r="N31" t="n">
        <v>79.61</v>
      </c>
      <c r="O31" t="n">
        <v>35805.48</v>
      </c>
      <c r="P31" t="n">
        <v>233.18</v>
      </c>
      <c r="Q31" t="n">
        <v>2924.59</v>
      </c>
      <c r="R31" t="n">
        <v>81.5</v>
      </c>
      <c r="S31" t="n">
        <v>60.56</v>
      </c>
      <c r="T31" t="n">
        <v>10642.03</v>
      </c>
      <c r="U31" t="n">
        <v>0.74</v>
      </c>
      <c r="V31" t="n">
        <v>0.96</v>
      </c>
      <c r="W31" t="n">
        <v>0.22</v>
      </c>
      <c r="X31" t="n">
        <v>0.66</v>
      </c>
      <c r="Y31" t="n">
        <v>1</v>
      </c>
      <c r="Z31" t="n">
        <v>10</v>
      </c>
      <c r="AA31" t="n">
        <v>304.0178193548142</v>
      </c>
      <c r="AB31" t="n">
        <v>415.9705927608537</v>
      </c>
      <c r="AC31" t="n">
        <v>376.2709432061507</v>
      </c>
      <c r="AD31" t="n">
        <v>304017.8193548141</v>
      </c>
      <c r="AE31" t="n">
        <v>415970.5927608536</v>
      </c>
      <c r="AF31" t="n">
        <v>2.255567335463414e-06</v>
      </c>
      <c r="AG31" t="n">
        <v>13</v>
      </c>
      <c r="AH31" t="n">
        <v>376270.9432061507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4.5534</v>
      </c>
      <c r="E32" t="n">
        <v>21.96</v>
      </c>
      <c r="F32" t="n">
        <v>17.91</v>
      </c>
      <c r="G32" t="n">
        <v>48.85</v>
      </c>
      <c r="H32" t="n">
        <v>0.52</v>
      </c>
      <c r="I32" t="n">
        <v>22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232.65</v>
      </c>
      <c r="Q32" t="n">
        <v>2924.4</v>
      </c>
      <c r="R32" t="n">
        <v>80.55</v>
      </c>
      <c r="S32" t="n">
        <v>60.56</v>
      </c>
      <c r="T32" t="n">
        <v>10168.41</v>
      </c>
      <c r="U32" t="n">
        <v>0.75</v>
      </c>
      <c r="V32" t="n">
        <v>0.96</v>
      </c>
      <c r="W32" t="n">
        <v>0.22</v>
      </c>
      <c r="X32" t="n">
        <v>0.63</v>
      </c>
      <c r="Y32" t="n">
        <v>1</v>
      </c>
      <c r="Z32" t="n">
        <v>10</v>
      </c>
      <c r="AA32" t="n">
        <v>302.9554470587498</v>
      </c>
      <c r="AB32" t="n">
        <v>414.5170081168206</v>
      </c>
      <c r="AC32" t="n">
        <v>374.9560866404253</v>
      </c>
      <c r="AD32" t="n">
        <v>302955.4470587499</v>
      </c>
      <c r="AE32" t="n">
        <v>414517.0081168206</v>
      </c>
      <c r="AF32" t="n">
        <v>2.26392018368362e-06</v>
      </c>
      <c r="AG32" t="n">
        <v>13</v>
      </c>
      <c r="AH32" t="n">
        <v>374956.0866404253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4.5537</v>
      </c>
      <c r="E33" t="n">
        <v>21.96</v>
      </c>
      <c r="F33" t="n">
        <v>17.91</v>
      </c>
      <c r="G33" t="n">
        <v>48.85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1</v>
      </c>
      <c r="N33" t="n">
        <v>80.12</v>
      </c>
      <c r="O33" t="n">
        <v>35930.44</v>
      </c>
      <c r="P33" t="n">
        <v>232.97</v>
      </c>
      <c r="Q33" t="n">
        <v>2924.47</v>
      </c>
      <c r="R33" t="n">
        <v>80.41</v>
      </c>
      <c r="S33" t="n">
        <v>60.56</v>
      </c>
      <c r="T33" t="n">
        <v>10099.67</v>
      </c>
      <c r="U33" t="n">
        <v>0.75</v>
      </c>
      <c r="V33" t="n">
        <v>0.96</v>
      </c>
      <c r="W33" t="n">
        <v>0.23</v>
      </c>
      <c r="X33" t="n">
        <v>0.63</v>
      </c>
      <c r="Y33" t="n">
        <v>1</v>
      </c>
      <c r="Z33" t="n">
        <v>10</v>
      </c>
      <c r="AA33" t="n">
        <v>303.1133283385162</v>
      </c>
      <c r="AB33" t="n">
        <v>414.7330282490273</v>
      </c>
      <c r="AC33" t="n">
        <v>375.1514901144004</v>
      </c>
      <c r="AD33" t="n">
        <v>303113.3283385162</v>
      </c>
      <c r="AE33" t="n">
        <v>414733.0282490273</v>
      </c>
      <c r="AF33" t="n">
        <v>2.264069341687552e-06</v>
      </c>
      <c r="AG33" t="n">
        <v>13</v>
      </c>
      <c r="AH33" t="n">
        <v>375151.4901144004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4.5537</v>
      </c>
      <c r="E34" t="n">
        <v>21.96</v>
      </c>
      <c r="F34" t="n">
        <v>17.91</v>
      </c>
      <c r="G34" t="n">
        <v>48.85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233.52</v>
      </c>
      <c r="Q34" t="n">
        <v>2924.4</v>
      </c>
      <c r="R34" t="n">
        <v>80.37</v>
      </c>
      <c r="S34" t="n">
        <v>60.56</v>
      </c>
      <c r="T34" t="n">
        <v>10080.28</v>
      </c>
      <c r="U34" t="n">
        <v>0.75</v>
      </c>
      <c r="V34" t="n">
        <v>0.96</v>
      </c>
      <c r="W34" t="n">
        <v>0.23</v>
      </c>
      <c r="X34" t="n">
        <v>0.63</v>
      </c>
      <c r="Y34" t="n">
        <v>1</v>
      </c>
      <c r="Z34" t="n">
        <v>10</v>
      </c>
      <c r="AA34" t="n">
        <v>303.4054548594968</v>
      </c>
      <c r="AB34" t="n">
        <v>415.1327286427457</v>
      </c>
      <c r="AC34" t="n">
        <v>375.5130436635253</v>
      </c>
      <c r="AD34" t="n">
        <v>303405.4548594969</v>
      </c>
      <c r="AE34" t="n">
        <v>415132.7286427457</v>
      </c>
      <c r="AF34" t="n">
        <v>2.264069341687552e-06</v>
      </c>
      <c r="AG34" t="n">
        <v>13</v>
      </c>
      <c r="AH34" t="n">
        <v>375513.0436635253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4.1304</v>
      </c>
      <c r="E2" t="n">
        <v>24.21</v>
      </c>
      <c r="F2" t="n">
        <v>20.78</v>
      </c>
      <c r="G2" t="n">
        <v>10.56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108.12</v>
      </c>
      <c r="Q2" t="n">
        <v>2925.04</v>
      </c>
      <c r="R2" t="n">
        <v>169.56</v>
      </c>
      <c r="S2" t="n">
        <v>60.56</v>
      </c>
      <c r="T2" t="n">
        <v>54193.08</v>
      </c>
      <c r="U2" t="n">
        <v>0.36</v>
      </c>
      <c r="V2" t="n">
        <v>0.83</v>
      </c>
      <c r="W2" t="n">
        <v>0.51</v>
      </c>
      <c r="X2" t="n">
        <v>3.5</v>
      </c>
      <c r="Y2" t="n">
        <v>1</v>
      </c>
      <c r="Z2" t="n">
        <v>10</v>
      </c>
      <c r="AA2" t="n">
        <v>217.6323449192886</v>
      </c>
      <c r="AB2" t="n">
        <v>297.7741755798673</v>
      </c>
      <c r="AC2" t="n">
        <v>269.3550261912929</v>
      </c>
      <c r="AD2" t="n">
        <v>217632.3449192886</v>
      </c>
      <c r="AE2" t="n">
        <v>297774.1755798673</v>
      </c>
      <c r="AF2" t="n">
        <v>2.600622747941281e-06</v>
      </c>
      <c r="AG2" t="n">
        <v>15</v>
      </c>
      <c r="AH2" t="n">
        <v>269355.026191293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3.0572</v>
      </c>
      <c r="E2" t="n">
        <v>32.71</v>
      </c>
      <c r="F2" t="n">
        <v>23.36</v>
      </c>
      <c r="G2" t="n">
        <v>6.8</v>
      </c>
      <c r="H2" t="n">
        <v>0.11</v>
      </c>
      <c r="I2" t="n">
        <v>206</v>
      </c>
      <c r="J2" t="n">
        <v>167.88</v>
      </c>
      <c r="K2" t="n">
        <v>51.39</v>
      </c>
      <c r="L2" t="n">
        <v>1</v>
      </c>
      <c r="M2" t="n">
        <v>204</v>
      </c>
      <c r="N2" t="n">
        <v>30.49</v>
      </c>
      <c r="O2" t="n">
        <v>20939.59</v>
      </c>
      <c r="P2" t="n">
        <v>283.15</v>
      </c>
      <c r="Q2" t="n">
        <v>2925.39</v>
      </c>
      <c r="R2" t="n">
        <v>259.16</v>
      </c>
      <c r="S2" t="n">
        <v>60.56</v>
      </c>
      <c r="T2" t="n">
        <v>98555.16</v>
      </c>
      <c r="U2" t="n">
        <v>0.23</v>
      </c>
      <c r="V2" t="n">
        <v>0.74</v>
      </c>
      <c r="W2" t="n">
        <v>0.5</v>
      </c>
      <c r="X2" t="n">
        <v>6.07</v>
      </c>
      <c r="Y2" t="n">
        <v>1</v>
      </c>
      <c r="Z2" t="n">
        <v>10</v>
      </c>
      <c r="AA2" t="n">
        <v>483.1423111201995</v>
      </c>
      <c r="AB2" t="n">
        <v>661.0566248091059</v>
      </c>
      <c r="AC2" t="n">
        <v>597.9663083361243</v>
      </c>
      <c r="AD2" t="n">
        <v>483142.3111201995</v>
      </c>
      <c r="AE2" t="n">
        <v>661056.6248091059</v>
      </c>
      <c r="AF2" t="n">
        <v>1.646042500728809e-06</v>
      </c>
      <c r="AG2" t="n">
        <v>19</v>
      </c>
      <c r="AH2" t="n">
        <v>597966.3083361243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3.4372</v>
      </c>
      <c r="E3" t="n">
        <v>29.09</v>
      </c>
      <c r="F3" t="n">
        <v>21.64</v>
      </c>
      <c r="G3" t="n">
        <v>8.65</v>
      </c>
      <c r="H3" t="n">
        <v>0.13</v>
      </c>
      <c r="I3" t="n">
        <v>150</v>
      </c>
      <c r="J3" t="n">
        <v>168.25</v>
      </c>
      <c r="K3" t="n">
        <v>51.39</v>
      </c>
      <c r="L3" t="n">
        <v>1.25</v>
      </c>
      <c r="M3" t="n">
        <v>148</v>
      </c>
      <c r="N3" t="n">
        <v>30.6</v>
      </c>
      <c r="O3" t="n">
        <v>20984.25</v>
      </c>
      <c r="P3" t="n">
        <v>257.51</v>
      </c>
      <c r="Q3" t="n">
        <v>2925.59</v>
      </c>
      <c r="R3" t="n">
        <v>202.97</v>
      </c>
      <c r="S3" t="n">
        <v>60.56</v>
      </c>
      <c r="T3" t="n">
        <v>70740.45</v>
      </c>
      <c r="U3" t="n">
        <v>0.3</v>
      </c>
      <c r="V3" t="n">
        <v>0.8</v>
      </c>
      <c r="W3" t="n">
        <v>0.4</v>
      </c>
      <c r="X3" t="n">
        <v>4.35</v>
      </c>
      <c r="Y3" t="n">
        <v>1</v>
      </c>
      <c r="Z3" t="n">
        <v>10</v>
      </c>
      <c r="AA3" t="n">
        <v>406.4842845055006</v>
      </c>
      <c r="AB3" t="n">
        <v>556.1697308814244</v>
      </c>
      <c r="AC3" t="n">
        <v>503.0896723552203</v>
      </c>
      <c r="AD3" t="n">
        <v>406484.2845055006</v>
      </c>
      <c r="AE3" t="n">
        <v>556169.7308814244</v>
      </c>
      <c r="AF3" t="n">
        <v>1.85064022095547e-06</v>
      </c>
      <c r="AG3" t="n">
        <v>17</v>
      </c>
      <c r="AH3" t="n">
        <v>503089.6723552203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3.7071</v>
      </c>
      <c r="E4" t="n">
        <v>26.98</v>
      </c>
      <c r="F4" t="n">
        <v>20.64</v>
      </c>
      <c r="G4" t="n">
        <v>10.58</v>
      </c>
      <c r="H4" t="n">
        <v>0.16</v>
      </c>
      <c r="I4" t="n">
        <v>117</v>
      </c>
      <c r="J4" t="n">
        <v>168.61</v>
      </c>
      <c r="K4" t="n">
        <v>51.39</v>
      </c>
      <c r="L4" t="n">
        <v>1.5</v>
      </c>
      <c r="M4" t="n">
        <v>115</v>
      </c>
      <c r="N4" t="n">
        <v>30.71</v>
      </c>
      <c r="O4" t="n">
        <v>21028.94</v>
      </c>
      <c r="P4" t="n">
        <v>241.07</v>
      </c>
      <c r="Q4" t="n">
        <v>2925.33</v>
      </c>
      <c r="R4" t="n">
        <v>170.3</v>
      </c>
      <c r="S4" t="n">
        <v>60.56</v>
      </c>
      <c r="T4" t="n">
        <v>54568.19</v>
      </c>
      <c r="U4" t="n">
        <v>0.36</v>
      </c>
      <c r="V4" t="n">
        <v>0.83</v>
      </c>
      <c r="W4" t="n">
        <v>0.35</v>
      </c>
      <c r="X4" t="n">
        <v>3.36</v>
      </c>
      <c r="Y4" t="n">
        <v>1</v>
      </c>
      <c r="Z4" t="n">
        <v>10</v>
      </c>
      <c r="AA4" t="n">
        <v>364.9493373658754</v>
      </c>
      <c r="AB4" t="n">
        <v>499.3397838124453</v>
      </c>
      <c r="AC4" t="n">
        <v>451.6834956731729</v>
      </c>
      <c r="AD4" t="n">
        <v>364949.3373658754</v>
      </c>
      <c r="AE4" t="n">
        <v>499339.7838124452</v>
      </c>
      <c r="AF4" t="n">
        <v>1.995958443821722e-06</v>
      </c>
      <c r="AG4" t="n">
        <v>16</v>
      </c>
      <c r="AH4" t="n">
        <v>451683.4956731729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3.8929</v>
      </c>
      <c r="E5" t="n">
        <v>25.69</v>
      </c>
      <c r="F5" t="n">
        <v>20.06</v>
      </c>
      <c r="G5" t="n">
        <v>12.54</v>
      </c>
      <c r="H5" t="n">
        <v>0.18</v>
      </c>
      <c r="I5" t="n">
        <v>96</v>
      </c>
      <c r="J5" t="n">
        <v>168.97</v>
      </c>
      <c r="K5" t="n">
        <v>51.39</v>
      </c>
      <c r="L5" t="n">
        <v>1.75</v>
      </c>
      <c r="M5" t="n">
        <v>94</v>
      </c>
      <c r="N5" t="n">
        <v>30.83</v>
      </c>
      <c r="O5" t="n">
        <v>21073.68</v>
      </c>
      <c r="P5" t="n">
        <v>229.84</v>
      </c>
      <c r="Q5" t="n">
        <v>2924.44</v>
      </c>
      <c r="R5" t="n">
        <v>151.5</v>
      </c>
      <c r="S5" t="n">
        <v>60.56</v>
      </c>
      <c r="T5" t="n">
        <v>45275.13</v>
      </c>
      <c r="U5" t="n">
        <v>0.4</v>
      </c>
      <c r="V5" t="n">
        <v>0.86</v>
      </c>
      <c r="W5" t="n">
        <v>0.32</v>
      </c>
      <c r="X5" t="n">
        <v>2.78</v>
      </c>
      <c r="Y5" t="n">
        <v>1</v>
      </c>
      <c r="Z5" t="n">
        <v>10</v>
      </c>
      <c r="AA5" t="n">
        <v>336.7474301640351</v>
      </c>
      <c r="AB5" t="n">
        <v>460.7526901985513</v>
      </c>
      <c r="AC5" t="n">
        <v>416.779100116463</v>
      </c>
      <c r="AD5" t="n">
        <v>336747.4301640351</v>
      </c>
      <c r="AE5" t="n">
        <v>460752.6901985513</v>
      </c>
      <c r="AF5" t="n">
        <v>2.095995960711495e-06</v>
      </c>
      <c r="AG5" t="n">
        <v>15</v>
      </c>
      <c r="AH5" t="n">
        <v>416779.100116463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4.0642</v>
      </c>
      <c r="E6" t="n">
        <v>24.6</v>
      </c>
      <c r="F6" t="n">
        <v>19.52</v>
      </c>
      <c r="G6" t="n">
        <v>14.64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218.93</v>
      </c>
      <c r="Q6" t="n">
        <v>2924.8</v>
      </c>
      <c r="R6" t="n">
        <v>133.81</v>
      </c>
      <c r="S6" t="n">
        <v>60.56</v>
      </c>
      <c r="T6" t="n">
        <v>36509.7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319.881761130425</v>
      </c>
      <c r="AB6" t="n">
        <v>437.6763377659614</v>
      </c>
      <c r="AC6" t="n">
        <v>395.9051223721755</v>
      </c>
      <c r="AD6" t="n">
        <v>319881.761130425</v>
      </c>
      <c r="AE6" t="n">
        <v>437676.3377659614</v>
      </c>
      <c r="AF6" t="n">
        <v>2.18822645932946e-06</v>
      </c>
      <c r="AG6" t="n">
        <v>15</v>
      </c>
      <c r="AH6" t="n">
        <v>395905.1223721755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4.1949</v>
      </c>
      <c r="E7" t="n">
        <v>23.84</v>
      </c>
      <c r="F7" t="n">
        <v>19.16</v>
      </c>
      <c r="G7" t="n">
        <v>16.91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210.19</v>
      </c>
      <c r="Q7" t="n">
        <v>2924.67</v>
      </c>
      <c r="R7" t="n">
        <v>121.87</v>
      </c>
      <c r="S7" t="n">
        <v>60.56</v>
      </c>
      <c r="T7" t="n">
        <v>30602.37</v>
      </c>
      <c r="U7" t="n">
        <v>0.5</v>
      </c>
      <c r="V7" t="n">
        <v>0.9</v>
      </c>
      <c r="W7" t="n">
        <v>0.27</v>
      </c>
      <c r="X7" t="n">
        <v>1.88</v>
      </c>
      <c r="Y7" t="n">
        <v>1</v>
      </c>
      <c r="Z7" t="n">
        <v>10</v>
      </c>
      <c r="AA7" t="n">
        <v>299.295015722804</v>
      </c>
      <c r="AB7" t="n">
        <v>409.5086444761462</v>
      </c>
      <c r="AC7" t="n">
        <v>370.4257141963344</v>
      </c>
      <c r="AD7" t="n">
        <v>299295.015722804</v>
      </c>
      <c r="AE7" t="n">
        <v>409508.6444761462</v>
      </c>
      <c r="AF7" t="n">
        <v>2.258597306786367e-06</v>
      </c>
      <c r="AG7" t="n">
        <v>14</v>
      </c>
      <c r="AH7" t="n">
        <v>370425.7141963344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4.3051</v>
      </c>
      <c r="E8" t="n">
        <v>23.23</v>
      </c>
      <c r="F8" t="n">
        <v>18.86</v>
      </c>
      <c r="G8" t="n">
        <v>19.18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57</v>
      </c>
      <c r="N8" t="n">
        <v>31.17</v>
      </c>
      <c r="O8" t="n">
        <v>21208.12</v>
      </c>
      <c r="P8" t="n">
        <v>201.68</v>
      </c>
      <c r="Q8" t="n">
        <v>2924.52</v>
      </c>
      <c r="R8" t="n">
        <v>111.77</v>
      </c>
      <c r="S8" t="n">
        <v>60.56</v>
      </c>
      <c r="T8" t="n">
        <v>25595.86</v>
      </c>
      <c r="U8" t="n">
        <v>0.54</v>
      </c>
      <c r="V8" t="n">
        <v>0.91</v>
      </c>
      <c r="W8" t="n">
        <v>0.26</v>
      </c>
      <c r="X8" t="n">
        <v>1.58</v>
      </c>
      <c r="Y8" t="n">
        <v>1</v>
      </c>
      <c r="Z8" t="n">
        <v>10</v>
      </c>
      <c r="AA8" t="n">
        <v>289.0908129407082</v>
      </c>
      <c r="AB8" t="n">
        <v>395.5468040520279</v>
      </c>
      <c r="AC8" t="n">
        <v>357.7963722267277</v>
      </c>
      <c r="AD8" t="n">
        <v>289090.8129407082</v>
      </c>
      <c r="AE8" t="n">
        <v>395546.8040520279</v>
      </c>
      <c r="AF8" t="n">
        <v>2.317930645652099e-06</v>
      </c>
      <c r="AG8" t="n">
        <v>14</v>
      </c>
      <c r="AH8" t="n">
        <v>357796.3722267277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4.3947</v>
      </c>
      <c r="E9" t="n">
        <v>22.75</v>
      </c>
      <c r="F9" t="n">
        <v>18.62</v>
      </c>
      <c r="G9" t="n">
        <v>21.48</v>
      </c>
      <c r="H9" t="n">
        <v>0.29</v>
      </c>
      <c r="I9" t="n">
        <v>52</v>
      </c>
      <c r="J9" t="n">
        <v>170.42</v>
      </c>
      <c r="K9" t="n">
        <v>51.39</v>
      </c>
      <c r="L9" t="n">
        <v>2.75</v>
      </c>
      <c r="M9" t="n">
        <v>50</v>
      </c>
      <c r="N9" t="n">
        <v>31.28</v>
      </c>
      <c r="O9" t="n">
        <v>21253.01</v>
      </c>
      <c r="P9" t="n">
        <v>193.46</v>
      </c>
      <c r="Q9" t="n">
        <v>2924.66</v>
      </c>
      <c r="R9" t="n">
        <v>104.81</v>
      </c>
      <c r="S9" t="n">
        <v>60.56</v>
      </c>
      <c r="T9" t="n">
        <v>22148.85</v>
      </c>
      <c r="U9" t="n">
        <v>0.58</v>
      </c>
      <c r="V9" t="n">
        <v>0.92</v>
      </c>
      <c r="W9" t="n">
        <v>0.22</v>
      </c>
      <c r="X9" t="n">
        <v>1.34</v>
      </c>
      <c r="Y9" t="n">
        <v>1</v>
      </c>
      <c r="Z9" t="n">
        <v>10</v>
      </c>
      <c r="AA9" t="n">
        <v>280.4665044957982</v>
      </c>
      <c r="AB9" t="n">
        <v>383.7466447600663</v>
      </c>
      <c r="AC9" t="n">
        <v>347.1224035759633</v>
      </c>
      <c r="AD9" t="n">
        <v>280466.5044957983</v>
      </c>
      <c r="AE9" t="n">
        <v>383746.6447600663</v>
      </c>
      <c r="AF9" t="n">
        <v>2.366172634421332e-06</v>
      </c>
      <c r="AG9" t="n">
        <v>14</v>
      </c>
      <c r="AH9" t="n">
        <v>347122.4035759633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4.4116</v>
      </c>
      <c r="E10" t="n">
        <v>22.67</v>
      </c>
      <c r="F10" t="n">
        <v>18.7</v>
      </c>
      <c r="G10" t="n">
        <v>23.88</v>
      </c>
      <c r="H10" t="n">
        <v>0.31</v>
      </c>
      <c r="I10" t="n">
        <v>47</v>
      </c>
      <c r="J10" t="n">
        <v>170.79</v>
      </c>
      <c r="K10" t="n">
        <v>51.39</v>
      </c>
      <c r="L10" t="n">
        <v>3</v>
      </c>
      <c r="M10" t="n">
        <v>45</v>
      </c>
      <c r="N10" t="n">
        <v>31.4</v>
      </c>
      <c r="O10" t="n">
        <v>21297.94</v>
      </c>
      <c r="P10" t="n">
        <v>190.31</v>
      </c>
      <c r="Q10" t="n">
        <v>2924.45</v>
      </c>
      <c r="R10" t="n">
        <v>107.54</v>
      </c>
      <c r="S10" t="n">
        <v>60.56</v>
      </c>
      <c r="T10" t="n">
        <v>23542.21</v>
      </c>
      <c r="U10" t="n">
        <v>0.5600000000000001</v>
      </c>
      <c r="V10" t="n">
        <v>0.92</v>
      </c>
      <c r="W10" t="n">
        <v>0.24</v>
      </c>
      <c r="X10" t="n">
        <v>1.42</v>
      </c>
      <c r="Y10" t="n">
        <v>1</v>
      </c>
      <c r="Z10" t="n">
        <v>10</v>
      </c>
      <c r="AA10" t="n">
        <v>278.3553247912585</v>
      </c>
      <c r="AB10" t="n">
        <v>380.8580355496397</v>
      </c>
      <c r="AC10" t="n">
        <v>344.5094791743915</v>
      </c>
      <c r="AD10" t="n">
        <v>278355.3247912584</v>
      </c>
      <c r="AE10" t="n">
        <v>380858.0355496397</v>
      </c>
      <c r="AF10" t="n">
        <v>2.375271848820887e-06</v>
      </c>
      <c r="AG10" t="n">
        <v>14</v>
      </c>
      <c r="AH10" t="n">
        <v>344509.4791743915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4.5037</v>
      </c>
      <c r="E11" t="n">
        <v>22.2</v>
      </c>
      <c r="F11" t="n">
        <v>18.44</v>
      </c>
      <c r="G11" t="n">
        <v>26.99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38</v>
      </c>
      <c r="N11" t="n">
        <v>31.51</v>
      </c>
      <c r="O11" t="n">
        <v>21342.91</v>
      </c>
      <c r="P11" t="n">
        <v>180.98</v>
      </c>
      <c r="Q11" t="n">
        <v>2924.4</v>
      </c>
      <c r="R11" t="n">
        <v>98.54000000000001</v>
      </c>
      <c r="S11" t="n">
        <v>60.56</v>
      </c>
      <c r="T11" t="n">
        <v>19071.18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260.8554475983372</v>
      </c>
      <c r="AB11" t="n">
        <v>356.913931534191</v>
      </c>
      <c r="AC11" t="n">
        <v>322.850566840416</v>
      </c>
      <c r="AD11" t="n">
        <v>260855.4475983372</v>
      </c>
      <c r="AE11" t="n">
        <v>356913.931534191</v>
      </c>
      <c r="AF11" t="n">
        <v>2.42485987522319e-06</v>
      </c>
      <c r="AG11" t="n">
        <v>13</v>
      </c>
      <c r="AH11" t="n">
        <v>322850.5668404161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4.5553</v>
      </c>
      <c r="E12" t="n">
        <v>21.95</v>
      </c>
      <c r="F12" t="n">
        <v>18.33</v>
      </c>
      <c r="G12" t="n">
        <v>29.72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25</v>
      </c>
      <c r="N12" t="n">
        <v>31.63</v>
      </c>
      <c r="O12" t="n">
        <v>21387.92</v>
      </c>
      <c r="P12" t="n">
        <v>174.37</v>
      </c>
      <c r="Q12" t="n">
        <v>2924.41</v>
      </c>
      <c r="R12" t="n">
        <v>94.43000000000001</v>
      </c>
      <c r="S12" t="n">
        <v>60.56</v>
      </c>
      <c r="T12" t="n">
        <v>17033.77</v>
      </c>
      <c r="U12" t="n">
        <v>0.64</v>
      </c>
      <c r="V12" t="n">
        <v>0.9399999999999999</v>
      </c>
      <c r="W12" t="n">
        <v>0.24</v>
      </c>
      <c r="X12" t="n">
        <v>1.05</v>
      </c>
      <c r="Y12" t="n">
        <v>1</v>
      </c>
      <c r="Z12" t="n">
        <v>10</v>
      </c>
      <c r="AA12" t="n">
        <v>255.367642114958</v>
      </c>
      <c r="AB12" t="n">
        <v>349.4052739667754</v>
      </c>
      <c r="AC12" t="n">
        <v>316.0585250128726</v>
      </c>
      <c r="AD12" t="n">
        <v>255367.642114958</v>
      </c>
      <c r="AE12" t="n">
        <v>349405.2739667754</v>
      </c>
      <c r="AF12" t="n">
        <v>2.452642091969758e-06</v>
      </c>
      <c r="AG12" t="n">
        <v>13</v>
      </c>
      <c r="AH12" t="n">
        <v>316058.5250128726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4.5622</v>
      </c>
      <c r="E13" t="n">
        <v>21.92</v>
      </c>
      <c r="F13" t="n">
        <v>18.33</v>
      </c>
      <c r="G13" t="n">
        <v>30.54</v>
      </c>
      <c r="H13" t="n">
        <v>0.39</v>
      </c>
      <c r="I13" t="n">
        <v>36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173.36</v>
      </c>
      <c r="Q13" t="n">
        <v>2924.77</v>
      </c>
      <c r="R13" t="n">
        <v>93.56999999999999</v>
      </c>
      <c r="S13" t="n">
        <v>60.56</v>
      </c>
      <c r="T13" t="n">
        <v>16610.3</v>
      </c>
      <c r="U13" t="n">
        <v>0.65</v>
      </c>
      <c r="V13" t="n">
        <v>0.9399999999999999</v>
      </c>
      <c r="W13" t="n">
        <v>0.26</v>
      </c>
      <c r="X13" t="n">
        <v>1.05</v>
      </c>
      <c r="Y13" t="n">
        <v>1</v>
      </c>
      <c r="Z13" t="n">
        <v>10</v>
      </c>
      <c r="AA13" t="n">
        <v>254.616467472417</v>
      </c>
      <c r="AB13" t="n">
        <v>348.377483681365</v>
      </c>
      <c r="AC13" t="n">
        <v>315.1288255897887</v>
      </c>
      <c r="AD13" t="n">
        <v>254616.467472417</v>
      </c>
      <c r="AE13" t="n">
        <v>348377.483681365</v>
      </c>
      <c r="AF13" t="n">
        <v>2.456357155837032e-06</v>
      </c>
      <c r="AG13" t="n">
        <v>13</v>
      </c>
      <c r="AH13" t="n">
        <v>315128.8255897887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4.5576</v>
      </c>
      <c r="E14" t="n">
        <v>21.94</v>
      </c>
      <c r="F14" t="n">
        <v>18.35</v>
      </c>
      <c r="G14" t="n">
        <v>30.58</v>
      </c>
      <c r="H14" t="n">
        <v>0.41</v>
      </c>
      <c r="I14" t="n">
        <v>36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173.28</v>
      </c>
      <c r="Q14" t="n">
        <v>2924.65</v>
      </c>
      <c r="R14" t="n">
        <v>94.14</v>
      </c>
      <c r="S14" t="n">
        <v>60.56</v>
      </c>
      <c r="T14" t="n">
        <v>16892.86</v>
      </c>
      <c r="U14" t="n">
        <v>0.64</v>
      </c>
      <c r="V14" t="n">
        <v>0.9399999999999999</v>
      </c>
      <c r="W14" t="n">
        <v>0.27</v>
      </c>
      <c r="X14" t="n">
        <v>1.07</v>
      </c>
      <c r="Y14" t="n">
        <v>1</v>
      </c>
      <c r="Z14" t="n">
        <v>10</v>
      </c>
      <c r="AA14" t="n">
        <v>254.7717997011063</v>
      </c>
      <c r="AB14" t="n">
        <v>348.5900160894318</v>
      </c>
      <c r="AC14" t="n">
        <v>315.3210742031209</v>
      </c>
      <c r="AD14" t="n">
        <v>254771.7997011063</v>
      </c>
      <c r="AE14" t="n">
        <v>348590.0160894318</v>
      </c>
      <c r="AF14" t="n">
        <v>2.453880446592183e-06</v>
      </c>
      <c r="AG14" t="n">
        <v>13</v>
      </c>
      <c r="AH14" t="n">
        <v>315321.0742031209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3.9568</v>
      </c>
      <c r="E2" t="n">
        <v>25.27</v>
      </c>
      <c r="F2" t="n">
        <v>21.72</v>
      </c>
      <c r="G2" t="n">
        <v>8.800000000000001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100.76</v>
      </c>
      <c r="Q2" t="n">
        <v>2925.26</v>
      </c>
      <c r="R2" t="n">
        <v>199.27</v>
      </c>
      <c r="S2" t="n">
        <v>60.56</v>
      </c>
      <c r="T2" t="n">
        <v>68900.50999999999</v>
      </c>
      <c r="U2" t="n">
        <v>0.3</v>
      </c>
      <c r="V2" t="n">
        <v>0.79</v>
      </c>
      <c r="W2" t="n">
        <v>0.59</v>
      </c>
      <c r="X2" t="n">
        <v>4.44</v>
      </c>
      <c r="Y2" t="n">
        <v>1</v>
      </c>
      <c r="Z2" t="n">
        <v>10</v>
      </c>
      <c r="AA2" t="n">
        <v>213.9515775545912</v>
      </c>
      <c r="AB2" t="n">
        <v>292.7379872874953</v>
      </c>
      <c r="AC2" t="n">
        <v>264.7994846412086</v>
      </c>
      <c r="AD2" t="n">
        <v>213951.5775545912</v>
      </c>
      <c r="AE2" t="n">
        <v>292737.9872874953</v>
      </c>
      <c r="AF2" t="n">
        <v>2.549570563594604e-06</v>
      </c>
      <c r="AG2" t="n">
        <v>15</v>
      </c>
      <c r="AH2" t="n">
        <v>264799.4846412085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2.3946</v>
      </c>
      <c r="E2" t="n">
        <v>41.76</v>
      </c>
      <c r="F2" t="n">
        <v>25.93</v>
      </c>
      <c r="G2" t="n">
        <v>5.4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395.74</v>
      </c>
      <c r="Q2" t="n">
        <v>2925.85</v>
      </c>
      <c r="R2" t="n">
        <v>343.71</v>
      </c>
      <c r="S2" t="n">
        <v>60.56</v>
      </c>
      <c r="T2" t="n">
        <v>140419.14</v>
      </c>
      <c r="U2" t="n">
        <v>0.18</v>
      </c>
      <c r="V2" t="n">
        <v>0.66</v>
      </c>
      <c r="W2" t="n">
        <v>0.63</v>
      </c>
      <c r="X2" t="n">
        <v>8.65</v>
      </c>
      <c r="Y2" t="n">
        <v>1</v>
      </c>
      <c r="Z2" t="n">
        <v>10</v>
      </c>
      <c r="AA2" t="n">
        <v>778.7195346334696</v>
      </c>
      <c r="AB2" t="n">
        <v>1065.47842196675</v>
      </c>
      <c r="AC2" t="n">
        <v>963.7906567826001</v>
      </c>
      <c r="AD2" t="n">
        <v>778719.5346334697</v>
      </c>
      <c r="AE2" t="n">
        <v>1065478.42196675</v>
      </c>
      <c r="AF2" t="n">
        <v>1.221503339225188e-06</v>
      </c>
      <c r="AG2" t="n">
        <v>25</v>
      </c>
      <c r="AH2" t="n">
        <v>963790.6567826001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2.8269</v>
      </c>
      <c r="E3" t="n">
        <v>35.37</v>
      </c>
      <c r="F3" t="n">
        <v>23.33</v>
      </c>
      <c r="G3" t="n">
        <v>6.83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352.52</v>
      </c>
      <c r="Q3" t="n">
        <v>2924.8</v>
      </c>
      <c r="R3" t="n">
        <v>258.39</v>
      </c>
      <c r="S3" t="n">
        <v>60.56</v>
      </c>
      <c r="T3" t="n">
        <v>98174.91</v>
      </c>
      <c r="U3" t="n">
        <v>0.23</v>
      </c>
      <c r="V3" t="n">
        <v>0.74</v>
      </c>
      <c r="W3" t="n">
        <v>0.49</v>
      </c>
      <c r="X3" t="n">
        <v>6.05</v>
      </c>
      <c r="Y3" t="n">
        <v>1</v>
      </c>
      <c r="Z3" t="n">
        <v>10</v>
      </c>
      <c r="AA3" t="n">
        <v>608.1563368002772</v>
      </c>
      <c r="AB3" t="n">
        <v>832.1063299741559</v>
      </c>
      <c r="AC3" t="n">
        <v>752.6912697099907</v>
      </c>
      <c r="AD3" t="n">
        <v>608156.3368002772</v>
      </c>
      <c r="AE3" t="n">
        <v>832106.3299741559</v>
      </c>
      <c r="AF3" t="n">
        <v>1.44202279698308e-06</v>
      </c>
      <c r="AG3" t="n">
        <v>21</v>
      </c>
      <c r="AH3" t="n">
        <v>752691.2697099907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3.139</v>
      </c>
      <c r="E4" t="n">
        <v>31.86</v>
      </c>
      <c r="F4" t="n">
        <v>21.91</v>
      </c>
      <c r="G4" t="n">
        <v>8.27</v>
      </c>
      <c r="H4" t="n">
        <v>0.11</v>
      </c>
      <c r="I4" t="n">
        <v>159</v>
      </c>
      <c r="J4" t="n">
        <v>233.53</v>
      </c>
      <c r="K4" t="n">
        <v>57.72</v>
      </c>
      <c r="L4" t="n">
        <v>1.5</v>
      </c>
      <c r="M4" t="n">
        <v>157</v>
      </c>
      <c r="N4" t="n">
        <v>54.31</v>
      </c>
      <c r="O4" t="n">
        <v>29036.54</v>
      </c>
      <c r="P4" t="n">
        <v>327.69</v>
      </c>
      <c r="Q4" t="n">
        <v>2925.13</v>
      </c>
      <c r="R4" t="n">
        <v>211.94</v>
      </c>
      <c r="S4" t="n">
        <v>60.56</v>
      </c>
      <c r="T4" t="n">
        <v>75179.89999999999</v>
      </c>
      <c r="U4" t="n">
        <v>0.29</v>
      </c>
      <c r="V4" t="n">
        <v>0.79</v>
      </c>
      <c r="W4" t="n">
        <v>0.41</v>
      </c>
      <c r="X4" t="n">
        <v>4.62</v>
      </c>
      <c r="Y4" t="n">
        <v>1</v>
      </c>
      <c r="Z4" t="n">
        <v>10</v>
      </c>
      <c r="AA4" t="n">
        <v>523.019964301118</v>
      </c>
      <c r="AB4" t="n">
        <v>715.6189891691333</v>
      </c>
      <c r="AC4" t="n">
        <v>647.3213172203898</v>
      </c>
      <c r="AD4" t="n">
        <v>523019.9643011179</v>
      </c>
      <c r="AE4" t="n">
        <v>715618.9891691334</v>
      </c>
      <c r="AF4" t="n">
        <v>1.601227337270468e-06</v>
      </c>
      <c r="AG4" t="n">
        <v>19</v>
      </c>
      <c r="AH4" t="n">
        <v>647321.3172203898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3.3802</v>
      </c>
      <c r="E5" t="n">
        <v>29.58</v>
      </c>
      <c r="F5" t="n">
        <v>21</v>
      </c>
      <c r="G5" t="n">
        <v>9.77</v>
      </c>
      <c r="H5" t="n">
        <v>0.13</v>
      </c>
      <c r="I5" t="n">
        <v>129</v>
      </c>
      <c r="J5" t="n">
        <v>233.96</v>
      </c>
      <c r="K5" t="n">
        <v>57.72</v>
      </c>
      <c r="L5" t="n">
        <v>1.75</v>
      </c>
      <c r="M5" t="n">
        <v>127</v>
      </c>
      <c r="N5" t="n">
        <v>54.49</v>
      </c>
      <c r="O5" t="n">
        <v>29089.39</v>
      </c>
      <c r="P5" t="n">
        <v>311.1</v>
      </c>
      <c r="Q5" t="n">
        <v>2924.81</v>
      </c>
      <c r="R5" t="n">
        <v>182.11</v>
      </c>
      <c r="S5" t="n">
        <v>60.56</v>
      </c>
      <c r="T5" t="n">
        <v>60412.51</v>
      </c>
      <c r="U5" t="n">
        <v>0.33</v>
      </c>
      <c r="V5" t="n">
        <v>0.82</v>
      </c>
      <c r="W5" t="n">
        <v>0.37</v>
      </c>
      <c r="X5" t="n">
        <v>3.72</v>
      </c>
      <c r="Y5" t="n">
        <v>1</v>
      </c>
      <c r="Z5" t="n">
        <v>10</v>
      </c>
      <c r="AA5" t="n">
        <v>473.2541589109203</v>
      </c>
      <c r="AB5" t="n">
        <v>647.5272187218827</v>
      </c>
      <c r="AC5" t="n">
        <v>585.7281297772247</v>
      </c>
      <c r="AD5" t="n">
        <v>473254.1589109203</v>
      </c>
      <c r="AE5" t="n">
        <v>647527.2187218827</v>
      </c>
      <c r="AF5" t="n">
        <v>1.724265258184656e-06</v>
      </c>
      <c r="AG5" t="n">
        <v>18</v>
      </c>
      <c r="AH5" t="n">
        <v>585728.1297772247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3.5628</v>
      </c>
      <c r="E6" t="n">
        <v>28.07</v>
      </c>
      <c r="F6" t="n">
        <v>20.39</v>
      </c>
      <c r="G6" t="n">
        <v>11.23</v>
      </c>
      <c r="H6" t="n">
        <v>0.15</v>
      </c>
      <c r="I6" t="n">
        <v>109</v>
      </c>
      <c r="J6" t="n">
        <v>234.39</v>
      </c>
      <c r="K6" t="n">
        <v>57.72</v>
      </c>
      <c r="L6" t="n">
        <v>2</v>
      </c>
      <c r="M6" t="n">
        <v>107</v>
      </c>
      <c r="N6" t="n">
        <v>54.67</v>
      </c>
      <c r="O6" t="n">
        <v>29142.31</v>
      </c>
      <c r="P6" t="n">
        <v>299.05</v>
      </c>
      <c r="Q6" t="n">
        <v>2924.69</v>
      </c>
      <c r="R6" t="n">
        <v>162.22</v>
      </c>
      <c r="S6" t="n">
        <v>60.56</v>
      </c>
      <c r="T6" t="n">
        <v>50571.66</v>
      </c>
      <c r="U6" t="n">
        <v>0.37</v>
      </c>
      <c r="V6" t="n">
        <v>0.84</v>
      </c>
      <c r="W6" t="n">
        <v>0.34</v>
      </c>
      <c r="X6" t="n">
        <v>3.12</v>
      </c>
      <c r="Y6" t="n">
        <v>1</v>
      </c>
      <c r="Z6" t="n">
        <v>10</v>
      </c>
      <c r="AA6" t="n">
        <v>437.7559544307341</v>
      </c>
      <c r="AB6" t="n">
        <v>598.9570092818378</v>
      </c>
      <c r="AC6" t="n">
        <v>541.7933929574208</v>
      </c>
      <c r="AD6" t="n">
        <v>437755.954430734</v>
      </c>
      <c r="AE6" t="n">
        <v>598957.0092818378</v>
      </c>
      <c r="AF6" t="n">
        <v>1.817410881563308e-06</v>
      </c>
      <c r="AG6" t="n">
        <v>17</v>
      </c>
      <c r="AH6" t="n">
        <v>541793.3929574208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3.7137</v>
      </c>
      <c r="E7" t="n">
        <v>26.93</v>
      </c>
      <c r="F7" t="n">
        <v>19.94</v>
      </c>
      <c r="G7" t="n">
        <v>12.73</v>
      </c>
      <c r="H7" t="n">
        <v>0.17</v>
      </c>
      <c r="I7" t="n">
        <v>94</v>
      </c>
      <c r="J7" t="n">
        <v>234.82</v>
      </c>
      <c r="K7" t="n">
        <v>57.72</v>
      </c>
      <c r="L7" t="n">
        <v>2.25</v>
      </c>
      <c r="M7" t="n">
        <v>92</v>
      </c>
      <c r="N7" t="n">
        <v>54.85</v>
      </c>
      <c r="O7" t="n">
        <v>29195.29</v>
      </c>
      <c r="P7" t="n">
        <v>289.44</v>
      </c>
      <c r="Q7" t="n">
        <v>2924.82</v>
      </c>
      <c r="R7" t="n">
        <v>147.4</v>
      </c>
      <c r="S7" t="n">
        <v>60.56</v>
      </c>
      <c r="T7" t="n">
        <v>43232.54</v>
      </c>
      <c r="U7" t="n">
        <v>0.41</v>
      </c>
      <c r="V7" t="n">
        <v>0.86</v>
      </c>
      <c r="W7" t="n">
        <v>0.31</v>
      </c>
      <c r="X7" t="n">
        <v>2.66</v>
      </c>
      <c r="Y7" t="n">
        <v>1</v>
      </c>
      <c r="Z7" t="n">
        <v>10</v>
      </c>
      <c r="AA7" t="n">
        <v>409.2816856670364</v>
      </c>
      <c r="AB7" t="n">
        <v>559.9972585632669</v>
      </c>
      <c r="AC7" t="n">
        <v>506.5519061670766</v>
      </c>
      <c r="AD7" t="n">
        <v>409281.6856670364</v>
      </c>
      <c r="AE7" t="n">
        <v>559997.2585632668</v>
      </c>
      <c r="AF7" t="n">
        <v>1.894386098254647e-06</v>
      </c>
      <c r="AG7" t="n">
        <v>16</v>
      </c>
      <c r="AH7" t="n">
        <v>506551.9061670766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3.8419</v>
      </c>
      <c r="E8" t="n">
        <v>26.03</v>
      </c>
      <c r="F8" t="n">
        <v>19.58</v>
      </c>
      <c r="G8" t="n">
        <v>14.33</v>
      </c>
      <c r="H8" t="n">
        <v>0.19</v>
      </c>
      <c r="I8" t="n">
        <v>82</v>
      </c>
      <c r="J8" t="n">
        <v>235.25</v>
      </c>
      <c r="K8" t="n">
        <v>57.72</v>
      </c>
      <c r="L8" t="n">
        <v>2.5</v>
      </c>
      <c r="M8" t="n">
        <v>80</v>
      </c>
      <c r="N8" t="n">
        <v>55.03</v>
      </c>
      <c r="O8" t="n">
        <v>29248.33</v>
      </c>
      <c r="P8" t="n">
        <v>281.09</v>
      </c>
      <c r="Q8" t="n">
        <v>2924.55</v>
      </c>
      <c r="R8" t="n">
        <v>135.87</v>
      </c>
      <c r="S8" t="n">
        <v>60.56</v>
      </c>
      <c r="T8" t="n">
        <v>37531.54</v>
      </c>
      <c r="U8" t="n">
        <v>0.45</v>
      </c>
      <c r="V8" t="n">
        <v>0.88</v>
      </c>
      <c r="W8" t="n">
        <v>0.29</v>
      </c>
      <c r="X8" t="n">
        <v>2.31</v>
      </c>
      <c r="Y8" t="n">
        <v>1</v>
      </c>
      <c r="Z8" t="n">
        <v>10</v>
      </c>
      <c r="AA8" t="n">
        <v>393.8340686046491</v>
      </c>
      <c r="AB8" t="n">
        <v>538.8611473977417</v>
      </c>
      <c r="AC8" t="n">
        <v>487.4329957864708</v>
      </c>
      <c r="AD8" t="n">
        <v>393834.0686046491</v>
      </c>
      <c r="AE8" t="n">
        <v>538861.1473977417</v>
      </c>
      <c r="AF8" t="n">
        <v>1.959781875456965e-06</v>
      </c>
      <c r="AG8" t="n">
        <v>16</v>
      </c>
      <c r="AH8" t="n">
        <v>487432.9957864708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3.9446</v>
      </c>
      <c r="E9" t="n">
        <v>25.35</v>
      </c>
      <c r="F9" t="n">
        <v>19.32</v>
      </c>
      <c r="G9" t="n">
        <v>15.88</v>
      </c>
      <c r="H9" t="n">
        <v>0.21</v>
      </c>
      <c r="I9" t="n">
        <v>73</v>
      </c>
      <c r="J9" t="n">
        <v>235.68</v>
      </c>
      <c r="K9" t="n">
        <v>57.72</v>
      </c>
      <c r="L9" t="n">
        <v>2.75</v>
      </c>
      <c r="M9" t="n">
        <v>71</v>
      </c>
      <c r="N9" t="n">
        <v>55.21</v>
      </c>
      <c r="O9" t="n">
        <v>29301.44</v>
      </c>
      <c r="P9" t="n">
        <v>274.17</v>
      </c>
      <c r="Q9" t="n">
        <v>2924.6</v>
      </c>
      <c r="R9" t="n">
        <v>126.93</v>
      </c>
      <c r="S9" t="n">
        <v>60.56</v>
      </c>
      <c r="T9" t="n">
        <v>33106.87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373.2348294523712</v>
      </c>
      <c r="AB9" t="n">
        <v>510.6763596153016</v>
      </c>
      <c r="AC9" t="n">
        <v>461.9381245923888</v>
      </c>
      <c r="AD9" t="n">
        <v>373234.8294523712</v>
      </c>
      <c r="AE9" t="n">
        <v>510676.3596153016</v>
      </c>
      <c r="AF9" t="n">
        <v>2.012169912264125e-06</v>
      </c>
      <c r="AG9" t="n">
        <v>15</v>
      </c>
      <c r="AH9" t="n">
        <v>461938.1245923887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4.0418</v>
      </c>
      <c r="E10" t="n">
        <v>24.74</v>
      </c>
      <c r="F10" t="n">
        <v>19.07</v>
      </c>
      <c r="G10" t="n">
        <v>17.6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267.58</v>
      </c>
      <c r="Q10" t="n">
        <v>2924.81</v>
      </c>
      <c r="R10" t="n">
        <v>118.91</v>
      </c>
      <c r="S10" t="n">
        <v>60.56</v>
      </c>
      <c r="T10" t="n">
        <v>29133.11</v>
      </c>
      <c r="U10" t="n">
        <v>0.51</v>
      </c>
      <c r="V10" t="n">
        <v>0.9</v>
      </c>
      <c r="W10" t="n">
        <v>0.27</v>
      </c>
      <c r="X10" t="n">
        <v>1.79</v>
      </c>
      <c r="Y10" t="n">
        <v>1</v>
      </c>
      <c r="Z10" t="n">
        <v>10</v>
      </c>
      <c r="AA10" t="n">
        <v>362.6805772368028</v>
      </c>
      <c r="AB10" t="n">
        <v>496.2355661132152</v>
      </c>
      <c r="AC10" t="n">
        <v>448.8755401543605</v>
      </c>
      <c r="AD10" t="n">
        <v>362680.5772368028</v>
      </c>
      <c r="AE10" t="n">
        <v>496235.5661132152</v>
      </c>
      <c r="AF10" t="n">
        <v>2.061752358005664e-06</v>
      </c>
      <c r="AG10" t="n">
        <v>15</v>
      </c>
      <c r="AH10" t="n">
        <v>448875.5401543605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4.1205</v>
      </c>
      <c r="E11" t="n">
        <v>24.27</v>
      </c>
      <c r="F11" t="n">
        <v>18.87</v>
      </c>
      <c r="G11" t="n">
        <v>19.19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261.68</v>
      </c>
      <c r="Q11" t="n">
        <v>2924.56</v>
      </c>
      <c r="R11" t="n">
        <v>112.19</v>
      </c>
      <c r="S11" t="n">
        <v>60.56</v>
      </c>
      <c r="T11" t="n">
        <v>25806.3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354.1770780884865</v>
      </c>
      <c r="AB11" t="n">
        <v>484.600703430583</v>
      </c>
      <c r="AC11" t="n">
        <v>438.3510924365263</v>
      </c>
      <c r="AD11" t="n">
        <v>354177.0780884865</v>
      </c>
      <c r="AE11" t="n">
        <v>484600.703430583</v>
      </c>
      <c r="AF11" t="n">
        <v>2.101897815617383e-06</v>
      </c>
      <c r="AG11" t="n">
        <v>15</v>
      </c>
      <c r="AH11" t="n">
        <v>438351.0924365263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4.2261</v>
      </c>
      <c r="E12" t="n">
        <v>23.66</v>
      </c>
      <c r="F12" t="n">
        <v>18.54</v>
      </c>
      <c r="G12" t="n">
        <v>20.99</v>
      </c>
      <c r="H12" t="n">
        <v>0.26</v>
      </c>
      <c r="I12" t="n">
        <v>53</v>
      </c>
      <c r="J12" t="n">
        <v>236.98</v>
      </c>
      <c r="K12" t="n">
        <v>57.72</v>
      </c>
      <c r="L12" t="n">
        <v>3.5</v>
      </c>
      <c r="M12" t="n">
        <v>51</v>
      </c>
      <c r="N12" t="n">
        <v>55.75</v>
      </c>
      <c r="O12" t="n">
        <v>29461.15</v>
      </c>
      <c r="P12" t="n">
        <v>253.19</v>
      </c>
      <c r="Q12" t="n">
        <v>2924.47</v>
      </c>
      <c r="R12" t="n">
        <v>101.44</v>
      </c>
      <c r="S12" t="n">
        <v>60.56</v>
      </c>
      <c r="T12" t="n">
        <v>20462.39</v>
      </c>
      <c r="U12" t="n">
        <v>0.6</v>
      </c>
      <c r="V12" t="n">
        <v>0.93</v>
      </c>
      <c r="W12" t="n">
        <v>0.24</v>
      </c>
      <c r="X12" t="n">
        <v>1.26</v>
      </c>
      <c r="Y12" t="n">
        <v>1</v>
      </c>
      <c r="Z12" t="n">
        <v>10</v>
      </c>
      <c r="AA12" t="n">
        <v>333.8180200603227</v>
      </c>
      <c r="AB12" t="n">
        <v>456.7445420581993</v>
      </c>
      <c r="AC12" t="n">
        <v>413.153484009155</v>
      </c>
      <c r="AD12" t="n">
        <v>333818.0200603227</v>
      </c>
      <c r="AE12" t="n">
        <v>456744.5420581993</v>
      </c>
      <c r="AF12" t="n">
        <v>2.155765164077326e-06</v>
      </c>
      <c r="AG12" t="n">
        <v>14</v>
      </c>
      <c r="AH12" t="n">
        <v>413153.484009155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4.1437</v>
      </c>
      <c r="E13" t="n">
        <v>24.13</v>
      </c>
      <c r="F13" t="n">
        <v>19.1</v>
      </c>
      <c r="G13" t="n">
        <v>22.47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259.72</v>
      </c>
      <c r="Q13" t="n">
        <v>2924.56</v>
      </c>
      <c r="R13" t="n">
        <v>122.3</v>
      </c>
      <c r="S13" t="n">
        <v>60.56</v>
      </c>
      <c r="T13" t="n">
        <v>30899.99</v>
      </c>
      <c r="U13" t="n">
        <v>0.5</v>
      </c>
      <c r="V13" t="n">
        <v>0.9</v>
      </c>
      <c r="W13" t="n">
        <v>0.22</v>
      </c>
      <c r="X13" t="n">
        <v>1.82</v>
      </c>
      <c r="Y13" t="n">
        <v>1</v>
      </c>
      <c r="Z13" t="n">
        <v>10</v>
      </c>
      <c r="AA13" t="n">
        <v>343.6899981154542</v>
      </c>
      <c r="AB13" t="n">
        <v>470.2518179541643</v>
      </c>
      <c r="AC13" t="n">
        <v>425.3716444511899</v>
      </c>
      <c r="AD13" t="n">
        <v>343689.9981154542</v>
      </c>
      <c r="AE13" t="n">
        <v>470251.8179541643</v>
      </c>
      <c r="AF13" t="n">
        <v>2.113732308839643e-06</v>
      </c>
      <c r="AG13" t="n">
        <v>14</v>
      </c>
      <c r="AH13" t="n">
        <v>425371.6444511898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4.2679</v>
      </c>
      <c r="E14" t="n">
        <v>23.43</v>
      </c>
      <c r="F14" t="n">
        <v>18.63</v>
      </c>
      <c r="G14" t="n">
        <v>24.29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248.93</v>
      </c>
      <c r="Q14" t="n">
        <v>2924.63</v>
      </c>
      <c r="R14" t="n">
        <v>104.82</v>
      </c>
      <c r="S14" t="n">
        <v>60.56</v>
      </c>
      <c r="T14" t="n">
        <v>22187.18</v>
      </c>
      <c r="U14" t="n">
        <v>0.58</v>
      </c>
      <c r="V14" t="n">
        <v>0.92</v>
      </c>
      <c r="W14" t="n">
        <v>0.24</v>
      </c>
      <c r="X14" t="n">
        <v>1.35</v>
      </c>
      <c r="Y14" t="n">
        <v>1</v>
      </c>
      <c r="Z14" t="n">
        <v>10</v>
      </c>
      <c r="AA14" t="n">
        <v>329.6718953519919</v>
      </c>
      <c r="AB14" t="n">
        <v>451.0716313181483</v>
      </c>
      <c r="AC14" t="n">
        <v>408.0219879081541</v>
      </c>
      <c r="AD14" t="n">
        <v>329671.8953519919</v>
      </c>
      <c r="AE14" t="n">
        <v>451071.6313181483</v>
      </c>
      <c r="AF14" t="n">
        <v>2.177087656176053e-06</v>
      </c>
      <c r="AG14" t="n">
        <v>14</v>
      </c>
      <c r="AH14" t="n">
        <v>408021.9879081541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4.3273</v>
      </c>
      <c r="E15" t="n">
        <v>23.11</v>
      </c>
      <c r="F15" t="n">
        <v>18.49</v>
      </c>
      <c r="G15" t="n">
        <v>26.41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243.19</v>
      </c>
      <c r="Q15" t="n">
        <v>2924.54</v>
      </c>
      <c r="R15" t="n">
        <v>100.05</v>
      </c>
      <c r="S15" t="n">
        <v>60.56</v>
      </c>
      <c r="T15" t="n">
        <v>19821.59</v>
      </c>
      <c r="U15" t="n">
        <v>0.61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323.2081767589153</v>
      </c>
      <c r="AB15" t="n">
        <v>442.2276863799621</v>
      </c>
      <c r="AC15" t="n">
        <v>400.0220966623139</v>
      </c>
      <c r="AD15" t="n">
        <v>323208.1767589153</v>
      </c>
      <c r="AE15" t="n">
        <v>442227.6863799621</v>
      </c>
      <c r="AF15" t="n">
        <v>2.207388039684772e-06</v>
      </c>
      <c r="AG15" t="n">
        <v>14</v>
      </c>
      <c r="AH15" t="n">
        <v>400022.0966623139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4.3728</v>
      </c>
      <c r="E16" t="n">
        <v>22.87</v>
      </c>
      <c r="F16" t="n">
        <v>18.38</v>
      </c>
      <c r="G16" t="n">
        <v>28.28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37</v>
      </c>
      <c r="N16" t="n">
        <v>56.49</v>
      </c>
      <c r="O16" t="n">
        <v>29675.01</v>
      </c>
      <c r="P16" t="n">
        <v>238.36</v>
      </c>
      <c r="Q16" t="n">
        <v>2924.51</v>
      </c>
      <c r="R16" t="n">
        <v>96.7</v>
      </c>
      <c r="S16" t="n">
        <v>60.56</v>
      </c>
      <c r="T16" t="n">
        <v>18161.43</v>
      </c>
      <c r="U16" t="n">
        <v>0.63</v>
      </c>
      <c r="V16" t="n">
        <v>0.9399999999999999</v>
      </c>
      <c r="W16" t="n">
        <v>0.23</v>
      </c>
      <c r="X16" t="n">
        <v>1.11</v>
      </c>
      <c r="Y16" t="n">
        <v>1</v>
      </c>
      <c r="Z16" t="n">
        <v>10</v>
      </c>
      <c r="AA16" t="n">
        <v>318.1271532759649</v>
      </c>
      <c r="AB16" t="n">
        <v>435.2756058916538</v>
      </c>
      <c r="AC16" t="n">
        <v>393.7335129785034</v>
      </c>
      <c r="AD16" t="n">
        <v>318127.153275965</v>
      </c>
      <c r="AE16" t="n">
        <v>435275.6058916538</v>
      </c>
      <c r="AF16" t="n">
        <v>2.230597929409463e-06</v>
      </c>
      <c r="AG16" t="n">
        <v>14</v>
      </c>
      <c r="AH16" t="n">
        <v>393733.5129785034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4.4043</v>
      </c>
      <c r="E17" t="n">
        <v>22.71</v>
      </c>
      <c r="F17" t="n">
        <v>18.31</v>
      </c>
      <c r="G17" t="n">
        <v>29.69</v>
      </c>
      <c r="H17" t="n">
        <v>0.35</v>
      </c>
      <c r="I17" t="n">
        <v>37</v>
      </c>
      <c r="J17" t="n">
        <v>239.14</v>
      </c>
      <c r="K17" t="n">
        <v>57.72</v>
      </c>
      <c r="L17" t="n">
        <v>4.75</v>
      </c>
      <c r="M17" t="n">
        <v>35</v>
      </c>
      <c r="N17" t="n">
        <v>56.67</v>
      </c>
      <c r="O17" t="n">
        <v>29728.63</v>
      </c>
      <c r="P17" t="n">
        <v>234.61</v>
      </c>
      <c r="Q17" t="n">
        <v>2924.58</v>
      </c>
      <c r="R17" t="n">
        <v>94.27</v>
      </c>
      <c r="S17" t="n">
        <v>60.56</v>
      </c>
      <c r="T17" t="n">
        <v>16953.57</v>
      </c>
      <c r="U17" t="n">
        <v>0.64</v>
      </c>
      <c r="V17" t="n">
        <v>0.9399999999999999</v>
      </c>
      <c r="W17" t="n">
        <v>0.22</v>
      </c>
      <c r="X17" t="n">
        <v>1.03</v>
      </c>
      <c r="Y17" t="n">
        <v>1</v>
      </c>
      <c r="Z17" t="n">
        <v>10</v>
      </c>
      <c r="AA17" t="n">
        <v>314.4679516583266</v>
      </c>
      <c r="AB17" t="n">
        <v>430.2689248058189</v>
      </c>
      <c r="AC17" t="n">
        <v>389.2046625085795</v>
      </c>
      <c r="AD17" t="n">
        <v>314467.9516583266</v>
      </c>
      <c r="AE17" t="n">
        <v>430268.9248058189</v>
      </c>
      <c r="AF17" t="n">
        <v>2.24666631460348e-06</v>
      </c>
      <c r="AG17" t="n">
        <v>14</v>
      </c>
      <c r="AH17" t="n">
        <v>389204.6625085796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4.4503</v>
      </c>
      <c r="E18" t="n">
        <v>22.47</v>
      </c>
      <c r="F18" t="n">
        <v>18.21</v>
      </c>
      <c r="G18" t="n">
        <v>32.14</v>
      </c>
      <c r="H18" t="n">
        <v>0.37</v>
      </c>
      <c r="I18" t="n">
        <v>34</v>
      </c>
      <c r="J18" t="n">
        <v>239.58</v>
      </c>
      <c r="K18" t="n">
        <v>57.72</v>
      </c>
      <c r="L18" t="n">
        <v>5</v>
      </c>
      <c r="M18" t="n">
        <v>32</v>
      </c>
      <c r="N18" t="n">
        <v>56.86</v>
      </c>
      <c r="O18" t="n">
        <v>29782.33</v>
      </c>
      <c r="P18" t="n">
        <v>229.39</v>
      </c>
      <c r="Q18" t="n">
        <v>2924.55</v>
      </c>
      <c r="R18" t="n">
        <v>91.03</v>
      </c>
      <c r="S18" t="n">
        <v>60.56</v>
      </c>
      <c r="T18" t="n">
        <v>15349.31</v>
      </c>
      <c r="U18" t="n">
        <v>0.67</v>
      </c>
      <c r="V18" t="n">
        <v>0.9399999999999999</v>
      </c>
      <c r="W18" t="n">
        <v>0.22</v>
      </c>
      <c r="X18" t="n">
        <v>0.9399999999999999</v>
      </c>
      <c r="Y18" t="n">
        <v>1</v>
      </c>
      <c r="Z18" t="n">
        <v>10</v>
      </c>
      <c r="AA18" t="n">
        <v>309.3637844310566</v>
      </c>
      <c r="AB18" t="n">
        <v>423.2851780255025</v>
      </c>
      <c r="AC18" t="n">
        <v>382.8874347192264</v>
      </c>
      <c r="AD18" t="n">
        <v>309363.7844310566</v>
      </c>
      <c r="AE18" t="n">
        <v>423285.1780255025</v>
      </c>
      <c r="AF18" t="n">
        <v>2.27013125806141e-06</v>
      </c>
      <c r="AG18" t="n">
        <v>14</v>
      </c>
      <c r="AH18" t="n">
        <v>382887.4347192264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4.4809</v>
      </c>
      <c r="E19" t="n">
        <v>22.32</v>
      </c>
      <c r="F19" t="n">
        <v>18.15</v>
      </c>
      <c r="G19" t="n">
        <v>34.03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30</v>
      </c>
      <c r="N19" t="n">
        <v>57.04</v>
      </c>
      <c r="O19" t="n">
        <v>29836.09</v>
      </c>
      <c r="P19" t="n">
        <v>224.38</v>
      </c>
      <c r="Q19" t="n">
        <v>2924.58</v>
      </c>
      <c r="R19" t="n">
        <v>89.06</v>
      </c>
      <c r="S19" t="n">
        <v>60.56</v>
      </c>
      <c r="T19" t="n">
        <v>14376.13</v>
      </c>
      <c r="U19" t="n">
        <v>0.68</v>
      </c>
      <c r="V19" t="n">
        <v>0.95</v>
      </c>
      <c r="W19" t="n">
        <v>0.21</v>
      </c>
      <c r="X19" t="n">
        <v>0.87</v>
      </c>
      <c r="Y19" t="n">
        <v>1</v>
      </c>
      <c r="Z19" t="n">
        <v>10</v>
      </c>
      <c r="AA19" t="n">
        <v>296.3073411553898</v>
      </c>
      <c r="AB19" t="n">
        <v>405.4207763261105</v>
      </c>
      <c r="AC19" t="n">
        <v>366.7279864451791</v>
      </c>
      <c r="AD19" t="n">
        <v>296307.3411553898</v>
      </c>
      <c r="AE19" t="n">
        <v>405420.7763261105</v>
      </c>
      <c r="AF19" t="n">
        <v>2.285740546535598e-06</v>
      </c>
      <c r="AG19" t="n">
        <v>13</v>
      </c>
      <c r="AH19" t="n">
        <v>366727.9864451791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4.5144</v>
      </c>
      <c r="E20" t="n">
        <v>22.15</v>
      </c>
      <c r="F20" t="n">
        <v>18.08</v>
      </c>
      <c r="G20" t="n">
        <v>36.15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219.97</v>
      </c>
      <c r="Q20" t="n">
        <v>2924.52</v>
      </c>
      <c r="R20" t="n">
        <v>86.48</v>
      </c>
      <c r="S20" t="n">
        <v>60.56</v>
      </c>
      <c r="T20" t="n">
        <v>13097.33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292.3945508408002</v>
      </c>
      <c r="AB20" t="n">
        <v>400.0671239975633</v>
      </c>
      <c r="AC20" t="n">
        <v>361.8852791809701</v>
      </c>
      <c r="AD20" t="n">
        <v>292394.5508408002</v>
      </c>
      <c r="AE20" t="n">
        <v>400067.1239975633</v>
      </c>
      <c r="AF20" t="n">
        <v>2.302829146662569e-06</v>
      </c>
      <c r="AG20" t="n">
        <v>13</v>
      </c>
      <c r="AH20" t="n">
        <v>361885.2791809701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4.552</v>
      </c>
      <c r="E21" t="n">
        <v>21.97</v>
      </c>
      <c r="F21" t="n">
        <v>17.98</v>
      </c>
      <c r="G21" t="n">
        <v>38.54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214.2</v>
      </c>
      <c r="Q21" t="n">
        <v>2924.53</v>
      </c>
      <c r="R21" t="n">
        <v>83.28</v>
      </c>
      <c r="S21" t="n">
        <v>60.56</v>
      </c>
      <c r="T21" t="n">
        <v>11507.08</v>
      </c>
      <c r="U21" t="n">
        <v>0.73</v>
      </c>
      <c r="V21" t="n">
        <v>0.96</v>
      </c>
      <c r="W21" t="n">
        <v>0.21</v>
      </c>
      <c r="X21" t="n">
        <v>0.71</v>
      </c>
      <c r="Y21" t="n">
        <v>1</v>
      </c>
      <c r="Z21" t="n">
        <v>10</v>
      </c>
      <c r="AA21" t="n">
        <v>287.5683308994019</v>
      </c>
      <c r="AB21" t="n">
        <v>393.4636769559453</v>
      </c>
      <c r="AC21" t="n">
        <v>355.9120558570081</v>
      </c>
      <c r="AD21" t="n">
        <v>287568.3308994019</v>
      </c>
      <c r="AE21" t="n">
        <v>393463.6769559453</v>
      </c>
      <c r="AF21" t="n">
        <v>2.322009187402093e-06</v>
      </c>
      <c r="AG21" t="n">
        <v>13</v>
      </c>
      <c r="AH21" t="n">
        <v>355912.0558570081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4.5774</v>
      </c>
      <c r="E22" t="n">
        <v>21.85</v>
      </c>
      <c r="F22" t="n">
        <v>17.91</v>
      </c>
      <c r="G22" t="n">
        <v>39.79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208.41</v>
      </c>
      <c r="Q22" t="n">
        <v>2924.53</v>
      </c>
      <c r="R22" t="n">
        <v>80.56999999999999</v>
      </c>
      <c r="S22" t="n">
        <v>60.56</v>
      </c>
      <c r="T22" t="n">
        <v>10157.42</v>
      </c>
      <c r="U22" t="n">
        <v>0.75</v>
      </c>
      <c r="V22" t="n">
        <v>0.96</v>
      </c>
      <c r="W22" t="n">
        <v>0.21</v>
      </c>
      <c r="X22" t="n">
        <v>0.63</v>
      </c>
      <c r="Y22" t="n">
        <v>1</v>
      </c>
      <c r="Z22" t="n">
        <v>10</v>
      </c>
      <c r="AA22" t="n">
        <v>283.3454882449277</v>
      </c>
      <c r="AB22" t="n">
        <v>387.6857973374241</v>
      </c>
      <c r="AC22" t="n">
        <v>350.6856089599735</v>
      </c>
      <c r="AD22" t="n">
        <v>283345.4882449277</v>
      </c>
      <c r="AE22" t="n">
        <v>387685.7973374241</v>
      </c>
      <c r="AF22" t="n">
        <v>2.334965917050603e-06</v>
      </c>
      <c r="AG22" t="n">
        <v>13</v>
      </c>
      <c r="AH22" t="n">
        <v>350685.6089599736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4.5579</v>
      </c>
      <c r="E23" t="n">
        <v>21.94</v>
      </c>
      <c r="F23" t="n">
        <v>18.05</v>
      </c>
      <c r="G23" t="n">
        <v>41.65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6</v>
      </c>
      <c r="N23" t="n">
        <v>57.79</v>
      </c>
      <c r="O23" t="n">
        <v>30051.93</v>
      </c>
      <c r="P23" t="n">
        <v>209.53</v>
      </c>
      <c r="Q23" t="n">
        <v>2924.49</v>
      </c>
      <c r="R23" t="n">
        <v>85.06</v>
      </c>
      <c r="S23" t="n">
        <v>60.56</v>
      </c>
      <c r="T23" t="n">
        <v>12405.32</v>
      </c>
      <c r="U23" t="n">
        <v>0.71</v>
      </c>
      <c r="V23" t="n">
        <v>0.95</v>
      </c>
      <c r="W23" t="n">
        <v>0.23</v>
      </c>
      <c r="X23" t="n">
        <v>0.77</v>
      </c>
      <c r="Y23" t="n">
        <v>1</v>
      </c>
      <c r="Z23" t="n">
        <v>10</v>
      </c>
      <c r="AA23" t="n">
        <v>285.0893229642862</v>
      </c>
      <c r="AB23" t="n">
        <v>390.0717889330087</v>
      </c>
      <c r="AC23" t="n">
        <v>352.8438848664358</v>
      </c>
      <c r="AD23" t="n">
        <v>285089.3229642862</v>
      </c>
      <c r="AE23" t="n">
        <v>390071.7889330087</v>
      </c>
      <c r="AF23" t="n">
        <v>2.325018821454306e-06</v>
      </c>
      <c r="AG23" t="n">
        <v>13</v>
      </c>
      <c r="AH23" t="n">
        <v>352843.8848664358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4.5727</v>
      </c>
      <c r="E24" t="n">
        <v>21.87</v>
      </c>
      <c r="F24" t="n">
        <v>17.98</v>
      </c>
      <c r="G24" t="n">
        <v>41.48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208.74</v>
      </c>
      <c r="Q24" t="n">
        <v>2924.48</v>
      </c>
      <c r="R24" t="n">
        <v>82.51000000000001</v>
      </c>
      <c r="S24" t="n">
        <v>60.56</v>
      </c>
      <c r="T24" t="n">
        <v>11127.84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283.9095429307407</v>
      </c>
      <c r="AB24" t="n">
        <v>388.4575618428899</v>
      </c>
      <c r="AC24" t="n">
        <v>351.3837173442159</v>
      </c>
      <c r="AD24" t="n">
        <v>283909.5429307406</v>
      </c>
      <c r="AE24" t="n">
        <v>388457.5618428899</v>
      </c>
      <c r="AF24" t="n">
        <v>2.332568411958162e-06</v>
      </c>
      <c r="AG24" t="n">
        <v>13</v>
      </c>
      <c r="AH24" t="n">
        <v>351383.717344216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1.9801</v>
      </c>
      <c r="E2" t="n">
        <v>50.5</v>
      </c>
      <c r="F2" t="n">
        <v>28.21</v>
      </c>
      <c r="G2" t="n">
        <v>4.71</v>
      </c>
      <c r="H2" t="n">
        <v>0.06</v>
      </c>
      <c r="I2" t="n">
        <v>359</v>
      </c>
      <c r="J2" t="n">
        <v>285.18</v>
      </c>
      <c r="K2" t="n">
        <v>61.2</v>
      </c>
      <c r="L2" t="n">
        <v>1</v>
      </c>
      <c r="M2" t="n">
        <v>357</v>
      </c>
      <c r="N2" t="n">
        <v>77.98</v>
      </c>
      <c r="O2" t="n">
        <v>35406.83</v>
      </c>
      <c r="P2" t="n">
        <v>493.13</v>
      </c>
      <c r="Q2" t="n">
        <v>2926.19</v>
      </c>
      <c r="R2" t="n">
        <v>418.55</v>
      </c>
      <c r="S2" t="n">
        <v>60.56</v>
      </c>
      <c r="T2" t="n">
        <v>177482.73</v>
      </c>
      <c r="U2" t="n">
        <v>0.14</v>
      </c>
      <c r="V2" t="n">
        <v>0.61</v>
      </c>
      <c r="W2" t="n">
        <v>0.74</v>
      </c>
      <c r="X2" t="n">
        <v>10.92</v>
      </c>
      <c r="Y2" t="n">
        <v>1</v>
      </c>
      <c r="Z2" t="n">
        <v>10</v>
      </c>
      <c r="AA2" t="n">
        <v>1097.346236080394</v>
      </c>
      <c r="AB2" t="n">
        <v>1501.437531704419</v>
      </c>
      <c r="AC2" t="n">
        <v>1358.142440959359</v>
      </c>
      <c r="AD2" t="n">
        <v>1097346.236080394</v>
      </c>
      <c r="AE2" t="n">
        <v>1501437.531704419</v>
      </c>
      <c r="AF2" t="n">
        <v>9.786340358754297e-07</v>
      </c>
      <c r="AG2" t="n">
        <v>30</v>
      </c>
      <c r="AH2" t="n">
        <v>1358142.44095936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2.436</v>
      </c>
      <c r="E3" t="n">
        <v>41.05</v>
      </c>
      <c r="F3" t="n">
        <v>24.68</v>
      </c>
      <c r="G3" t="n">
        <v>5.95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428.54</v>
      </c>
      <c r="Q3" t="n">
        <v>2925.35</v>
      </c>
      <c r="R3" t="n">
        <v>302.71</v>
      </c>
      <c r="S3" t="n">
        <v>60.56</v>
      </c>
      <c r="T3" t="n">
        <v>120114.2</v>
      </c>
      <c r="U3" t="n">
        <v>0.2</v>
      </c>
      <c r="V3" t="n">
        <v>0.7</v>
      </c>
      <c r="W3" t="n">
        <v>0.57</v>
      </c>
      <c r="X3" t="n">
        <v>7.4</v>
      </c>
      <c r="Y3" t="n">
        <v>1</v>
      </c>
      <c r="Z3" t="n">
        <v>10</v>
      </c>
      <c r="AA3" t="n">
        <v>802.2454241182692</v>
      </c>
      <c r="AB3" t="n">
        <v>1097.667581848846</v>
      </c>
      <c r="AC3" t="n">
        <v>992.9077284233186</v>
      </c>
      <c r="AD3" t="n">
        <v>802245.4241182691</v>
      </c>
      <c r="AE3" t="n">
        <v>1097667.581848846</v>
      </c>
      <c r="AF3" t="n">
        <v>1.203955614056132e-06</v>
      </c>
      <c r="AG3" t="n">
        <v>24</v>
      </c>
      <c r="AH3" t="n">
        <v>992907.7284233186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2.7683</v>
      </c>
      <c r="E4" t="n">
        <v>36.12</v>
      </c>
      <c r="F4" t="n">
        <v>22.88</v>
      </c>
      <c r="G4" t="n">
        <v>7.19</v>
      </c>
      <c r="H4" t="n">
        <v>0.09</v>
      </c>
      <c r="I4" t="n">
        <v>191</v>
      </c>
      <c r="J4" t="n">
        <v>286.19</v>
      </c>
      <c r="K4" t="n">
        <v>61.2</v>
      </c>
      <c r="L4" t="n">
        <v>1.5</v>
      </c>
      <c r="M4" t="n">
        <v>189</v>
      </c>
      <c r="N4" t="n">
        <v>78.48999999999999</v>
      </c>
      <c r="O4" t="n">
        <v>35530.47</v>
      </c>
      <c r="P4" t="n">
        <v>394.59</v>
      </c>
      <c r="Q4" t="n">
        <v>2925.05</v>
      </c>
      <c r="R4" t="n">
        <v>243.56</v>
      </c>
      <c r="S4" t="n">
        <v>60.56</v>
      </c>
      <c r="T4" t="n">
        <v>90827.73</v>
      </c>
      <c r="U4" t="n">
        <v>0.25</v>
      </c>
      <c r="V4" t="n">
        <v>0.75</v>
      </c>
      <c r="W4" t="n">
        <v>0.47</v>
      </c>
      <c r="X4" t="n">
        <v>5.6</v>
      </c>
      <c r="Y4" t="n">
        <v>1</v>
      </c>
      <c r="Z4" t="n">
        <v>10</v>
      </c>
      <c r="AA4" t="n">
        <v>665.3406084129696</v>
      </c>
      <c r="AB4" t="n">
        <v>910.3483731866553</v>
      </c>
      <c r="AC4" t="n">
        <v>823.4660021316867</v>
      </c>
      <c r="AD4" t="n">
        <v>665340.6084129696</v>
      </c>
      <c r="AE4" t="n">
        <v>910348.3731866553</v>
      </c>
      <c r="AF4" t="n">
        <v>1.368189789159109e-06</v>
      </c>
      <c r="AG4" t="n">
        <v>21</v>
      </c>
      <c r="AH4" t="n">
        <v>823466.0021316867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3.0203</v>
      </c>
      <c r="E5" t="n">
        <v>33.11</v>
      </c>
      <c r="F5" t="n">
        <v>21.81</v>
      </c>
      <c r="G5" t="n">
        <v>8.44</v>
      </c>
      <c r="H5" t="n">
        <v>0.11</v>
      </c>
      <c r="I5" t="n">
        <v>155</v>
      </c>
      <c r="J5" t="n">
        <v>286.69</v>
      </c>
      <c r="K5" t="n">
        <v>61.2</v>
      </c>
      <c r="L5" t="n">
        <v>1.75</v>
      </c>
      <c r="M5" t="n">
        <v>153</v>
      </c>
      <c r="N5" t="n">
        <v>78.73999999999999</v>
      </c>
      <c r="O5" t="n">
        <v>35592.57</v>
      </c>
      <c r="P5" t="n">
        <v>373.62</v>
      </c>
      <c r="Q5" t="n">
        <v>2925.01</v>
      </c>
      <c r="R5" t="n">
        <v>208.55</v>
      </c>
      <c r="S5" t="n">
        <v>60.56</v>
      </c>
      <c r="T5" t="n">
        <v>73505.3</v>
      </c>
      <c r="U5" t="n">
        <v>0.29</v>
      </c>
      <c r="V5" t="n">
        <v>0.79</v>
      </c>
      <c r="W5" t="n">
        <v>0.41</v>
      </c>
      <c r="X5" t="n">
        <v>4.53</v>
      </c>
      <c r="Y5" t="n">
        <v>1</v>
      </c>
      <c r="Z5" t="n">
        <v>10</v>
      </c>
      <c r="AA5" t="n">
        <v>594.5536202870544</v>
      </c>
      <c r="AB5" t="n">
        <v>813.4944931312655</v>
      </c>
      <c r="AC5" t="n">
        <v>735.8557204535088</v>
      </c>
      <c r="AD5" t="n">
        <v>594553.6202870545</v>
      </c>
      <c r="AE5" t="n">
        <v>813494.4931312655</v>
      </c>
      <c r="AF5" t="n">
        <v>1.492736921647675e-06</v>
      </c>
      <c r="AG5" t="n">
        <v>20</v>
      </c>
      <c r="AH5" t="n">
        <v>735855.7204535088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3.2281</v>
      </c>
      <c r="E6" t="n">
        <v>30.98</v>
      </c>
      <c r="F6" t="n">
        <v>21.02</v>
      </c>
      <c r="G6" t="n">
        <v>9.699999999999999</v>
      </c>
      <c r="H6" t="n">
        <v>0.12</v>
      </c>
      <c r="I6" t="n">
        <v>130</v>
      </c>
      <c r="J6" t="n">
        <v>287.19</v>
      </c>
      <c r="K6" t="n">
        <v>61.2</v>
      </c>
      <c r="L6" t="n">
        <v>2</v>
      </c>
      <c r="M6" t="n">
        <v>128</v>
      </c>
      <c r="N6" t="n">
        <v>78.98999999999999</v>
      </c>
      <c r="O6" t="n">
        <v>35654.65</v>
      </c>
      <c r="P6" t="n">
        <v>357.7</v>
      </c>
      <c r="Q6" t="n">
        <v>2924.85</v>
      </c>
      <c r="R6" t="n">
        <v>182.84</v>
      </c>
      <c r="S6" t="n">
        <v>60.56</v>
      </c>
      <c r="T6" t="n">
        <v>60773.89</v>
      </c>
      <c r="U6" t="n">
        <v>0.33</v>
      </c>
      <c r="V6" t="n">
        <v>0.82</v>
      </c>
      <c r="W6" t="n">
        <v>0.37</v>
      </c>
      <c r="X6" t="n">
        <v>3.74</v>
      </c>
      <c r="Y6" t="n">
        <v>1</v>
      </c>
      <c r="Z6" t="n">
        <v>10</v>
      </c>
      <c r="AA6" t="n">
        <v>534.1696456556839</v>
      </c>
      <c r="AB6" t="n">
        <v>730.8744750876762</v>
      </c>
      <c r="AC6" t="n">
        <v>661.1208409740759</v>
      </c>
      <c r="AD6" t="n">
        <v>534169.6456556839</v>
      </c>
      <c r="AE6" t="n">
        <v>730874.4750876762</v>
      </c>
      <c r="AF6" t="n">
        <v>1.595438882485468e-06</v>
      </c>
      <c r="AG6" t="n">
        <v>18</v>
      </c>
      <c r="AH6" t="n">
        <v>661120.840974076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3.3937</v>
      </c>
      <c r="E7" t="n">
        <v>29.47</v>
      </c>
      <c r="F7" t="n">
        <v>20.48</v>
      </c>
      <c r="G7" t="n">
        <v>10.97</v>
      </c>
      <c r="H7" t="n">
        <v>0.14</v>
      </c>
      <c r="I7" t="n">
        <v>112</v>
      </c>
      <c r="J7" t="n">
        <v>287.7</v>
      </c>
      <c r="K7" t="n">
        <v>61.2</v>
      </c>
      <c r="L7" t="n">
        <v>2.25</v>
      </c>
      <c r="M7" t="n">
        <v>110</v>
      </c>
      <c r="N7" t="n">
        <v>79.25</v>
      </c>
      <c r="O7" t="n">
        <v>35716.83</v>
      </c>
      <c r="P7" t="n">
        <v>346.06</v>
      </c>
      <c r="Q7" t="n">
        <v>2924.65</v>
      </c>
      <c r="R7" t="n">
        <v>165.09</v>
      </c>
      <c r="S7" t="n">
        <v>60.56</v>
      </c>
      <c r="T7" t="n">
        <v>51991.21</v>
      </c>
      <c r="U7" t="n">
        <v>0.37</v>
      </c>
      <c r="V7" t="n">
        <v>0.84</v>
      </c>
      <c r="W7" t="n">
        <v>0.34</v>
      </c>
      <c r="X7" t="n">
        <v>3.2</v>
      </c>
      <c r="Y7" t="n">
        <v>1</v>
      </c>
      <c r="Z7" t="n">
        <v>10</v>
      </c>
      <c r="AA7" t="n">
        <v>505.4388534979834</v>
      </c>
      <c r="AB7" t="n">
        <v>691.563737744417</v>
      </c>
      <c r="AC7" t="n">
        <v>625.5618652298911</v>
      </c>
      <c r="AD7" t="n">
        <v>505438.8534979834</v>
      </c>
      <c r="AE7" t="n">
        <v>691563.737744417</v>
      </c>
      <c r="AF7" t="n">
        <v>1.677284140977954e-06</v>
      </c>
      <c r="AG7" t="n">
        <v>18</v>
      </c>
      <c r="AH7" t="n">
        <v>625561.865229891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3.5342</v>
      </c>
      <c r="E8" t="n">
        <v>28.29</v>
      </c>
      <c r="F8" t="n">
        <v>20.06</v>
      </c>
      <c r="G8" t="n">
        <v>12.28</v>
      </c>
      <c r="H8" t="n">
        <v>0.15</v>
      </c>
      <c r="I8" t="n">
        <v>98</v>
      </c>
      <c r="J8" t="n">
        <v>288.2</v>
      </c>
      <c r="K8" t="n">
        <v>61.2</v>
      </c>
      <c r="L8" t="n">
        <v>2.5</v>
      </c>
      <c r="M8" t="n">
        <v>96</v>
      </c>
      <c r="N8" t="n">
        <v>79.5</v>
      </c>
      <c r="O8" t="n">
        <v>35779.11</v>
      </c>
      <c r="P8" t="n">
        <v>336.83</v>
      </c>
      <c r="Q8" t="n">
        <v>2924.84</v>
      </c>
      <c r="R8" t="n">
        <v>151.48</v>
      </c>
      <c r="S8" t="n">
        <v>60.56</v>
      </c>
      <c r="T8" t="n">
        <v>45255</v>
      </c>
      <c r="U8" t="n">
        <v>0.4</v>
      </c>
      <c r="V8" t="n">
        <v>0.86</v>
      </c>
      <c r="W8" t="n">
        <v>0.32</v>
      </c>
      <c r="X8" t="n">
        <v>2.78</v>
      </c>
      <c r="Y8" t="n">
        <v>1</v>
      </c>
      <c r="Z8" t="n">
        <v>10</v>
      </c>
      <c r="AA8" t="n">
        <v>474.6583124781067</v>
      </c>
      <c r="AB8" t="n">
        <v>649.4484435793904</v>
      </c>
      <c r="AC8" t="n">
        <v>587.4659956307881</v>
      </c>
      <c r="AD8" t="n">
        <v>474658.3124781067</v>
      </c>
      <c r="AE8" t="n">
        <v>649448.4435793904</v>
      </c>
      <c r="AF8" t="n">
        <v>1.746724109686856e-06</v>
      </c>
      <c r="AG8" t="n">
        <v>17</v>
      </c>
      <c r="AH8" t="n">
        <v>587465.9956307882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3.652</v>
      </c>
      <c r="E9" t="n">
        <v>27.38</v>
      </c>
      <c r="F9" t="n">
        <v>19.75</v>
      </c>
      <c r="G9" t="n">
        <v>13.62</v>
      </c>
      <c r="H9" t="n">
        <v>0.17</v>
      </c>
      <c r="I9" t="n">
        <v>87</v>
      </c>
      <c r="J9" t="n">
        <v>288.71</v>
      </c>
      <c r="K9" t="n">
        <v>61.2</v>
      </c>
      <c r="L9" t="n">
        <v>2.75</v>
      </c>
      <c r="M9" t="n">
        <v>85</v>
      </c>
      <c r="N9" t="n">
        <v>79.76000000000001</v>
      </c>
      <c r="O9" t="n">
        <v>35841.5</v>
      </c>
      <c r="P9" t="n">
        <v>329.1</v>
      </c>
      <c r="Q9" t="n">
        <v>2924.96</v>
      </c>
      <c r="R9" t="n">
        <v>140.95</v>
      </c>
      <c r="S9" t="n">
        <v>60.56</v>
      </c>
      <c r="T9" t="n">
        <v>40043.37</v>
      </c>
      <c r="U9" t="n">
        <v>0.43</v>
      </c>
      <c r="V9" t="n">
        <v>0.87</v>
      </c>
      <c r="W9" t="n">
        <v>0.3</v>
      </c>
      <c r="X9" t="n">
        <v>2.47</v>
      </c>
      <c r="Y9" t="n">
        <v>1</v>
      </c>
      <c r="Z9" t="n">
        <v>10</v>
      </c>
      <c r="AA9" t="n">
        <v>448.8447826509847</v>
      </c>
      <c r="AB9" t="n">
        <v>614.1292332573596</v>
      </c>
      <c r="AC9" t="n">
        <v>555.5176011710687</v>
      </c>
      <c r="AD9" t="n">
        <v>448844.7826509847</v>
      </c>
      <c r="AE9" t="n">
        <v>614129.2332573596</v>
      </c>
      <c r="AF9" t="n">
        <v>1.804944951778733e-06</v>
      </c>
      <c r="AG9" t="n">
        <v>16</v>
      </c>
      <c r="AH9" t="n">
        <v>555517.6011710687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3.7418</v>
      </c>
      <c r="E10" t="n">
        <v>26.72</v>
      </c>
      <c r="F10" t="n">
        <v>19.52</v>
      </c>
      <c r="G10" t="n">
        <v>14.82</v>
      </c>
      <c r="H10" t="n">
        <v>0.18</v>
      </c>
      <c r="I10" t="n">
        <v>79</v>
      </c>
      <c r="J10" t="n">
        <v>289.21</v>
      </c>
      <c r="K10" t="n">
        <v>61.2</v>
      </c>
      <c r="L10" t="n">
        <v>3</v>
      </c>
      <c r="M10" t="n">
        <v>77</v>
      </c>
      <c r="N10" t="n">
        <v>80.02</v>
      </c>
      <c r="O10" t="n">
        <v>35903.99</v>
      </c>
      <c r="P10" t="n">
        <v>322.91</v>
      </c>
      <c r="Q10" t="n">
        <v>2924.85</v>
      </c>
      <c r="R10" t="n">
        <v>133.72</v>
      </c>
      <c r="S10" t="n">
        <v>60.56</v>
      </c>
      <c r="T10" t="n">
        <v>36468.98</v>
      </c>
      <c r="U10" t="n">
        <v>0.45</v>
      </c>
      <c r="V10" t="n">
        <v>0.88</v>
      </c>
      <c r="W10" t="n">
        <v>0.29</v>
      </c>
      <c r="X10" t="n">
        <v>2.24</v>
      </c>
      <c r="Y10" t="n">
        <v>1</v>
      </c>
      <c r="Z10" t="n">
        <v>10</v>
      </c>
      <c r="AA10" t="n">
        <v>436.6620300038121</v>
      </c>
      <c r="AB10" t="n">
        <v>597.4602536203836</v>
      </c>
      <c r="AC10" t="n">
        <v>540.439485555586</v>
      </c>
      <c r="AD10" t="n">
        <v>436662.0300038121</v>
      </c>
      <c r="AE10" t="n">
        <v>597460.2536203836</v>
      </c>
      <c r="AF10" t="n">
        <v>1.849327223594103e-06</v>
      </c>
      <c r="AG10" t="n">
        <v>16</v>
      </c>
      <c r="AH10" t="n">
        <v>540439.4855555859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3.8405</v>
      </c>
      <c r="E11" t="n">
        <v>26.04</v>
      </c>
      <c r="F11" t="n">
        <v>19.26</v>
      </c>
      <c r="G11" t="n">
        <v>16.28</v>
      </c>
      <c r="H11" t="n">
        <v>0.2</v>
      </c>
      <c r="I11" t="n">
        <v>71</v>
      </c>
      <c r="J11" t="n">
        <v>289.72</v>
      </c>
      <c r="K11" t="n">
        <v>61.2</v>
      </c>
      <c r="L11" t="n">
        <v>3.25</v>
      </c>
      <c r="M11" t="n">
        <v>69</v>
      </c>
      <c r="N11" t="n">
        <v>80.27</v>
      </c>
      <c r="O11" t="n">
        <v>35966.59</v>
      </c>
      <c r="P11" t="n">
        <v>316.33</v>
      </c>
      <c r="Q11" t="n">
        <v>2924.68</v>
      </c>
      <c r="R11" t="n">
        <v>125.46</v>
      </c>
      <c r="S11" t="n">
        <v>60.56</v>
      </c>
      <c r="T11" t="n">
        <v>32378.79</v>
      </c>
      <c r="U11" t="n">
        <v>0.48</v>
      </c>
      <c r="V11" t="n">
        <v>0.89</v>
      </c>
      <c r="W11" t="n">
        <v>0.27</v>
      </c>
      <c r="X11" t="n">
        <v>1.98</v>
      </c>
      <c r="Y11" t="n">
        <v>1</v>
      </c>
      <c r="Z11" t="n">
        <v>10</v>
      </c>
      <c r="AA11" t="n">
        <v>424.0408742582558</v>
      </c>
      <c r="AB11" t="n">
        <v>580.1914315232194</v>
      </c>
      <c r="AC11" t="n">
        <v>524.8187756024311</v>
      </c>
      <c r="AD11" t="n">
        <v>424040.8742582558</v>
      </c>
      <c r="AE11" t="n">
        <v>580191.4315232194</v>
      </c>
      <c r="AF11" t="n">
        <v>1.898108183818791e-06</v>
      </c>
      <c r="AG11" t="n">
        <v>16</v>
      </c>
      <c r="AH11" t="n">
        <v>524818.775602431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3.9167</v>
      </c>
      <c r="E12" t="n">
        <v>25.53</v>
      </c>
      <c r="F12" t="n">
        <v>19.08</v>
      </c>
      <c r="G12" t="n">
        <v>17.61</v>
      </c>
      <c r="H12" t="n">
        <v>0.21</v>
      </c>
      <c r="I12" t="n">
        <v>65</v>
      </c>
      <c r="J12" t="n">
        <v>290.23</v>
      </c>
      <c r="K12" t="n">
        <v>61.2</v>
      </c>
      <c r="L12" t="n">
        <v>3.5</v>
      </c>
      <c r="M12" t="n">
        <v>63</v>
      </c>
      <c r="N12" t="n">
        <v>80.53</v>
      </c>
      <c r="O12" t="n">
        <v>36029.29</v>
      </c>
      <c r="P12" t="n">
        <v>311.04</v>
      </c>
      <c r="Q12" t="n">
        <v>2924.6</v>
      </c>
      <c r="R12" t="n">
        <v>119.32</v>
      </c>
      <c r="S12" t="n">
        <v>60.56</v>
      </c>
      <c r="T12" t="n">
        <v>29339.83</v>
      </c>
      <c r="U12" t="n">
        <v>0.51</v>
      </c>
      <c r="V12" t="n">
        <v>0.9</v>
      </c>
      <c r="W12" t="n">
        <v>0.27</v>
      </c>
      <c r="X12" t="n">
        <v>1.8</v>
      </c>
      <c r="Y12" t="n">
        <v>1</v>
      </c>
      <c r="Z12" t="n">
        <v>10</v>
      </c>
      <c r="AA12" t="n">
        <v>405.5598086007769</v>
      </c>
      <c r="AB12" t="n">
        <v>554.904822163583</v>
      </c>
      <c r="AC12" t="n">
        <v>501.9454847500992</v>
      </c>
      <c r="AD12" t="n">
        <v>405559.8086007769</v>
      </c>
      <c r="AE12" t="n">
        <v>554904.822163583</v>
      </c>
      <c r="AF12" t="n">
        <v>1.935768864357e-06</v>
      </c>
      <c r="AG12" t="n">
        <v>15</v>
      </c>
      <c r="AH12" t="n">
        <v>501945.4847500992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3.986</v>
      </c>
      <c r="E13" t="n">
        <v>25.09</v>
      </c>
      <c r="F13" t="n">
        <v>18.91</v>
      </c>
      <c r="G13" t="n">
        <v>18.91</v>
      </c>
      <c r="H13" t="n">
        <v>0.23</v>
      </c>
      <c r="I13" t="n">
        <v>60</v>
      </c>
      <c r="J13" t="n">
        <v>290.74</v>
      </c>
      <c r="K13" t="n">
        <v>61.2</v>
      </c>
      <c r="L13" t="n">
        <v>3.75</v>
      </c>
      <c r="M13" t="n">
        <v>58</v>
      </c>
      <c r="N13" t="n">
        <v>80.79000000000001</v>
      </c>
      <c r="O13" t="n">
        <v>36092.1</v>
      </c>
      <c r="P13" t="n">
        <v>305.71</v>
      </c>
      <c r="Q13" t="n">
        <v>2924.76</v>
      </c>
      <c r="R13" t="n">
        <v>113.38</v>
      </c>
      <c r="S13" t="n">
        <v>60.56</v>
      </c>
      <c r="T13" t="n">
        <v>26395.25</v>
      </c>
      <c r="U13" t="n">
        <v>0.53</v>
      </c>
      <c r="V13" t="n">
        <v>0.91</v>
      </c>
      <c r="W13" t="n">
        <v>0.26</v>
      </c>
      <c r="X13" t="n">
        <v>1.63</v>
      </c>
      <c r="Y13" t="n">
        <v>1</v>
      </c>
      <c r="Z13" t="n">
        <v>10</v>
      </c>
      <c r="AA13" t="n">
        <v>397.021500896592</v>
      </c>
      <c r="AB13" t="n">
        <v>543.2223328791662</v>
      </c>
      <c r="AC13" t="n">
        <v>491.3779558465104</v>
      </c>
      <c r="AD13" t="n">
        <v>397021.500896592</v>
      </c>
      <c r="AE13" t="n">
        <v>543222.3328791661</v>
      </c>
      <c r="AF13" t="n">
        <v>1.970019325791355e-06</v>
      </c>
      <c r="AG13" t="n">
        <v>15</v>
      </c>
      <c r="AH13" t="n">
        <v>491377.9558465104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4.082</v>
      </c>
      <c r="E14" t="n">
        <v>24.5</v>
      </c>
      <c r="F14" t="n">
        <v>18.59</v>
      </c>
      <c r="G14" t="n">
        <v>20.27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297.68</v>
      </c>
      <c r="Q14" t="n">
        <v>2924.6</v>
      </c>
      <c r="R14" t="n">
        <v>102.49</v>
      </c>
      <c r="S14" t="n">
        <v>60.56</v>
      </c>
      <c r="T14" t="n">
        <v>20973.18</v>
      </c>
      <c r="U14" t="n">
        <v>0.59</v>
      </c>
      <c r="V14" t="n">
        <v>0.93</v>
      </c>
      <c r="W14" t="n">
        <v>0.25</v>
      </c>
      <c r="X14" t="n">
        <v>1.31</v>
      </c>
      <c r="Y14" t="n">
        <v>1</v>
      </c>
      <c r="Z14" t="n">
        <v>10</v>
      </c>
      <c r="AA14" t="n">
        <v>384.9700859260287</v>
      </c>
      <c r="AB14" t="n">
        <v>526.7330552455364</v>
      </c>
      <c r="AC14" t="n">
        <v>476.4623917273878</v>
      </c>
      <c r="AD14" t="n">
        <v>384970.0859260287</v>
      </c>
      <c r="AE14" t="n">
        <v>526733.0552455364</v>
      </c>
      <c r="AF14" t="n">
        <v>2.017465852453666e-06</v>
      </c>
      <c r="AG14" t="n">
        <v>15</v>
      </c>
      <c r="AH14" t="n">
        <v>476462.3917273878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4.0936</v>
      </c>
      <c r="E15" t="n">
        <v>24.43</v>
      </c>
      <c r="F15" t="n">
        <v>18.68</v>
      </c>
      <c r="G15" t="n">
        <v>21.55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297.19</v>
      </c>
      <c r="Q15" t="n">
        <v>2924.51</v>
      </c>
      <c r="R15" t="n">
        <v>107.12</v>
      </c>
      <c r="S15" t="n">
        <v>60.56</v>
      </c>
      <c r="T15" t="n">
        <v>23304.31</v>
      </c>
      <c r="U15" t="n">
        <v>0.57</v>
      </c>
      <c r="V15" t="n">
        <v>0.92</v>
      </c>
      <c r="W15" t="n">
        <v>0.22</v>
      </c>
      <c r="X15" t="n">
        <v>1.4</v>
      </c>
      <c r="Y15" t="n">
        <v>1</v>
      </c>
      <c r="Z15" t="n">
        <v>10</v>
      </c>
      <c r="AA15" t="n">
        <v>384.3208716349596</v>
      </c>
      <c r="AB15" t="n">
        <v>525.8447716111825</v>
      </c>
      <c r="AC15" t="n">
        <v>475.6588846363828</v>
      </c>
      <c r="AD15" t="n">
        <v>384320.8716349596</v>
      </c>
      <c r="AE15" t="n">
        <v>525844.7716111825</v>
      </c>
      <c r="AF15" t="n">
        <v>2.023198974425362e-06</v>
      </c>
      <c r="AG15" t="n">
        <v>15</v>
      </c>
      <c r="AH15" t="n">
        <v>475658.8846363828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4.0909</v>
      </c>
      <c r="E16" t="n">
        <v>24.44</v>
      </c>
      <c r="F16" t="n">
        <v>18.85</v>
      </c>
      <c r="G16" t="n">
        <v>23.09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298.46</v>
      </c>
      <c r="Q16" t="n">
        <v>2924.55</v>
      </c>
      <c r="R16" t="n">
        <v>112.88</v>
      </c>
      <c r="S16" t="n">
        <v>60.56</v>
      </c>
      <c r="T16" t="n">
        <v>26199.32</v>
      </c>
      <c r="U16" t="n">
        <v>0.54</v>
      </c>
      <c r="V16" t="n">
        <v>0.91</v>
      </c>
      <c r="W16" t="n">
        <v>0.24</v>
      </c>
      <c r="X16" t="n">
        <v>1.58</v>
      </c>
      <c r="Y16" t="n">
        <v>1</v>
      </c>
      <c r="Z16" t="n">
        <v>10</v>
      </c>
      <c r="AA16" t="n">
        <v>385.8752443753288</v>
      </c>
      <c r="AB16" t="n">
        <v>527.9715329686412</v>
      </c>
      <c r="AC16" t="n">
        <v>477.5826708748139</v>
      </c>
      <c r="AD16" t="n">
        <v>385875.2443753288</v>
      </c>
      <c r="AE16" t="n">
        <v>527971.5329686413</v>
      </c>
      <c r="AF16" t="n">
        <v>2.021864540862984e-06</v>
      </c>
      <c r="AG16" t="n">
        <v>15</v>
      </c>
      <c r="AH16" t="n">
        <v>477582.6708748139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4.1743</v>
      </c>
      <c r="E17" t="n">
        <v>23.96</v>
      </c>
      <c r="F17" t="n">
        <v>18.58</v>
      </c>
      <c r="G17" t="n">
        <v>24.78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291.3</v>
      </c>
      <c r="Q17" t="n">
        <v>2924.55</v>
      </c>
      <c r="R17" t="n">
        <v>103.3</v>
      </c>
      <c r="S17" t="n">
        <v>60.56</v>
      </c>
      <c r="T17" t="n">
        <v>21432.12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366.6585967592133</v>
      </c>
      <c r="AB17" t="n">
        <v>501.6784679216124</v>
      </c>
      <c r="AC17" t="n">
        <v>453.7989790533249</v>
      </c>
      <c r="AD17" t="n">
        <v>366658.5967592133</v>
      </c>
      <c r="AE17" t="n">
        <v>501678.4679216124</v>
      </c>
      <c r="AF17" t="n">
        <v>2.063083710900866e-06</v>
      </c>
      <c r="AG17" t="n">
        <v>14</v>
      </c>
      <c r="AH17" t="n">
        <v>453798.9790533249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4.2033</v>
      </c>
      <c r="E18" t="n">
        <v>23.79</v>
      </c>
      <c r="F18" t="n">
        <v>18.52</v>
      </c>
      <c r="G18" t="n">
        <v>25.85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287.72</v>
      </c>
      <c r="Q18" t="n">
        <v>2924.7</v>
      </c>
      <c r="R18" t="n">
        <v>101.33</v>
      </c>
      <c r="S18" t="n">
        <v>60.56</v>
      </c>
      <c r="T18" t="n">
        <v>20457.48</v>
      </c>
      <c r="U18" t="n">
        <v>0.6</v>
      </c>
      <c r="V18" t="n">
        <v>0.93</v>
      </c>
      <c r="W18" t="n">
        <v>0.23</v>
      </c>
      <c r="X18" t="n">
        <v>1.25</v>
      </c>
      <c r="Y18" t="n">
        <v>1</v>
      </c>
      <c r="Z18" t="n">
        <v>10</v>
      </c>
      <c r="AA18" t="n">
        <v>362.7400622706629</v>
      </c>
      <c r="AB18" t="n">
        <v>496.316956160837</v>
      </c>
      <c r="AC18" t="n">
        <v>448.949162450069</v>
      </c>
      <c r="AD18" t="n">
        <v>362740.0622706629</v>
      </c>
      <c r="AE18" t="n">
        <v>496316.956160837</v>
      </c>
      <c r="AF18" t="n">
        <v>2.077416515830106e-06</v>
      </c>
      <c r="AG18" t="n">
        <v>14</v>
      </c>
      <c r="AH18" t="n">
        <v>448949.162450069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4.2537</v>
      </c>
      <c r="E19" t="n">
        <v>23.51</v>
      </c>
      <c r="F19" t="n">
        <v>18.4</v>
      </c>
      <c r="G19" t="n">
        <v>27.61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283.17</v>
      </c>
      <c r="Q19" t="n">
        <v>2924.43</v>
      </c>
      <c r="R19" t="n">
        <v>97.3</v>
      </c>
      <c r="S19" t="n">
        <v>60.56</v>
      </c>
      <c r="T19" t="n">
        <v>18456.21</v>
      </c>
      <c r="U19" t="n">
        <v>0.62</v>
      </c>
      <c r="V19" t="n">
        <v>0.93</v>
      </c>
      <c r="W19" t="n">
        <v>0.23</v>
      </c>
      <c r="X19" t="n">
        <v>1.13</v>
      </c>
      <c r="Y19" t="n">
        <v>1</v>
      </c>
      <c r="Z19" t="n">
        <v>10</v>
      </c>
      <c r="AA19" t="n">
        <v>356.9505836684018</v>
      </c>
      <c r="AB19" t="n">
        <v>488.3955361234537</v>
      </c>
      <c r="AC19" t="n">
        <v>441.7837516232706</v>
      </c>
      <c r="AD19" t="n">
        <v>356950.5836684018</v>
      </c>
      <c r="AE19" t="n">
        <v>488395.5361234536</v>
      </c>
      <c r="AF19" t="n">
        <v>2.10232594232782e-06</v>
      </c>
      <c r="AG19" t="n">
        <v>14</v>
      </c>
      <c r="AH19" t="n">
        <v>441783.7516232706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4.2851</v>
      </c>
      <c r="E20" t="n">
        <v>23.34</v>
      </c>
      <c r="F20" t="n">
        <v>18.34</v>
      </c>
      <c r="G20" t="n">
        <v>28.96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280.19</v>
      </c>
      <c r="Q20" t="n">
        <v>2924.39</v>
      </c>
      <c r="R20" t="n">
        <v>95.48999999999999</v>
      </c>
      <c r="S20" t="n">
        <v>60.56</v>
      </c>
      <c r="T20" t="n">
        <v>17558.39</v>
      </c>
      <c r="U20" t="n">
        <v>0.63</v>
      </c>
      <c r="V20" t="n">
        <v>0.9399999999999999</v>
      </c>
      <c r="W20" t="n">
        <v>0.22</v>
      </c>
      <c r="X20" t="n">
        <v>1.06</v>
      </c>
      <c r="Y20" t="n">
        <v>1</v>
      </c>
      <c r="Z20" t="n">
        <v>10</v>
      </c>
      <c r="AA20" t="n">
        <v>353.3836529873411</v>
      </c>
      <c r="AB20" t="n">
        <v>483.5151042037507</v>
      </c>
      <c r="AC20" t="n">
        <v>437.3691012762549</v>
      </c>
      <c r="AD20" t="n">
        <v>353383.652987341</v>
      </c>
      <c r="AE20" t="n">
        <v>483515.1042037507</v>
      </c>
      <c r="AF20" t="n">
        <v>2.117844910423617e-06</v>
      </c>
      <c r="AG20" t="n">
        <v>14</v>
      </c>
      <c r="AH20" t="n">
        <v>437369.1012762549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4.3145</v>
      </c>
      <c r="E21" t="n">
        <v>23.18</v>
      </c>
      <c r="F21" t="n">
        <v>18.29</v>
      </c>
      <c r="G21" t="n">
        <v>30.48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276.63</v>
      </c>
      <c r="Q21" t="n">
        <v>2924.48</v>
      </c>
      <c r="R21" t="n">
        <v>93.59999999999999</v>
      </c>
      <c r="S21" t="n">
        <v>60.56</v>
      </c>
      <c r="T21" t="n">
        <v>16625.1</v>
      </c>
      <c r="U21" t="n">
        <v>0.65</v>
      </c>
      <c r="V21" t="n">
        <v>0.9399999999999999</v>
      </c>
      <c r="W21" t="n">
        <v>0.22</v>
      </c>
      <c r="X21" t="n">
        <v>1.01</v>
      </c>
      <c r="Y21" t="n">
        <v>1</v>
      </c>
      <c r="Z21" t="n">
        <v>10</v>
      </c>
      <c r="AA21" t="n">
        <v>349.6815289771091</v>
      </c>
      <c r="AB21" t="n">
        <v>478.449694806767</v>
      </c>
      <c r="AC21" t="n">
        <v>432.7871274427725</v>
      </c>
      <c r="AD21" t="n">
        <v>349681.5289771091</v>
      </c>
      <c r="AE21" t="n">
        <v>478449.6948067669</v>
      </c>
      <c r="AF21" t="n">
        <v>2.132375409213949e-06</v>
      </c>
      <c r="AG21" t="n">
        <v>14</v>
      </c>
      <c r="AH21" t="n">
        <v>432787.1274427725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4.3492</v>
      </c>
      <c r="E22" t="n">
        <v>22.99</v>
      </c>
      <c r="F22" t="n">
        <v>18.21</v>
      </c>
      <c r="G22" t="n">
        <v>32.14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32</v>
      </c>
      <c r="N22" t="n">
        <v>83.16</v>
      </c>
      <c r="O22" t="n">
        <v>36662.22</v>
      </c>
      <c r="P22" t="n">
        <v>272.79</v>
      </c>
      <c r="Q22" t="n">
        <v>2924.54</v>
      </c>
      <c r="R22" t="n">
        <v>91.05</v>
      </c>
      <c r="S22" t="n">
        <v>60.56</v>
      </c>
      <c r="T22" t="n">
        <v>15357.89</v>
      </c>
      <c r="U22" t="n">
        <v>0.67</v>
      </c>
      <c r="V22" t="n">
        <v>0.9399999999999999</v>
      </c>
      <c r="W22" t="n">
        <v>0.22</v>
      </c>
      <c r="X22" t="n">
        <v>0.93</v>
      </c>
      <c r="Y22" t="n">
        <v>1</v>
      </c>
      <c r="Z22" t="n">
        <v>10</v>
      </c>
      <c r="AA22" t="n">
        <v>345.5031493546571</v>
      </c>
      <c r="AB22" t="n">
        <v>472.7326514702291</v>
      </c>
      <c r="AC22" t="n">
        <v>427.615710698353</v>
      </c>
      <c r="AD22" t="n">
        <v>345503.149354657</v>
      </c>
      <c r="AE22" t="n">
        <v>472732.6514702291</v>
      </c>
      <c r="AF22" t="n">
        <v>2.149525351663763e-06</v>
      </c>
      <c r="AG22" t="n">
        <v>14</v>
      </c>
      <c r="AH22" t="n">
        <v>427615.7106983531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4.3817</v>
      </c>
      <c r="E23" t="n">
        <v>22.82</v>
      </c>
      <c r="F23" t="n">
        <v>18.15</v>
      </c>
      <c r="G23" t="n">
        <v>34.03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30</v>
      </c>
      <c r="N23" t="n">
        <v>83.43000000000001</v>
      </c>
      <c r="O23" t="n">
        <v>36726.12</v>
      </c>
      <c r="P23" t="n">
        <v>269.28</v>
      </c>
      <c r="Q23" t="n">
        <v>2924.48</v>
      </c>
      <c r="R23" t="n">
        <v>88.89</v>
      </c>
      <c r="S23" t="n">
        <v>60.56</v>
      </c>
      <c r="T23" t="n">
        <v>14290.53</v>
      </c>
      <c r="U23" t="n">
        <v>0.68</v>
      </c>
      <c r="V23" t="n">
        <v>0.95</v>
      </c>
      <c r="W23" t="n">
        <v>0.22</v>
      </c>
      <c r="X23" t="n">
        <v>0.87</v>
      </c>
      <c r="Y23" t="n">
        <v>1</v>
      </c>
      <c r="Z23" t="n">
        <v>10</v>
      </c>
      <c r="AA23" t="n">
        <v>341.7500348993081</v>
      </c>
      <c r="AB23" t="n">
        <v>467.5974746966966</v>
      </c>
      <c r="AC23" t="n">
        <v>422.9706279888206</v>
      </c>
      <c r="AD23" t="n">
        <v>341750.0348993081</v>
      </c>
      <c r="AE23" t="n">
        <v>467597.4746966966</v>
      </c>
      <c r="AF23" t="n">
        <v>2.165587977877567e-06</v>
      </c>
      <c r="AG23" t="n">
        <v>14</v>
      </c>
      <c r="AH23" t="n">
        <v>422970.6279888207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4.3981</v>
      </c>
      <c r="E24" t="n">
        <v>22.74</v>
      </c>
      <c r="F24" t="n">
        <v>18.12</v>
      </c>
      <c r="G24" t="n">
        <v>35.07</v>
      </c>
      <c r="H24" t="n">
        <v>0.39</v>
      </c>
      <c r="I24" t="n">
        <v>31</v>
      </c>
      <c r="J24" t="n">
        <v>296.4</v>
      </c>
      <c r="K24" t="n">
        <v>61.2</v>
      </c>
      <c r="L24" t="n">
        <v>6.5</v>
      </c>
      <c r="M24" t="n">
        <v>29</v>
      </c>
      <c r="N24" t="n">
        <v>83.7</v>
      </c>
      <c r="O24" t="n">
        <v>36790.13</v>
      </c>
      <c r="P24" t="n">
        <v>265.36</v>
      </c>
      <c r="Q24" t="n">
        <v>2924.46</v>
      </c>
      <c r="R24" t="n">
        <v>87.98</v>
      </c>
      <c r="S24" t="n">
        <v>60.56</v>
      </c>
      <c r="T24" t="n">
        <v>13841.81</v>
      </c>
      <c r="U24" t="n">
        <v>0.6899999999999999</v>
      </c>
      <c r="V24" t="n">
        <v>0.95</v>
      </c>
      <c r="W24" t="n">
        <v>0.21</v>
      </c>
      <c r="X24" t="n">
        <v>0.84</v>
      </c>
      <c r="Y24" t="n">
        <v>1</v>
      </c>
      <c r="Z24" t="n">
        <v>10</v>
      </c>
      <c r="AA24" t="n">
        <v>338.696493921077</v>
      </c>
      <c r="AB24" t="n">
        <v>463.4194852175602</v>
      </c>
      <c r="AC24" t="n">
        <v>419.191379961728</v>
      </c>
      <c r="AD24" t="n">
        <v>338696.493921077</v>
      </c>
      <c r="AE24" t="n">
        <v>463419.4852175603</v>
      </c>
      <c r="AF24" t="n">
        <v>2.173693426182379e-06</v>
      </c>
      <c r="AG24" t="n">
        <v>14</v>
      </c>
      <c r="AH24" t="n">
        <v>419191.3799617281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4.4308</v>
      </c>
      <c r="E25" t="n">
        <v>22.57</v>
      </c>
      <c r="F25" t="n">
        <v>18.06</v>
      </c>
      <c r="G25" t="n">
        <v>37.36</v>
      </c>
      <c r="H25" t="n">
        <v>0.4</v>
      </c>
      <c r="I25" t="n">
        <v>29</v>
      </c>
      <c r="J25" t="n">
        <v>296.92</v>
      </c>
      <c r="K25" t="n">
        <v>61.2</v>
      </c>
      <c r="L25" t="n">
        <v>6.75</v>
      </c>
      <c r="M25" t="n">
        <v>27</v>
      </c>
      <c r="N25" t="n">
        <v>83.97</v>
      </c>
      <c r="O25" t="n">
        <v>36854.25</v>
      </c>
      <c r="P25" t="n">
        <v>261.91</v>
      </c>
      <c r="Q25" t="n">
        <v>2924.6</v>
      </c>
      <c r="R25" t="n">
        <v>85.84999999999999</v>
      </c>
      <c r="S25" t="n">
        <v>60.56</v>
      </c>
      <c r="T25" t="n">
        <v>12786.49</v>
      </c>
      <c r="U25" t="n">
        <v>0.71</v>
      </c>
      <c r="V25" t="n">
        <v>0.95</v>
      </c>
      <c r="W25" t="n">
        <v>0.21</v>
      </c>
      <c r="X25" t="n">
        <v>0.78</v>
      </c>
      <c r="Y25" t="n">
        <v>1</v>
      </c>
      <c r="Z25" t="n">
        <v>10</v>
      </c>
      <c r="AA25" t="n">
        <v>335.058192577666</v>
      </c>
      <c r="AB25" t="n">
        <v>458.4414008089784</v>
      </c>
      <c r="AC25" t="n">
        <v>414.6883969423159</v>
      </c>
      <c r="AD25" t="n">
        <v>335058.192577666</v>
      </c>
      <c r="AE25" t="n">
        <v>458441.4008089784</v>
      </c>
      <c r="AF25" t="n">
        <v>2.189854899326728e-06</v>
      </c>
      <c r="AG25" t="n">
        <v>14</v>
      </c>
      <c r="AH25" t="n">
        <v>414688.3969423159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4.4562</v>
      </c>
      <c r="E26" t="n">
        <v>22.44</v>
      </c>
      <c r="F26" t="n">
        <v>17.98</v>
      </c>
      <c r="G26" t="n">
        <v>38.53</v>
      </c>
      <c r="H26" t="n">
        <v>0.42</v>
      </c>
      <c r="I26" t="n">
        <v>28</v>
      </c>
      <c r="J26" t="n">
        <v>297.44</v>
      </c>
      <c r="K26" t="n">
        <v>61.2</v>
      </c>
      <c r="L26" t="n">
        <v>7</v>
      </c>
      <c r="M26" t="n">
        <v>26</v>
      </c>
      <c r="N26" t="n">
        <v>84.23999999999999</v>
      </c>
      <c r="O26" t="n">
        <v>36918.48</v>
      </c>
      <c r="P26" t="n">
        <v>258.36</v>
      </c>
      <c r="Q26" t="n">
        <v>2924.4</v>
      </c>
      <c r="R26" t="n">
        <v>83.18000000000001</v>
      </c>
      <c r="S26" t="n">
        <v>60.56</v>
      </c>
      <c r="T26" t="n">
        <v>11455.28</v>
      </c>
      <c r="U26" t="n">
        <v>0.73</v>
      </c>
      <c r="V26" t="n">
        <v>0.96</v>
      </c>
      <c r="W26" t="n">
        <v>0.22</v>
      </c>
      <c r="X26" t="n">
        <v>0.71</v>
      </c>
      <c r="Y26" t="n">
        <v>1</v>
      </c>
      <c r="Z26" t="n">
        <v>10</v>
      </c>
      <c r="AA26" t="n">
        <v>322.5568641254463</v>
      </c>
      <c r="AB26" t="n">
        <v>441.3365317009644</v>
      </c>
      <c r="AC26" t="n">
        <v>399.2159925351363</v>
      </c>
      <c r="AD26" t="n">
        <v>322556.8641254464</v>
      </c>
      <c r="AE26" t="n">
        <v>441336.5317009644</v>
      </c>
      <c r="AF26" t="n">
        <v>2.202408459506131e-06</v>
      </c>
      <c r="AG26" t="n">
        <v>13</v>
      </c>
      <c r="AH26" t="n">
        <v>399215.9925351362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4.4917</v>
      </c>
      <c r="E27" t="n">
        <v>22.26</v>
      </c>
      <c r="F27" t="n">
        <v>17.91</v>
      </c>
      <c r="G27" t="n">
        <v>41.34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253.04</v>
      </c>
      <c r="Q27" t="n">
        <v>2924.54</v>
      </c>
      <c r="R27" t="n">
        <v>81.62</v>
      </c>
      <c r="S27" t="n">
        <v>60.56</v>
      </c>
      <c r="T27" t="n">
        <v>10683.73</v>
      </c>
      <c r="U27" t="n">
        <v>0.74</v>
      </c>
      <c r="V27" t="n">
        <v>0.96</v>
      </c>
      <c r="W27" t="n">
        <v>0.19</v>
      </c>
      <c r="X27" t="n">
        <v>0.64</v>
      </c>
      <c r="Y27" t="n">
        <v>1</v>
      </c>
      <c r="Z27" t="n">
        <v>10</v>
      </c>
      <c r="AA27" t="n">
        <v>317.8514549548859</v>
      </c>
      <c r="AB27" t="n">
        <v>434.8983832858019</v>
      </c>
      <c r="AC27" t="n">
        <v>393.3922919687188</v>
      </c>
      <c r="AD27" t="n">
        <v>317851.4549548859</v>
      </c>
      <c r="AE27" t="n">
        <v>434898.3832858019</v>
      </c>
      <c r="AF27" t="n">
        <v>2.219953789678131e-06</v>
      </c>
      <c r="AG27" t="n">
        <v>13</v>
      </c>
      <c r="AH27" t="n">
        <v>393392.2919687188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4.4548</v>
      </c>
      <c r="E28" t="n">
        <v>22.45</v>
      </c>
      <c r="F28" t="n">
        <v>18.1</v>
      </c>
      <c r="G28" t="n">
        <v>41.76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255.02</v>
      </c>
      <c r="Q28" t="n">
        <v>2924.39</v>
      </c>
      <c r="R28" t="n">
        <v>87.72</v>
      </c>
      <c r="S28" t="n">
        <v>60.56</v>
      </c>
      <c r="T28" t="n">
        <v>13733.01</v>
      </c>
      <c r="U28" t="n">
        <v>0.6899999999999999</v>
      </c>
      <c r="V28" t="n">
        <v>0.95</v>
      </c>
      <c r="W28" t="n">
        <v>0.21</v>
      </c>
      <c r="X28" t="n">
        <v>0.82</v>
      </c>
      <c r="Y28" t="n">
        <v>1</v>
      </c>
      <c r="Z28" t="n">
        <v>10</v>
      </c>
      <c r="AA28" t="n">
        <v>321.2227197890851</v>
      </c>
      <c r="AB28" t="n">
        <v>439.5110965616608</v>
      </c>
      <c r="AC28" t="n">
        <v>397.5647743635134</v>
      </c>
      <c r="AD28" t="n">
        <v>321222.7197890851</v>
      </c>
      <c r="AE28" t="n">
        <v>439511.0965616609</v>
      </c>
      <c r="AF28" t="n">
        <v>2.201716530992306e-06</v>
      </c>
      <c r="AG28" t="n">
        <v>13</v>
      </c>
      <c r="AH28" t="n">
        <v>397564.7743635135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4.5063</v>
      </c>
      <c r="E29" t="n">
        <v>22.19</v>
      </c>
      <c r="F29" t="n">
        <v>17.95</v>
      </c>
      <c r="G29" t="n">
        <v>44.87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247.95</v>
      </c>
      <c r="Q29" t="n">
        <v>2924.39</v>
      </c>
      <c r="R29" t="n">
        <v>82.59</v>
      </c>
      <c r="S29" t="n">
        <v>60.56</v>
      </c>
      <c r="T29" t="n">
        <v>11179.14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314.6157006542438</v>
      </c>
      <c r="AB29" t="n">
        <v>430.4710815002585</v>
      </c>
      <c r="AC29" t="n">
        <v>389.3875256518305</v>
      </c>
      <c r="AD29" t="n">
        <v>314615.7006542438</v>
      </c>
      <c r="AE29" t="n">
        <v>430471.0815002585</v>
      </c>
      <c r="AF29" t="n">
        <v>2.227169615608024e-06</v>
      </c>
      <c r="AG29" t="n">
        <v>13</v>
      </c>
      <c r="AH29" t="n">
        <v>389387.5256518305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4.5269</v>
      </c>
      <c r="E30" t="n">
        <v>22.09</v>
      </c>
      <c r="F30" t="n">
        <v>17.9</v>
      </c>
      <c r="G30" t="n">
        <v>46.7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244.56</v>
      </c>
      <c r="Q30" t="n">
        <v>2924.44</v>
      </c>
      <c r="R30" t="n">
        <v>81.01000000000001</v>
      </c>
      <c r="S30" t="n">
        <v>60.56</v>
      </c>
      <c r="T30" t="n">
        <v>10395.78</v>
      </c>
      <c r="U30" t="n">
        <v>0.75</v>
      </c>
      <c r="V30" t="n">
        <v>0.96</v>
      </c>
      <c r="W30" t="n">
        <v>0.2</v>
      </c>
      <c r="X30" t="n">
        <v>0.62</v>
      </c>
      <c r="Y30" t="n">
        <v>1</v>
      </c>
      <c r="Z30" t="n">
        <v>10</v>
      </c>
      <c r="AA30" t="n">
        <v>311.7488003490893</v>
      </c>
      <c r="AB30" t="n">
        <v>426.5484620240311</v>
      </c>
      <c r="AC30" t="n">
        <v>385.8392754729833</v>
      </c>
      <c r="AD30" t="n">
        <v>311748.8003490893</v>
      </c>
      <c r="AE30" t="n">
        <v>426548.4620240311</v>
      </c>
      <c r="AF30" t="n">
        <v>2.237350849454312e-06</v>
      </c>
      <c r="AG30" t="n">
        <v>13</v>
      </c>
      <c r="AH30" t="n">
        <v>385839.2754729833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4.542</v>
      </c>
      <c r="E31" t="n">
        <v>22.02</v>
      </c>
      <c r="F31" t="n">
        <v>17.88</v>
      </c>
      <c r="G31" t="n">
        <v>48.77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240.85</v>
      </c>
      <c r="Q31" t="n">
        <v>2924.47</v>
      </c>
      <c r="R31" t="n">
        <v>80.08</v>
      </c>
      <c r="S31" t="n">
        <v>60.56</v>
      </c>
      <c r="T31" t="n">
        <v>9933.74</v>
      </c>
      <c r="U31" t="n">
        <v>0.76</v>
      </c>
      <c r="V31" t="n">
        <v>0.96</v>
      </c>
      <c r="W31" t="n">
        <v>0.21</v>
      </c>
      <c r="X31" t="n">
        <v>0.6</v>
      </c>
      <c r="Y31" t="n">
        <v>1</v>
      </c>
      <c r="Z31" t="n">
        <v>10</v>
      </c>
      <c r="AA31" t="n">
        <v>309.0680395331366</v>
      </c>
      <c r="AB31" t="n">
        <v>422.8805268088243</v>
      </c>
      <c r="AC31" t="n">
        <v>382.5214028467363</v>
      </c>
      <c r="AD31" t="n">
        <v>309068.0395331366</v>
      </c>
      <c r="AE31" t="n">
        <v>422880.5268088243</v>
      </c>
      <c r="AF31" t="n">
        <v>2.244813792710571e-06</v>
      </c>
      <c r="AG31" t="n">
        <v>13</v>
      </c>
      <c r="AH31" t="n">
        <v>382521.4028467363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4.5396</v>
      </c>
      <c r="E32" t="n">
        <v>22.03</v>
      </c>
      <c r="F32" t="n">
        <v>17.89</v>
      </c>
      <c r="G32" t="n">
        <v>48.8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240.37</v>
      </c>
      <c r="Q32" t="n">
        <v>2924.55</v>
      </c>
      <c r="R32" t="n">
        <v>80.13</v>
      </c>
      <c r="S32" t="n">
        <v>60.56</v>
      </c>
      <c r="T32" t="n">
        <v>9960.68</v>
      </c>
      <c r="U32" t="n">
        <v>0.76</v>
      </c>
      <c r="V32" t="n">
        <v>0.96</v>
      </c>
      <c r="W32" t="n">
        <v>0.22</v>
      </c>
      <c r="X32" t="n">
        <v>0.62</v>
      </c>
      <c r="Y32" t="n">
        <v>1</v>
      </c>
      <c r="Z32" t="n">
        <v>10</v>
      </c>
      <c r="AA32" t="n">
        <v>308.9462044771133</v>
      </c>
      <c r="AB32" t="n">
        <v>422.7138267101898</v>
      </c>
      <c r="AC32" t="n">
        <v>382.3706123715505</v>
      </c>
      <c r="AD32" t="n">
        <v>308946.2044771133</v>
      </c>
      <c r="AE32" t="n">
        <v>422713.8267101898</v>
      </c>
      <c r="AF32" t="n">
        <v>2.243627629544013e-06</v>
      </c>
      <c r="AG32" t="n">
        <v>13</v>
      </c>
      <c r="AH32" t="n">
        <v>382370.6123715505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4.5388</v>
      </c>
      <c r="E33" t="n">
        <v>22.03</v>
      </c>
      <c r="F33" t="n">
        <v>17.9</v>
      </c>
      <c r="G33" t="n">
        <v>48.81</v>
      </c>
      <c r="H33" t="n">
        <v>0.52</v>
      </c>
      <c r="I33" t="n">
        <v>22</v>
      </c>
      <c r="J33" t="n">
        <v>301.11</v>
      </c>
      <c r="K33" t="n">
        <v>61.2</v>
      </c>
      <c r="L33" t="n">
        <v>8.75</v>
      </c>
      <c r="M33" t="n">
        <v>3</v>
      </c>
      <c r="N33" t="n">
        <v>86.16</v>
      </c>
      <c r="O33" t="n">
        <v>37371.47</v>
      </c>
      <c r="P33" t="n">
        <v>239.89</v>
      </c>
      <c r="Q33" t="n">
        <v>2924.42</v>
      </c>
      <c r="R33" t="n">
        <v>80.17</v>
      </c>
      <c r="S33" t="n">
        <v>60.56</v>
      </c>
      <c r="T33" t="n">
        <v>9979.24</v>
      </c>
      <c r="U33" t="n">
        <v>0.76</v>
      </c>
      <c r="V33" t="n">
        <v>0.96</v>
      </c>
      <c r="W33" t="n">
        <v>0.22</v>
      </c>
      <c r="X33" t="n">
        <v>0.62</v>
      </c>
      <c r="Y33" t="n">
        <v>1</v>
      </c>
      <c r="Z33" t="n">
        <v>10</v>
      </c>
      <c r="AA33" t="n">
        <v>308.7577038880863</v>
      </c>
      <c r="AB33" t="n">
        <v>422.455911888224</v>
      </c>
      <c r="AC33" t="n">
        <v>382.1373125782073</v>
      </c>
      <c r="AD33" t="n">
        <v>308757.7038880863</v>
      </c>
      <c r="AE33" t="n">
        <v>422455.911888224</v>
      </c>
      <c r="AF33" t="n">
        <v>2.243232241821827e-06</v>
      </c>
      <c r="AG33" t="n">
        <v>13</v>
      </c>
      <c r="AH33" t="n">
        <v>382137.3125782073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4.5355</v>
      </c>
      <c r="E34" t="n">
        <v>22.05</v>
      </c>
      <c r="F34" t="n">
        <v>17.91</v>
      </c>
      <c r="G34" t="n">
        <v>48.85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239.87</v>
      </c>
      <c r="Q34" t="n">
        <v>2924.44</v>
      </c>
      <c r="R34" t="n">
        <v>80.59999999999999</v>
      </c>
      <c r="S34" t="n">
        <v>60.56</v>
      </c>
      <c r="T34" t="n">
        <v>10194.35</v>
      </c>
      <c r="U34" t="n">
        <v>0.75</v>
      </c>
      <c r="V34" t="n">
        <v>0.96</v>
      </c>
      <c r="W34" t="n">
        <v>0.23</v>
      </c>
      <c r="X34" t="n">
        <v>0.64</v>
      </c>
      <c r="Y34" t="n">
        <v>1</v>
      </c>
      <c r="Z34" t="n">
        <v>10</v>
      </c>
      <c r="AA34" t="n">
        <v>308.9183397875643</v>
      </c>
      <c r="AB34" t="n">
        <v>422.6757010126456</v>
      </c>
      <c r="AC34" t="n">
        <v>382.3361253370701</v>
      </c>
      <c r="AD34" t="n">
        <v>308918.3397875642</v>
      </c>
      <c r="AE34" t="n">
        <v>422675.7010126456</v>
      </c>
      <c r="AF34" t="n">
        <v>2.24160126746781e-06</v>
      </c>
      <c r="AG34" t="n">
        <v>13</v>
      </c>
      <c r="AH34" t="n">
        <v>382336.1253370701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3.495</v>
      </c>
      <c r="E2" t="n">
        <v>28.61</v>
      </c>
      <c r="F2" t="n">
        <v>22.02</v>
      </c>
      <c r="G2" t="n">
        <v>8.16</v>
      </c>
      <c r="H2" t="n">
        <v>0.13</v>
      </c>
      <c r="I2" t="n">
        <v>162</v>
      </c>
      <c r="J2" t="n">
        <v>133.21</v>
      </c>
      <c r="K2" t="n">
        <v>46.47</v>
      </c>
      <c r="L2" t="n">
        <v>1</v>
      </c>
      <c r="M2" t="n">
        <v>160</v>
      </c>
      <c r="N2" t="n">
        <v>20.75</v>
      </c>
      <c r="O2" t="n">
        <v>16663.42</v>
      </c>
      <c r="P2" t="n">
        <v>223.36</v>
      </c>
      <c r="Q2" t="n">
        <v>2925.11</v>
      </c>
      <c r="R2" t="n">
        <v>215.84</v>
      </c>
      <c r="S2" t="n">
        <v>60.56</v>
      </c>
      <c r="T2" t="n">
        <v>77113.14</v>
      </c>
      <c r="U2" t="n">
        <v>0.28</v>
      </c>
      <c r="V2" t="n">
        <v>0.78</v>
      </c>
      <c r="W2" t="n">
        <v>0.42</v>
      </c>
      <c r="X2" t="n">
        <v>4.74</v>
      </c>
      <c r="Y2" t="n">
        <v>1</v>
      </c>
      <c r="Z2" t="n">
        <v>10</v>
      </c>
      <c r="AA2" t="n">
        <v>367.7780252297985</v>
      </c>
      <c r="AB2" t="n">
        <v>503.2101193407657</v>
      </c>
      <c r="AC2" t="n">
        <v>455.1844518107207</v>
      </c>
      <c r="AD2" t="n">
        <v>367778.0252297985</v>
      </c>
      <c r="AE2" t="n">
        <v>503210.1193407658</v>
      </c>
      <c r="AF2" t="n">
        <v>1.956370470336606e-06</v>
      </c>
      <c r="AG2" t="n">
        <v>17</v>
      </c>
      <c r="AH2" t="n">
        <v>455184.4518107207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3.8275</v>
      </c>
      <c r="E3" t="n">
        <v>26.13</v>
      </c>
      <c r="F3" t="n">
        <v>20.71</v>
      </c>
      <c r="G3" t="n">
        <v>10.44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203.96</v>
      </c>
      <c r="Q3" t="n">
        <v>2924.75</v>
      </c>
      <c r="R3" t="n">
        <v>172.29</v>
      </c>
      <c r="S3" t="n">
        <v>60.56</v>
      </c>
      <c r="T3" t="n">
        <v>55554.29</v>
      </c>
      <c r="U3" t="n">
        <v>0.35</v>
      </c>
      <c r="V3" t="n">
        <v>0.83</v>
      </c>
      <c r="W3" t="n">
        <v>0.36</v>
      </c>
      <c r="X3" t="n">
        <v>3.43</v>
      </c>
      <c r="Y3" t="n">
        <v>1</v>
      </c>
      <c r="Z3" t="n">
        <v>10</v>
      </c>
      <c r="AA3" t="n">
        <v>323.8422401927207</v>
      </c>
      <c r="AB3" t="n">
        <v>443.0952399429992</v>
      </c>
      <c r="AC3" t="n">
        <v>400.8068521309136</v>
      </c>
      <c r="AD3" t="n">
        <v>323842.2401927207</v>
      </c>
      <c r="AE3" t="n">
        <v>443095.2399429991</v>
      </c>
      <c r="AF3" t="n">
        <v>2.1424915522785e-06</v>
      </c>
      <c r="AG3" t="n">
        <v>16</v>
      </c>
      <c r="AH3" t="n">
        <v>400806.8521309136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4.0673</v>
      </c>
      <c r="E4" t="n">
        <v>24.59</v>
      </c>
      <c r="F4" t="n">
        <v>19.9</v>
      </c>
      <c r="G4" t="n">
        <v>12.98</v>
      </c>
      <c r="H4" t="n">
        <v>0.2</v>
      </c>
      <c r="I4" t="n">
        <v>92</v>
      </c>
      <c r="J4" t="n">
        <v>133.88</v>
      </c>
      <c r="K4" t="n">
        <v>46.47</v>
      </c>
      <c r="L4" t="n">
        <v>1.5</v>
      </c>
      <c r="M4" t="n">
        <v>90</v>
      </c>
      <c r="N4" t="n">
        <v>20.91</v>
      </c>
      <c r="O4" t="n">
        <v>16746.01</v>
      </c>
      <c r="P4" t="n">
        <v>189.73</v>
      </c>
      <c r="Q4" t="n">
        <v>2924.78</v>
      </c>
      <c r="R4" t="n">
        <v>146.3</v>
      </c>
      <c r="S4" t="n">
        <v>60.56</v>
      </c>
      <c r="T4" t="n">
        <v>42694.75</v>
      </c>
      <c r="U4" t="n">
        <v>0.41</v>
      </c>
      <c r="V4" t="n">
        <v>0.86</v>
      </c>
      <c r="W4" t="n">
        <v>0.31</v>
      </c>
      <c r="X4" t="n">
        <v>2.62</v>
      </c>
      <c r="Y4" t="n">
        <v>1</v>
      </c>
      <c r="Z4" t="n">
        <v>10</v>
      </c>
      <c r="AA4" t="n">
        <v>293.6788709911332</v>
      </c>
      <c r="AB4" t="n">
        <v>401.8243874874551</v>
      </c>
      <c r="AC4" t="n">
        <v>363.4748319097214</v>
      </c>
      <c r="AD4" t="n">
        <v>293678.8709911332</v>
      </c>
      <c r="AE4" t="n">
        <v>401824.387487455</v>
      </c>
      <c r="AF4" t="n">
        <v>2.276722636337647e-06</v>
      </c>
      <c r="AG4" t="n">
        <v>15</v>
      </c>
      <c r="AH4" t="n">
        <v>363474.8319097214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4.2486</v>
      </c>
      <c r="E5" t="n">
        <v>23.54</v>
      </c>
      <c r="F5" t="n">
        <v>19.34</v>
      </c>
      <c r="G5" t="n">
        <v>15.68</v>
      </c>
      <c r="H5" t="n">
        <v>0.23</v>
      </c>
      <c r="I5" t="n">
        <v>74</v>
      </c>
      <c r="J5" t="n">
        <v>134.22</v>
      </c>
      <c r="K5" t="n">
        <v>46.47</v>
      </c>
      <c r="L5" t="n">
        <v>1.75</v>
      </c>
      <c r="M5" t="n">
        <v>72</v>
      </c>
      <c r="N5" t="n">
        <v>21</v>
      </c>
      <c r="O5" t="n">
        <v>16787.35</v>
      </c>
      <c r="P5" t="n">
        <v>177.94</v>
      </c>
      <c r="Q5" t="n">
        <v>2924.72</v>
      </c>
      <c r="R5" t="n">
        <v>127.68</v>
      </c>
      <c r="S5" t="n">
        <v>60.56</v>
      </c>
      <c r="T5" t="n">
        <v>33474.08</v>
      </c>
      <c r="U5" t="n">
        <v>0.47</v>
      </c>
      <c r="V5" t="n">
        <v>0.89</v>
      </c>
      <c r="W5" t="n">
        <v>0.29</v>
      </c>
      <c r="X5" t="n">
        <v>2.06</v>
      </c>
      <c r="Y5" t="n">
        <v>1</v>
      </c>
      <c r="Z5" t="n">
        <v>10</v>
      </c>
      <c r="AA5" t="n">
        <v>270.0321114336871</v>
      </c>
      <c r="AB5" t="n">
        <v>369.4698478395526</v>
      </c>
      <c r="AC5" t="n">
        <v>334.2081641159332</v>
      </c>
      <c r="AD5" t="n">
        <v>270032.1114336872</v>
      </c>
      <c r="AE5" t="n">
        <v>369469.8478395526</v>
      </c>
      <c r="AF5" t="n">
        <v>2.378207605228069e-06</v>
      </c>
      <c r="AG5" t="n">
        <v>14</v>
      </c>
      <c r="AH5" t="n">
        <v>334208.1641159332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4.3897</v>
      </c>
      <c r="E6" t="n">
        <v>22.78</v>
      </c>
      <c r="F6" t="n">
        <v>18.94</v>
      </c>
      <c r="G6" t="n">
        <v>18.63</v>
      </c>
      <c r="H6" t="n">
        <v>0.26</v>
      </c>
      <c r="I6" t="n">
        <v>61</v>
      </c>
      <c r="J6" t="n">
        <v>134.55</v>
      </c>
      <c r="K6" t="n">
        <v>46.47</v>
      </c>
      <c r="L6" t="n">
        <v>2</v>
      </c>
      <c r="M6" t="n">
        <v>59</v>
      </c>
      <c r="N6" t="n">
        <v>21.09</v>
      </c>
      <c r="O6" t="n">
        <v>16828.84</v>
      </c>
      <c r="P6" t="n">
        <v>166.8</v>
      </c>
      <c r="Q6" t="n">
        <v>2924.78</v>
      </c>
      <c r="R6" t="n">
        <v>114.5</v>
      </c>
      <c r="S6" t="n">
        <v>60.56</v>
      </c>
      <c r="T6" t="n">
        <v>26947.76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257.9875485876251</v>
      </c>
      <c r="AB6" t="n">
        <v>352.989945584793</v>
      </c>
      <c r="AC6" t="n">
        <v>319.301080602786</v>
      </c>
      <c r="AD6" t="n">
        <v>257987.5485876251</v>
      </c>
      <c r="AE6" t="n">
        <v>352989.945584793</v>
      </c>
      <c r="AF6" t="n">
        <v>2.457190115489728e-06</v>
      </c>
      <c r="AG6" t="n">
        <v>14</v>
      </c>
      <c r="AH6" t="n">
        <v>319301.080602786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4.5021</v>
      </c>
      <c r="E7" t="n">
        <v>22.21</v>
      </c>
      <c r="F7" t="n">
        <v>18.64</v>
      </c>
      <c r="G7" t="n">
        <v>21.93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45</v>
      </c>
      <c r="N7" t="n">
        <v>21.17</v>
      </c>
      <c r="O7" t="n">
        <v>16870.25</v>
      </c>
      <c r="P7" t="n">
        <v>156.82</v>
      </c>
      <c r="Q7" t="n">
        <v>2924.5</v>
      </c>
      <c r="R7" t="n">
        <v>105.83</v>
      </c>
      <c r="S7" t="n">
        <v>60.56</v>
      </c>
      <c r="T7" t="n">
        <v>22666.81</v>
      </c>
      <c r="U7" t="n">
        <v>0.57</v>
      </c>
      <c r="V7" t="n">
        <v>0.92</v>
      </c>
      <c r="W7" t="n">
        <v>0.22</v>
      </c>
      <c r="X7" t="n">
        <v>1.37</v>
      </c>
      <c r="Y7" t="n">
        <v>1</v>
      </c>
      <c r="Z7" t="n">
        <v>10</v>
      </c>
      <c r="AA7" t="n">
        <v>240.0668442718366</v>
      </c>
      <c r="AB7" t="n">
        <v>328.4700473342671</v>
      </c>
      <c r="AC7" t="n">
        <v>297.1213270273892</v>
      </c>
      <c r="AD7" t="n">
        <v>240066.8442718366</v>
      </c>
      <c r="AE7" t="n">
        <v>328470.0473342671</v>
      </c>
      <c r="AF7" t="n">
        <v>2.520107437625875e-06</v>
      </c>
      <c r="AG7" t="n">
        <v>13</v>
      </c>
      <c r="AH7" t="n">
        <v>297121.3270273892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4.5157</v>
      </c>
      <c r="E8" t="n">
        <v>22.14</v>
      </c>
      <c r="F8" t="n">
        <v>18.68</v>
      </c>
      <c r="G8" t="n">
        <v>23.85</v>
      </c>
      <c r="H8" t="n">
        <v>0.33</v>
      </c>
      <c r="I8" t="n">
        <v>47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153.56</v>
      </c>
      <c r="Q8" t="n">
        <v>2924.59</v>
      </c>
      <c r="R8" t="n">
        <v>105.19</v>
      </c>
      <c r="S8" t="n">
        <v>60.56</v>
      </c>
      <c r="T8" t="n">
        <v>22365.07</v>
      </c>
      <c r="U8" t="n">
        <v>0.58</v>
      </c>
      <c r="V8" t="n">
        <v>0.92</v>
      </c>
      <c r="W8" t="n">
        <v>0.28</v>
      </c>
      <c r="X8" t="n">
        <v>1.41</v>
      </c>
      <c r="Y8" t="n">
        <v>1</v>
      </c>
      <c r="Z8" t="n">
        <v>10</v>
      </c>
      <c r="AA8" t="n">
        <v>238.0267155163011</v>
      </c>
      <c r="AB8" t="n">
        <v>325.6786531668164</v>
      </c>
      <c r="AC8" t="n">
        <v>294.5963396015327</v>
      </c>
      <c r="AD8" t="n">
        <v>238026.7155163011</v>
      </c>
      <c r="AE8" t="n">
        <v>325678.6531668164</v>
      </c>
      <c r="AF8" t="n">
        <v>2.527720209699287e-06</v>
      </c>
      <c r="AG8" t="n">
        <v>13</v>
      </c>
      <c r="AH8" t="n">
        <v>294596.3396015327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4.5377</v>
      </c>
      <c r="E9" t="n">
        <v>22.04</v>
      </c>
      <c r="F9" t="n">
        <v>18.61</v>
      </c>
      <c r="G9" t="n">
        <v>24.27</v>
      </c>
      <c r="H9" t="n">
        <v>0.36</v>
      </c>
      <c r="I9" t="n">
        <v>46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152.29</v>
      </c>
      <c r="Q9" t="n">
        <v>2924.55</v>
      </c>
      <c r="R9" t="n">
        <v>101.71</v>
      </c>
      <c r="S9" t="n">
        <v>60.56</v>
      </c>
      <c r="T9" t="n">
        <v>20627.65</v>
      </c>
      <c r="U9" t="n">
        <v>0.6</v>
      </c>
      <c r="V9" t="n">
        <v>0.92</v>
      </c>
      <c r="W9" t="n">
        <v>0.3</v>
      </c>
      <c r="X9" t="n">
        <v>1.33</v>
      </c>
      <c r="Y9" t="n">
        <v>1</v>
      </c>
      <c r="Z9" t="n">
        <v>10</v>
      </c>
      <c r="AA9" t="n">
        <v>236.554944837526</v>
      </c>
      <c r="AB9" t="n">
        <v>323.6649115941773</v>
      </c>
      <c r="AC9" t="n">
        <v>292.7747866982818</v>
      </c>
      <c r="AD9" t="n">
        <v>236554.944837526</v>
      </c>
      <c r="AE9" t="n">
        <v>323664.9115941774</v>
      </c>
      <c r="AF9" t="n">
        <v>2.540034988053338e-06</v>
      </c>
      <c r="AG9" t="n">
        <v>13</v>
      </c>
      <c r="AH9" t="n">
        <v>292774.7866982818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2.2269</v>
      </c>
      <c r="E2" t="n">
        <v>44.91</v>
      </c>
      <c r="F2" t="n">
        <v>26.75</v>
      </c>
      <c r="G2" t="n">
        <v>5.11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431.77</v>
      </c>
      <c r="Q2" t="n">
        <v>2926.06</v>
      </c>
      <c r="R2" t="n">
        <v>370.57</v>
      </c>
      <c r="S2" t="n">
        <v>60.56</v>
      </c>
      <c r="T2" t="n">
        <v>153718.52</v>
      </c>
      <c r="U2" t="n">
        <v>0.16</v>
      </c>
      <c r="V2" t="n">
        <v>0.64</v>
      </c>
      <c r="W2" t="n">
        <v>0.67</v>
      </c>
      <c r="X2" t="n">
        <v>9.460000000000001</v>
      </c>
      <c r="Y2" t="n">
        <v>1</v>
      </c>
      <c r="Z2" t="n">
        <v>10</v>
      </c>
      <c r="AA2" t="n">
        <v>881.7219036637837</v>
      </c>
      <c r="AB2" t="n">
        <v>1206.410807417838</v>
      </c>
      <c r="AC2" t="n">
        <v>1091.272653166081</v>
      </c>
      <c r="AD2" t="n">
        <v>881721.9036637837</v>
      </c>
      <c r="AE2" t="n">
        <v>1206410.807417838</v>
      </c>
      <c r="AF2" t="n">
        <v>1.12106456130302e-06</v>
      </c>
      <c r="AG2" t="n">
        <v>26</v>
      </c>
      <c r="AH2" t="n">
        <v>1091272.653166081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2.6664</v>
      </c>
      <c r="E3" t="n">
        <v>37.5</v>
      </c>
      <c r="F3" t="n">
        <v>23.85</v>
      </c>
      <c r="G3" t="n">
        <v>6.44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381.63</v>
      </c>
      <c r="Q3" t="n">
        <v>2925.54</v>
      </c>
      <c r="R3" t="n">
        <v>275.06</v>
      </c>
      <c r="S3" t="n">
        <v>60.56</v>
      </c>
      <c r="T3" t="n">
        <v>106425.72</v>
      </c>
      <c r="U3" t="n">
        <v>0.22</v>
      </c>
      <c r="V3" t="n">
        <v>0.72</v>
      </c>
      <c r="W3" t="n">
        <v>0.52</v>
      </c>
      <c r="X3" t="n">
        <v>6.56</v>
      </c>
      <c r="Y3" t="n">
        <v>1</v>
      </c>
      <c r="Z3" t="n">
        <v>10</v>
      </c>
      <c r="AA3" t="n">
        <v>677.6605001054152</v>
      </c>
      <c r="AB3" t="n">
        <v>927.2049925155213</v>
      </c>
      <c r="AC3" t="n">
        <v>838.7138493702195</v>
      </c>
      <c r="AD3" t="n">
        <v>677660.5001054151</v>
      </c>
      <c r="AE3" t="n">
        <v>927204.9925155214</v>
      </c>
      <c r="AF3" t="n">
        <v>1.342317367757139e-06</v>
      </c>
      <c r="AG3" t="n">
        <v>22</v>
      </c>
      <c r="AH3" t="n">
        <v>838713.8493702195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22.26</v>
      </c>
      <c r="G4" t="n">
        <v>7.81</v>
      </c>
      <c r="H4" t="n">
        <v>0.11</v>
      </c>
      <c r="I4" t="n">
        <v>171</v>
      </c>
      <c r="J4" t="n">
        <v>253.75</v>
      </c>
      <c r="K4" t="n">
        <v>59.19</v>
      </c>
      <c r="L4" t="n">
        <v>1.5</v>
      </c>
      <c r="M4" t="n">
        <v>169</v>
      </c>
      <c r="N4" t="n">
        <v>63.06</v>
      </c>
      <c r="O4" t="n">
        <v>31530.44</v>
      </c>
      <c r="P4" t="n">
        <v>353.13</v>
      </c>
      <c r="Q4" t="n">
        <v>2924.98</v>
      </c>
      <c r="R4" t="n">
        <v>223.08</v>
      </c>
      <c r="S4" t="n">
        <v>60.56</v>
      </c>
      <c r="T4" t="n">
        <v>80688.71000000001</v>
      </c>
      <c r="U4" t="n">
        <v>0.27</v>
      </c>
      <c r="V4" t="n">
        <v>0.77</v>
      </c>
      <c r="W4" t="n">
        <v>0.44</v>
      </c>
      <c r="X4" t="n">
        <v>4.98</v>
      </c>
      <c r="Y4" t="n">
        <v>1</v>
      </c>
      <c r="Z4" t="n">
        <v>10</v>
      </c>
      <c r="AA4" t="n">
        <v>576.7230519874104</v>
      </c>
      <c r="AB4" t="n">
        <v>789.0979229545368</v>
      </c>
      <c r="AC4" t="n">
        <v>713.7875246936458</v>
      </c>
      <c r="AD4" t="n">
        <v>576723.0519874104</v>
      </c>
      <c r="AE4" t="n">
        <v>789097.9229545367</v>
      </c>
      <c r="AF4" t="n">
        <v>1.506281051629964e-06</v>
      </c>
      <c r="AG4" t="n">
        <v>20</v>
      </c>
      <c r="AH4" t="n">
        <v>713787.5246936458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3.236</v>
      </c>
      <c r="E5" t="n">
        <v>30.9</v>
      </c>
      <c r="F5" t="n">
        <v>21.3</v>
      </c>
      <c r="G5" t="n">
        <v>9.19</v>
      </c>
      <c r="H5" t="n">
        <v>0.12</v>
      </c>
      <c r="I5" t="n">
        <v>139</v>
      </c>
      <c r="J5" t="n">
        <v>254.21</v>
      </c>
      <c r="K5" t="n">
        <v>59.19</v>
      </c>
      <c r="L5" t="n">
        <v>1.75</v>
      </c>
      <c r="M5" t="n">
        <v>137</v>
      </c>
      <c r="N5" t="n">
        <v>63.26</v>
      </c>
      <c r="O5" t="n">
        <v>31586.46</v>
      </c>
      <c r="P5" t="n">
        <v>335.13</v>
      </c>
      <c r="Q5" t="n">
        <v>2925.04</v>
      </c>
      <c r="R5" t="n">
        <v>192.39</v>
      </c>
      <c r="S5" t="n">
        <v>60.56</v>
      </c>
      <c r="T5" t="n">
        <v>65502.81</v>
      </c>
      <c r="U5" t="n">
        <v>0.31</v>
      </c>
      <c r="V5" t="n">
        <v>0.8100000000000001</v>
      </c>
      <c r="W5" t="n">
        <v>0.38</v>
      </c>
      <c r="X5" t="n">
        <v>4.02</v>
      </c>
      <c r="Y5" t="n">
        <v>1</v>
      </c>
      <c r="Z5" t="n">
        <v>10</v>
      </c>
      <c r="AA5" t="n">
        <v>511.0991331768714</v>
      </c>
      <c r="AB5" t="n">
        <v>699.308382114987</v>
      </c>
      <c r="AC5" t="n">
        <v>632.5673716114104</v>
      </c>
      <c r="AD5" t="n">
        <v>511099.1331768714</v>
      </c>
      <c r="AE5" t="n">
        <v>699308.382114987</v>
      </c>
      <c r="AF5" t="n">
        <v>1.629065032276516e-06</v>
      </c>
      <c r="AG5" t="n">
        <v>18</v>
      </c>
      <c r="AH5" t="n">
        <v>632567.3716114104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3.4301</v>
      </c>
      <c r="E6" t="n">
        <v>29.15</v>
      </c>
      <c r="F6" t="n">
        <v>20.63</v>
      </c>
      <c r="G6" t="n">
        <v>10.58</v>
      </c>
      <c r="H6" t="n">
        <v>0.14</v>
      </c>
      <c r="I6" t="n">
        <v>117</v>
      </c>
      <c r="J6" t="n">
        <v>254.66</v>
      </c>
      <c r="K6" t="n">
        <v>59.19</v>
      </c>
      <c r="L6" t="n">
        <v>2</v>
      </c>
      <c r="M6" t="n">
        <v>115</v>
      </c>
      <c r="N6" t="n">
        <v>63.47</v>
      </c>
      <c r="O6" t="n">
        <v>31642.55</v>
      </c>
      <c r="P6" t="n">
        <v>321.79</v>
      </c>
      <c r="Q6" t="n">
        <v>2925.05</v>
      </c>
      <c r="R6" t="n">
        <v>170.08</v>
      </c>
      <c r="S6" t="n">
        <v>60.56</v>
      </c>
      <c r="T6" t="n">
        <v>54460.99</v>
      </c>
      <c r="U6" t="n">
        <v>0.36</v>
      </c>
      <c r="V6" t="n">
        <v>0.83</v>
      </c>
      <c r="W6" t="n">
        <v>0.35</v>
      </c>
      <c r="X6" t="n">
        <v>3.35</v>
      </c>
      <c r="Y6" t="n">
        <v>1</v>
      </c>
      <c r="Z6" t="n">
        <v>10</v>
      </c>
      <c r="AA6" t="n">
        <v>470.1370665754771</v>
      </c>
      <c r="AB6" t="n">
        <v>643.2622754721208</v>
      </c>
      <c r="AC6" t="n">
        <v>581.8702267253348</v>
      </c>
      <c r="AD6" t="n">
        <v>470137.0665754771</v>
      </c>
      <c r="AE6" t="n">
        <v>643262.2754721208</v>
      </c>
      <c r="AF6" t="n">
        <v>1.726778729051816e-06</v>
      </c>
      <c r="AG6" t="n">
        <v>17</v>
      </c>
      <c r="AH6" t="n">
        <v>581870.2267253348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3.5797</v>
      </c>
      <c r="E7" t="n">
        <v>27.94</v>
      </c>
      <c r="F7" t="n">
        <v>20.19</v>
      </c>
      <c r="G7" t="n">
        <v>12</v>
      </c>
      <c r="H7" t="n">
        <v>0.16</v>
      </c>
      <c r="I7" t="n">
        <v>101</v>
      </c>
      <c r="J7" t="n">
        <v>255.12</v>
      </c>
      <c r="K7" t="n">
        <v>59.19</v>
      </c>
      <c r="L7" t="n">
        <v>2.25</v>
      </c>
      <c r="M7" t="n">
        <v>99</v>
      </c>
      <c r="N7" t="n">
        <v>63.67</v>
      </c>
      <c r="O7" t="n">
        <v>31698.72</v>
      </c>
      <c r="P7" t="n">
        <v>312.21</v>
      </c>
      <c r="Q7" t="n">
        <v>2924.93</v>
      </c>
      <c r="R7" t="n">
        <v>155.75</v>
      </c>
      <c r="S7" t="n">
        <v>60.56</v>
      </c>
      <c r="T7" t="n">
        <v>47375.45</v>
      </c>
      <c r="U7" t="n">
        <v>0.39</v>
      </c>
      <c r="V7" t="n">
        <v>0.85</v>
      </c>
      <c r="W7" t="n">
        <v>0.33</v>
      </c>
      <c r="X7" t="n">
        <v>2.91</v>
      </c>
      <c r="Y7" t="n">
        <v>1</v>
      </c>
      <c r="Z7" t="n">
        <v>10</v>
      </c>
      <c r="AA7" t="n">
        <v>448.6561099037064</v>
      </c>
      <c r="AB7" t="n">
        <v>613.8710828808793</v>
      </c>
      <c r="AC7" t="n">
        <v>555.2840883042034</v>
      </c>
      <c r="AD7" t="n">
        <v>448656.1099037064</v>
      </c>
      <c r="AE7" t="n">
        <v>613871.0828808793</v>
      </c>
      <c r="AF7" t="n">
        <v>1.80209026453654e-06</v>
      </c>
      <c r="AG7" t="n">
        <v>17</v>
      </c>
      <c r="AH7" t="n">
        <v>555284.0883042034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3.7211</v>
      </c>
      <c r="E8" t="n">
        <v>26.87</v>
      </c>
      <c r="F8" t="n">
        <v>19.77</v>
      </c>
      <c r="G8" t="n">
        <v>13.48</v>
      </c>
      <c r="H8" t="n">
        <v>0.17</v>
      </c>
      <c r="I8" t="n">
        <v>88</v>
      </c>
      <c r="J8" t="n">
        <v>255.57</v>
      </c>
      <c r="K8" t="n">
        <v>59.19</v>
      </c>
      <c r="L8" t="n">
        <v>2.5</v>
      </c>
      <c r="M8" t="n">
        <v>86</v>
      </c>
      <c r="N8" t="n">
        <v>63.88</v>
      </c>
      <c r="O8" t="n">
        <v>31754.97</v>
      </c>
      <c r="P8" t="n">
        <v>302.79</v>
      </c>
      <c r="Q8" t="n">
        <v>2924.65</v>
      </c>
      <c r="R8" t="n">
        <v>141.93</v>
      </c>
      <c r="S8" t="n">
        <v>60.56</v>
      </c>
      <c r="T8" t="n">
        <v>40528.6</v>
      </c>
      <c r="U8" t="n">
        <v>0.43</v>
      </c>
      <c r="V8" t="n">
        <v>0.87</v>
      </c>
      <c r="W8" t="n">
        <v>0.3</v>
      </c>
      <c r="X8" t="n">
        <v>2.49</v>
      </c>
      <c r="Y8" t="n">
        <v>1</v>
      </c>
      <c r="Z8" t="n">
        <v>10</v>
      </c>
      <c r="AA8" t="n">
        <v>420.6881401422945</v>
      </c>
      <c r="AB8" t="n">
        <v>575.604072793571</v>
      </c>
      <c r="AC8" t="n">
        <v>520.6692279515419</v>
      </c>
      <c r="AD8" t="n">
        <v>420688.1401422945</v>
      </c>
      <c r="AE8" t="n">
        <v>575604.072793571</v>
      </c>
      <c r="AF8" t="n">
        <v>1.873273761311539e-06</v>
      </c>
      <c r="AG8" t="n">
        <v>16</v>
      </c>
      <c r="AH8" t="n">
        <v>520669.2279515419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3.8183</v>
      </c>
      <c r="E9" t="n">
        <v>26.19</v>
      </c>
      <c r="F9" t="n">
        <v>19.52</v>
      </c>
      <c r="G9" t="n">
        <v>14.83</v>
      </c>
      <c r="H9" t="n">
        <v>0.19</v>
      </c>
      <c r="I9" t="n">
        <v>79</v>
      </c>
      <c r="J9" t="n">
        <v>256.03</v>
      </c>
      <c r="K9" t="n">
        <v>59.19</v>
      </c>
      <c r="L9" t="n">
        <v>2.75</v>
      </c>
      <c r="M9" t="n">
        <v>77</v>
      </c>
      <c r="N9" t="n">
        <v>64.09</v>
      </c>
      <c r="O9" t="n">
        <v>31811.29</v>
      </c>
      <c r="P9" t="n">
        <v>296.35</v>
      </c>
      <c r="Q9" t="n">
        <v>2924.84</v>
      </c>
      <c r="R9" t="n">
        <v>133.72</v>
      </c>
      <c r="S9" t="n">
        <v>60.56</v>
      </c>
      <c r="T9" t="n">
        <v>36470.42</v>
      </c>
      <c r="U9" t="n">
        <v>0.45</v>
      </c>
      <c r="V9" t="n">
        <v>0.88</v>
      </c>
      <c r="W9" t="n">
        <v>0.29</v>
      </c>
      <c r="X9" t="n">
        <v>2.24</v>
      </c>
      <c r="Y9" t="n">
        <v>1</v>
      </c>
      <c r="Z9" t="n">
        <v>10</v>
      </c>
      <c r="AA9" t="n">
        <v>408.6353252388673</v>
      </c>
      <c r="AB9" t="n">
        <v>559.1128797100362</v>
      </c>
      <c r="AC9" t="n">
        <v>505.7519311903648</v>
      </c>
      <c r="AD9" t="n">
        <v>408635.3252388673</v>
      </c>
      <c r="AE9" t="n">
        <v>559112.8797100362</v>
      </c>
      <c r="AF9" t="n">
        <v>1.922206122602417e-06</v>
      </c>
      <c r="AG9" t="n">
        <v>16</v>
      </c>
      <c r="AH9" t="n">
        <v>505751.9311903648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19.26</v>
      </c>
      <c r="G10" t="n">
        <v>16.28</v>
      </c>
      <c r="H10" t="n">
        <v>0.21</v>
      </c>
      <c r="I10" t="n">
        <v>71</v>
      </c>
      <c r="J10" t="n">
        <v>256.49</v>
      </c>
      <c r="K10" t="n">
        <v>59.19</v>
      </c>
      <c r="L10" t="n">
        <v>3</v>
      </c>
      <c r="M10" t="n">
        <v>69</v>
      </c>
      <c r="N10" t="n">
        <v>64.29000000000001</v>
      </c>
      <c r="O10" t="n">
        <v>31867.69</v>
      </c>
      <c r="P10" t="n">
        <v>289.9</v>
      </c>
      <c r="Q10" t="n">
        <v>2924.88</v>
      </c>
      <c r="R10" t="n">
        <v>125.26</v>
      </c>
      <c r="S10" t="n">
        <v>60.56</v>
      </c>
      <c r="T10" t="n">
        <v>32282.08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388.1513069710181</v>
      </c>
      <c r="AB10" t="n">
        <v>531.0857422248583</v>
      </c>
      <c r="AC10" t="n">
        <v>480.3996643704378</v>
      </c>
      <c r="AD10" t="n">
        <v>388151.3069710181</v>
      </c>
      <c r="AE10" t="n">
        <v>531085.7422248584</v>
      </c>
      <c r="AF10" t="n">
        <v>1.971037800022324e-06</v>
      </c>
      <c r="AG10" t="n">
        <v>15</v>
      </c>
      <c r="AH10" t="n">
        <v>480399.6643704379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4.004</v>
      </c>
      <c r="E11" t="n">
        <v>24.98</v>
      </c>
      <c r="F11" t="n">
        <v>19.04</v>
      </c>
      <c r="G11" t="n">
        <v>17.85</v>
      </c>
      <c r="H11" t="n">
        <v>0.23</v>
      </c>
      <c r="I11" t="n">
        <v>64</v>
      </c>
      <c r="J11" t="n">
        <v>256.95</v>
      </c>
      <c r="K11" t="n">
        <v>59.19</v>
      </c>
      <c r="L11" t="n">
        <v>3.25</v>
      </c>
      <c r="M11" t="n">
        <v>62</v>
      </c>
      <c r="N11" t="n">
        <v>64.5</v>
      </c>
      <c r="O11" t="n">
        <v>31924.29</v>
      </c>
      <c r="P11" t="n">
        <v>283.45</v>
      </c>
      <c r="Q11" t="n">
        <v>2924.42</v>
      </c>
      <c r="R11" t="n">
        <v>118.09</v>
      </c>
      <c r="S11" t="n">
        <v>60.56</v>
      </c>
      <c r="T11" t="n">
        <v>28729.35</v>
      </c>
      <c r="U11" t="n">
        <v>0.51</v>
      </c>
      <c r="V11" t="n">
        <v>0.9</v>
      </c>
      <c r="W11" t="n">
        <v>0.26</v>
      </c>
      <c r="X11" t="n">
        <v>1.76</v>
      </c>
      <c r="Y11" t="n">
        <v>1</v>
      </c>
      <c r="Z11" t="n">
        <v>10</v>
      </c>
      <c r="AA11" t="n">
        <v>377.8678221428738</v>
      </c>
      <c r="AB11" t="n">
        <v>517.0154246076595</v>
      </c>
      <c r="AC11" t="n">
        <v>467.6721981188095</v>
      </c>
      <c r="AD11" t="n">
        <v>377867.8221428738</v>
      </c>
      <c r="AE11" t="n">
        <v>517015.4246076595</v>
      </c>
      <c r="AF11" t="n">
        <v>2.015691096797024e-06</v>
      </c>
      <c r="AG11" t="n">
        <v>15</v>
      </c>
      <c r="AH11" t="n">
        <v>467672.1981188096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4.0865</v>
      </c>
      <c r="E12" t="n">
        <v>24.47</v>
      </c>
      <c r="F12" t="n">
        <v>18.83</v>
      </c>
      <c r="G12" t="n">
        <v>19.48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277.52</v>
      </c>
      <c r="Q12" t="n">
        <v>2924.65</v>
      </c>
      <c r="R12" t="n">
        <v>110.94</v>
      </c>
      <c r="S12" t="n">
        <v>60.56</v>
      </c>
      <c r="T12" t="n">
        <v>25186.99</v>
      </c>
      <c r="U12" t="n">
        <v>0.55</v>
      </c>
      <c r="V12" t="n">
        <v>0.91</v>
      </c>
      <c r="W12" t="n">
        <v>0.26</v>
      </c>
      <c r="X12" t="n">
        <v>1.55</v>
      </c>
      <c r="Y12" t="n">
        <v>1</v>
      </c>
      <c r="Z12" t="n">
        <v>10</v>
      </c>
      <c r="AA12" t="n">
        <v>368.7253421749614</v>
      </c>
      <c r="AB12" t="n">
        <v>504.5062801778116</v>
      </c>
      <c r="AC12" t="n">
        <v>456.356908876652</v>
      </c>
      <c r="AD12" t="n">
        <v>368725.3421749614</v>
      </c>
      <c r="AE12" t="n">
        <v>504506.2801778116</v>
      </c>
      <c r="AF12" t="n">
        <v>2.057223193571688e-06</v>
      </c>
      <c r="AG12" t="n">
        <v>15</v>
      </c>
      <c r="AH12" t="n">
        <v>456356.908876652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4.1787</v>
      </c>
      <c r="E13" t="n">
        <v>23.93</v>
      </c>
      <c r="F13" t="n">
        <v>18.54</v>
      </c>
      <c r="G13" t="n">
        <v>20.98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269.84</v>
      </c>
      <c r="Q13" t="n">
        <v>2924.53</v>
      </c>
      <c r="R13" t="n">
        <v>101.21</v>
      </c>
      <c r="S13" t="n">
        <v>60.56</v>
      </c>
      <c r="T13" t="n">
        <v>20344.97</v>
      </c>
      <c r="U13" t="n">
        <v>0.6</v>
      </c>
      <c r="V13" t="n">
        <v>0.93</v>
      </c>
      <c r="W13" t="n">
        <v>0.24</v>
      </c>
      <c r="X13" t="n">
        <v>1.26</v>
      </c>
      <c r="Y13" t="n">
        <v>1</v>
      </c>
      <c r="Z13" t="n">
        <v>10</v>
      </c>
      <c r="AA13" t="n">
        <v>349.1317384662144</v>
      </c>
      <c r="AB13" t="n">
        <v>477.6974471747153</v>
      </c>
      <c r="AC13" t="n">
        <v>432.1066732689377</v>
      </c>
      <c r="AD13" t="n">
        <v>349131.7384662143</v>
      </c>
      <c r="AE13" t="n">
        <v>477697.4471747152</v>
      </c>
      <c r="AF13" t="n">
        <v>2.103638458088343e-06</v>
      </c>
      <c r="AG13" t="n">
        <v>14</v>
      </c>
      <c r="AH13" t="n">
        <v>432106.6732689377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4.1008</v>
      </c>
      <c r="E14" t="n">
        <v>24.39</v>
      </c>
      <c r="F14" t="n">
        <v>19.09</v>
      </c>
      <c r="G14" t="n">
        <v>22.46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277.03</v>
      </c>
      <c r="Q14" t="n">
        <v>2924.48</v>
      </c>
      <c r="R14" t="n">
        <v>121.9</v>
      </c>
      <c r="S14" t="n">
        <v>60.56</v>
      </c>
      <c r="T14" t="n">
        <v>30700.04</v>
      </c>
      <c r="U14" t="n">
        <v>0.5</v>
      </c>
      <c r="V14" t="n">
        <v>0.9</v>
      </c>
      <c r="W14" t="n">
        <v>0.22</v>
      </c>
      <c r="X14" t="n">
        <v>1.81</v>
      </c>
      <c r="Y14" t="n">
        <v>1</v>
      </c>
      <c r="Z14" t="n">
        <v>10</v>
      </c>
      <c r="AA14" t="n">
        <v>368.5624092354794</v>
      </c>
      <c r="AB14" t="n">
        <v>504.2833481419185</v>
      </c>
      <c r="AC14" t="n">
        <v>456.1552531613772</v>
      </c>
      <c r="AD14" t="n">
        <v>368562.4092354794</v>
      </c>
      <c r="AE14" t="n">
        <v>504283.3481419184</v>
      </c>
      <c r="AF14" t="n">
        <v>2.064422090345963e-06</v>
      </c>
      <c r="AG14" t="n">
        <v>15</v>
      </c>
      <c r="AH14" t="n">
        <v>456155.2531613772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4.2213</v>
      </c>
      <c r="E15" t="n">
        <v>23.69</v>
      </c>
      <c r="F15" t="n">
        <v>18.64</v>
      </c>
      <c r="G15" t="n">
        <v>24.31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266.54</v>
      </c>
      <c r="Q15" t="n">
        <v>2924.79</v>
      </c>
      <c r="R15" t="n">
        <v>104.99</v>
      </c>
      <c r="S15" t="n">
        <v>60.56</v>
      </c>
      <c r="T15" t="n">
        <v>22272.02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345.3534944480152</v>
      </c>
      <c r="AB15" t="n">
        <v>472.5278870246531</v>
      </c>
      <c r="AC15" t="n">
        <v>427.4304886840742</v>
      </c>
      <c r="AD15" t="n">
        <v>345353.4944480152</v>
      </c>
      <c r="AE15" t="n">
        <v>472527.8870246531</v>
      </c>
      <c r="AF15" t="n">
        <v>2.125084122604715e-06</v>
      </c>
      <c r="AG15" t="n">
        <v>14</v>
      </c>
      <c r="AH15" t="n">
        <v>427430.4886840742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4.2713</v>
      </c>
      <c r="E16" t="n">
        <v>23.41</v>
      </c>
      <c r="F16" t="n">
        <v>18.5</v>
      </c>
      <c r="G16" t="n">
        <v>25.82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261.55</v>
      </c>
      <c r="Q16" t="n">
        <v>2924.43</v>
      </c>
      <c r="R16" t="n">
        <v>100.85</v>
      </c>
      <c r="S16" t="n">
        <v>60.56</v>
      </c>
      <c r="T16" t="n">
        <v>20217.15</v>
      </c>
      <c r="U16" t="n">
        <v>0.6</v>
      </c>
      <c r="V16" t="n">
        <v>0.93</v>
      </c>
      <c r="W16" t="n">
        <v>0.23</v>
      </c>
      <c r="X16" t="n">
        <v>1.23</v>
      </c>
      <c r="Y16" t="n">
        <v>1</v>
      </c>
      <c r="Z16" t="n">
        <v>10</v>
      </c>
      <c r="AA16" t="n">
        <v>339.4930834113908</v>
      </c>
      <c r="AB16" t="n">
        <v>464.5094141012558</v>
      </c>
      <c r="AC16" t="n">
        <v>420.1772875624885</v>
      </c>
      <c r="AD16" t="n">
        <v>339493.0834113908</v>
      </c>
      <c r="AE16" t="n">
        <v>464509.4141012558</v>
      </c>
      <c r="AF16" t="n">
        <v>2.150255090346935e-06</v>
      </c>
      <c r="AG16" t="n">
        <v>14</v>
      </c>
      <c r="AH16" t="n">
        <v>420177.2875624885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4.3176</v>
      </c>
      <c r="E17" t="n">
        <v>23.16</v>
      </c>
      <c r="F17" t="n">
        <v>18.4</v>
      </c>
      <c r="G17" t="n">
        <v>27.6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256.85</v>
      </c>
      <c r="Q17" t="n">
        <v>2924.49</v>
      </c>
      <c r="R17" t="n">
        <v>97.12</v>
      </c>
      <c r="S17" t="n">
        <v>60.56</v>
      </c>
      <c r="T17" t="n">
        <v>18364.59</v>
      </c>
      <c r="U17" t="n">
        <v>0.62</v>
      </c>
      <c r="V17" t="n">
        <v>0.9399999999999999</v>
      </c>
      <c r="W17" t="n">
        <v>0.23</v>
      </c>
      <c r="X17" t="n">
        <v>1.12</v>
      </c>
      <c r="Y17" t="n">
        <v>1</v>
      </c>
      <c r="Z17" t="n">
        <v>10</v>
      </c>
      <c r="AA17" t="n">
        <v>334.2443349593083</v>
      </c>
      <c r="AB17" t="n">
        <v>457.3278449106773</v>
      </c>
      <c r="AC17" t="n">
        <v>413.6811172560631</v>
      </c>
      <c r="AD17" t="n">
        <v>334244.3349593083</v>
      </c>
      <c r="AE17" t="n">
        <v>457327.8449106773</v>
      </c>
      <c r="AF17" t="n">
        <v>2.173563406476231e-06</v>
      </c>
      <c r="AG17" t="n">
        <v>14</v>
      </c>
      <c r="AH17" t="n">
        <v>413681.1172560631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4.3446</v>
      </c>
      <c r="E18" t="n">
        <v>23.02</v>
      </c>
      <c r="F18" t="n">
        <v>18.35</v>
      </c>
      <c r="G18" t="n">
        <v>28.98</v>
      </c>
      <c r="H18" t="n">
        <v>0.34</v>
      </c>
      <c r="I18" t="n">
        <v>38</v>
      </c>
      <c r="J18" t="n">
        <v>260.17</v>
      </c>
      <c r="K18" t="n">
        <v>59.19</v>
      </c>
      <c r="L18" t="n">
        <v>5</v>
      </c>
      <c r="M18" t="n">
        <v>36</v>
      </c>
      <c r="N18" t="n">
        <v>65.98</v>
      </c>
      <c r="O18" t="n">
        <v>32321.82</v>
      </c>
      <c r="P18" t="n">
        <v>253.61</v>
      </c>
      <c r="Q18" t="n">
        <v>2924.58</v>
      </c>
      <c r="R18" t="n">
        <v>95.75</v>
      </c>
      <c r="S18" t="n">
        <v>60.56</v>
      </c>
      <c r="T18" t="n">
        <v>17691.79</v>
      </c>
      <c r="U18" t="n">
        <v>0.63</v>
      </c>
      <c r="V18" t="n">
        <v>0.9399999999999999</v>
      </c>
      <c r="W18" t="n">
        <v>0.23</v>
      </c>
      <c r="X18" t="n">
        <v>1.08</v>
      </c>
      <c r="Y18" t="n">
        <v>1</v>
      </c>
      <c r="Z18" t="n">
        <v>10</v>
      </c>
      <c r="AA18" t="n">
        <v>330.9855138950329</v>
      </c>
      <c r="AB18" t="n">
        <v>452.8689821614971</v>
      </c>
      <c r="AC18" t="n">
        <v>409.6478021096116</v>
      </c>
      <c r="AD18" t="n">
        <v>330985.5138950329</v>
      </c>
      <c r="AE18" t="n">
        <v>452868.9821614971</v>
      </c>
      <c r="AF18" t="n">
        <v>2.18715572905703e-06</v>
      </c>
      <c r="AG18" t="n">
        <v>14</v>
      </c>
      <c r="AH18" t="n">
        <v>409647.8021096116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4.3914</v>
      </c>
      <c r="E19" t="n">
        <v>22.77</v>
      </c>
      <c r="F19" t="n">
        <v>18.26</v>
      </c>
      <c r="G19" t="n">
        <v>31.3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33</v>
      </c>
      <c r="N19" t="n">
        <v>66.19</v>
      </c>
      <c r="O19" t="n">
        <v>32378.93</v>
      </c>
      <c r="P19" t="n">
        <v>248.79</v>
      </c>
      <c r="Q19" t="n">
        <v>2924.42</v>
      </c>
      <c r="R19" t="n">
        <v>92.59</v>
      </c>
      <c r="S19" t="n">
        <v>60.56</v>
      </c>
      <c r="T19" t="n">
        <v>16127.46</v>
      </c>
      <c r="U19" t="n">
        <v>0.65</v>
      </c>
      <c r="V19" t="n">
        <v>0.9399999999999999</v>
      </c>
      <c r="W19" t="n">
        <v>0.22</v>
      </c>
      <c r="X19" t="n">
        <v>0.98</v>
      </c>
      <c r="Y19" t="n">
        <v>1</v>
      </c>
      <c r="Z19" t="n">
        <v>10</v>
      </c>
      <c r="AA19" t="n">
        <v>325.8590246509024</v>
      </c>
      <c r="AB19" t="n">
        <v>445.8546934129342</v>
      </c>
      <c r="AC19" t="n">
        <v>403.3029472345954</v>
      </c>
      <c r="AD19" t="n">
        <v>325859.0246509024</v>
      </c>
      <c r="AE19" t="n">
        <v>445854.6934129342</v>
      </c>
      <c r="AF19" t="n">
        <v>2.210715754863749e-06</v>
      </c>
      <c r="AG19" t="n">
        <v>14</v>
      </c>
      <c r="AH19" t="n">
        <v>403302.9472345954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4.4239</v>
      </c>
      <c r="E20" t="n">
        <v>22.6</v>
      </c>
      <c r="F20" t="n">
        <v>18.19</v>
      </c>
      <c r="G20" t="n">
        <v>33.07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31</v>
      </c>
      <c r="N20" t="n">
        <v>66.40000000000001</v>
      </c>
      <c r="O20" t="n">
        <v>32436.11</v>
      </c>
      <c r="P20" t="n">
        <v>244.78</v>
      </c>
      <c r="Q20" t="n">
        <v>2924.58</v>
      </c>
      <c r="R20" t="n">
        <v>90.25</v>
      </c>
      <c r="S20" t="n">
        <v>60.56</v>
      </c>
      <c r="T20" t="n">
        <v>14963.77</v>
      </c>
      <c r="U20" t="n">
        <v>0.67</v>
      </c>
      <c r="V20" t="n">
        <v>0.95</v>
      </c>
      <c r="W20" t="n">
        <v>0.22</v>
      </c>
      <c r="X20" t="n">
        <v>0.91</v>
      </c>
      <c r="Y20" t="n">
        <v>1</v>
      </c>
      <c r="Z20" t="n">
        <v>10</v>
      </c>
      <c r="AA20" t="n">
        <v>321.9753921514738</v>
      </c>
      <c r="AB20" t="n">
        <v>440.5409360934423</v>
      </c>
      <c r="AC20" t="n">
        <v>398.4963274557706</v>
      </c>
      <c r="AD20" t="n">
        <v>321975.3921514738</v>
      </c>
      <c r="AE20" t="n">
        <v>440540.9360934423</v>
      </c>
      <c r="AF20" t="n">
        <v>2.227076883896192e-06</v>
      </c>
      <c r="AG20" t="n">
        <v>14</v>
      </c>
      <c r="AH20" t="n">
        <v>398496.3274557706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4.4566</v>
      </c>
      <c r="E21" t="n">
        <v>22.44</v>
      </c>
      <c r="F21" t="n">
        <v>18.12</v>
      </c>
      <c r="G21" t="n">
        <v>35.07</v>
      </c>
      <c r="H21" t="n">
        <v>0.39</v>
      </c>
      <c r="I21" t="n">
        <v>31</v>
      </c>
      <c r="J21" t="n">
        <v>261.56</v>
      </c>
      <c r="K21" t="n">
        <v>59.19</v>
      </c>
      <c r="L21" t="n">
        <v>5.75</v>
      </c>
      <c r="M21" t="n">
        <v>29</v>
      </c>
      <c r="N21" t="n">
        <v>66.62</v>
      </c>
      <c r="O21" t="n">
        <v>32493.38</v>
      </c>
      <c r="P21" t="n">
        <v>239.92</v>
      </c>
      <c r="Q21" t="n">
        <v>2924.35</v>
      </c>
      <c r="R21" t="n">
        <v>88.09999999999999</v>
      </c>
      <c r="S21" t="n">
        <v>60.56</v>
      </c>
      <c r="T21" t="n">
        <v>13900.69</v>
      </c>
      <c r="U21" t="n">
        <v>0.6899999999999999</v>
      </c>
      <c r="V21" t="n">
        <v>0.95</v>
      </c>
      <c r="W21" t="n">
        <v>0.21</v>
      </c>
      <c r="X21" t="n">
        <v>0.84</v>
      </c>
      <c r="Y21" t="n">
        <v>1</v>
      </c>
      <c r="Z21" t="n">
        <v>10</v>
      </c>
      <c r="AA21" t="n">
        <v>308.6799573100315</v>
      </c>
      <c r="AB21" t="n">
        <v>422.3495355901925</v>
      </c>
      <c r="AC21" t="n">
        <v>382.0410886847599</v>
      </c>
      <c r="AD21" t="n">
        <v>308679.9573100315</v>
      </c>
      <c r="AE21" t="n">
        <v>422349.5355901925</v>
      </c>
      <c r="AF21" t="n">
        <v>2.243538696799604e-06</v>
      </c>
      <c r="AG21" t="n">
        <v>13</v>
      </c>
      <c r="AH21" t="n">
        <v>382041.0886847599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4.4729</v>
      </c>
      <c r="E22" t="n">
        <v>22.36</v>
      </c>
      <c r="F22" t="n">
        <v>18.09</v>
      </c>
      <c r="G22" t="n">
        <v>36.17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28</v>
      </c>
      <c r="N22" t="n">
        <v>66.83</v>
      </c>
      <c r="O22" t="n">
        <v>32550.72</v>
      </c>
      <c r="P22" t="n">
        <v>235.81</v>
      </c>
      <c r="Q22" t="n">
        <v>2924.48</v>
      </c>
      <c r="R22" t="n">
        <v>86.84</v>
      </c>
      <c r="S22" t="n">
        <v>60.56</v>
      </c>
      <c r="T22" t="n">
        <v>13277.3</v>
      </c>
      <c r="U22" t="n">
        <v>0.7</v>
      </c>
      <c r="V22" t="n">
        <v>0.95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305.6652656597585</v>
      </c>
      <c r="AB22" t="n">
        <v>418.2247014754799</v>
      </c>
      <c r="AC22" t="n">
        <v>378.3099229487145</v>
      </c>
      <c r="AD22" t="n">
        <v>305665.2656597585</v>
      </c>
      <c r="AE22" t="n">
        <v>418224.7014754799</v>
      </c>
      <c r="AF22" t="n">
        <v>2.251744432283569e-06</v>
      </c>
      <c r="AG22" t="n">
        <v>13</v>
      </c>
      <c r="AH22" t="n">
        <v>378309.9229487145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4.5129</v>
      </c>
      <c r="E23" t="n">
        <v>22.16</v>
      </c>
      <c r="F23" t="n">
        <v>17.98</v>
      </c>
      <c r="G23" t="n">
        <v>38.54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231.49</v>
      </c>
      <c r="Q23" t="n">
        <v>2924.39</v>
      </c>
      <c r="R23" t="n">
        <v>83.34999999999999</v>
      </c>
      <c r="S23" t="n">
        <v>60.56</v>
      </c>
      <c r="T23" t="n">
        <v>11538.82</v>
      </c>
      <c r="U23" t="n">
        <v>0.73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301.3306999181128</v>
      </c>
      <c r="AB23" t="n">
        <v>412.293957400216</v>
      </c>
      <c r="AC23" t="n">
        <v>372.9452007641421</v>
      </c>
      <c r="AD23" t="n">
        <v>301330.6999181128</v>
      </c>
      <c r="AE23" t="n">
        <v>412293.957400216</v>
      </c>
      <c r="AF23" t="n">
        <v>2.271881206477345e-06</v>
      </c>
      <c r="AG23" t="n">
        <v>13</v>
      </c>
      <c r="AH23" t="n">
        <v>372945.2007641421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4.5397</v>
      </c>
      <c r="E24" t="n">
        <v>22.03</v>
      </c>
      <c r="F24" t="n">
        <v>17.95</v>
      </c>
      <c r="G24" t="n">
        <v>41.43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226.49</v>
      </c>
      <c r="Q24" t="n">
        <v>2924.55</v>
      </c>
      <c r="R24" t="n">
        <v>83.06</v>
      </c>
      <c r="S24" t="n">
        <v>60.56</v>
      </c>
      <c r="T24" t="n">
        <v>11406.35</v>
      </c>
      <c r="U24" t="n">
        <v>0.73</v>
      </c>
      <c r="V24" t="n">
        <v>0.96</v>
      </c>
      <c r="W24" t="n">
        <v>0.19</v>
      </c>
      <c r="X24" t="n">
        <v>0.67</v>
      </c>
      <c r="Y24" t="n">
        <v>1</v>
      </c>
      <c r="Z24" t="n">
        <v>10</v>
      </c>
      <c r="AA24" t="n">
        <v>297.4895803416939</v>
      </c>
      <c r="AB24" t="n">
        <v>407.0383681375236</v>
      </c>
      <c r="AC24" t="n">
        <v>368.1911975644153</v>
      </c>
      <c r="AD24" t="n">
        <v>297489.5803416939</v>
      </c>
      <c r="AE24" t="n">
        <v>407038.3681375236</v>
      </c>
      <c r="AF24" t="n">
        <v>2.285372845187175e-06</v>
      </c>
      <c r="AG24" t="n">
        <v>13</v>
      </c>
      <c r="AH24" t="n">
        <v>368191.1975644153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4.5433</v>
      </c>
      <c r="E25" t="n">
        <v>22.01</v>
      </c>
      <c r="F25" t="n">
        <v>17.98</v>
      </c>
      <c r="G25" t="n">
        <v>43.16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224.42</v>
      </c>
      <c r="Q25" t="n">
        <v>2924.48</v>
      </c>
      <c r="R25" t="n">
        <v>83.68000000000001</v>
      </c>
      <c r="S25" t="n">
        <v>60.56</v>
      </c>
      <c r="T25" t="n">
        <v>11719.12</v>
      </c>
      <c r="U25" t="n">
        <v>0.72</v>
      </c>
      <c r="V25" t="n">
        <v>0.96</v>
      </c>
      <c r="W25" t="n">
        <v>0.2</v>
      </c>
      <c r="X25" t="n">
        <v>0.71</v>
      </c>
      <c r="Y25" t="n">
        <v>1</v>
      </c>
      <c r="Z25" t="n">
        <v>10</v>
      </c>
      <c r="AA25" t="n">
        <v>296.3432229286915</v>
      </c>
      <c r="AB25" t="n">
        <v>405.469871351334</v>
      </c>
      <c r="AC25" t="n">
        <v>366.7723959101006</v>
      </c>
      <c r="AD25" t="n">
        <v>296343.2229286915</v>
      </c>
      <c r="AE25" t="n">
        <v>405469.871351334</v>
      </c>
      <c r="AF25" t="n">
        <v>2.287185154864615e-06</v>
      </c>
      <c r="AG25" t="n">
        <v>13</v>
      </c>
      <c r="AH25" t="n">
        <v>366772.3959101006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4.5597</v>
      </c>
      <c r="E26" t="n">
        <v>21.93</v>
      </c>
      <c r="F26" t="n">
        <v>17.95</v>
      </c>
      <c r="G26" t="n">
        <v>44.88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7</v>
      </c>
      <c r="N26" t="n">
        <v>67.7</v>
      </c>
      <c r="O26" t="n">
        <v>32780.92</v>
      </c>
      <c r="P26" t="n">
        <v>220.64</v>
      </c>
      <c r="Q26" t="n">
        <v>2924.67</v>
      </c>
      <c r="R26" t="n">
        <v>82.06999999999999</v>
      </c>
      <c r="S26" t="n">
        <v>60.56</v>
      </c>
      <c r="T26" t="n">
        <v>10917.97</v>
      </c>
      <c r="U26" t="n">
        <v>0.74</v>
      </c>
      <c r="V26" t="n">
        <v>0.96</v>
      </c>
      <c r="W26" t="n">
        <v>0.22</v>
      </c>
      <c r="X26" t="n">
        <v>0.68</v>
      </c>
      <c r="Y26" t="n">
        <v>1</v>
      </c>
      <c r="Z26" t="n">
        <v>10</v>
      </c>
      <c r="AA26" t="n">
        <v>293.6011650018652</v>
      </c>
      <c r="AB26" t="n">
        <v>401.7180667247924</v>
      </c>
      <c r="AC26" t="n">
        <v>363.3786582514251</v>
      </c>
      <c r="AD26" t="n">
        <v>293601.1650018652</v>
      </c>
      <c r="AE26" t="n">
        <v>401718.0667247924</v>
      </c>
      <c r="AF26" t="n">
        <v>2.295441232284063e-06</v>
      </c>
      <c r="AG26" t="n">
        <v>13</v>
      </c>
      <c r="AH26" t="n">
        <v>363378.6582514251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4.5545</v>
      </c>
      <c r="E27" t="n">
        <v>21.96</v>
      </c>
      <c r="F27" t="n">
        <v>17.98</v>
      </c>
      <c r="G27" t="n">
        <v>44.94</v>
      </c>
      <c r="H27" t="n">
        <v>0.49</v>
      </c>
      <c r="I27" t="n">
        <v>24</v>
      </c>
      <c r="J27" t="n">
        <v>264.36</v>
      </c>
      <c r="K27" t="n">
        <v>59.19</v>
      </c>
      <c r="L27" t="n">
        <v>7.25</v>
      </c>
      <c r="M27" t="n">
        <v>3</v>
      </c>
      <c r="N27" t="n">
        <v>67.92</v>
      </c>
      <c r="O27" t="n">
        <v>32838.68</v>
      </c>
      <c r="P27" t="n">
        <v>221.38</v>
      </c>
      <c r="Q27" t="n">
        <v>2924.47</v>
      </c>
      <c r="R27" t="n">
        <v>82.56999999999999</v>
      </c>
      <c r="S27" t="n">
        <v>60.56</v>
      </c>
      <c r="T27" t="n">
        <v>11168.95</v>
      </c>
      <c r="U27" t="n">
        <v>0.73</v>
      </c>
      <c r="V27" t="n">
        <v>0.96</v>
      </c>
      <c r="W27" t="n">
        <v>0.23</v>
      </c>
      <c r="X27" t="n">
        <v>0.7</v>
      </c>
      <c r="Y27" t="n">
        <v>1</v>
      </c>
      <c r="Z27" t="n">
        <v>10</v>
      </c>
      <c r="AA27" t="n">
        <v>294.2913700430805</v>
      </c>
      <c r="AB27" t="n">
        <v>402.6624357118804</v>
      </c>
      <c r="AC27" t="n">
        <v>364.2328979878156</v>
      </c>
      <c r="AD27" t="n">
        <v>294291.3700430805</v>
      </c>
      <c r="AE27" t="n">
        <v>402662.4357118804</v>
      </c>
      <c r="AF27" t="n">
        <v>2.292823451638872e-06</v>
      </c>
      <c r="AG27" t="n">
        <v>13</v>
      </c>
      <c r="AH27" t="n">
        <v>364232.8979878157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4.5589</v>
      </c>
      <c r="E28" t="n">
        <v>21.94</v>
      </c>
      <c r="F28" t="n">
        <v>17.96</v>
      </c>
      <c r="G28" t="n">
        <v>44.89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221.13</v>
      </c>
      <c r="Q28" t="n">
        <v>2924.53</v>
      </c>
      <c r="R28" t="n">
        <v>81.76000000000001</v>
      </c>
      <c r="S28" t="n">
        <v>60.56</v>
      </c>
      <c r="T28" t="n">
        <v>10766.3</v>
      </c>
      <c r="U28" t="n">
        <v>0.74</v>
      </c>
      <c r="V28" t="n">
        <v>0.96</v>
      </c>
      <c r="W28" t="n">
        <v>0.23</v>
      </c>
      <c r="X28" t="n">
        <v>0.68</v>
      </c>
      <c r="Y28" t="n">
        <v>1</v>
      </c>
      <c r="Z28" t="n">
        <v>10</v>
      </c>
      <c r="AA28" t="n">
        <v>293.9242481671012</v>
      </c>
      <c r="AB28" t="n">
        <v>402.1601233648916</v>
      </c>
      <c r="AC28" t="n">
        <v>363.7785256262237</v>
      </c>
      <c r="AD28" t="n">
        <v>293924.2481671012</v>
      </c>
      <c r="AE28" t="n">
        <v>402160.1233648916</v>
      </c>
      <c r="AF28" t="n">
        <v>2.295038496800188e-06</v>
      </c>
      <c r="AG28" t="n">
        <v>13</v>
      </c>
      <c r="AH28" t="n">
        <v>363778.5256262237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4.5588</v>
      </c>
      <c r="E29" t="n">
        <v>21.94</v>
      </c>
      <c r="F29" t="n">
        <v>17.96</v>
      </c>
      <c r="G29" t="n">
        <v>44.89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221.45</v>
      </c>
      <c r="Q29" t="n">
        <v>2924.53</v>
      </c>
      <c r="R29" t="n">
        <v>81.7</v>
      </c>
      <c r="S29" t="n">
        <v>60.56</v>
      </c>
      <c r="T29" t="n">
        <v>10736.57</v>
      </c>
      <c r="U29" t="n">
        <v>0.74</v>
      </c>
      <c r="V29" t="n">
        <v>0.96</v>
      </c>
      <c r="W29" t="n">
        <v>0.24</v>
      </c>
      <c r="X29" t="n">
        <v>0.68</v>
      </c>
      <c r="Y29" t="n">
        <v>1</v>
      </c>
      <c r="Z29" t="n">
        <v>10</v>
      </c>
      <c r="AA29" t="n">
        <v>294.0978718143705</v>
      </c>
      <c r="AB29" t="n">
        <v>402.3976828988202</v>
      </c>
      <c r="AC29" t="n">
        <v>363.993412811651</v>
      </c>
      <c r="AD29" t="n">
        <v>294097.8718143706</v>
      </c>
      <c r="AE29" t="n">
        <v>402397.6828988201</v>
      </c>
      <c r="AF29" t="n">
        <v>2.294988154864703e-06</v>
      </c>
      <c r="AG29" t="n">
        <v>13</v>
      </c>
      <c r="AH29" t="n">
        <v>363993.412811651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3.2703</v>
      </c>
      <c r="E2" t="n">
        <v>30.58</v>
      </c>
      <c r="F2" t="n">
        <v>22.68</v>
      </c>
      <c r="G2" t="n">
        <v>7.4</v>
      </c>
      <c r="H2" t="n">
        <v>0.12</v>
      </c>
      <c r="I2" t="n">
        <v>184</v>
      </c>
      <c r="J2" t="n">
        <v>150.44</v>
      </c>
      <c r="K2" t="n">
        <v>49.1</v>
      </c>
      <c r="L2" t="n">
        <v>1</v>
      </c>
      <c r="M2" t="n">
        <v>182</v>
      </c>
      <c r="N2" t="n">
        <v>25.34</v>
      </c>
      <c r="O2" t="n">
        <v>18787.76</v>
      </c>
      <c r="P2" t="n">
        <v>253.11</v>
      </c>
      <c r="Q2" t="n">
        <v>2924.93</v>
      </c>
      <c r="R2" t="n">
        <v>237.12</v>
      </c>
      <c r="S2" t="n">
        <v>60.56</v>
      </c>
      <c r="T2" t="n">
        <v>87643.57000000001</v>
      </c>
      <c r="U2" t="n">
        <v>0.26</v>
      </c>
      <c r="V2" t="n">
        <v>0.76</v>
      </c>
      <c r="W2" t="n">
        <v>0.46</v>
      </c>
      <c r="X2" t="n">
        <v>5.4</v>
      </c>
      <c r="Y2" t="n">
        <v>1</v>
      </c>
      <c r="Z2" t="n">
        <v>10</v>
      </c>
      <c r="AA2" t="n">
        <v>422.6601629444824</v>
      </c>
      <c r="AB2" t="n">
        <v>578.3022813910305</v>
      </c>
      <c r="AC2" t="n">
        <v>523.1099233074193</v>
      </c>
      <c r="AD2" t="n">
        <v>422660.1629444824</v>
      </c>
      <c r="AE2" t="n">
        <v>578302.2813910305</v>
      </c>
      <c r="AF2" t="n">
        <v>1.793615258802028e-06</v>
      </c>
      <c r="AG2" t="n">
        <v>18</v>
      </c>
      <c r="AH2" t="n">
        <v>523109.9233074193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3.6331</v>
      </c>
      <c r="E3" t="n">
        <v>27.52</v>
      </c>
      <c r="F3" t="n">
        <v>21.15</v>
      </c>
      <c r="G3" t="n">
        <v>9.470000000000001</v>
      </c>
      <c r="H3" t="n">
        <v>0.15</v>
      </c>
      <c r="I3" t="n">
        <v>134</v>
      </c>
      <c r="J3" t="n">
        <v>150.78</v>
      </c>
      <c r="K3" t="n">
        <v>49.1</v>
      </c>
      <c r="L3" t="n">
        <v>1.25</v>
      </c>
      <c r="M3" t="n">
        <v>132</v>
      </c>
      <c r="N3" t="n">
        <v>25.44</v>
      </c>
      <c r="O3" t="n">
        <v>18830.65</v>
      </c>
      <c r="P3" t="n">
        <v>230.91</v>
      </c>
      <c r="Q3" t="n">
        <v>2925.02</v>
      </c>
      <c r="R3" t="n">
        <v>186.88</v>
      </c>
      <c r="S3" t="n">
        <v>60.56</v>
      </c>
      <c r="T3" t="n">
        <v>62776.66</v>
      </c>
      <c r="U3" t="n">
        <v>0.32</v>
      </c>
      <c r="V3" t="n">
        <v>0.8100000000000001</v>
      </c>
      <c r="W3" t="n">
        <v>0.38</v>
      </c>
      <c r="X3" t="n">
        <v>3.87</v>
      </c>
      <c r="Y3" t="n">
        <v>1</v>
      </c>
      <c r="Z3" t="n">
        <v>10</v>
      </c>
      <c r="AA3" t="n">
        <v>359.1299432063695</v>
      </c>
      <c r="AB3" t="n">
        <v>491.3774319898582</v>
      </c>
      <c r="AC3" t="n">
        <v>444.4810595333025</v>
      </c>
      <c r="AD3" t="n">
        <v>359129.9432063695</v>
      </c>
      <c r="AE3" t="n">
        <v>491377.4319898582</v>
      </c>
      <c r="AF3" t="n">
        <v>1.992595051448995e-06</v>
      </c>
      <c r="AG3" t="n">
        <v>16</v>
      </c>
      <c r="AH3" t="n">
        <v>444481.0595333026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3.8838</v>
      </c>
      <c r="E4" t="n">
        <v>25.75</v>
      </c>
      <c r="F4" t="n">
        <v>20.26</v>
      </c>
      <c r="G4" t="n">
        <v>11.58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215.9</v>
      </c>
      <c r="Q4" t="n">
        <v>2924.83</v>
      </c>
      <c r="R4" t="n">
        <v>157.86</v>
      </c>
      <c r="S4" t="n">
        <v>60.56</v>
      </c>
      <c r="T4" t="n">
        <v>48407.88</v>
      </c>
      <c r="U4" t="n">
        <v>0.38</v>
      </c>
      <c r="V4" t="n">
        <v>0.85</v>
      </c>
      <c r="W4" t="n">
        <v>0.33</v>
      </c>
      <c r="X4" t="n">
        <v>2.98</v>
      </c>
      <c r="Y4" t="n">
        <v>1</v>
      </c>
      <c r="Z4" t="n">
        <v>10</v>
      </c>
      <c r="AA4" t="n">
        <v>324.2618086148537</v>
      </c>
      <c r="AB4" t="n">
        <v>443.669311968214</v>
      </c>
      <c r="AC4" t="n">
        <v>401.3261355277571</v>
      </c>
      <c r="AD4" t="n">
        <v>324261.8086148537</v>
      </c>
      <c r="AE4" t="n">
        <v>443669.311968214</v>
      </c>
      <c r="AF4" t="n">
        <v>2.130092940138616e-06</v>
      </c>
      <c r="AG4" t="n">
        <v>15</v>
      </c>
      <c r="AH4" t="n">
        <v>401326.1355277571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4.0725</v>
      </c>
      <c r="E5" t="n">
        <v>24.55</v>
      </c>
      <c r="F5" t="n">
        <v>19.68</v>
      </c>
      <c r="G5" t="n">
        <v>13.89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204.32</v>
      </c>
      <c r="Q5" t="n">
        <v>2924.94</v>
      </c>
      <c r="R5" t="n">
        <v>138.88</v>
      </c>
      <c r="S5" t="n">
        <v>60.56</v>
      </c>
      <c r="T5" t="n">
        <v>39021.77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306.6117998320017</v>
      </c>
      <c r="AB5" t="n">
        <v>419.5197912880836</v>
      </c>
      <c r="AC5" t="n">
        <v>379.4814112072733</v>
      </c>
      <c r="AD5" t="n">
        <v>306611.7998320017</v>
      </c>
      <c r="AE5" t="n">
        <v>419519.7912880837</v>
      </c>
      <c r="AF5" t="n">
        <v>2.233586564373684e-06</v>
      </c>
      <c r="AG5" t="n">
        <v>15</v>
      </c>
      <c r="AH5" t="n">
        <v>379481.4112072733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4.2177</v>
      </c>
      <c r="E6" t="n">
        <v>23.71</v>
      </c>
      <c r="F6" t="n">
        <v>19.26</v>
      </c>
      <c r="G6" t="n">
        <v>16.28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69</v>
      </c>
      <c r="N6" t="n">
        <v>25.73</v>
      </c>
      <c r="O6" t="n">
        <v>18959.54</v>
      </c>
      <c r="P6" t="n">
        <v>194.54</v>
      </c>
      <c r="Q6" t="n">
        <v>2924.92</v>
      </c>
      <c r="R6" t="n">
        <v>125.23</v>
      </c>
      <c r="S6" t="n">
        <v>60.56</v>
      </c>
      <c r="T6" t="n">
        <v>32264.04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285.2371928632558</v>
      </c>
      <c r="AB6" t="n">
        <v>390.2741110523385</v>
      </c>
      <c r="AC6" t="n">
        <v>353.0268976466575</v>
      </c>
      <c r="AD6" t="n">
        <v>285237.1928632558</v>
      </c>
      <c r="AE6" t="n">
        <v>390274.1110523384</v>
      </c>
      <c r="AF6" t="n">
        <v>2.313222357902735e-06</v>
      </c>
      <c r="AG6" t="n">
        <v>14</v>
      </c>
      <c r="AH6" t="n">
        <v>353026.8976466575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4.3456</v>
      </c>
      <c r="E7" t="n">
        <v>23.01</v>
      </c>
      <c r="F7" t="n">
        <v>18.9</v>
      </c>
      <c r="G7" t="n">
        <v>18.9</v>
      </c>
      <c r="H7" t="n">
        <v>0.26</v>
      </c>
      <c r="I7" t="n">
        <v>60</v>
      </c>
      <c r="J7" t="n">
        <v>152.18</v>
      </c>
      <c r="K7" t="n">
        <v>49.1</v>
      </c>
      <c r="L7" t="n">
        <v>2.25</v>
      </c>
      <c r="M7" t="n">
        <v>58</v>
      </c>
      <c r="N7" t="n">
        <v>25.83</v>
      </c>
      <c r="O7" t="n">
        <v>19002.56</v>
      </c>
      <c r="P7" t="n">
        <v>184.61</v>
      </c>
      <c r="Q7" t="n">
        <v>2924.56</v>
      </c>
      <c r="R7" t="n">
        <v>113.28</v>
      </c>
      <c r="S7" t="n">
        <v>60.56</v>
      </c>
      <c r="T7" t="n">
        <v>26342.65</v>
      </c>
      <c r="U7" t="n">
        <v>0.53</v>
      </c>
      <c r="V7" t="n">
        <v>0.91</v>
      </c>
      <c r="W7" t="n">
        <v>0.26</v>
      </c>
      <c r="X7" t="n">
        <v>1.62</v>
      </c>
      <c r="Y7" t="n">
        <v>1</v>
      </c>
      <c r="Z7" t="n">
        <v>10</v>
      </c>
      <c r="AA7" t="n">
        <v>273.8578160692151</v>
      </c>
      <c r="AB7" t="n">
        <v>374.7043457000589</v>
      </c>
      <c r="AC7" t="n">
        <v>338.9430888472966</v>
      </c>
      <c r="AD7" t="n">
        <v>273857.8160692151</v>
      </c>
      <c r="AE7" t="n">
        <v>374704.3457000589</v>
      </c>
      <c r="AF7" t="n">
        <v>2.383369864737209e-06</v>
      </c>
      <c r="AG7" t="n">
        <v>14</v>
      </c>
      <c r="AH7" t="n">
        <v>338943.0888472966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4.4444</v>
      </c>
      <c r="E8" t="n">
        <v>22.5</v>
      </c>
      <c r="F8" t="n">
        <v>18.64</v>
      </c>
      <c r="G8" t="n">
        <v>21.5</v>
      </c>
      <c r="H8" t="n">
        <v>0.29</v>
      </c>
      <c r="I8" t="n">
        <v>52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175.67</v>
      </c>
      <c r="Q8" t="n">
        <v>2924.6</v>
      </c>
      <c r="R8" t="n">
        <v>105.34</v>
      </c>
      <c r="S8" t="n">
        <v>60.56</v>
      </c>
      <c r="T8" t="n">
        <v>22415.76</v>
      </c>
      <c r="U8" t="n">
        <v>0.57</v>
      </c>
      <c r="V8" t="n">
        <v>0.92</v>
      </c>
      <c r="W8" t="n">
        <v>0.22</v>
      </c>
      <c r="X8" t="n">
        <v>1.36</v>
      </c>
      <c r="Y8" t="n">
        <v>1</v>
      </c>
      <c r="Z8" t="n">
        <v>10</v>
      </c>
      <c r="AA8" t="n">
        <v>264.8732629905322</v>
      </c>
      <c r="AB8" t="n">
        <v>362.4112838072975</v>
      </c>
      <c r="AC8" t="n">
        <v>327.8232595281596</v>
      </c>
      <c r="AD8" t="n">
        <v>264873.2629905322</v>
      </c>
      <c r="AE8" t="n">
        <v>362411.2838072975</v>
      </c>
      <c r="AF8" t="n">
        <v>2.437557305513174e-06</v>
      </c>
      <c r="AG8" t="n">
        <v>14</v>
      </c>
      <c r="AH8" t="n">
        <v>327823.2595281596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4.4814</v>
      </c>
      <c r="E9" t="n">
        <v>22.31</v>
      </c>
      <c r="F9" t="n">
        <v>18.63</v>
      </c>
      <c r="G9" t="n">
        <v>24.3</v>
      </c>
      <c r="H9" t="n">
        <v>0.32</v>
      </c>
      <c r="I9" t="n">
        <v>46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170.17</v>
      </c>
      <c r="Q9" t="n">
        <v>2924.49</v>
      </c>
      <c r="R9" t="n">
        <v>104.84</v>
      </c>
      <c r="S9" t="n">
        <v>60.56</v>
      </c>
      <c r="T9" t="n">
        <v>22196.4</v>
      </c>
      <c r="U9" t="n">
        <v>0.58</v>
      </c>
      <c r="V9" t="n">
        <v>0.92</v>
      </c>
      <c r="W9" t="n">
        <v>0.24</v>
      </c>
      <c r="X9" t="n">
        <v>1.36</v>
      </c>
      <c r="Y9" t="n">
        <v>1</v>
      </c>
      <c r="Z9" t="n">
        <v>10</v>
      </c>
      <c r="AA9" t="n">
        <v>252.2359910987595</v>
      </c>
      <c r="AB9" t="n">
        <v>345.1204108877227</v>
      </c>
      <c r="AC9" t="n">
        <v>312.1826032522402</v>
      </c>
      <c r="AD9" t="n">
        <v>252235.9910987595</v>
      </c>
      <c r="AE9" t="n">
        <v>345120.4108877227</v>
      </c>
      <c r="AF9" t="n">
        <v>2.457850173010246e-06</v>
      </c>
      <c r="AG9" t="n">
        <v>13</v>
      </c>
      <c r="AH9" t="n">
        <v>312182.6032522402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4.5482</v>
      </c>
      <c r="E10" t="n">
        <v>21.99</v>
      </c>
      <c r="F10" t="n">
        <v>18.46</v>
      </c>
      <c r="G10" t="n">
        <v>27.01</v>
      </c>
      <c r="H10" t="n">
        <v>0.35</v>
      </c>
      <c r="I10" t="n">
        <v>41</v>
      </c>
      <c r="J10" t="n">
        <v>153.23</v>
      </c>
      <c r="K10" t="n">
        <v>49.1</v>
      </c>
      <c r="L10" t="n">
        <v>3</v>
      </c>
      <c r="M10" t="n">
        <v>12</v>
      </c>
      <c r="N10" t="n">
        <v>26.13</v>
      </c>
      <c r="O10" t="n">
        <v>19131.85</v>
      </c>
      <c r="P10" t="n">
        <v>163.31</v>
      </c>
      <c r="Q10" t="n">
        <v>2924.47</v>
      </c>
      <c r="R10" t="n">
        <v>97.93000000000001</v>
      </c>
      <c r="S10" t="n">
        <v>60.56</v>
      </c>
      <c r="T10" t="n">
        <v>18763.64</v>
      </c>
      <c r="U10" t="n">
        <v>0.62</v>
      </c>
      <c r="V10" t="n">
        <v>0.93</v>
      </c>
      <c r="W10" t="n">
        <v>0.27</v>
      </c>
      <c r="X10" t="n">
        <v>1.18</v>
      </c>
      <c r="Y10" t="n">
        <v>1</v>
      </c>
      <c r="Z10" t="n">
        <v>10</v>
      </c>
      <c r="AA10" t="n">
        <v>246.0749606353316</v>
      </c>
      <c r="AB10" t="n">
        <v>336.6906172021839</v>
      </c>
      <c r="AC10" t="n">
        <v>304.5573372447569</v>
      </c>
      <c r="AD10" t="n">
        <v>246074.9606353316</v>
      </c>
      <c r="AE10" t="n">
        <v>336690.6172021839</v>
      </c>
      <c r="AF10" t="n">
        <v>2.494487025680636e-06</v>
      </c>
      <c r="AG10" t="n">
        <v>13</v>
      </c>
      <c r="AH10" t="n">
        <v>304557.3372447569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4.5413</v>
      </c>
      <c r="E11" t="n">
        <v>22.02</v>
      </c>
      <c r="F11" t="n">
        <v>18.49</v>
      </c>
      <c r="G11" t="n">
        <v>27.06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2</v>
      </c>
      <c r="N11" t="n">
        <v>26.23</v>
      </c>
      <c r="O11" t="n">
        <v>19175.02</v>
      </c>
      <c r="P11" t="n">
        <v>163.09</v>
      </c>
      <c r="Q11" t="n">
        <v>2924.54</v>
      </c>
      <c r="R11" t="n">
        <v>98.63</v>
      </c>
      <c r="S11" t="n">
        <v>60.56</v>
      </c>
      <c r="T11" t="n">
        <v>19114.76</v>
      </c>
      <c r="U11" t="n">
        <v>0.61</v>
      </c>
      <c r="V11" t="n">
        <v>0.93</v>
      </c>
      <c r="W11" t="n">
        <v>0.28</v>
      </c>
      <c r="X11" t="n">
        <v>1.21</v>
      </c>
      <c r="Y11" t="n">
        <v>1</v>
      </c>
      <c r="Z11" t="n">
        <v>10</v>
      </c>
      <c r="AA11" t="n">
        <v>246.2407977812527</v>
      </c>
      <c r="AB11" t="n">
        <v>336.9175229014515</v>
      </c>
      <c r="AC11" t="n">
        <v>304.7625873825506</v>
      </c>
      <c r="AD11" t="n">
        <v>246240.7977812527</v>
      </c>
      <c r="AE11" t="n">
        <v>336917.5229014516</v>
      </c>
      <c r="AF11" t="n">
        <v>2.490702680120371e-06</v>
      </c>
      <c r="AG11" t="n">
        <v>13</v>
      </c>
      <c r="AH11" t="n">
        <v>304762.5873825506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4.5556</v>
      </c>
      <c r="E12" t="n">
        <v>21.95</v>
      </c>
      <c r="F12" t="n">
        <v>18.45</v>
      </c>
      <c r="G12" t="n">
        <v>27.68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162.92</v>
      </c>
      <c r="Q12" t="n">
        <v>2924.4</v>
      </c>
      <c r="R12" t="n">
        <v>97.34999999999999</v>
      </c>
      <c r="S12" t="n">
        <v>60.56</v>
      </c>
      <c r="T12" t="n">
        <v>18481.84</v>
      </c>
      <c r="U12" t="n">
        <v>0.62</v>
      </c>
      <c r="V12" t="n">
        <v>0.93</v>
      </c>
      <c r="W12" t="n">
        <v>0.28</v>
      </c>
      <c r="X12" t="n">
        <v>1.18</v>
      </c>
      <c r="Y12" t="n">
        <v>1</v>
      </c>
      <c r="Z12" t="n">
        <v>10</v>
      </c>
      <c r="AA12" t="n">
        <v>245.6229040680967</v>
      </c>
      <c r="AB12" t="n">
        <v>336.0720934635652</v>
      </c>
      <c r="AC12" t="n">
        <v>303.9978445436482</v>
      </c>
      <c r="AD12" t="n">
        <v>245622.9040680967</v>
      </c>
      <c r="AE12" t="n">
        <v>336072.0934635652</v>
      </c>
      <c r="AF12" t="n">
        <v>2.49854559918005e-06</v>
      </c>
      <c r="AG12" t="n">
        <v>13</v>
      </c>
      <c r="AH12" t="n">
        <v>303997.8445436482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2.8581</v>
      </c>
      <c r="E2" t="n">
        <v>34.99</v>
      </c>
      <c r="F2" t="n">
        <v>24.03</v>
      </c>
      <c r="G2" t="n">
        <v>6.32</v>
      </c>
      <c r="H2" t="n">
        <v>0.1</v>
      </c>
      <c r="I2" t="n">
        <v>228</v>
      </c>
      <c r="J2" t="n">
        <v>185.69</v>
      </c>
      <c r="K2" t="n">
        <v>53.44</v>
      </c>
      <c r="L2" t="n">
        <v>1</v>
      </c>
      <c r="M2" t="n">
        <v>226</v>
      </c>
      <c r="N2" t="n">
        <v>36.26</v>
      </c>
      <c r="O2" t="n">
        <v>23136.14</v>
      </c>
      <c r="P2" t="n">
        <v>313.41</v>
      </c>
      <c r="Q2" t="n">
        <v>2925.72</v>
      </c>
      <c r="R2" t="n">
        <v>281.58</v>
      </c>
      <c r="S2" t="n">
        <v>60.56</v>
      </c>
      <c r="T2" t="n">
        <v>109656.63</v>
      </c>
      <c r="U2" t="n">
        <v>0.22</v>
      </c>
      <c r="V2" t="n">
        <v>0.72</v>
      </c>
      <c r="W2" t="n">
        <v>0.53</v>
      </c>
      <c r="X2" t="n">
        <v>6.75</v>
      </c>
      <c r="Y2" t="n">
        <v>1</v>
      </c>
      <c r="Z2" t="n">
        <v>10</v>
      </c>
      <c r="AA2" t="n">
        <v>558.0728375379081</v>
      </c>
      <c r="AB2" t="n">
        <v>763.5798767553356</v>
      </c>
      <c r="AC2" t="n">
        <v>690.7048850088935</v>
      </c>
      <c r="AD2" t="n">
        <v>558072.8375379081</v>
      </c>
      <c r="AE2" t="n">
        <v>763579.8767553356</v>
      </c>
      <c r="AF2" t="n">
        <v>1.513027489514077e-06</v>
      </c>
      <c r="AG2" t="n">
        <v>21</v>
      </c>
      <c r="AH2" t="n">
        <v>690704.8850088934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3.2594</v>
      </c>
      <c r="E3" t="n">
        <v>30.68</v>
      </c>
      <c r="F3" t="n">
        <v>22.07</v>
      </c>
      <c r="G3" t="n">
        <v>8.029999999999999</v>
      </c>
      <c r="H3" t="n">
        <v>0.12</v>
      </c>
      <c r="I3" t="n">
        <v>165</v>
      </c>
      <c r="J3" t="n">
        <v>186.07</v>
      </c>
      <c r="K3" t="n">
        <v>53.44</v>
      </c>
      <c r="L3" t="n">
        <v>1.25</v>
      </c>
      <c r="M3" t="n">
        <v>163</v>
      </c>
      <c r="N3" t="n">
        <v>36.39</v>
      </c>
      <c r="O3" t="n">
        <v>23182.76</v>
      </c>
      <c r="P3" t="n">
        <v>283.58</v>
      </c>
      <c r="Q3" t="n">
        <v>2925.08</v>
      </c>
      <c r="R3" t="n">
        <v>217.36</v>
      </c>
      <c r="S3" t="n">
        <v>60.56</v>
      </c>
      <c r="T3" t="n">
        <v>77861.53</v>
      </c>
      <c r="U3" t="n">
        <v>0.28</v>
      </c>
      <c r="V3" t="n">
        <v>0.78</v>
      </c>
      <c r="W3" t="n">
        <v>0.42</v>
      </c>
      <c r="X3" t="n">
        <v>4.79</v>
      </c>
      <c r="Y3" t="n">
        <v>1</v>
      </c>
      <c r="Z3" t="n">
        <v>10</v>
      </c>
      <c r="AA3" t="n">
        <v>455.991759446883</v>
      </c>
      <c r="AB3" t="n">
        <v>623.9080422118709</v>
      </c>
      <c r="AC3" t="n">
        <v>564.363134323606</v>
      </c>
      <c r="AD3" t="n">
        <v>455991.759446883</v>
      </c>
      <c r="AE3" t="n">
        <v>623908.0422118709</v>
      </c>
      <c r="AF3" t="n">
        <v>1.725468597782507e-06</v>
      </c>
      <c r="AG3" t="n">
        <v>18</v>
      </c>
      <c r="AH3" t="n">
        <v>564363.134323606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3.5375</v>
      </c>
      <c r="E4" t="n">
        <v>28.27</v>
      </c>
      <c r="F4" t="n">
        <v>21</v>
      </c>
      <c r="G4" t="n">
        <v>9.77</v>
      </c>
      <c r="H4" t="n">
        <v>0.14</v>
      </c>
      <c r="I4" t="n">
        <v>129</v>
      </c>
      <c r="J4" t="n">
        <v>186.45</v>
      </c>
      <c r="K4" t="n">
        <v>53.44</v>
      </c>
      <c r="L4" t="n">
        <v>1.5</v>
      </c>
      <c r="M4" t="n">
        <v>127</v>
      </c>
      <c r="N4" t="n">
        <v>36.51</v>
      </c>
      <c r="O4" t="n">
        <v>23229.42</v>
      </c>
      <c r="P4" t="n">
        <v>265.6</v>
      </c>
      <c r="Q4" t="n">
        <v>2924.9</v>
      </c>
      <c r="R4" t="n">
        <v>182.04</v>
      </c>
      <c r="S4" t="n">
        <v>60.56</v>
      </c>
      <c r="T4" t="n">
        <v>60380.86</v>
      </c>
      <c r="U4" t="n">
        <v>0.33</v>
      </c>
      <c r="V4" t="n">
        <v>0.82</v>
      </c>
      <c r="W4" t="n">
        <v>0.37</v>
      </c>
      <c r="X4" t="n">
        <v>3.72</v>
      </c>
      <c r="Y4" t="n">
        <v>1</v>
      </c>
      <c r="Z4" t="n">
        <v>10</v>
      </c>
      <c r="AA4" t="n">
        <v>407.6282074091212</v>
      </c>
      <c r="AB4" t="n">
        <v>557.7348966644746</v>
      </c>
      <c r="AC4" t="n">
        <v>504.5054609126603</v>
      </c>
      <c r="AD4" t="n">
        <v>407628.2074091212</v>
      </c>
      <c r="AE4" t="n">
        <v>557734.8966644746</v>
      </c>
      <c r="AF4" t="n">
        <v>1.872689809368479e-06</v>
      </c>
      <c r="AG4" t="n">
        <v>17</v>
      </c>
      <c r="AH4" t="n">
        <v>504505.4609126603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3.7556</v>
      </c>
      <c r="E5" t="n">
        <v>26.63</v>
      </c>
      <c r="F5" t="n">
        <v>20.25</v>
      </c>
      <c r="G5" t="n">
        <v>11.57</v>
      </c>
      <c r="H5" t="n">
        <v>0.17</v>
      </c>
      <c r="I5" t="n">
        <v>105</v>
      </c>
      <c r="J5" t="n">
        <v>186.83</v>
      </c>
      <c r="K5" t="n">
        <v>53.44</v>
      </c>
      <c r="L5" t="n">
        <v>1.75</v>
      </c>
      <c r="M5" t="n">
        <v>103</v>
      </c>
      <c r="N5" t="n">
        <v>36.64</v>
      </c>
      <c r="O5" t="n">
        <v>23276.13</v>
      </c>
      <c r="P5" t="n">
        <v>252.3</v>
      </c>
      <c r="Q5" t="n">
        <v>2924.69</v>
      </c>
      <c r="R5" t="n">
        <v>157.46</v>
      </c>
      <c r="S5" t="n">
        <v>60.56</v>
      </c>
      <c r="T5" t="n">
        <v>48208.39</v>
      </c>
      <c r="U5" t="n">
        <v>0.38</v>
      </c>
      <c r="V5" t="n">
        <v>0.85</v>
      </c>
      <c r="W5" t="n">
        <v>0.33</v>
      </c>
      <c r="X5" t="n">
        <v>2.97</v>
      </c>
      <c r="Y5" t="n">
        <v>1</v>
      </c>
      <c r="Z5" t="n">
        <v>10</v>
      </c>
      <c r="AA5" t="n">
        <v>372.7669192105203</v>
      </c>
      <c r="AB5" t="n">
        <v>510.0361441796584</v>
      </c>
      <c r="AC5" t="n">
        <v>461.3590104193752</v>
      </c>
      <c r="AD5" t="n">
        <v>372766.9192105203</v>
      </c>
      <c r="AE5" t="n">
        <v>510036.1441796584</v>
      </c>
      <c r="AF5" t="n">
        <v>1.988148084258448e-06</v>
      </c>
      <c r="AG5" t="n">
        <v>16</v>
      </c>
      <c r="AH5" t="n">
        <v>461359.0104193752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3.9188</v>
      </c>
      <c r="E6" t="n">
        <v>25.52</v>
      </c>
      <c r="F6" t="n">
        <v>19.77</v>
      </c>
      <c r="G6" t="n">
        <v>13.48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242.14</v>
      </c>
      <c r="Q6" t="n">
        <v>2924.61</v>
      </c>
      <c r="R6" t="n">
        <v>142.08</v>
      </c>
      <c r="S6" t="n">
        <v>60.56</v>
      </c>
      <c r="T6" t="n">
        <v>40605.15</v>
      </c>
      <c r="U6" t="n">
        <v>0.43</v>
      </c>
      <c r="V6" t="n">
        <v>0.87</v>
      </c>
      <c r="W6" t="n">
        <v>0.3</v>
      </c>
      <c r="X6" t="n">
        <v>2.5</v>
      </c>
      <c r="Y6" t="n">
        <v>1</v>
      </c>
      <c r="Z6" t="n">
        <v>10</v>
      </c>
      <c r="AA6" t="n">
        <v>346.547644230676</v>
      </c>
      <c r="AB6" t="n">
        <v>474.1617754394599</v>
      </c>
      <c r="AC6" t="n">
        <v>428.9084410817485</v>
      </c>
      <c r="AD6" t="n">
        <v>346547.644230676</v>
      </c>
      <c r="AE6" t="n">
        <v>474161.7754394599</v>
      </c>
      <c r="AF6" t="n">
        <v>2.074543272071574e-06</v>
      </c>
      <c r="AG6" t="n">
        <v>15</v>
      </c>
      <c r="AH6" t="n">
        <v>428908.4410817486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4.0483</v>
      </c>
      <c r="E7" t="n">
        <v>24.7</v>
      </c>
      <c r="F7" t="n">
        <v>19.4</v>
      </c>
      <c r="G7" t="n">
        <v>15.32</v>
      </c>
      <c r="H7" t="n">
        <v>0.21</v>
      </c>
      <c r="I7" t="n">
        <v>76</v>
      </c>
      <c r="J7" t="n">
        <v>187.59</v>
      </c>
      <c r="K7" t="n">
        <v>53.44</v>
      </c>
      <c r="L7" t="n">
        <v>2.25</v>
      </c>
      <c r="M7" t="n">
        <v>74</v>
      </c>
      <c r="N7" t="n">
        <v>36.9</v>
      </c>
      <c r="O7" t="n">
        <v>23369.68</v>
      </c>
      <c r="P7" t="n">
        <v>233.62</v>
      </c>
      <c r="Q7" t="n">
        <v>2924.61</v>
      </c>
      <c r="R7" t="n">
        <v>129.76</v>
      </c>
      <c r="S7" t="n">
        <v>60.56</v>
      </c>
      <c r="T7" t="n">
        <v>34507.03</v>
      </c>
      <c r="U7" t="n">
        <v>0.47</v>
      </c>
      <c r="V7" t="n">
        <v>0.89</v>
      </c>
      <c r="W7" t="n">
        <v>0.29</v>
      </c>
      <c r="X7" t="n">
        <v>2.13</v>
      </c>
      <c r="Y7" t="n">
        <v>1</v>
      </c>
      <c r="Z7" t="n">
        <v>10</v>
      </c>
      <c r="AA7" t="n">
        <v>333.3882976860068</v>
      </c>
      <c r="AB7" t="n">
        <v>456.156576947647</v>
      </c>
      <c r="AC7" t="n">
        <v>412.6216334635395</v>
      </c>
      <c r="AD7" t="n">
        <v>333388.2976860068</v>
      </c>
      <c r="AE7" t="n">
        <v>456156.576947647</v>
      </c>
      <c r="AF7" t="n">
        <v>2.143098277107113e-06</v>
      </c>
      <c r="AG7" t="n">
        <v>15</v>
      </c>
      <c r="AH7" t="n">
        <v>412621.6334635395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4.1612</v>
      </c>
      <c r="E8" t="n">
        <v>24.03</v>
      </c>
      <c r="F8" t="n">
        <v>19.11</v>
      </c>
      <c r="G8" t="n">
        <v>17.37</v>
      </c>
      <c r="H8" t="n">
        <v>0.24</v>
      </c>
      <c r="I8" t="n">
        <v>66</v>
      </c>
      <c r="J8" t="n">
        <v>187.97</v>
      </c>
      <c r="K8" t="n">
        <v>53.44</v>
      </c>
      <c r="L8" t="n">
        <v>2.5</v>
      </c>
      <c r="M8" t="n">
        <v>64</v>
      </c>
      <c r="N8" t="n">
        <v>37.03</v>
      </c>
      <c r="O8" t="n">
        <v>23416.52</v>
      </c>
      <c r="P8" t="n">
        <v>225.82</v>
      </c>
      <c r="Q8" t="n">
        <v>2924.63</v>
      </c>
      <c r="R8" t="n">
        <v>120.06</v>
      </c>
      <c r="S8" t="n">
        <v>60.56</v>
      </c>
      <c r="T8" t="n">
        <v>29704.48</v>
      </c>
      <c r="U8" t="n">
        <v>0.5</v>
      </c>
      <c r="V8" t="n">
        <v>0.9</v>
      </c>
      <c r="W8" t="n">
        <v>0.27</v>
      </c>
      <c r="X8" t="n">
        <v>1.83</v>
      </c>
      <c r="Y8" t="n">
        <v>1</v>
      </c>
      <c r="Z8" t="n">
        <v>10</v>
      </c>
      <c r="AA8" t="n">
        <v>313.8024596803263</v>
      </c>
      <c r="AB8" t="n">
        <v>429.3583693220849</v>
      </c>
      <c r="AC8" t="n">
        <v>388.3810091622404</v>
      </c>
      <c r="AD8" t="n">
        <v>313802.4596803262</v>
      </c>
      <c r="AE8" t="n">
        <v>429358.3693220849</v>
      </c>
      <c r="AF8" t="n">
        <v>2.202865536323424e-06</v>
      </c>
      <c r="AG8" t="n">
        <v>14</v>
      </c>
      <c r="AH8" t="n">
        <v>388381.0091622404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4.2633</v>
      </c>
      <c r="E9" t="n">
        <v>23.46</v>
      </c>
      <c r="F9" t="n">
        <v>18.83</v>
      </c>
      <c r="G9" t="n">
        <v>19.48</v>
      </c>
      <c r="H9" t="n">
        <v>0.26</v>
      </c>
      <c r="I9" t="n">
        <v>58</v>
      </c>
      <c r="J9" t="n">
        <v>188.35</v>
      </c>
      <c r="K9" t="n">
        <v>53.44</v>
      </c>
      <c r="L9" t="n">
        <v>2.75</v>
      </c>
      <c r="M9" t="n">
        <v>56</v>
      </c>
      <c r="N9" t="n">
        <v>37.16</v>
      </c>
      <c r="O9" t="n">
        <v>23463.4</v>
      </c>
      <c r="P9" t="n">
        <v>217.86</v>
      </c>
      <c r="Q9" t="n">
        <v>2924.48</v>
      </c>
      <c r="R9" t="n">
        <v>110.93</v>
      </c>
      <c r="S9" t="n">
        <v>60.56</v>
      </c>
      <c r="T9" t="n">
        <v>25180.33</v>
      </c>
      <c r="U9" t="n">
        <v>0.55</v>
      </c>
      <c r="V9" t="n">
        <v>0.91</v>
      </c>
      <c r="W9" t="n">
        <v>0.26</v>
      </c>
      <c r="X9" t="n">
        <v>1.55</v>
      </c>
      <c r="Y9" t="n">
        <v>1</v>
      </c>
      <c r="Z9" t="n">
        <v>10</v>
      </c>
      <c r="AA9" t="n">
        <v>303.858007006515</v>
      </c>
      <c r="AB9" t="n">
        <v>415.7519304554876</v>
      </c>
      <c r="AC9" t="n">
        <v>376.0731497243142</v>
      </c>
      <c r="AD9" t="n">
        <v>303858.007006515</v>
      </c>
      <c r="AE9" t="n">
        <v>415751.9304554876</v>
      </c>
      <c r="AF9" t="n">
        <v>2.256915466934455e-06</v>
      </c>
      <c r="AG9" t="n">
        <v>14</v>
      </c>
      <c r="AH9" t="n">
        <v>376073.1497243142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4.3433</v>
      </c>
      <c r="E10" t="n">
        <v>23.02</v>
      </c>
      <c r="F10" t="n">
        <v>18.62</v>
      </c>
      <c r="G10" t="n">
        <v>21.48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50</v>
      </c>
      <c r="N10" t="n">
        <v>37.29</v>
      </c>
      <c r="O10" t="n">
        <v>23510.33</v>
      </c>
      <c r="P10" t="n">
        <v>210.71</v>
      </c>
      <c r="Q10" t="n">
        <v>2924.48</v>
      </c>
      <c r="R10" t="n">
        <v>104.81</v>
      </c>
      <c r="S10" t="n">
        <v>60.56</v>
      </c>
      <c r="T10" t="n">
        <v>22152.17</v>
      </c>
      <c r="U10" t="n">
        <v>0.58</v>
      </c>
      <c r="V10" t="n">
        <v>0.92</v>
      </c>
      <c r="W10" t="n">
        <v>0.22</v>
      </c>
      <c r="X10" t="n">
        <v>1.34</v>
      </c>
      <c r="Y10" t="n">
        <v>1</v>
      </c>
      <c r="Z10" t="n">
        <v>10</v>
      </c>
      <c r="AA10" t="n">
        <v>295.9124903069816</v>
      </c>
      <c r="AB10" t="n">
        <v>404.8805239757284</v>
      </c>
      <c r="AC10" t="n">
        <v>366.2392950208685</v>
      </c>
      <c r="AD10" t="n">
        <v>295912.4903069815</v>
      </c>
      <c r="AE10" t="n">
        <v>404880.5239757284</v>
      </c>
      <c r="AF10" t="n">
        <v>2.299266049195792e-06</v>
      </c>
      <c r="AG10" t="n">
        <v>14</v>
      </c>
      <c r="AH10" t="n">
        <v>366239.2950208685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4.3673</v>
      </c>
      <c r="E11" t="n">
        <v>22.9</v>
      </c>
      <c r="F11" t="n">
        <v>18.68</v>
      </c>
      <c r="G11" t="n">
        <v>23.85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45</v>
      </c>
      <c r="N11" t="n">
        <v>37.42</v>
      </c>
      <c r="O11" t="n">
        <v>23557.3</v>
      </c>
      <c r="P11" t="n">
        <v>207.75</v>
      </c>
      <c r="Q11" t="n">
        <v>2924.58</v>
      </c>
      <c r="R11" t="n">
        <v>106.54</v>
      </c>
      <c r="S11" t="n">
        <v>60.56</v>
      </c>
      <c r="T11" t="n">
        <v>23040.36</v>
      </c>
      <c r="U11" t="n">
        <v>0.57</v>
      </c>
      <c r="V11" t="n">
        <v>0.92</v>
      </c>
      <c r="W11" t="n">
        <v>0.24</v>
      </c>
      <c r="X11" t="n">
        <v>1.4</v>
      </c>
      <c r="Y11" t="n">
        <v>1</v>
      </c>
      <c r="Z11" t="n">
        <v>10</v>
      </c>
      <c r="AA11" t="n">
        <v>293.500639801971</v>
      </c>
      <c r="AB11" t="n">
        <v>401.5805237114383</v>
      </c>
      <c r="AC11" t="n">
        <v>363.2542421502228</v>
      </c>
      <c r="AD11" t="n">
        <v>293500.639801971</v>
      </c>
      <c r="AE11" t="n">
        <v>401580.5237114383</v>
      </c>
      <c r="AF11" t="n">
        <v>2.311971223874193e-06</v>
      </c>
      <c r="AG11" t="n">
        <v>14</v>
      </c>
      <c r="AH11" t="n">
        <v>363254.2421502228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4.4411</v>
      </c>
      <c r="E12" t="n">
        <v>22.52</v>
      </c>
      <c r="F12" t="n">
        <v>18.48</v>
      </c>
      <c r="G12" t="n">
        <v>26.41</v>
      </c>
      <c r="H12" t="n">
        <v>0.33</v>
      </c>
      <c r="I12" t="n">
        <v>42</v>
      </c>
      <c r="J12" t="n">
        <v>189.49</v>
      </c>
      <c r="K12" t="n">
        <v>53.44</v>
      </c>
      <c r="L12" t="n">
        <v>3.5</v>
      </c>
      <c r="M12" t="n">
        <v>40</v>
      </c>
      <c r="N12" t="n">
        <v>37.55</v>
      </c>
      <c r="O12" t="n">
        <v>23604.32</v>
      </c>
      <c r="P12" t="n">
        <v>200.21</v>
      </c>
      <c r="Q12" t="n">
        <v>2924.64</v>
      </c>
      <c r="R12" t="n">
        <v>100</v>
      </c>
      <c r="S12" t="n">
        <v>60.56</v>
      </c>
      <c r="T12" t="n">
        <v>19792.6</v>
      </c>
      <c r="U12" t="n">
        <v>0.61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285.9718692644228</v>
      </c>
      <c r="AB12" t="n">
        <v>391.2793277160504</v>
      </c>
      <c r="AC12" t="n">
        <v>353.9361778428153</v>
      </c>
      <c r="AD12" t="n">
        <v>285971.8692644228</v>
      </c>
      <c r="AE12" t="n">
        <v>391279.3277160504</v>
      </c>
      <c r="AF12" t="n">
        <v>2.351039636010276e-06</v>
      </c>
      <c r="AG12" t="n">
        <v>14</v>
      </c>
      <c r="AH12" t="n">
        <v>353936.1778428153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4.4981</v>
      </c>
      <c r="E13" t="n">
        <v>22.23</v>
      </c>
      <c r="F13" t="n">
        <v>18.35</v>
      </c>
      <c r="G13" t="n">
        <v>28.97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193.2</v>
      </c>
      <c r="Q13" t="n">
        <v>2924.74</v>
      </c>
      <c r="R13" t="n">
        <v>95.43000000000001</v>
      </c>
      <c r="S13" t="n">
        <v>60.56</v>
      </c>
      <c r="T13" t="n">
        <v>17528.67</v>
      </c>
      <c r="U13" t="n">
        <v>0.63</v>
      </c>
      <c r="V13" t="n">
        <v>0.9399999999999999</v>
      </c>
      <c r="W13" t="n">
        <v>0.23</v>
      </c>
      <c r="X13" t="n">
        <v>1.07</v>
      </c>
      <c r="Y13" t="n">
        <v>1</v>
      </c>
      <c r="Z13" t="n">
        <v>10</v>
      </c>
      <c r="AA13" t="n">
        <v>271.0917313972898</v>
      </c>
      <c r="AB13" t="n">
        <v>370.9196666208874</v>
      </c>
      <c r="AC13" t="n">
        <v>335.5196142276108</v>
      </c>
      <c r="AD13" t="n">
        <v>271091.7313972898</v>
      </c>
      <c r="AE13" t="n">
        <v>370919.6666208874</v>
      </c>
      <c r="AF13" t="n">
        <v>2.381214425871478e-06</v>
      </c>
      <c r="AG13" t="n">
        <v>13</v>
      </c>
      <c r="AH13" t="n">
        <v>335519.6142276108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4.5434</v>
      </c>
      <c r="E14" t="n">
        <v>22.01</v>
      </c>
      <c r="F14" t="n">
        <v>18.24</v>
      </c>
      <c r="G14" t="n">
        <v>31.27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30</v>
      </c>
      <c r="N14" t="n">
        <v>37.82</v>
      </c>
      <c r="O14" t="n">
        <v>23698.48</v>
      </c>
      <c r="P14" t="n">
        <v>187.33</v>
      </c>
      <c r="Q14" t="n">
        <v>2924.49</v>
      </c>
      <c r="R14" t="n">
        <v>91.7</v>
      </c>
      <c r="S14" t="n">
        <v>60.56</v>
      </c>
      <c r="T14" t="n">
        <v>15680.51</v>
      </c>
      <c r="U14" t="n">
        <v>0.66</v>
      </c>
      <c r="V14" t="n">
        <v>0.9399999999999999</v>
      </c>
      <c r="W14" t="n">
        <v>0.23</v>
      </c>
      <c r="X14" t="n">
        <v>0.96</v>
      </c>
      <c r="Y14" t="n">
        <v>1</v>
      </c>
      <c r="Z14" t="n">
        <v>10</v>
      </c>
      <c r="AA14" t="n">
        <v>266.0869704721014</v>
      </c>
      <c r="AB14" t="n">
        <v>364.0719319285754</v>
      </c>
      <c r="AC14" t="n">
        <v>329.3254177234771</v>
      </c>
      <c r="AD14" t="n">
        <v>266086.9704721014</v>
      </c>
      <c r="AE14" t="n">
        <v>364071.9319285754</v>
      </c>
      <c r="AF14" t="n">
        <v>2.40519544307696e-06</v>
      </c>
      <c r="AG14" t="n">
        <v>13</v>
      </c>
      <c r="AH14" t="n">
        <v>329325.4177234771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4.5632</v>
      </c>
      <c r="E15" t="n">
        <v>21.91</v>
      </c>
      <c r="F15" t="n">
        <v>18.22</v>
      </c>
      <c r="G15" t="n">
        <v>33.12</v>
      </c>
      <c r="H15" t="n">
        <v>0.4</v>
      </c>
      <c r="I15" t="n">
        <v>33</v>
      </c>
      <c r="J15" t="n">
        <v>190.63</v>
      </c>
      <c r="K15" t="n">
        <v>53.44</v>
      </c>
      <c r="L15" t="n">
        <v>4.25</v>
      </c>
      <c r="M15" t="n">
        <v>10</v>
      </c>
      <c r="N15" t="n">
        <v>37.95</v>
      </c>
      <c r="O15" t="n">
        <v>23745.63</v>
      </c>
      <c r="P15" t="n">
        <v>183.5</v>
      </c>
      <c r="Q15" t="n">
        <v>2924.47</v>
      </c>
      <c r="R15" t="n">
        <v>90.43000000000001</v>
      </c>
      <c r="S15" t="n">
        <v>60.56</v>
      </c>
      <c r="T15" t="n">
        <v>15054.56</v>
      </c>
      <c r="U15" t="n">
        <v>0.67</v>
      </c>
      <c r="V15" t="n">
        <v>0.9399999999999999</v>
      </c>
      <c r="W15" t="n">
        <v>0.24</v>
      </c>
      <c r="X15" t="n">
        <v>0.9399999999999999</v>
      </c>
      <c r="Y15" t="n">
        <v>1</v>
      </c>
      <c r="Z15" t="n">
        <v>10</v>
      </c>
      <c r="AA15" t="n">
        <v>263.3405961549007</v>
      </c>
      <c r="AB15" t="n">
        <v>360.3142214262979</v>
      </c>
      <c r="AC15" t="n">
        <v>325.9263378375571</v>
      </c>
      <c r="AD15" t="n">
        <v>263340.5961549007</v>
      </c>
      <c r="AE15" t="n">
        <v>360314.2214262979</v>
      </c>
      <c r="AF15" t="n">
        <v>2.415677212186641e-06</v>
      </c>
      <c r="AG15" t="n">
        <v>13</v>
      </c>
      <c r="AH15" t="n">
        <v>325926.3378375571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4.579</v>
      </c>
      <c r="E16" t="n">
        <v>21.84</v>
      </c>
      <c r="F16" t="n">
        <v>18.18</v>
      </c>
      <c r="G16" t="n">
        <v>34.09</v>
      </c>
      <c r="H16" t="n">
        <v>0.42</v>
      </c>
      <c r="I16" t="n">
        <v>32</v>
      </c>
      <c r="J16" t="n">
        <v>191.02</v>
      </c>
      <c r="K16" t="n">
        <v>53.44</v>
      </c>
      <c r="L16" t="n">
        <v>4.5</v>
      </c>
      <c r="M16" t="n">
        <v>4</v>
      </c>
      <c r="N16" t="n">
        <v>38.08</v>
      </c>
      <c r="O16" t="n">
        <v>23792.83</v>
      </c>
      <c r="P16" t="n">
        <v>182.2</v>
      </c>
      <c r="Q16" t="n">
        <v>2924.36</v>
      </c>
      <c r="R16" t="n">
        <v>88.73999999999999</v>
      </c>
      <c r="S16" t="n">
        <v>60.56</v>
      </c>
      <c r="T16" t="n">
        <v>14216.37</v>
      </c>
      <c r="U16" t="n">
        <v>0.68</v>
      </c>
      <c r="V16" t="n">
        <v>0.95</v>
      </c>
      <c r="W16" t="n">
        <v>0.25</v>
      </c>
      <c r="X16" t="n">
        <v>0.9</v>
      </c>
      <c r="Y16" t="n">
        <v>1</v>
      </c>
      <c r="Z16" t="n">
        <v>10</v>
      </c>
      <c r="AA16" t="n">
        <v>262.0254478095548</v>
      </c>
      <c r="AB16" t="n">
        <v>358.5147774399453</v>
      </c>
      <c r="AC16" t="n">
        <v>324.2986302597266</v>
      </c>
      <c r="AD16" t="n">
        <v>262025.4478095548</v>
      </c>
      <c r="AE16" t="n">
        <v>358514.7774399453</v>
      </c>
      <c r="AF16" t="n">
        <v>2.424041452183254e-06</v>
      </c>
      <c r="AG16" t="n">
        <v>13</v>
      </c>
      <c r="AH16" t="n">
        <v>324298.6302597265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4.5783</v>
      </c>
      <c r="E17" t="n">
        <v>21.84</v>
      </c>
      <c r="F17" t="n">
        <v>18.18</v>
      </c>
      <c r="G17" t="n">
        <v>34.09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182.6</v>
      </c>
      <c r="Q17" t="n">
        <v>2924.35</v>
      </c>
      <c r="R17" t="n">
        <v>88.73</v>
      </c>
      <c r="S17" t="n">
        <v>60.56</v>
      </c>
      <c r="T17" t="n">
        <v>14209.47</v>
      </c>
      <c r="U17" t="n">
        <v>0.68</v>
      </c>
      <c r="V17" t="n">
        <v>0.95</v>
      </c>
      <c r="W17" t="n">
        <v>0.26</v>
      </c>
      <c r="X17" t="n">
        <v>0.91</v>
      </c>
      <c r="Y17" t="n">
        <v>1</v>
      </c>
      <c r="Z17" t="n">
        <v>10</v>
      </c>
      <c r="AA17" t="n">
        <v>262.2593735968424</v>
      </c>
      <c r="AB17" t="n">
        <v>358.8348450221897</v>
      </c>
      <c r="AC17" t="n">
        <v>324.5881510411392</v>
      </c>
      <c r="AD17" t="n">
        <v>262259.3735968424</v>
      </c>
      <c r="AE17" t="n">
        <v>358834.8450221897</v>
      </c>
      <c r="AF17" t="n">
        <v>2.423670884588468e-06</v>
      </c>
      <c r="AG17" t="n">
        <v>13</v>
      </c>
      <c r="AH17" t="n">
        <v>324588.1510411392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3.7377</v>
      </c>
      <c r="E2" t="n">
        <v>26.75</v>
      </c>
      <c r="F2" t="n">
        <v>21.33</v>
      </c>
      <c r="G2" t="n">
        <v>9.140000000000001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192.58</v>
      </c>
      <c r="Q2" t="n">
        <v>2924.94</v>
      </c>
      <c r="R2" t="n">
        <v>192.62</v>
      </c>
      <c r="S2" t="n">
        <v>60.56</v>
      </c>
      <c r="T2" t="n">
        <v>65614.13</v>
      </c>
      <c r="U2" t="n">
        <v>0.31</v>
      </c>
      <c r="V2" t="n">
        <v>0.8100000000000001</v>
      </c>
      <c r="W2" t="n">
        <v>0.39</v>
      </c>
      <c r="X2" t="n">
        <v>4.05</v>
      </c>
      <c r="Y2" t="n">
        <v>1</v>
      </c>
      <c r="Z2" t="n">
        <v>10</v>
      </c>
      <c r="AA2" t="n">
        <v>316.5280027381374</v>
      </c>
      <c r="AB2" t="n">
        <v>433.0875775762556</v>
      </c>
      <c r="AC2" t="n">
        <v>391.7543070146097</v>
      </c>
      <c r="AD2" t="n">
        <v>316528.0027381374</v>
      </c>
      <c r="AE2" t="n">
        <v>433087.5775762555</v>
      </c>
      <c r="AF2" t="n">
        <v>2.140620585349141e-06</v>
      </c>
      <c r="AG2" t="n">
        <v>16</v>
      </c>
      <c r="AH2" t="n">
        <v>391754.3070146097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4.0478</v>
      </c>
      <c r="E3" t="n">
        <v>24.7</v>
      </c>
      <c r="F3" t="n">
        <v>20.18</v>
      </c>
      <c r="G3" t="n">
        <v>11.87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100</v>
      </c>
      <c r="N3" t="n">
        <v>16.72</v>
      </c>
      <c r="O3" t="n">
        <v>14585.96</v>
      </c>
      <c r="P3" t="n">
        <v>175.13</v>
      </c>
      <c r="Q3" t="n">
        <v>2924.92</v>
      </c>
      <c r="R3" t="n">
        <v>155.29</v>
      </c>
      <c r="S3" t="n">
        <v>60.56</v>
      </c>
      <c r="T3" t="n">
        <v>47138.52</v>
      </c>
      <c r="U3" t="n">
        <v>0.39</v>
      </c>
      <c r="V3" t="n">
        <v>0.85</v>
      </c>
      <c r="W3" t="n">
        <v>0.33</v>
      </c>
      <c r="X3" t="n">
        <v>2.9</v>
      </c>
      <c r="Y3" t="n">
        <v>1</v>
      </c>
      <c r="Z3" t="n">
        <v>10</v>
      </c>
      <c r="AA3" t="n">
        <v>280.8462992210198</v>
      </c>
      <c r="AB3" t="n">
        <v>384.2662966584752</v>
      </c>
      <c r="AC3" t="n">
        <v>347.5924606265242</v>
      </c>
      <c r="AD3" t="n">
        <v>280846.2992210198</v>
      </c>
      <c r="AE3" t="n">
        <v>384266.2966584752</v>
      </c>
      <c r="AF3" t="n">
        <v>2.318218156988591e-06</v>
      </c>
      <c r="AG3" t="n">
        <v>15</v>
      </c>
      <c r="AH3" t="n">
        <v>347592.4606265242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4.2725</v>
      </c>
      <c r="E4" t="n">
        <v>23.41</v>
      </c>
      <c r="F4" t="n">
        <v>19.46</v>
      </c>
      <c r="G4" t="n">
        <v>14.97</v>
      </c>
      <c r="H4" t="n">
        <v>0.23</v>
      </c>
      <c r="I4" t="n">
        <v>78</v>
      </c>
      <c r="J4" t="n">
        <v>116.69</v>
      </c>
      <c r="K4" t="n">
        <v>43.4</v>
      </c>
      <c r="L4" t="n">
        <v>1.5</v>
      </c>
      <c r="M4" t="n">
        <v>76</v>
      </c>
      <c r="N4" t="n">
        <v>16.79</v>
      </c>
      <c r="O4" t="n">
        <v>14625.77</v>
      </c>
      <c r="P4" t="n">
        <v>160.93</v>
      </c>
      <c r="Q4" t="n">
        <v>2924.86</v>
      </c>
      <c r="R4" t="n">
        <v>131.61</v>
      </c>
      <c r="S4" t="n">
        <v>60.56</v>
      </c>
      <c r="T4" t="n">
        <v>35418.58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254.6285753110701</v>
      </c>
      <c r="AB4" t="n">
        <v>348.3940501603703</v>
      </c>
      <c r="AC4" t="n">
        <v>315.1438109872889</v>
      </c>
      <c r="AD4" t="n">
        <v>254628.5753110701</v>
      </c>
      <c r="AE4" t="n">
        <v>348394.0501603703</v>
      </c>
      <c r="AF4" t="n">
        <v>2.446906239372932e-06</v>
      </c>
      <c r="AG4" t="n">
        <v>14</v>
      </c>
      <c r="AH4" t="n">
        <v>315143.8109872889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4.4373</v>
      </c>
      <c r="E5" t="n">
        <v>22.54</v>
      </c>
      <c r="F5" t="n">
        <v>18.97</v>
      </c>
      <c r="G5" t="n">
        <v>18.36</v>
      </c>
      <c r="H5" t="n">
        <v>0.26</v>
      </c>
      <c r="I5" t="n">
        <v>62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148.33</v>
      </c>
      <c r="Q5" t="n">
        <v>2924.51</v>
      </c>
      <c r="R5" t="n">
        <v>115.47</v>
      </c>
      <c r="S5" t="n">
        <v>60.56</v>
      </c>
      <c r="T5" t="n">
        <v>27430.61</v>
      </c>
      <c r="U5" t="n">
        <v>0.52</v>
      </c>
      <c r="V5" t="n">
        <v>0.91</v>
      </c>
      <c r="W5" t="n">
        <v>0.27</v>
      </c>
      <c r="X5" t="n">
        <v>1.69</v>
      </c>
      <c r="Y5" t="n">
        <v>1</v>
      </c>
      <c r="Z5" t="n">
        <v>10</v>
      </c>
      <c r="AA5" t="n">
        <v>241.4595183008517</v>
      </c>
      <c r="AB5" t="n">
        <v>330.3755653812066</v>
      </c>
      <c r="AC5" t="n">
        <v>298.8449851063407</v>
      </c>
      <c r="AD5" t="n">
        <v>241459.5183008517</v>
      </c>
      <c r="AE5" t="n">
        <v>330375.5653812066</v>
      </c>
      <c r="AF5" t="n">
        <v>2.541288954001055e-06</v>
      </c>
      <c r="AG5" t="n">
        <v>14</v>
      </c>
      <c r="AH5" t="n">
        <v>298844.9851063407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4.4959</v>
      </c>
      <c r="E6" t="n">
        <v>22.24</v>
      </c>
      <c r="F6" t="n">
        <v>18.84</v>
      </c>
      <c r="G6" t="n">
        <v>20.56</v>
      </c>
      <c r="H6" t="n">
        <v>0.3</v>
      </c>
      <c r="I6" t="n">
        <v>55</v>
      </c>
      <c r="J6" t="n">
        <v>117.34</v>
      </c>
      <c r="K6" t="n">
        <v>43.4</v>
      </c>
      <c r="L6" t="n">
        <v>2</v>
      </c>
      <c r="M6" t="n">
        <v>12</v>
      </c>
      <c r="N6" t="n">
        <v>16.94</v>
      </c>
      <c r="O6" t="n">
        <v>14705.49</v>
      </c>
      <c r="P6" t="n">
        <v>142.91</v>
      </c>
      <c r="Q6" t="n">
        <v>2924.67</v>
      </c>
      <c r="R6" t="n">
        <v>109.78</v>
      </c>
      <c r="S6" t="n">
        <v>60.56</v>
      </c>
      <c r="T6" t="n">
        <v>24618.63</v>
      </c>
      <c r="U6" t="n">
        <v>0.55</v>
      </c>
      <c r="V6" t="n">
        <v>0.91</v>
      </c>
      <c r="W6" t="n">
        <v>0.31</v>
      </c>
      <c r="X6" t="n">
        <v>1.57</v>
      </c>
      <c r="Y6" t="n">
        <v>1</v>
      </c>
      <c r="Z6" t="n">
        <v>10</v>
      </c>
      <c r="AA6" t="n">
        <v>228.4257112057953</v>
      </c>
      <c r="AB6" t="n">
        <v>312.5421355027725</v>
      </c>
      <c r="AC6" t="n">
        <v>282.7135527461227</v>
      </c>
      <c r="AD6" t="n">
        <v>228425.7112057953</v>
      </c>
      <c r="AE6" t="n">
        <v>312542.1355027725</v>
      </c>
      <c r="AF6" t="n">
        <v>2.574849797916153e-06</v>
      </c>
      <c r="AG6" t="n">
        <v>13</v>
      </c>
      <c r="AH6" t="n">
        <v>282713.5527461227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4.4876</v>
      </c>
      <c r="E7" t="n">
        <v>22.28</v>
      </c>
      <c r="F7" t="n">
        <v>18.89</v>
      </c>
      <c r="G7" t="n">
        <v>20.6</v>
      </c>
      <c r="H7" t="n">
        <v>0.34</v>
      </c>
      <c r="I7" t="n">
        <v>55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143.02</v>
      </c>
      <c r="Q7" t="n">
        <v>2924.62</v>
      </c>
      <c r="R7" t="n">
        <v>110.49</v>
      </c>
      <c r="S7" t="n">
        <v>60.56</v>
      </c>
      <c r="T7" t="n">
        <v>24974.64</v>
      </c>
      <c r="U7" t="n">
        <v>0.55</v>
      </c>
      <c r="V7" t="n">
        <v>0.91</v>
      </c>
      <c r="W7" t="n">
        <v>0.33</v>
      </c>
      <c r="X7" t="n">
        <v>1.61</v>
      </c>
      <c r="Y7" t="n">
        <v>1</v>
      </c>
      <c r="Z7" t="n">
        <v>10</v>
      </c>
      <c r="AA7" t="n">
        <v>228.82434254688</v>
      </c>
      <c r="AB7" t="n">
        <v>313.087560490018</v>
      </c>
      <c r="AC7" t="n">
        <v>283.2069231380945</v>
      </c>
      <c r="AD7" t="n">
        <v>228824.34254688</v>
      </c>
      <c r="AE7" t="n">
        <v>313087.560490018</v>
      </c>
      <c r="AF7" t="n">
        <v>2.570096299545926e-06</v>
      </c>
      <c r="AG7" t="n">
        <v>13</v>
      </c>
      <c r="AH7" t="n">
        <v>283206.9231380944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4.1539</v>
      </c>
      <c r="E2" t="n">
        <v>24.07</v>
      </c>
      <c r="F2" t="n">
        <v>20.19</v>
      </c>
      <c r="G2" t="n">
        <v>11.76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141.48</v>
      </c>
      <c r="Q2" t="n">
        <v>2924.76</v>
      </c>
      <c r="R2" t="n">
        <v>155.33</v>
      </c>
      <c r="S2" t="n">
        <v>60.56</v>
      </c>
      <c r="T2" t="n">
        <v>47156.33</v>
      </c>
      <c r="U2" t="n">
        <v>0.39</v>
      </c>
      <c r="V2" t="n">
        <v>0.85</v>
      </c>
      <c r="W2" t="n">
        <v>0.33</v>
      </c>
      <c r="X2" t="n">
        <v>2.91</v>
      </c>
      <c r="Y2" t="n">
        <v>1</v>
      </c>
      <c r="Z2" t="n">
        <v>10</v>
      </c>
      <c r="AA2" t="n">
        <v>239.6547657652496</v>
      </c>
      <c r="AB2" t="n">
        <v>327.9062233419345</v>
      </c>
      <c r="AC2" t="n">
        <v>296.6113136055527</v>
      </c>
      <c r="AD2" t="n">
        <v>239654.7657652496</v>
      </c>
      <c r="AE2" t="n">
        <v>327906.2233419345</v>
      </c>
      <c r="AF2" t="n">
        <v>2.478111429837339e-06</v>
      </c>
      <c r="AG2" t="n">
        <v>14</v>
      </c>
      <c r="AH2" t="n">
        <v>296611.3136055527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4.3638</v>
      </c>
      <c r="E3" t="n">
        <v>22.92</v>
      </c>
      <c r="F3" t="n">
        <v>19.52</v>
      </c>
      <c r="G3" t="n">
        <v>15.21</v>
      </c>
      <c r="H3" t="n">
        <v>0.24</v>
      </c>
      <c r="I3" t="n">
        <v>77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127.76</v>
      </c>
      <c r="Q3" t="n">
        <v>2924.94</v>
      </c>
      <c r="R3" t="n">
        <v>131.7</v>
      </c>
      <c r="S3" t="n">
        <v>60.56</v>
      </c>
      <c r="T3" t="n">
        <v>35468.62</v>
      </c>
      <c r="U3" t="n">
        <v>0.46</v>
      </c>
      <c r="V3" t="n">
        <v>0.88</v>
      </c>
      <c r="W3" t="n">
        <v>0.35</v>
      </c>
      <c r="X3" t="n">
        <v>2.24</v>
      </c>
      <c r="Y3" t="n">
        <v>1</v>
      </c>
      <c r="Z3" t="n">
        <v>10</v>
      </c>
      <c r="AA3" t="n">
        <v>224.5332889056487</v>
      </c>
      <c r="AB3" t="n">
        <v>307.2163515901623</v>
      </c>
      <c r="AC3" t="n">
        <v>277.8960541753456</v>
      </c>
      <c r="AD3" t="n">
        <v>224533.2889056487</v>
      </c>
      <c r="AE3" t="n">
        <v>307216.3515901623</v>
      </c>
      <c r="AF3" t="n">
        <v>2.603332448427786e-06</v>
      </c>
      <c r="AG3" t="n">
        <v>14</v>
      </c>
      <c r="AH3" t="n">
        <v>277896.0541753456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4.3735</v>
      </c>
      <c r="E4" t="n">
        <v>22.86</v>
      </c>
      <c r="F4" t="n">
        <v>19.51</v>
      </c>
      <c r="G4" t="n">
        <v>15.61</v>
      </c>
      <c r="H4" t="n">
        <v>0.29</v>
      </c>
      <c r="I4" t="n">
        <v>75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126.96</v>
      </c>
      <c r="Q4" t="n">
        <v>2924.57</v>
      </c>
      <c r="R4" t="n">
        <v>130.19</v>
      </c>
      <c r="S4" t="n">
        <v>60.56</v>
      </c>
      <c r="T4" t="n">
        <v>34724.64</v>
      </c>
      <c r="U4" t="n">
        <v>0.47</v>
      </c>
      <c r="V4" t="n">
        <v>0.88</v>
      </c>
      <c r="W4" t="n">
        <v>0.38</v>
      </c>
      <c r="X4" t="n">
        <v>2.23</v>
      </c>
      <c r="Y4" t="n">
        <v>1</v>
      </c>
      <c r="Z4" t="n">
        <v>10</v>
      </c>
      <c r="AA4" t="n">
        <v>223.8217818260523</v>
      </c>
      <c r="AB4" t="n">
        <v>306.242836214382</v>
      </c>
      <c r="AC4" t="n">
        <v>277.015449740692</v>
      </c>
      <c r="AD4" t="n">
        <v>223821.7818260523</v>
      </c>
      <c r="AE4" t="n">
        <v>306242.836214382</v>
      </c>
      <c r="AF4" t="n">
        <v>2.609119222512242e-06</v>
      </c>
      <c r="AG4" t="n">
        <v>14</v>
      </c>
      <c r="AH4" t="n">
        <v>277015.449740692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2.0618</v>
      </c>
      <c r="E19" t="n">
        <v>48.5</v>
      </c>
      <c r="F19" t="n">
        <v>27.69</v>
      </c>
      <c r="G19" t="n">
        <v>4.84</v>
      </c>
      <c r="H19" t="n">
        <v>0.06</v>
      </c>
      <c r="I19" t="n">
        <v>343</v>
      </c>
      <c r="J19" t="n">
        <v>274.09</v>
      </c>
      <c r="K19" t="n">
        <v>60.56</v>
      </c>
      <c r="L19" t="n">
        <v>1</v>
      </c>
      <c r="M19" t="n">
        <v>341</v>
      </c>
      <c r="N19" t="n">
        <v>72.53</v>
      </c>
      <c r="O19" t="n">
        <v>34038.11</v>
      </c>
      <c r="P19" t="n">
        <v>471.54</v>
      </c>
      <c r="Q19" t="n">
        <v>2926.22</v>
      </c>
      <c r="R19" t="n">
        <v>401.61</v>
      </c>
      <c r="S19" t="n">
        <v>60.56</v>
      </c>
      <c r="T19" t="n">
        <v>169093.37</v>
      </c>
      <c r="U19" t="n">
        <v>0.15</v>
      </c>
      <c r="V19" t="n">
        <v>0.62</v>
      </c>
      <c r="W19" t="n">
        <v>0.71</v>
      </c>
      <c r="X19" t="n">
        <v>10.4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24.4</v>
      </c>
      <c r="G20" t="n">
        <v>6.1</v>
      </c>
      <c r="H20" t="n">
        <v>0.08</v>
      </c>
      <c r="I20" t="n">
        <v>240</v>
      </c>
      <c r="J20" t="n">
        <v>274.57</v>
      </c>
      <c r="K20" t="n">
        <v>60.56</v>
      </c>
      <c r="L20" t="n">
        <v>1.25</v>
      </c>
      <c r="M20" t="n">
        <v>238</v>
      </c>
      <c r="N20" t="n">
        <v>72.76000000000001</v>
      </c>
      <c r="O20" t="n">
        <v>34097.72</v>
      </c>
      <c r="P20" t="n">
        <v>412.47</v>
      </c>
      <c r="Q20" t="n">
        <v>2925.61</v>
      </c>
      <c r="R20" t="n">
        <v>293.48</v>
      </c>
      <c r="S20" t="n">
        <v>60.56</v>
      </c>
      <c r="T20" t="n">
        <v>115542.87</v>
      </c>
      <c r="U20" t="n">
        <v>0.21</v>
      </c>
      <c r="V20" t="n">
        <v>0.71</v>
      </c>
      <c r="W20" t="n">
        <v>0.55</v>
      </c>
      <c r="X20" t="n">
        <v>7.12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2.8436</v>
      </c>
      <c r="E21" t="n">
        <v>35.17</v>
      </c>
      <c r="F21" t="n">
        <v>22.66</v>
      </c>
      <c r="G21" t="n">
        <v>7.39</v>
      </c>
      <c r="H21" t="n">
        <v>0.1</v>
      </c>
      <c r="I21" t="n">
        <v>184</v>
      </c>
      <c r="J21" t="n">
        <v>275.05</v>
      </c>
      <c r="K21" t="n">
        <v>60.56</v>
      </c>
      <c r="L21" t="n">
        <v>1.5</v>
      </c>
      <c r="M21" t="n">
        <v>182</v>
      </c>
      <c r="N21" t="n">
        <v>73</v>
      </c>
      <c r="O21" t="n">
        <v>34157.42</v>
      </c>
      <c r="P21" t="n">
        <v>380.21</v>
      </c>
      <c r="Q21" t="n">
        <v>2924.99</v>
      </c>
      <c r="R21" t="n">
        <v>236.34</v>
      </c>
      <c r="S21" t="n">
        <v>60.56</v>
      </c>
      <c r="T21" t="n">
        <v>87252.55</v>
      </c>
      <c r="U21" t="n">
        <v>0.26</v>
      </c>
      <c r="V21" t="n">
        <v>0.76</v>
      </c>
      <c r="W21" t="n">
        <v>0.46</v>
      </c>
      <c r="X21" t="n">
        <v>5.38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3.0985</v>
      </c>
      <c r="E22" t="n">
        <v>32.27</v>
      </c>
      <c r="F22" t="n">
        <v>21.59</v>
      </c>
      <c r="G22" t="n">
        <v>8.69</v>
      </c>
      <c r="H22" t="n">
        <v>0.11</v>
      </c>
      <c r="I22" t="n">
        <v>149</v>
      </c>
      <c r="J22" t="n">
        <v>275.54</v>
      </c>
      <c r="K22" t="n">
        <v>60.56</v>
      </c>
      <c r="L22" t="n">
        <v>1.75</v>
      </c>
      <c r="M22" t="n">
        <v>147</v>
      </c>
      <c r="N22" t="n">
        <v>73.23</v>
      </c>
      <c r="O22" t="n">
        <v>34217.22</v>
      </c>
      <c r="P22" t="n">
        <v>359.61</v>
      </c>
      <c r="Q22" t="n">
        <v>2924.9</v>
      </c>
      <c r="R22" t="n">
        <v>201.6</v>
      </c>
      <c r="S22" t="n">
        <v>60.56</v>
      </c>
      <c r="T22" t="n">
        <v>70061.25</v>
      </c>
      <c r="U22" t="n">
        <v>0.3</v>
      </c>
      <c r="V22" t="n">
        <v>0.8</v>
      </c>
      <c r="W22" t="n">
        <v>0.4</v>
      </c>
      <c r="X22" t="n">
        <v>4.31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3.2905</v>
      </c>
      <c r="E23" t="n">
        <v>30.39</v>
      </c>
      <c r="F23" t="n">
        <v>20.91</v>
      </c>
      <c r="G23" t="n">
        <v>9.960000000000001</v>
      </c>
      <c r="H23" t="n">
        <v>0.13</v>
      </c>
      <c r="I23" t="n">
        <v>126</v>
      </c>
      <c r="J23" t="n">
        <v>276.02</v>
      </c>
      <c r="K23" t="n">
        <v>60.56</v>
      </c>
      <c r="L23" t="n">
        <v>2</v>
      </c>
      <c r="M23" t="n">
        <v>124</v>
      </c>
      <c r="N23" t="n">
        <v>73.47</v>
      </c>
      <c r="O23" t="n">
        <v>34277.1</v>
      </c>
      <c r="P23" t="n">
        <v>345.87</v>
      </c>
      <c r="Q23" t="n">
        <v>2924.72</v>
      </c>
      <c r="R23" t="n">
        <v>179.11</v>
      </c>
      <c r="S23" t="n">
        <v>60.56</v>
      </c>
      <c r="T23" t="n">
        <v>58930.69</v>
      </c>
      <c r="U23" t="n">
        <v>0.34</v>
      </c>
      <c r="V23" t="n">
        <v>0.82</v>
      </c>
      <c r="W23" t="n">
        <v>0.37</v>
      </c>
      <c r="X23" t="n">
        <v>3.63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3.4598</v>
      </c>
      <c r="E24" t="n">
        <v>28.9</v>
      </c>
      <c r="F24" t="n">
        <v>20.36</v>
      </c>
      <c r="G24" t="n">
        <v>11.31</v>
      </c>
      <c r="H24" t="n">
        <v>0.14</v>
      </c>
      <c r="I24" t="n">
        <v>108</v>
      </c>
      <c r="J24" t="n">
        <v>276.51</v>
      </c>
      <c r="K24" t="n">
        <v>60.56</v>
      </c>
      <c r="L24" t="n">
        <v>2.25</v>
      </c>
      <c r="M24" t="n">
        <v>106</v>
      </c>
      <c r="N24" t="n">
        <v>73.70999999999999</v>
      </c>
      <c r="O24" t="n">
        <v>34337.08</v>
      </c>
      <c r="P24" t="n">
        <v>334.29</v>
      </c>
      <c r="Q24" t="n">
        <v>2924.69</v>
      </c>
      <c r="R24" t="n">
        <v>161.29</v>
      </c>
      <c r="S24" t="n">
        <v>60.56</v>
      </c>
      <c r="T24" t="n">
        <v>50112.06</v>
      </c>
      <c r="U24" t="n">
        <v>0.38</v>
      </c>
      <c r="V24" t="n">
        <v>0.85</v>
      </c>
      <c r="W24" t="n">
        <v>0.34</v>
      </c>
      <c r="X24" t="n">
        <v>3.08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3.5935</v>
      </c>
      <c r="E25" t="n">
        <v>27.83</v>
      </c>
      <c r="F25" t="n">
        <v>19.97</v>
      </c>
      <c r="G25" t="n">
        <v>12.61</v>
      </c>
      <c r="H25" t="n">
        <v>0.16</v>
      </c>
      <c r="I25" t="n">
        <v>95</v>
      </c>
      <c r="J25" t="n">
        <v>277</v>
      </c>
      <c r="K25" t="n">
        <v>60.56</v>
      </c>
      <c r="L25" t="n">
        <v>2.5</v>
      </c>
      <c r="M25" t="n">
        <v>93</v>
      </c>
      <c r="N25" t="n">
        <v>73.94</v>
      </c>
      <c r="O25" t="n">
        <v>34397.15</v>
      </c>
      <c r="P25" t="n">
        <v>325.42</v>
      </c>
      <c r="Q25" t="n">
        <v>2924.64</v>
      </c>
      <c r="R25" t="n">
        <v>148.25</v>
      </c>
      <c r="S25" t="n">
        <v>60.56</v>
      </c>
      <c r="T25" t="n">
        <v>43652.65</v>
      </c>
      <c r="U25" t="n">
        <v>0.41</v>
      </c>
      <c r="V25" t="n">
        <v>0.86</v>
      </c>
      <c r="W25" t="n">
        <v>0.31</v>
      </c>
      <c r="X25" t="n">
        <v>2.69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3.711</v>
      </c>
      <c r="E26" t="n">
        <v>26.95</v>
      </c>
      <c r="F26" t="n">
        <v>19.66</v>
      </c>
      <c r="G26" t="n">
        <v>14.04</v>
      </c>
      <c r="H26" t="n">
        <v>0.18</v>
      </c>
      <c r="I26" t="n">
        <v>84</v>
      </c>
      <c r="J26" t="n">
        <v>277.48</v>
      </c>
      <c r="K26" t="n">
        <v>60.56</v>
      </c>
      <c r="L26" t="n">
        <v>2.75</v>
      </c>
      <c r="M26" t="n">
        <v>82</v>
      </c>
      <c r="N26" t="n">
        <v>74.18000000000001</v>
      </c>
      <c r="O26" t="n">
        <v>34457.31</v>
      </c>
      <c r="P26" t="n">
        <v>317.84</v>
      </c>
      <c r="Q26" t="n">
        <v>2924.83</v>
      </c>
      <c r="R26" t="n">
        <v>138.1</v>
      </c>
      <c r="S26" t="n">
        <v>60.56</v>
      </c>
      <c r="T26" t="n">
        <v>38634.76</v>
      </c>
      <c r="U26" t="n">
        <v>0.44</v>
      </c>
      <c r="V26" t="n">
        <v>0.88</v>
      </c>
      <c r="W26" t="n">
        <v>0.3</v>
      </c>
      <c r="X26" t="n">
        <v>2.38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3.8049</v>
      </c>
      <c r="E27" t="n">
        <v>26.28</v>
      </c>
      <c r="F27" t="n">
        <v>19.41</v>
      </c>
      <c r="G27" t="n">
        <v>15.32</v>
      </c>
      <c r="H27" t="n">
        <v>0.19</v>
      </c>
      <c r="I27" t="n">
        <v>76</v>
      </c>
      <c r="J27" t="n">
        <v>277.97</v>
      </c>
      <c r="K27" t="n">
        <v>60.56</v>
      </c>
      <c r="L27" t="n">
        <v>3</v>
      </c>
      <c r="M27" t="n">
        <v>74</v>
      </c>
      <c r="N27" t="n">
        <v>74.42</v>
      </c>
      <c r="O27" t="n">
        <v>34517.57</v>
      </c>
      <c r="P27" t="n">
        <v>311.52</v>
      </c>
      <c r="Q27" t="n">
        <v>2924.72</v>
      </c>
      <c r="R27" t="n">
        <v>129.88</v>
      </c>
      <c r="S27" t="n">
        <v>60.56</v>
      </c>
      <c r="T27" t="n">
        <v>34566.78</v>
      </c>
      <c r="U27" t="n">
        <v>0.47</v>
      </c>
      <c r="V27" t="n">
        <v>0.89</v>
      </c>
      <c r="W27" t="n">
        <v>0.29</v>
      </c>
      <c r="X27" t="n">
        <v>2.13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3.8909</v>
      </c>
      <c r="E28" t="n">
        <v>25.7</v>
      </c>
      <c r="F28" t="n">
        <v>19.2</v>
      </c>
      <c r="G28" t="n">
        <v>16.69</v>
      </c>
      <c r="H28" t="n">
        <v>0.21</v>
      </c>
      <c r="I28" t="n">
        <v>69</v>
      </c>
      <c r="J28" t="n">
        <v>278.46</v>
      </c>
      <c r="K28" t="n">
        <v>60.56</v>
      </c>
      <c r="L28" t="n">
        <v>3.25</v>
      </c>
      <c r="M28" t="n">
        <v>67</v>
      </c>
      <c r="N28" t="n">
        <v>74.66</v>
      </c>
      <c r="O28" t="n">
        <v>34577.92</v>
      </c>
      <c r="P28" t="n">
        <v>305.53</v>
      </c>
      <c r="Q28" t="n">
        <v>2924.64</v>
      </c>
      <c r="R28" t="n">
        <v>123.02</v>
      </c>
      <c r="S28" t="n">
        <v>60.56</v>
      </c>
      <c r="T28" t="n">
        <v>31170.09</v>
      </c>
      <c r="U28" t="n">
        <v>0.49</v>
      </c>
      <c r="V28" t="n">
        <v>0.9</v>
      </c>
      <c r="W28" t="n">
        <v>0.27</v>
      </c>
      <c r="X28" t="n">
        <v>1.92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3.9693</v>
      </c>
      <c r="E29" t="n">
        <v>25.19</v>
      </c>
      <c r="F29" t="n">
        <v>19</v>
      </c>
      <c r="G29" t="n">
        <v>18.1</v>
      </c>
      <c r="H29" t="n">
        <v>0.22</v>
      </c>
      <c r="I29" t="n">
        <v>63</v>
      </c>
      <c r="J29" t="n">
        <v>278.95</v>
      </c>
      <c r="K29" t="n">
        <v>60.56</v>
      </c>
      <c r="L29" t="n">
        <v>3.5</v>
      </c>
      <c r="M29" t="n">
        <v>61</v>
      </c>
      <c r="N29" t="n">
        <v>74.90000000000001</v>
      </c>
      <c r="O29" t="n">
        <v>34638.36</v>
      </c>
      <c r="P29" t="n">
        <v>299.91</v>
      </c>
      <c r="Q29" t="n">
        <v>2924.64</v>
      </c>
      <c r="R29" t="n">
        <v>116.63</v>
      </c>
      <c r="S29" t="n">
        <v>60.56</v>
      </c>
      <c r="T29" t="n">
        <v>28002.71</v>
      </c>
      <c r="U29" t="n">
        <v>0.52</v>
      </c>
      <c r="V29" t="n">
        <v>0.91</v>
      </c>
      <c r="W29" t="n">
        <v>0.26</v>
      </c>
      <c r="X29" t="n">
        <v>1.72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4.0385</v>
      </c>
      <c r="E30" t="n">
        <v>24.76</v>
      </c>
      <c r="F30" t="n">
        <v>18.83</v>
      </c>
      <c r="G30" t="n">
        <v>19.48</v>
      </c>
      <c r="H30" t="n">
        <v>0.24</v>
      </c>
      <c r="I30" t="n">
        <v>58</v>
      </c>
      <c r="J30" t="n">
        <v>279.44</v>
      </c>
      <c r="K30" t="n">
        <v>60.56</v>
      </c>
      <c r="L30" t="n">
        <v>3.75</v>
      </c>
      <c r="M30" t="n">
        <v>56</v>
      </c>
      <c r="N30" t="n">
        <v>75.14</v>
      </c>
      <c r="O30" t="n">
        <v>34698.9</v>
      </c>
      <c r="P30" t="n">
        <v>294.69</v>
      </c>
      <c r="Q30" t="n">
        <v>2924.65</v>
      </c>
      <c r="R30" t="n">
        <v>110.74</v>
      </c>
      <c r="S30" t="n">
        <v>60.56</v>
      </c>
      <c r="T30" t="n">
        <v>25084.22</v>
      </c>
      <c r="U30" t="n">
        <v>0.55</v>
      </c>
      <c r="V30" t="n">
        <v>0.91</v>
      </c>
      <c r="W30" t="n">
        <v>0.26</v>
      </c>
      <c r="X30" t="n">
        <v>1.55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4.1335</v>
      </c>
      <c r="E31" t="n">
        <v>24.19</v>
      </c>
      <c r="F31" t="n">
        <v>18.52</v>
      </c>
      <c r="G31" t="n">
        <v>20.97</v>
      </c>
      <c r="H31" t="n">
        <v>0.25</v>
      </c>
      <c r="I31" t="n">
        <v>53</v>
      </c>
      <c r="J31" t="n">
        <v>279.94</v>
      </c>
      <c r="K31" t="n">
        <v>60.56</v>
      </c>
      <c r="L31" t="n">
        <v>4</v>
      </c>
      <c r="M31" t="n">
        <v>51</v>
      </c>
      <c r="N31" t="n">
        <v>75.38</v>
      </c>
      <c r="O31" t="n">
        <v>34759.54</v>
      </c>
      <c r="P31" t="n">
        <v>286.81</v>
      </c>
      <c r="Q31" t="n">
        <v>2924.49</v>
      </c>
      <c r="R31" t="n">
        <v>100.97</v>
      </c>
      <c r="S31" t="n">
        <v>60.56</v>
      </c>
      <c r="T31" t="n">
        <v>20226.38</v>
      </c>
      <c r="U31" t="n">
        <v>0.6</v>
      </c>
      <c r="V31" t="n">
        <v>0.93</v>
      </c>
      <c r="W31" t="n">
        <v>0.23</v>
      </c>
      <c r="X31" t="n">
        <v>1.25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4.0611</v>
      </c>
      <c r="E32" t="n">
        <v>24.62</v>
      </c>
      <c r="F32" t="n">
        <v>19.06</v>
      </c>
      <c r="G32" t="n">
        <v>22.42</v>
      </c>
      <c r="H32" t="n">
        <v>0.27</v>
      </c>
      <c r="I32" t="n">
        <v>51</v>
      </c>
      <c r="J32" t="n">
        <v>280.43</v>
      </c>
      <c r="K32" t="n">
        <v>60.56</v>
      </c>
      <c r="L32" t="n">
        <v>4.25</v>
      </c>
      <c r="M32" t="n">
        <v>49</v>
      </c>
      <c r="N32" t="n">
        <v>75.62</v>
      </c>
      <c r="O32" t="n">
        <v>34820.27</v>
      </c>
      <c r="P32" t="n">
        <v>294.44</v>
      </c>
      <c r="Q32" t="n">
        <v>2924.57</v>
      </c>
      <c r="R32" t="n">
        <v>120.91</v>
      </c>
      <c r="S32" t="n">
        <v>60.56</v>
      </c>
      <c r="T32" t="n">
        <v>30206.7</v>
      </c>
      <c r="U32" t="n">
        <v>0.5</v>
      </c>
      <c r="V32" t="n">
        <v>0.9</v>
      </c>
      <c r="W32" t="n">
        <v>0.22</v>
      </c>
      <c r="X32" t="n">
        <v>1.78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4.1591</v>
      </c>
      <c r="E33" t="n">
        <v>24.04</v>
      </c>
      <c r="F33" t="n">
        <v>18.69</v>
      </c>
      <c r="G33" t="n">
        <v>23.86</v>
      </c>
      <c r="H33" t="n">
        <v>0.29</v>
      </c>
      <c r="I33" t="n">
        <v>47</v>
      </c>
      <c r="J33" t="n">
        <v>280.92</v>
      </c>
      <c r="K33" t="n">
        <v>60.56</v>
      </c>
      <c r="L33" t="n">
        <v>4.5</v>
      </c>
      <c r="M33" t="n">
        <v>45</v>
      </c>
      <c r="N33" t="n">
        <v>75.87</v>
      </c>
      <c r="O33" t="n">
        <v>34881.09</v>
      </c>
      <c r="P33" t="n">
        <v>285.52</v>
      </c>
      <c r="Q33" t="n">
        <v>2924.5</v>
      </c>
      <c r="R33" t="n">
        <v>106.95</v>
      </c>
      <c r="S33" t="n">
        <v>60.56</v>
      </c>
      <c r="T33" t="n">
        <v>23243.71</v>
      </c>
      <c r="U33" t="n">
        <v>0.57</v>
      </c>
      <c r="V33" t="n">
        <v>0.92</v>
      </c>
      <c r="W33" t="n">
        <v>0.24</v>
      </c>
      <c r="X33" t="n">
        <v>1.41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4.2099</v>
      </c>
      <c r="E34" t="n">
        <v>23.75</v>
      </c>
      <c r="F34" t="n">
        <v>18.55</v>
      </c>
      <c r="G34" t="n">
        <v>25.3</v>
      </c>
      <c r="H34" t="n">
        <v>0.3</v>
      </c>
      <c r="I34" t="n">
        <v>44</v>
      </c>
      <c r="J34" t="n">
        <v>281.41</v>
      </c>
      <c r="K34" t="n">
        <v>60.56</v>
      </c>
      <c r="L34" t="n">
        <v>4.75</v>
      </c>
      <c r="M34" t="n">
        <v>42</v>
      </c>
      <c r="N34" t="n">
        <v>76.11</v>
      </c>
      <c r="O34" t="n">
        <v>34942.02</v>
      </c>
      <c r="P34" t="n">
        <v>280.45</v>
      </c>
      <c r="Q34" t="n">
        <v>2924.44</v>
      </c>
      <c r="R34" t="n">
        <v>102.45</v>
      </c>
      <c r="S34" t="n">
        <v>60.56</v>
      </c>
      <c r="T34" t="n">
        <v>21007.56</v>
      </c>
      <c r="U34" t="n">
        <v>0.59</v>
      </c>
      <c r="V34" t="n">
        <v>0.93</v>
      </c>
      <c r="W34" t="n">
        <v>0.23</v>
      </c>
      <c r="X34" t="n">
        <v>1.28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4.2575</v>
      </c>
      <c r="E35" t="n">
        <v>23.49</v>
      </c>
      <c r="F35" t="n">
        <v>18.45</v>
      </c>
      <c r="G35" t="n">
        <v>26.99</v>
      </c>
      <c r="H35" t="n">
        <v>0.32</v>
      </c>
      <c r="I35" t="n">
        <v>41</v>
      </c>
      <c r="J35" t="n">
        <v>281.91</v>
      </c>
      <c r="K35" t="n">
        <v>60.56</v>
      </c>
      <c r="L35" t="n">
        <v>5</v>
      </c>
      <c r="M35" t="n">
        <v>39</v>
      </c>
      <c r="N35" t="n">
        <v>76.34999999999999</v>
      </c>
      <c r="O35" t="n">
        <v>35003.04</v>
      </c>
      <c r="P35" t="n">
        <v>276.45</v>
      </c>
      <c r="Q35" t="n">
        <v>2924.69</v>
      </c>
      <c r="R35" t="n">
        <v>98.69</v>
      </c>
      <c r="S35" t="n">
        <v>60.56</v>
      </c>
      <c r="T35" t="n">
        <v>19145.39</v>
      </c>
      <c r="U35" t="n">
        <v>0.61</v>
      </c>
      <c r="V35" t="n">
        <v>0.93</v>
      </c>
      <c r="W35" t="n">
        <v>0.23</v>
      </c>
      <c r="X35" t="n">
        <v>1.17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4.2891</v>
      </c>
      <c r="E36" t="n">
        <v>23.32</v>
      </c>
      <c r="F36" t="n">
        <v>18.38</v>
      </c>
      <c r="G36" t="n">
        <v>28.27</v>
      </c>
      <c r="H36" t="n">
        <v>0.33</v>
      </c>
      <c r="I36" t="n">
        <v>39</v>
      </c>
      <c r="J36" t="n">
        <v>282.4</v>
      </c>
      <c r="K36" t="n">
        <v>60.56</v>
      </c>
      <c r="L36" t="n">
        <v>5.25</v>
      </c>
      <c r="M36" t="n">
        <v>37</v>
      </c>
      <c r="N36" t="n">
        <v>76.59999999999999</v>
      </c>
      <c r="O36" t="n">
        <v>35064.15</v>
      </c>
      <c r="P36" t="n">
        <v>271.95</v>
      </c>
      <c r="Q36" t="n">
        <v>2924.64</v>
      </c>
      <c r="R36" t="n">
        <v>96.51000000000001</v>
      </c>
      <c r="S36" t="n">
        <v>60.56</v>
      </c>
      <c r="T36" t="n">
        <v>18063.8</v>
      </c>
      <c r="U36" t="n">
        <v>0.63</v>
      </c>
      <c r="V36" t="n">
        <v>0.9399999999999999</v>
      </c>
      <c r="W36" t="n">
        <v>0.23</v>
      </c>
      <c r="X36" t="n">
        <v>1.1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4.3363</v>
      </c>
      <c r="E37" t="n">
        <v>23.06</v>
      </c>
      <c r="F37" t="n">
        <v>18.28</v>
      </c>
      <c r="G37" t="n">
        <v>30.47</v>
      </c>
      <c r="H37" t="n">
        <v>0.35</v>
      </c>
      <c r="I37" t="n">
        <v>36</v>
      </c>
      <c r="J37" t="n">
        <v>282.9</v>
      </c>
      <c r="K37" t="n">
        <v>60.56</v>
      </c>
      <c r="L37" t="n">
        <v>5.5</v>
      </c>
      <c r="M37" t="n">
        <v>34</v>
      </c>
      <c r="N37" t="n">
        <v>76.84999999999999</v>
      </c>
      <c r="O37" t="n">
        <v>35125.37</v>
      </c>
      <c r="P37" t="n">
        <v>268.2</v>
      </c>
      <c r="Q37" t="n">
        <v>2924.43</v>
      </c>
      <c r="R37" t="n">
        <v>93.31999999999999</v>
      </c>
      <c r="S37" t="n">
        <v>60.56</v>
      </c>
      <c r="T37" t="n">
        <v>16487.4</v>
      </c>
      <c r="U37" t="n">
        <v>0.65</v>
      </c>
      <c r="V37" t="n">
        <v>0.9399999999999999</v>
      </c>
      <c r="W37" t="n">
        <v>0.22</v>
      </c>
      <c r="X37" t="n">
        <v>1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4.37</v>
      </c>
      <c r="E38" t="n">
        <v>22.88</v>
      </c>
      <c r="F38" t="n">
        <v>18.21</v>
      </c>
      <c r="G38" t="n">
        <v>32.13</v>
      </c>
      <c r="H38" t="n">
        <v>0.36</v>
      </c>
      <c r="I38" t="n">
        <v>34</v>
      </c>
      <c r="J38" t="n">
        <v>283.4</v>
      </c>
      <c r="K38" t="n">
        <v>60.56</v>
      </c>
      <c r="L38" t="n">
        <v>5.75</v>
      </c>
      <c r="M38" t="n">
        <v>32</v>
      </c>
      <c r="N38" t="n">
        <v>77.09</v>
      </c>
      <c r="O38" t="n">
        <v>35186.68</v>
      </c>
      <c r="P38" t="n">
        <v>264.25</v>
      </c>
      <c r="Q38" t="n">
        <v>2924.58</v>
      </c>
      <c r="R38" t="n">
        <v>90.88</v>
      </c>
      <c r="S38" t="n">
        <v>60.56</v>
      </c>
      <c r="T38" t="n">
        <v>15274.68</v>
      </c>
      <c r="U38" t="n">
        <v>0.67</v>
      </c>
      <c r="V38" t="n">
        <v>0.95</v>
      </c>
      <c r="W38" t="n">
        <v>0.22</v>
      </c>
      <c r="X38" t="n">
        <v>0.93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4.3824</v>
      </c>
      <c r="E39" t="n">
        <v>22.82</v>
      </c>
      <c r="F39" t="n">
        <v>18.19</v>
      </c>
      <c r="G39" t="n">
        <v>33.08</v>
      </c>
      <c r="H39" t="n">
        <v>0.38</v>
      </c>
      <c r="I39" t="n">
        <v>33</v>
      </c>
      <c r="J39" t="n">
        <v>283.9</v>
      </c>
      <c r="K39" t="n">
        <v>60.56</v>
      </c>
      <c r="L39" t="n">
        <v>6</v>
      </c>
      <c r="M39" t="n">
        <v>31</v>
      </c>
      <c r="N39" t="n">
        <v>77.34</v>
      </c>
      <c r="O39" t="n">
        <v>35248.1</v>
      </c>
      <c r="P39" t="n">
        <v>260.5</v>
      </c>
      <c r="Q39" t="n">
        <v>2924.4</v>
      </c>
      <c r="R39" t="n">
        <v>90.45</v>
      </c>
      <c r="S39" t="n">
        <v>60.56</v>
      </c>
      <c r="T39" t="n">
        <v>15067.18</v>
      </c>
      <c r="U39" t="n">
        <v>0.67</v>
      </c>
      <c r="V39" t="n">
        <v>0.95</v>
      </c>
      <c r="W39" t="n">
        <v>0.22</v>
      </c>
      <c r="X39" t="n">
        <v>0.92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4.4154</v>
      </c>
      <c r="E40" t="n">
        <v>22.65</v>
      </c>
      <c r="F40" t="n">
        <v>18.13</v>
      </c>
      <c r="G40" t="n">
        <v>35.09</v>
      </c>
      <c r="H40" t="n">
        <v>0.39</v>
      </c>
      <c r="I40" t="n">
        <v>31</v>
      </c>
      <c r="J40" t="n">
        <v>284.4</v>
      </c>
      <c r="K40" t="n">
        <v>60.56</v>
      </c>
      <c r="L40" t="n">
        <v>6.25</v>
      </c>
      <c r="M40" t="n">
        <v>29</v>
      </c>
      <c r="N40" t="n">
        <v>77.59</v>
      </c>
      <c r="O40" t="n">
        <v>35309.61</v>
      </c>
      <c r="P40" t="n">
        <v>257</v>
      </c>
      <c r="Q40" t="n">
        <v>2924.37</v>
      </c>
      <c r="R40" t="n">
        <v>88.42</v>
      </c>
      <c r="S40" t="n">
        <v>60.56</v>
      </c>
      <c r="T40" t="n">
        <v>14061.5</v>
      </c>
      <c r="U40" t="n">
        <v>0.68</v>
      </c>
      <c r="V40" t="n">
        <v>0.95</v>
      </c>
      <c r="W40" t="n">
        <v>0.21</v>
      </c>
      <c r="X40" t="n">
        <v>0.85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4.4499</v>
      </c>
      <c r="E41" t="n">
        <v>22.47</v>
      </c>
      <c r="F41" t="n">
        <v>18.06</v>
      </c>
      <c r="G41" t="n">
        <v>37.36</v>
      </c>
      <c r="H41" t="n">
        <v>0.41</v>
      </c>
      <c r="I41" t="n">
        <v>29</v>
      </c>
      <c r="J41" t="n">
        <v>284.89</v>
      </c>
      <c r="K41" t="n">
        <v>60.56</v>
      </c>
      <c r="L41" t="n">
        <v>6.5</v>
      </c>
      <c r="M41" t="n">
        <v>27</v>
      </c>
      <c r="N41" t="n">
        <v>77.84</v>
      </c>
      <c r="O41" t="n">
        <v>35371.22</v>
      </c>
      <c r="P41" t="n">
        <v>252.57</v>
      </c>
      <c r="Q41" t="n">
        <v>2924.51</v>
      </c>
      <c r="R41" t="n">
        <v>86.03</v>
      </c>
      <c r="S41" t="n">
        <v>60.56</v>
      </c>
      <c r="T41" t="n">
        <v>12874.46</v>
      </c>
      <c r="U41" t="n">
        <v>0.7</v>
      </c>
      <c r="V41" t="n">
        <v>0.95</v>
      </c>
      <c r="W41" t="n">
        <v>0.21</v>
      </c>
      <c r="X41" t="n">
        <v>0.78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4.4763</v>
      </c>
      <c r="E42" t="n">
        <v>22.34</v>
      </c>
      <c r="F42" t="n">
        <v>17.98</v>
      </c>
      <c r="G42" t="n">
        <v>38.52</v>
      </c>
      <c r="H42" t="n">
        <v>0.42</v>
      </c>
      <c r="I42" t="n">
        <v>28</v>
      </c>
      <c r="J42" t="n">
        <v>285.39</v>
      </c>
      <c r="K42" t="n">
        <v>60.56</v>
      </c>
      <c r="L42" t="n">
        <v>6.75</v>
      </c>
      <c r="M42" t="n">
        <v>26</v>
      </c>
      <c r="N42" t="n">
        <v>78.09</v>
      </c>
      <c r="O42" t="n">
        <v>35432.93</v>
      </c>
      <c r="P42" t="n">
        <v>249.04</v>
      </c>
      <c r="Q42" t="n">
        <v>2924.42</v>
      </c>
      <c r="R42" t="n">
        <v>82.97</v>
      </c>
      <c r="S42" t="n">
        <v>60.56</v>
      </c>
      <c r="T42" t="n">
        <v>11352.18</v>
      </c>
      <c r="U42" t="n">
        <v>0.73</v>
      </c>
      <c r="V42" t="n">
        <v>0.96</v>
      </c>
      <c r="W42" t="n">
        <v>0.21</v>
      </c>
      <c r="X42" t="n">
        <v>0.7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4.5072</v>
      </c>
      <c r="E43" t="n">
        <v>22.19</v>
      </c>
      <c r="F43" t="n">
        <v>17.93</v>
      </c>
      <c r="G43" t="n">
        <v>41.37</v>
      </c>
      <c r="H43" t="n">
        <v>0.44</v>
      </c>
      <c r="I43" t="n">
        <v>26</v>
      </c>
      <c r="J43" t="n">
        <v>285.9</v>
      </c>
      <c r="K43" t="n">
        <v>60.56</v>
      </c>
      <c r="L43" t="n">
        <v>7</v>
      </c>
      <c r="M43" t="n">
        <v>24</v>
      </c>
      <c r="N43" t="n">
        <v>78.34</v>
      </c>
      <c r="O43" t="n">
        <v>35494.74</v>
      </c>
      <c r="P43" t="n">
        <v>244.15</v>
      </c>
      <c r="Q43" t="n">
        <v>2924.61</v>
      </c>
      <c r="R43" t="n">
        <v>82.15000000000001</v>
      </c>
      <c r="S43" t="n">
        <v>60.56</v>
      </c>
      <c r="T43" t="n">
        <v>10950.37</v>
      </c>
      <c r="U43" t="n">
        <v>0.74</v>
      </c>
      <c r="V43" t="n">
        <v>0.96</v>
      </c>
      <c r="W43" t="n">
        <v>0.19</v>
      </c>
      <c r="X43" t="n">
        <v>0.65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4.4795</v>
      </c>
      <c r="E44" t="n">
        <v>22.32</v>
      </c>
      <c r="F44" t="n">
        <v>18.07</v>
      </c>
      <c r="G44" t="n">
        <v>41.69</v>
      </c>
      <c r="H44" t="n">
        <v>0.45</v>
      </c>
      <c r="I44" t="n">
        <v>26</v>
      </c>
      <c r="J44" t="n">
        <v>286.4</v>
      </c>
      <c r="K44" t="n">
        <v>60.56</v>
      </c>
      <c r="L44" t="n">
        <v>7.25</v>
      </c>
      <c r="M44" t="n">
        <v>24</v>
      </c>
      <c r="N44" t="n">
        <v>78.59</v>
      </c>
      <c r="O44" t="n">
        <v>35556.78</v>
      </c>
      <c r="P44" t="n">
        <v>244.64</v>
      </c>
      <c r="Q44" t="n">
        <v>2924.55</v>
      </c>
      <c r="R44" t="n">
        <v>86.48</v>
      </c>
      <c r="S44" t="n">
        <v>60.56</v>
      </c>
      <c r="T44" t="n">
        <v>13115.87</v>
      </c>
      <c r="U44" t="n">
        <v>0.7</v>
      </c>
      <c r="V44" t="n">
        <v>0.95</v>
      </c>
      <c r="W44" t="n">
        <v>0.21</v>
      </c>
      <c r="X44" t="n">
        <v>0.79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4.5213</v>
      </c>
      <c r="E45" t="n">
        <v>22.12</v>
      </c>
      <c r="F45" t="n">
        <v>17.96</v>
      </c>
      <c r="G45" t="n">
        <v>44.91</v>
      </c>
      <c r="H45" t="n">
        <v>0.47</v>
      </c>
      <c r="I45" t="n">
        <v>24</v>
      </c>
      <c r="J45" t="n">
        <v>286.9</v>
      </c>
      <c r="K45" t="n">
        <v>60.56</v>
      </c>
      <c r="L45" t="n">
        <v>7.5</v>
      </c>
      <c r="M45" t="n">
        <v>22</v>
      </c>
      <c r="N45" t="n">
        <v>78.84999999999999</v>
      </c>
      <c r="O45" t="n">
        <v>35618.8</v>
      </c>
      <c r="P45" t="n">
        <v>238.74</v>
      </c>
      <c r="Q45" t="n">
        <v>2924.55</v>
      </c>
      <c r="R45" t="n">
        <v>83.09</v>
      </c>
      <c r="S45" t="n">
        <v>60.56</v>
      </c>
      <c r="T45" t="n">
        <v>11430.52</v>
      </c>
      <c r="U45" t="n">
        <v>0.73</v>
      </c>
      <c r="V45" t="n">
        <v>0.96</v>
      </c>
      <c r="W45" t="n">
        <v>0.2</v>
      </c>
      <c r="X45" t="n">
        <v>0.6899999999999999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4.5422</v>
      </c>
      <c r="E46" t="n">
        <v>22.02</v>
      </c>
      <c r="F46" t="n">
        <v>17.91</v>
      </c>
      <c r="G46" t="n">
        <v>46.73</v>
      </c>
      <c r="H46" t="n">
        <v>0.48</v>
      </c>
      <c r="I46" t="n">
        <v>23</v>
      </c>
      <c r="J46" t="n">
        <v>287.41</v>
      </c>
      <c r="K46" t="n">
        <v>60.56</v>
      </c>
      <c r="L46" t="n">
        <v>7.75</v>
      </c>
      <c r="M46" t="n">
        <v>15</v>
      </c>
      <c r="N46" t="n">
        <v>79.09999999999999</v>
      </c>
      <c r="O46" t="n">
        <v>35680.92</v>
      </c>
      <c r="P46" t="n">
        <v>235.16</v>
      </c>
      <c r="Q46" t="n">
        <v>2924.38</v>
      </c>
      <c r="R46" t="n">
        <v>81.23</v>
      </c>
      <c r="S46" t="n">
        <v>60.56</v>
      </c>
      <c r="T46" t="n">
        <v>10506.06</v>
      </c>
      <c r="U46" t="n">
        <v>0.75</v>
      </c>
      <c r="V46" t="n">
        <v>0.96</v>
      </c>
      <c r="W46" t="n">
        <v>0.21</v>
      </c>
      <c r="X46" t="n">
        <v>0.64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4.5366</v>
      </c>
      <c r="E47" t="n">
        <v>22.04</v>
      </c>
      <c r="F47" t="n">
        <v>17.94</v>
      </c>
      <c r="G47" t="n">
        <v>46.8</v>
      </c>
      <c r="H47" t="n">
        <v>0.49</v>
      </c>
      <c r="I47" t="n">
        <v>23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233.73</v>
      </c>
      <c r="Q47" t="n">
        <v>2924.4</v>
      </c>
      <c r="R47" t="n">
        <v>81.52</v>
      </c>
      <c r="S47" t="n">
        <v>60.56</v>
      </c>
      <c r="T47" t="n">
        <v>10648.49</v>
      </c>
      <c r="U47" t="n">
        <v>0.74</v>
      </c>
      <c r="V47" t="n">
        <v>0.96</v>
      </c>
      <c r="W47" t="n">
        <v>0.22</v>
      </c>
      <c r="X47" t="n">
        <v>0.66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4.5366</v>
      </c>
      <c r="E48" t="n">
        <v>22.04</v>
      </c>
      <c r="F48" t="n">
        <v>17.94</v>
      </c>
      <c r="G48" t="n">
        <v>46.8</v>
      </c>
      <c r="H48" t="n">
        <v>0.51</v>
      </c>
      <c r="I48" t="n">
        <v>23</v>
      </c>
      <c r="J48" t="n">
        <v>288.42</v>
      </c>
      <c r="K48" t="n">
        <v>60.56</v>
      </c>
      <c r="L48" t="n">
        <v>8.25</v>
      </c>
      <c r="M48" t="n">
        <v>3</v>
      </c>
      <c r="N48" t="n">
        <v>79.61</v>
      </c>
      <c r="O48" t="n">
        <v>35805.48</v>
      </c>
      <c r="P48" t="n">
        <v>233.18</v>
      </c>
      <c r="Q48" t="n">
        <v>2924.59</v>
      </c>
      <c r="R48" t="n">
        <v>81.5</v>
      </c>
      <c r="S48" t="n">
        <v>60.56</v>
      </c>
      <c r="T48" t="n">
        <v>10642.03</v>
      </c>
      <c r="U48" t="n">
        <v>0.74</v>
      </c>
      <c r="V48" t="n">
        <v>0.96</v>
      </c>
      <c r="W48" t="n">
        <v>0.22</v>
      </c>
      <c r="X48" t="n">
        <v>0.66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4.5534</v>
      </c>
      <c r="E49" t="n">
        <v>21.96</v>
      </c>
      <c r="F49" t="n">
        <v>17.91</v>
      </c>
      <c r="G49" t="n">
        <v>48.85</v>
      </c>
      <c r="H49" t="n">
        <v>0.52</v>
      </c>
      <c r="I49" t="n">
        <v>22</v>
      </c>
      <c r="J49" t="n">
        <v>288.92</v>
      </c>
      <c r="K49" t="n">
        <v>60.56</v>
      </c>
      <c r="L49" t="n">
        <v>8.5</v>
      </c>
      <c r="M49" t="n">
        <v>1</v>
      </c>
      <c r="N49" t="n">
        <v>79.87</v>
      </c>
      <c r="O49" t="n">
        <v>35867.91</v>
      </c>
      <c r="P49" t="n">
        <v>232.65</v>
      </c>
      <c r="Q49" t="n">
        <v>2924.4</v>
      </c>
      <c r="R49" t="n">
        <v>80.55</v>
      </c>
      <c r="S49" t="n">
        <v>60.56</v>
      </c>
      <c r="T49" t="n">
        <v>10168.41</v>
      </c>
      <c r="U49" t="n">
        <v>0.75</v>
      </c>
      <c r="V49" t="n">
        <v>0.96</v>
      </c>
      <c r="W49" t="n">
        <v>0.22</v>
      </c>
      <c r="X49" t="n">
        <v>0.63</v>
      </c>
      <c r="Y49" t="n">
        <v>1</v>
      </c>
      <c r="Z49" t="n">
        <v>10</v>
      </c>
    </row>
    <row r="50">
      <c r="A50" t="n">
        <v>31</v>
      </c>
      <c r="B50" t="n">
        <v>140</v>
      </c>
      <c r="C50" t="inlineStr">
        <is>
          <t xml:space="preserve">CONCLUIDO	</t>
        </is>
      </c>
      <c r="D50" t="n">
        <v>4.5537</v>
      </c>
      <c r="E50" t="n">
        <v>21.96</v>
      </c>
      <c r="F50" t="n">
        <v>17.91</v>
      </c>
      <c r="G50" t="n">
        <v>48.85</v>
      </c>
      <c r="H50" t="n">
        <v>0.54</v>
      </c>
      <c r="I50" t="n">
        <v>22</v>
      </c>
      <c r="J50" t="n">
        <v>289.43</v>
      </c>
      <c r="K50" t="n">
        <v>60.56</v>
      </c>
      <c r="L50" t="n">
        <v>8.75</v>
      </c>
      <c r="M50" t="n">
        <v>1</v>
      </c>
      <c r="N50" t="n">
        <v>80.12</v>
      </c>
      <c r="O50" t="n">
        <v>35930.44</v>
      </c>
      <c r="P50" t="n">
        <v>232.97</v>
      </c>
      <c r="Q50" t="n">
        <v>2924.47</v>
      </c>
      <c r="R50" t="n">
        <v>80.41</v>
      </c>
      <c r="S50" t="n">
        <v>60.56</v>
      </c>
      <c r="T50" t="n">
        <v>10099.67</v>
      </c>
      <c r="U50" t="n">
        <v>0.75</v>
      </c>
      <c r="V50" t="n">
        <v>0.96</v>
      </c>
      <c r="W50" t="n">
        <v>0.23</v>
      </c>
      <c r="X50" t="n">
        <v>0.63</v>
      </c>
      <c r="Y50" t="n">
        <v>1</v>
      </c>
      <c r="Z50" t="n">
        <v>10</v>
      </c>
    </row>
    <row r="51">
      <c r="A51" t="n">
        <v>32</v>
      </c>
      <c r="B51" t="n">
        <v>140</v>
      </c>
      <c r="C51" t="inlineStr">
        <is>
          <t xml:space="preserve">CONCLUIDO	</t>
        </is>
      </c>
      <c r="D51" t="n">
        <v>4.5537</v>
      </c>
      <c r="E51" t="n">
        <v>21.96</v>
      </c>
      <c r="F51" t="n">
        <v>17.91</v>
      </c>
      <c r="G51" t="n">
        <v>48.85</v>
      </c>
      <c r="H51" t="n">
        <v>0.55</v>
      </c>
      <c r="I51" t="n">
        <v>22</v>
      </c>
      <c r="J51" t="n">
        <v>289.94</v>
      </c>
      <c r="K51" t="n">
        <v>60.56</v>
      </c>
      <c r="L51" t="n">
        <v>9</v>
      </c>
      <c r="M51" t="n">
        <v>0</v>
      </c>
      <c r="N51" t="n">
        <v>80.38</v>
      </c>
      <c r="O51" t="n">
        <v>35993.08</v>
      </c>
      <c r="P51" t="n">
        <v>233.52</v>
      </c>
      <c r="Q51" t="n">
        <v>2924.4</v>
      </c>
      <c r="R51" t="n">
        <v>80.37</v>
      </c>
      <c r="S51" t="n">
        <v>60.56</v>
      </c>
      <c r="T51" t="n">
        <v>10080.28</v>
      </c>
      <c r="U51" t="n">
        <v>0.75</v>
      </c>
      <c r="V51" t="n">
        <v>0.96</v>
      </c>
      <c r="W51" t="n">
        <v>0.23</v>
      </c>
      <c r="X51" t="n">
        <v>0.63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4.1539</v>
      </c>
      <c r="E52" t="n">
        <v>24.07</v>
      </c>
      <c r="F52" t="n">
        <v>20.19</v>
      </c>
      <c r="G52" t="n">
        <v>11.76</v>
      </c>
      <c r="H52" t="n">
        <v>0.2</v>
      </c>
      <c r="I52" t="n">
        <v>103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141.48</v>
      </c>
      <c r="Q52" t="n">
        <v>2924.76</v>
      </c>
      <c r="R52" t="n">
        <v>155.33</v>
      </c>
      <c r="S52" t="n">
        <v>60.56</v>
      </c>
      <c r="T52" t="n">
        <v>47156.33</v>
      </c>
      <c r="U52" t="n">
        <v>0.39</v>
      </c>
      <c r="V52" t="n">
        <v>0.85</v>
      </c>
      <c r="W52" t="n">
        <v>0.33</v>
      </c>
      <c r="X52" t="n">
        <v>2.91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4.3638</v>
      </c>
      <c r="E53" t="n">
        <v>22.92</v>
      </c>
      <c r="F53" t="n">
        <v>19.52</v>
      </c>
      <c r="G53" t="n">
        <v>15.21</v>
      </c>
      <c r="H53" t="n">
        <v>0.24</v>
      </c>
      <c r="I53" t="n">
        <v>77</v>
      </c>
      <c r="J53" t="n">
        <v>90.18000000000001</v>
      </c>
      <c r="K53" t="n">
        <v>37.55</v>
      </c>
      <c r="L53" t="n">
        <v>1.25</v>
      </c>
      <c r="M53" t="n">
        <v>31</v>
      </c>
      <c r="N53" t="n">
        <v>11.37</v>
      </c>
      <c r="O53" t="n">
        <v>11355.7</v>
      </c>
      <c r="P53" t="n">
        <v>127.76</v>
      </c>
      <c r="Q53" t="n">
        <v>2924.94</v>
      </c>
      <c r="R53" t="n">
        <v>131.7</v>
      </c>
      <c r="S53" t="n">
        <v>60.56</v>
      </c>
      <c r="T53" t="n">
        <v>35468.62</v>
      </c>
      <c r="U53" t="n">
        <v>0.46</v>
      </c>
      <c r="V53" t="n">
        <v>0.88</v>
      </c>
      <c r="W53" t="n">
        <v>0.35</v>
      </c>
      <c r="X53" t="n">
        <v>2.24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4.3735</v>
      </c>
      <c r="E54" t="n">
        <v>22.86</v>
      </c>
      <c r="F54" t="n">
        <v>19.51</v>
      </c>
      <c r="G54" t="n">
        <v>15.61</v>
      </c>
      <c r="H54" t="n">
        <v>0.29</v>
      </c>
      <c r="I54" t="n">
        <v>75</v>
      </c>
      <c r="J54" t="n">
        <v>90.48</v>
      </c>
      <c r="K54" t="n">
        <v>37.55</v>
      </c>
      <c r="L54" t="n">
        <v>1.5</v>
      </c>
      <c r="M54" t="n">
        <v>0</v>
      </c>
      <c r="N54" t="n">
        <v>11.43</v>
      </c>
      <c r="O54" t="n">
        <v>11393.43</v>
      </c>
      <c r="P54" t="n">
        <v>126.96</v>
      </c>
      <c r="Q54" t="n">
        <v>2924.57</v>
      </c>
      <c r="R54" t="n">
        <v>130.19</v>
      </c>
      <c r="S54" t="n">
        <v>60.56</v>
      </c>
      <c r="T54" t="n">
        <v>34724.64</v>
      </c>
      <c r="U54" t="n">
        <v>0.47</v>
      </c>
      <c r="V54" t="n">
        <v>0.88</v>
      </c>
      <c r="W54" t="n">
        <v>0.38</v>
      </c>
      <c r="X54" t="n">
        <v>2.23</v>
      </c>
      <c r="Y54" t="n">
        <v>1</v>
      </c>
      <c r="Z54" t="n">
        <v>10</v>
      </c>
    </row>
    <row r="55">
      <c r="A55" t="n">
        <v>0</v>
      </c>
      <c r="B55" t="n">
        <v>125</v>
      </c>
      <c r="C55" t="inlineStr">
        <is>
          <t xml:space="preserve">CONCLUIDO	</t>
        </is>
      </c>
      <c r="D55" t="n">
        <v>2.3139</v>
      </c>
      <c r="E55" t="n">
        <v>43.22</v>
      </c>
      <c r="F55" t="n">
        <v>26.29</v>
      </c>
      <c r="G55" t="n">
        <v>5.26</v>
      </c>
      <c r="H55" t="n">
        <v>0.07000000000000001</v>
      </c>
      <c r="I55" t="n">
        <v>300</v>
      </c>
      <c r="J55" t="n">
        <v>242.64</v>
      </c>
      <c r="K55" t="n">
        <v>58.47</v>
      </c>
      <c r="L55" t="n">
        <v>1</v>
      </c>
      <c r="M55" t="n">
        <v>298</v>
      </c>
      <c r="N55" t="n">
        <v>58.17</v>
      </c>
      <c r="O55" t="n">
        <v>30160.1</v>
      </c>
      <c r="P55" t="n">
        <v>412.75</v>
      </c>
      <c r="Q55" t="n">
        <v>2926.21</v>
      </c>
      <c r="R55" t="n">
        <v>355.53</v>
      </c>
      <c r="S55" t="n">
        <v>60.56</v>
      </c>
      <c r="T55" t="n">
        <v>146269.69</v>
      </c>
      <c r="U55" t="n">
        <v>0.17</v>
      </c>
      <c r="V55" t="n">
        <v>0.65</v>
      </c>
      <c r="W55" t="n">
        <v>0.65</v>
      </c>
      <c r="X55" t="n">
        <v>9.01</v>
      </c>
      <c r="Y55" t="n">
        <v>1</v>
      </c>
      <c r="Z55" t="n">
        <v>10</v>
      </c>
    </row>
    <row r="56">
      <c r="A56" t="n">
        <v>1</v>
      </c>
      <c r="B56" t="n">
        <v>125</v>
      </c>
      <c r="C56" t="inlineStr">
        <is>
          <t xml:space="preserve">CONCLUIDO	</t>
        </is>
      </c>
      <c r="D56" t="n">
        <v>2.7484</v>
      </c>
      <c r="E56" t="n">
        <v>36.38</v>
      </c>
      <c r="F56" t="n">
        <v>23.57</v>
      </c>
      <c r="G56" t="n">
        <v>6.64</v>
      </c>
      <c r="H56" t="n">
        <v>0.09</v>
      </c>
      <c r="I56" t="n">
        <v>213</v>
      </c>
      <c r="J56" t="n">
        <v>243.08</v>
      </c>
      <c r="K56" t="n">
        <v>58.47</v>
      </c>
      <c r="L56" t="n">
        <v>1.25</v>
      </c>
      <c r="M56" t="n">
        <v>211</v>
      </c>
      <c r="N56" t="n">
        <v>58.36</v>
      </c>
      <c r="O56" t="n">
        <v>30214.33</v>
      </c>
      <c r="P56" t="n">
        <v>366.61</v>
      </c>
      <c r="Q56" t="n">
        <v>2925.55</v>
      </c>
      <c r="R56" t="n">
        <v>266.45</v>
      </c>
      <c r="S56" t="n">
        <v>60.56</v>
      </c>
      <c r="T56" t="n">
        <v>102166.1</v>
      </c>
      <c r="U56" t="n">
        <v>0.23</v>
      </c>
      <c r="V56" t="n">
        <v>0.73</v>
      </c>
      <c r="W56" t="n">
        <v>0.5</v>
      </c>
      <c r="X56" t="n">
        <v>6.29</v>
      </c>
      <c r="Y56" t="n">
        <v>1</v>
      </c>
      <c r="Z56" t="n">
        <v>10</v>
      </c>
    </row>
    <row r="57">
      <c r="A57" t="n">
        <v>2</v>
      </c>
      <c r="B57" t="n">
        <v>125</v>
      </c>
      <c r="C57" t="inlineStr">
        <is>
          <t xml:space="preserve">CONCLUIDO	</t>
        </is>
      </c>
      <c r="D57" t="n">
        <v>3.0665</v>
      </c>
      <c r="E57" t="n">
        <v>32.61</v>
      </c>
      <c r="F57" t="n">
        <v>22.06</v>
      </c>
      <c r="G57" t="n">
        <v>8.02</v>
      </c>
      <c r="H57" t="n">
        <v>0.11</v>
      </c>
      <c r="I57" t="n">
        <v>165</v>
      </c>
      <c r="J57" t="n">
        <v>243.52</v>
      </c>
      <c r="K57" t="n">
        <v>58.47</v>
      </c>
      <c r="L57" t="n">
        <v>1.5</v>
      </c>
      <c r="M57" t="n">
        <v>163</v>
      </c>
      <c r="N57" t="n">
        <v>58.55</v>
      </c>
      <c r="O57" t="n">
        <v>30268.64</v>
      </c>
      <c r="P57" t="n">
        <v>340.06</v>
      </c>
      <c r="Q57" t="n">
        <v>2924.98</v>
      </c>
      <c r="R57" t="n">
        <v>217.18</v>
      </c>
      <c r="S57" t="n">
        <v>60.56</v>
      </c>
      <c r="T57" t="n">
        <v>77771.97</v>
      </c>
      <c r="U57" t="n">
        <v>0.28</v>
      </c>
      <c r="V57" t="n">
        <v>0.78</v>
      </c>
      <c r="W57" t="n">
        <v>0.42</v>
      </c>
      <c r="X57" t="n">
        <v>4.78</v>
      </c>
      <c r="Y57" t="n">
        <v>1</v>
      </c>
      <c r="Z57" t="n">
        <v>10</v>
      </c>
    </row>
    <row r="58">
      <c r="A58" t="n">
        <v>3</v>
      </c>
      <c r="B58" t="n">
        <v>125</v>
      </c>
      <c r="C58" t="inlineStr">
        <is>
          <t xml:space="preserve">CONCLUIDO	</t>
        </is>
      </c>
      <c r="D58" t="n">
        <v>3.3073</v>
      </c>
      <c r="E58" t="n">
        <v>30.24</v>
      </c>
      <c r="F58" t="n">
        <v>21.15</v>
      </c>
      <c r="G58" t="n">
        <v>9.470000000000001</v>
      </c>
      <c r="H58" t="n">
        <v>0.13</v>
      </c>
      <c r="I58" t="n">
        <v>134</v>
      </c>
      <c r="J58" t="n">
        <v>243.96</v>
      </c>
      <c r="K58" t="n">
        <v>58.47</v>
      </c>
      <c r="L58" t="n">
        <v>1.75</v>
      </c>
      <c r="M58" t="n">
        <v>132</v>
      </c>
      <c r="N58" t="n">
        <v>58.74</v>
      </c>
      <c r="O58" t="n">
        <v>30323.01</v>
      </c>
      <c r="P58" t="n">
        <v>323.09</v>
      </c>
      <c r="Q58" t="n">
        <v>2924.89</v>
      </c>
      <c r="R58" t="n">
        <v>186.97</v>
      </c>
      <c r="S58" t="n">
        <v>60.56</v>
      </c>
      <c r="T58" t="n">
        <v>62821.3</v>
      </c>
      <c r="U58" t="n">
        <v>0.32</v>
      </c>
      <c r="V58" t="n">
        <v>0.8100000000000001</v>
      </c>
      <c r="W58" t="n">
        <v>0.38</v>
      </c>
      <c r="X58" t="n">
        <v>3.87</v>
      </c>
      <c r="Y58" t="n">
        <v>1</v>
      </c>
      <c r="Z58" t="n">
        <v>10</v>
      </c>
    </row>
    <row r="59">
      <c r="A59" t="n">
        <v>4</v>
      </c>
      <c r="B59" t="n">
        <v>125</v>
      </c>
      <c r="C59" t="inlineStr">
        <is>
          <t xml:space="preserve">CONCLUIDO	</t>
        </is>
      </c>
      <c r="D59" t="n">
        <v>3.4959</v>
      </c>
      <c r="E59" t="n">
        <v>28.6</v>
      </c>
      <c r="F59" t="n">
        <v>20.51</v>
      </c>
      <c r="G59" t="n">
        <v>10.89</v>
      </c>
      <c r="H59" t="n">
        <v>0.15</v>
      </c>
      <c r="I59" t="n">
        <v>113</v>
      </c>
      <c r="J59" t="n">
        <v>244.41</v>
      </c>
      <c r="K59" t="n">
        <v>58.47</v>
      </c>
      <c r="L59" t="n">
        <v>2</v>
      </c>
      <c r="M59" t="n">
        <v>111</v>
      </c>
      <c r="N59" t="n">
        <v>58.93</v>
      </c>
      <c r="O59" t="n">
        <v>30377.45</v>
      </c>
      <c r="P59" t="n">
        <v>310.43</v>
      </c>
      <c r="Q59" t="n">
        <v>2924.68</v>
      </c>
      <c r="R59" t="n">
        <v>166.18</v>
      </c>
      <c r="S59" t="n">
        <v>60.56</v>
      </c>
      <c r="T59" t="n">
        <v>52527.83</v>
      </c>
      <c r="U59" t="n">
        <v>0.36</v>
      </c>
      <c r="V59" t="n">
        <v>0.84</v>
      </c>
      <c r="W59" t="n">
        <v>0.35</v>
      </c>
      <c r="X59" t="n">
        <v>3.23</v>
      </c>
      <c r="Y59" t="n">
        <v>1</v>
      </c>
      <c r="Z59" t="n">
        <v>10</v>
      </c>
    </row>
    <row r="60">
      <c r="A60" t="n">
        <v>5</v>
      </c>
      <c r="B60" t="n">
        <v>125</v>
      </c>
      <c r="C60" t="inlineStr">
        <is>
          <t xml:space="preserve">CONCLUIDO	</t>
        </is>
      </c>
      <c r="D60" t="n">
        <v>3.6567</v>
      </c>
      <c r="E60" t="n">
        <v>27.35</v>
      </c>
      <c r="F60" t="n">
        <v>20.01</v>
      </c>
      <c r="G60" t="n">
        <v>12.38</v>
      </c>
      <c r="H60" t="n">
        <v>0.16</v>
      </c>
      <c r="I60" t="n">
        <v>97</v>
      </c>
      <c r="J60" t="n">
        <v>244.85</v>
      </c>
      <c r="K60" t="n">
        <v>58.47</v>
      </c>
      <c r="L60" t="n">
        <v>2.25</v>
      </c>
      <c r="M60" t="n">
        <v>95</v>
      </c>
      <c r="N60" t="n">
        <v>59.12</v>
      </c>
      <c r="O60" t="n">
        <v>30431.96</v>
      </c>
      <c r="P60" t="n">
        <v>299.84</v>
      </c>
      <c r="Q60" t="n">
        <v>2924.75</v>
      </c>
      <c r="R60" t="n">
        <v>149.64</v>
      </c>
      <c r="S60" t="n">
        <v>60.56</v>
      </c>
      <c r="T60" t="n">
        <v>44337.61</v>
      </c>
      <c r="U60" t="n">
        <v>0.4</v>
      </c>
      <c r="V60" t="n">
        <v>0.86</v>
      </c>
      <c r="W60" t="n">
        <v>0.32</v>
      </c>
      <c r="X60" t="n">
        <v>2.73</v>
      </c>
      <c r="Y60" t="n">
        <v>1</v>
      </c>
      <c r="Z60" t="n">
        <v>10</v>
      </c>
    </row>
    <row r="61">
      <c r="A61" t="n">
        <v>6</v>
      </c>
      <c r="B61" t="n">
        <v>125</v>
      </c>
      <c r="C61" t="inlineStr">
        <is>
          <t xml:space="preserve">CONCLUIDO	</t>
        </is>
      </c>
      <c r="D61" t="n">
        <v>3.7794</v>
      </c>
      <c r="E61" t="n">
        <v>26.46</v>
      </c>
      <c r="F61" t="n">
        <v>19.69</v>
      </c>
      <c r="G61" t="n">
        <v>13.9</v>
      </c>
      <c r="H61" t="n">
        <v>0.18</v>
      </c>
      <c r="I61" t="n">
        <v>85</v>
      </c>
      <c r="J61" t="n">
        <v>245.29</v>
      </c>
      <c r="K61" t="n">
        <v>58.47</v>
      </c>
      <c r="L61" t="n">
        <v>2.5</v>
      </c>
      <c r="M61" t="n">
        <v>83</v>
      </c>
      <c r="N61" t="n">
        <v>59.32</v>
      </c>
      <c r="O61" t="n">
        <v>30486.54</v>
      </c>
      <c r="P61" t="n">
        <v>292.14</v>
      </c>
      <c r="Q61" t="n">
        <v>2924.7</v>
      </c>
      <c r="R61" t="n">
        <v>139.19</v>
      </c>
      <c r="S61" t="n">
        <v>60.56</v>
      </c>
      <c r="T61" t="n">
        <v>39174.78</v>
      </c>
      <c r="U61" t="n">
        <v>0.44</v>
      </c>
      <c r="V61" t="n">
        <v>0.87</v>
      </c>
      <c r="W61" t="n">
        <v>0.3</v>
      </c>
      <c r="X61" t="n">
        <v>2.41</v>
      </c>
      <c r="Y61" t="n">
        <v>1</v>
      </c>
      <c r="Z61" t="n">
        <v>10</v>
      </c>
    </row>
    <row r="62">
      <c r="A62" t="n">
        <v>7</v>
      </c>
      <c r="B62" t="n">
        <v>125</v>
      </c>
      <c r="C62" t="inlineStr">
        <is>
          <t xml:space="preserve">CONCLUIDO	</t>
        </is>
      </c>
      <c r="D62" t="n">
        <v>3.884</v>
      </c>
      <c r="E62" t="n">
        <v>25.75</v>
      </c>
      <c r="F62" t="n">
        <v>19.4</v>
      </c>
      <c r="G62" t="n">
        <v>15.32</v>
      </c>
      <c r="H62" t="n">
        <v>0.2</v>
      </c>
      <c r="I62" t="n">
        <v>76</v>
      </c>
      <c r="J62" t="n">
        <v>245.73</v>
      </c>
      <c r="K62" t="n">
        <v>58.47</v>
      </c>
      <c r="L62" t="n">
        <v>2.75</v>
      </c>
      <c r="M62" t="n">
        <v>74</v>
      </c>
      <c r="N62" t="n">
        <v>59.51</v>
      </c>
      <c r="O62" t="n">
        <v>30541.19</v>
      </c>
      <c r="P62" t="n">
        <v>284.99</v>
      </c>
      <c r="Q62" t="n">
        <v>2924.61</v>
      </c>
      <c r="R62" t="n">
        <v>129.76</v>
      </c>
      <c r="S62" t="n">
        <v>60.56</v>
      </c>
      <c r="T62" t="n">
        <v>34503.57</v>
      </c>
      <c r="U62" t="n">
        <v>0.47</v>
      </c>
      <c r="V62" t="n">
        <v>0.89</v>
      </c>
      <c r="W62" t="n">
        <v>0.29</v>
      </c>
      <c r="X62" t="n">
        <v>2.12</v>
      </c>
      <c r="Y62" t="n">
        <v>1</v>
      </c>
      <c r="Z62" t="n">
        <v>10</v>
      </c>
    </row>
    <row r="63">
      <c r="A63" t="n">
        <v>8</v>
      </c>
      <c r="B63" t="n">
        <v>125</v>
      </c>
      <c r="C63" t="inlineStr">
        <is>
          <t xml:space="preserve">CONCLUIDO	</t>
        </is>
      </c>
      <c r="D63" t="n">
        <v>3.978</v>
      </c>
      <c r="E63" t="n">
        <v>25.14</v>
      </c>
      <c r="F63" t="n">
        <v>19.17</v>
      </c>
      <c r="G63" t="n">
        <v>16.91</v>
      </c>
      <c r="H63" t="n">
        <v>0.22</v>
      </c>
      <c r="I63" t="n">
        <v>68</v>
      </c>
      <c r="J63" t="n">
        <v>246.18</v>
      </c>
      <c r="K63" t="n">
        <v>58.47</v>
      </c>
      <c r="L63" t="n">
        <v>3</v>
      </c>
      <c r="M63" t="n">
        <v>66</v>
      </c>
      <c r="N63" t="n">
        <v>59.7</v>
      </c>
      <c r="O63" t="n">
        <v>30595.91</v>
      </c>
      <c r="P63" t="n">
        <v>278.68</v>
      </c>
      <c r="Q63" t="n">
        <v>2924.54</v>
      </c>
      <c r="R63" t="n">
        <v>122.18</v>
      </c>
      <c r="S63" t="n">
        <v>60.56</v>
      </c>
      <c r="T63" t="n">
        <v>30753.09</v>
      </c>
      <c r="U63" t="n">
        <v>0.5</v>
      </c>
      <c r="V63" t="n">
        <v>0.9</v>
      </c>
      <c r="W63" t="n">
        <v>0.27</v>
      </c>
      <c r="X63" t="n">
        <v>1.89</v>
      </c>
      <c r="Y63" t="n">
        <v>1</v>
      </c>
      <c r="Z63" t="n">
        <v>10</v>
      </c>
    </row>
    <row r="64">
      <c r="A64" t="n">
        <v>9</v>
      </c>
      <c r="B64" t="n">
        <v>125</v>
      </c>
      <c r="C64" t="inlineStr">
        <is>
          <t xml:space="preserve">CONCLUIDO	</t>
        </is>
      </c>
      <c r="D64" t="n">
        <v>4.056</v>
      </c>
      <c r="E64" t="n">
        <v>24.65</v>
      </c>
      <c r="F64" t="n">
        <v>18.97</v>
      </c>
      <c r="G64" t="n">
        <v>18.36</v>
      </c>
      <c r="H64" t="n">
        <v>0.23</v>
      </c>
      <c r="I64" t="n">
        <v>62</v>
      </c>
      <c r="J64" t="n">
        <v>246.62</v>
      </c>
      <c r="K64" t="n">
        <v>58.47</v>
      </c>
      <c r="L64" t="n">
        <v>3.25</v>
      </c>
      <c r="M64" t="n">
        <v>60</v>
      </c>
      <c r="N64" t="n">
        <v>59.9</v>
      </c>
      <c r="O64" t="n">
        <v>30650.7</v>
      </c>
      <c r="P64" t="n">
        <v>272.66</v>
      </c>
      <c r="Q64" t="n">
        <v>2924.75</v>
      </c>
      <c r="R64" t="n">
        <v>115.64</v>
      </c>
      <c r="S64" t="n">
        <v>60.56</v>
      </c>
      <c r="T64" t="n">
        <v>27515.7</v>
      </c>
      <c r="U64" t="n">
        <v>0.52</v>
      </c>
      <c r="V64" t="n">
        <v>0.91</v>
      </c>
      <c r="W64" t="n">
        <v>0.26</v>
      </c>
      <c r="X64" t="n">
        <v>1.69</v>
      </c>
      <c r="Y64" t="n">
        <v>1</v>
      </c>
      <c r="Z64" t="n">
        <v>10</v>
      </c>
    </row>
    <row r="65">
      <c r="A65" t="n">
        <v>10</v>
      </c>
      <c r="B65" t="n">
        <v>125</v>
      </c>
      <c r="C65" t="inlineStr">
        <is>
          <t xml:space="preserve">CONCLUIDO	</t>
        </is>
      </c>
      <c r="D65" t="n">
        <v>4.1558</v>
      </c>
      <c r="E65" t="n">
        <v>24.06</v>
      </c>
      <c r="F65" t="n">
        <v>18.66</v>
      </c>
      <c r="G65" t="n">
        <v>19.99</v>
      </c>
      <c r="H65" t="n">
        <v>0.25</v>
      </c>
      <c r="I65" t="n">
        <v>56</v>
      </c>
      <c r="J65" t="n">
        <v>247.07</v>
      </c>
      <c r="K65" t="n">
        <v>58.47</v>
      </c>
      <c r="L65" t="n">
        <v>3.5</v>
      </c>
      <c r="M65" t="n">
        <v>54</v>
      </c>
      <c r="N65" t="n">
        <v>60.09</v>
      </c>
      <c r="O65" t="n">
        <v>30705.56</v>
      </c>
      <c r="P65" t="n">
        <v>264.85</v>
      </c>
      <c r="Q65" t="n">
        <v>2924.39</v>
      </c>
      <c r="R65" t="n">
        <v>105.21</v>
      </c>
      <c r="S65" t="n">
        <v>60.56</v>
      </c>
      <c r="T65" t="n">
        <v>22328.84</v>
      </c>
      <c r="U65" t="n">
        <v>0.58</v>
      </c>
      <c r="V65" t="n">
        <v>0.92</v>
      </c>
      <c r="W65" t="n">
        <v>0.25</v>
      </c>
      <c r="X65" t="n">
        <v>1.38</v>
      </c>
      <c r="Y65" t="n">
        <v>1</v>
      </c>
      <c r="Z65" t="n">
        <v>10</v>
      </c>
    </row>
    <row r="66">
      <c r="A66" t="n">
        <v>11</v>
      </c>
      <c r="B66" t="n">
        <v>125</v>
      </c>
      <c r="C66" t="inlineStr">
        <is>
          <t xml:space="preserve">CONCLUIDO	</t>
        </is>
      </c>
      <c r="D66" t="n">
        <v>4.1868</v>
      </c>
      <c r="E66" t="n">
        <v>23.88</v>
      </c>
      <c r="F66" t="n">
        <v>18.67</v>
      </c>
      <c r="G66" t="n">
        <v>21.54</v>
      </c>
      <c r="H66" t="n">
        <v>0.27</v>
      </c>
      <c r="I66" t="n">
        <v>52</v>
      </c>
      <c r="J66" t="n">
        <v>247.51</v>
      </c>
      <c r="K66" t="n">
        <v>58.47</v>
      </c>
      <c r="L66" t="n">
        <v>3.75</v>
      </c>
      <c r="M66" t="n">
        <v>50</v>
      </c>
      <c r="N66" t="n">
        <v>60.29</v>
      </c>
      <c r="O66" t="n">
        <v>30760.49</v>
      </c>
      <c r="P66" t="n">
        <v>262.29</v>
      </c>
      <c r="Q66" t="n">
        <v>2924.56</v>
      </c>
      <c r="R66" t="n">
        <v>106.9</v>
      </c>
      <c r="S66" t="n">
        <v>60.56</v>
      </c>
      <c r="T66" t="n">
        <v>23197.09</v>
      </c>
      <c r="U66" t="n">
        <v>0.57</v>
      </c>
      <c r="V66" t="n">
        <v>0.92</v>
      </c>
      <c r="W66" t="n">
        <v>0.22</v>
      </c>
      <c r="X66" t="n">
        <v>1.39</v>
      </c>
      <c r="Y66" t="n">
        <v>1</v>
      </c>
      <c r="Z66" t="n">
        <v>10</v>
      </c>
    </row>
    <row r="67">
      <c r="A67" t="n">
        <v>12</v>
      </c>
      <c r="B67" t="n">
        <v>125</v>
      </c>
      <c r="C67" t="inlineStr">
        <is>
          <t xml:space="preserve">CONCLUIDO	</t>
        </is>
      </c>
      <c r="D67" t="n">
        <v>4.2146</v>
      </c>
      <c r="E67" t="n">
        <v>23.73</v>
      </c>
      <c r="F67" t="n">
        <v>18.7</v>
      </c>
      <c r="G67" t="n">
        <v>23.38</v>
      </c>
      <c r="H67" t="n">
        <v>0.29</v>
      </c>
      <c r="I67" t="n">
        <v>48</v>
      </c>
      <c r="J67" t="n">
        <v>247.96</v>
      </c>
      <c r="K67" t="n">
        <v>58.47</v>
      </c>
      <c r="L67" t="n">
        <v>4</v>
      </c>
      <c r="M67" t="n">
        <v>46</v>
      </c>
      <c r="N67" t="n">
        <v>60.48</v>
      </c>
      <c r="O67" t="n">
        <v>30815.5</v>
      </c>
      <c r="P67" t="n">
        <v>260.24</v>
      </c>
      <c r="Q67" t="n">
        <v>2924.52</v>
      </c>
      <c r="R67" t="n">
        <v>107.5</v>
      </c>
      <c r="S67" t="n">
        <v>60.56</v>
      </c>
      <c r="T67" t="n">
        <v>23515.69</v>
      </c>
      <c r="U67" t="n">
        <v>0.5600000000000001</v>
      </c>
      <c r="V67" t="n">
        <v>0.92</v>
      </c>
      <c r="W67" t="n">
        <v>0.24</v>
      </c>
      <c r="X67" t="n">
        <v>1.43</v>
      </c>
      <c r="Y67" t="n">
        <v>1</v>
      </c>
      <c r="Z67" t="n">
        <v>10</v>
      </c>
    </row>
    <row r="68">
      <c r="A68" t="n">
        <v>13</v>
      </c>
      <c r="B68" t="n">
        <v>125</v>
      </c>
      <c r="C68" t="inlineStr">
        <is>
          <t xml:space="preserve">CONCLUIDO	</t>
        </is>
      </c>
      <c r="D68" t="n">
        <v>4.2758</v>
      </c>
      <c r="E68" t="n">
        <v>23.39</v>
      </c>
      <c r="F68" t="n">
        <v>18.55</v>
      </c>
      <c r="G68" t="n">
        <v>25.3</v>
      </c>
      <c r="H68" t="n">
        <v>0.3</v>
      </c>
      <c r="I68" t="n">
        <v>44</v>
      </c>
      <c r="J68" t="n">
        <v>248.4</v>
      </c>
      <c r="K68" t="n">
        <v>58.47</v>
      </c>
      <c r="L68" t="n">
        <v>4.25</v>
      </c>
      <c r="M68" t="n">
        <v>42</v>
      </c>
      <c r="N68" t="n">
        <v>60.68</v>
      </c>
      <c r="O68" t="n">
        <v>30870.57</v>
      </c>
      <c r="P68" t="n">
        <v>255.01</v>
      </c>
      <c r="Q68" t="n">
        <v>2924.55</v>
      </c>
      <c r="R68" t="n">
        <v>102.33</v>
      </c>
      <c r="S68" t="n">
        <v>60.56</v>
      </c>
      <c r="T68" t="n">
        <v>20950.52</v>
      </c>
      <c r="U68" t="n">
        <v>0.59</v>
      </c>
      <c r="V68" t="n">
        <v>0.93</v>
      </c>
      <c r="W68" t="n">
        <v>0.24</v>
      </c>
      <c r="X68" t="n">
        <v>1.27</v>
      </c>
      <c r="Y68" t="n">
        <v>1</v>
      </c>
      <c r="Z68" t="n">
        <v>10</v>
      </c>
    </row>
    <row r="69">
      <c r="A69" t="n">
        <v>14</v>
      </c>
      <c r="B69" t="n">
        <v>125</v>
      </c>
      <c r="C69" t="inlineStr">
        <is>
          <t xml:space="preserve">CONCLUIDO	</t>
        </is>
      </c>
      <c r="D69" t="n">
        <v>4.3225</v>
      </c>
      <c r="E69" t="n">
        <v>23.14</v>
      </c>
      <c r="F69" t="n">
        <v>18.44</v>
      </c>
      <c r="G69" t="n">
        <v>26.99</v>
      </c>
      <c r="H69" t="n">
        <v>0.32</v>
      </c>
      <c r="I69" t="n">
        <v>41</v>
      </c>
      <c r="J69" t="n">
        <v>248.85</v>
      </c>
      <c r="K69" t="n">
        <v>58.47</v>
      </c>
      <c r="L69" t="n">
        <v>4.5</v>
      </c>
      <c r="M69" t="n">
        <v>39</v>
      </c>
      <c r="N69" t="n">
        <v>60.88</v>
      </c>
      <c r="O69" t="n">
        <v>30925.72</v>
      </c>
      <c r="P69" t="n">
        <v>250.16</v>
      </c>
      <c r="Q69" t="n">
        <v>2924.46</v>
      </c>
      <c r="R69" t="n">
        <v>98.53</v>
      </c>
      <c r="S69" t="n">
        <v>60.56</v>
      </c>
      <c r="T69" t="n">
        <v>19065.17</v>
      </c>
      <c r="U69" t="n">
        <v>0.61</v>
      </c>
      <c r="V69" t="n">
        <v>0.93</v>
      </c>
      <c r="W69" t="n">
        <v>0.23</v>
      </c>
      <c r="X69" t="n">
        <v>1.16</v>
      </c>
      <c r="Y69" t="n">
        <v>1</v>
      </c>
      <c r="Z69" t="n">
        <v>10</v>
      </c>
    </row>
    <row r="70">
      <c r="A70" t="n">
        <v>15</v>
      </c>
      <c r="B70" t="n">
        <v>125</v>
      </c>
      <c r="C70" t="inlineStr">
        <is>
          <t xml:space="preserve">CONCLUIDO	</t>
        </is>
      </c>
      <c r="D70" t="n">
        <v>4.3671</v>
      </c>
      <c r="E70" t="n">
        <v>22.9</v>
      </c>
      <c r="F70" t="n">
        <v>18.35</v>
      </c>
      <c r="G70" t="n">
        <v>28.97</v>
      </c>
      <c r="H70" t="n">
        <v>0.34</v>
      </c>
      <c r="I70" t="n">
        <v>38</v>
      </c>
      <c r="J70" t="n">
        <v>249.3</v>
      </c>
      <c r="K70" t="n">
        <v>58.47</v>
      </c>
      <c r="L70" t="n">
        <v>4.75</v>
      </c>
      <c r="M70" t="n">
        <v>36</v>
      </c>
      <c r="N70" t="n">
        <v>61.07</v>
      </c>
      <c r="O70" t="n">
        <v>30980.93</v>
      </c>
      <c r="P70" t="n">
        <v>245.09</v>
      </c>
      <c r="Q70" t="n">
        <v>2924.41</v>
      </c>
      <c r="R70" t="n">
        <v>95.67</v>
      </c>
      <c r="S70" t="n">
        <v>60.56</v>
      </c>
      <c r="T70" t="n">
        <v>17649.13</v>
      </c>
      <c r="U70" t="n">
        <v>0.63</v>
      </c>
      <c r="V70" t="n">
        <v>0.9399999999999999</v>
      </c>
      <c r="W70" t="n">
        <v>0.22</v>
      </c>
      <c r="X70" t="n">
        <v>1.07</v>
      </c>
      <c r="Y70" t="n">
        <v>1</v>
      </c>
      <c r="Z70" t="n">
        <v>10</v>
      </c>
    </row>
    <row r="71">
      <c r="A71" t="n">
        <v>16</v>
      </c>
      <c r="B71" t="n">
        <v>125</v>
      </c>
      <c r="C71" t="inlineStr">
        <is>
          <t xml:space="preserve">CONCLUIDO	</t>
        </is>
      </c>
      <c r="D71" t="n">
        <v>4.3978</v>
      </c>
      <c r="E71" t="n">
        <v>22.74</v>
      </c>
      <c r="F71" t="n">
        <v>18.28</v>
      </c>
      <c r="G71" t="n">
        <v>30.47</v>
      </c>
      <c r="H71" t="n">
        <v>0.36</v>
      </c>
      <c r="I71" t="n">
        <v>36</v>
      </c>
      <c r="J71" t="n">
        <v>249.75</v>
      </c>
      <c r="K71" t="n">
        <v>58.47</v>
      </c>
      <c r="L71" t="n">
        <v>5</v>
      </c>
      <c r="M71" t="n">
        <v>34</v>
      </c>
      <c r="N71" t="n">
        <v>61.27</v>
      </c>
      <c r="O71" t="n">
        <v>31036.22</v>
      </c>
      <c r="P71" t="n">
        <v>241.31</v>
      </c>
      <c r="Q71" t="n">
        <v>2924.35</v>
      </c>
      <c r="R71" t="n">
        <v>93.48</v>
      </c>
      <c r="S71" t="n">
        <v>60.56</v>
      </c>
      <c r="T71" t="n">
        <v>16565.62</v>
      </c>
      <c r="U71" t="n">
        <v>0.65</v>
      </c>
      <c r="V71" t="n">
        <v>0.9399999999999999</v>
      </c>
      <c r="W71" t="n">
        <v>0.22</v>
      </c>
      <c r="X71" t="n">
        <v>1.01</v>
      </c>
      <c r="Y71" t="n">
        <v>1</v>
      </c>
      <c r="Z71" t="n">
        <v>10</v>
      </c>
    </row>
    <row r="72">
      <c r="A72" t="n">
        <v>17</v>
      </c>
      <c r="B72" t="n">
        <v>125</v>
      </c>
      <c r="C72" t="inlineStr">
        <is>
          <t xml:space="preserve">CONCLUIDO	</t>
        </is>
      </c>
      <c r="D72" t="n">
        <v>4.4256</v>
      </c>
      <c r="E72" t="n">
        <v>22.6</v>
      </c>
      <c r="F72" t="n">
        <v>18.23</v>
      </c>
      <c r="G72" t="n">
        <v>32.18</v>
      </c>
      <c r="H72" t="n">
        <v>0.37</v>
      </c>
      <c r="I72" t="n">
        <v>34</v>
      </c>
      <c r="J72" t="n">
        <v>250.2</v>
      </c>
      <c r="K72" t="n">
        <v>58.47</v>
      </c>
      <c r="L72" t="n">
        <v>5.25</v>
      </c>
      <c r="M72" t="n">
        <v>32</v>
      </c>
      <c r="N72" t="n">
        <v>61.47</v>
      </c>
      <c r="O72" t="n">
        <v>31091.59</v>
      </c>
      <c r="P72" t="n">
        <v>237.07</v>
      </c>
      <c r="Q72" t="n">
        <v>2924.46</v>
      </c>
      <c r="R72" t="n">
        <v>91.86</v>
      </c>
      <c r="S72" t="n">
        <v>60.56</v>
      </c>
      <c r="T72" t="n">
        <v>15762.68</v>
      </c>
      <c r="U72" t="n">
        <v>0.66</v>
      </c>
      <c r="V72" t="n">
        <v>0.9399999999999999</v>
      </c>
      <c r="W72" t="n">
        <v>0.22</v>
      </c>
      <c r="X72" t="n">
        <v>0.96</v>
      </c>
      <c r="Y72" t="n">
        <v>1</v>
      </c>
      <c r="Z72" t="n">
        <v>10</v>
      </c>
    </row>
    <row r="73">
      <c r="A73" t="n">
        <v>18</v>
      </c>
      <c r="B73" t="n">
        <v>125</v>
      </c>
      <c r="C73" t="inlineStr">
        <is>
          <t xml:space="preserve">CONCLUIDO	</t>
        </is>
      </c>
      <c r="D73" t="n">
        <v>4.46</v>
      </c>
      <c r="E73" t="n">
        <v>22.42</v>
      </c>
      <c r="F73" t="n">
        <v>18.15</v>
      </c>
      <c r="G73" t="n">
        <v>34.04</v>
      </c>
      <c r="H73" t="n">
        <v>0.39</v>
      </c>
      <c r="I73" t="n">
        <v>32</v>
      </c>
      <c r="J73" t="n">
        <v>250.64</v>
      </c>
      <c r="K73" t="n">
        <v>58.47</v>
      </c>
      <c r="L73" t="n">
        <v>5.5</v>
      </c>
      <c r="M73" t="n">
        <v>30</v>
      </c>
      <c r="N73" t="n">
        <v>61.67</v>
      </c>
      <c r="O73" t="n">
        <v>31147.02</v>
      </c>
      <c r="P73" t="n">
        <v>231.93</v>
      </c>
      <c r="Q73" t="n">
        <v>2924.46</v>
      </c>
      <c r="R73" t="n">
        <v>89.09999999999999</v>
      </c>
      <c r="S73" t="n">
        <v>60.56</v>
      </c>
      <c r="T73" t="n">
        <v>14395</v>
      </c>
      <c r="U73" t="n">
        <v>0.68</v>
      </c>
      <c r="V73" t="n">
        <v>0.95</v>
      </c>
      <c r="W73" t="n">
        <v>0.22</v>
      </c>
      <c r="X73" t="n">
        <v>0.88</v>
      </c>
      <c r="Y73" t="n">
        <v>1</v>
      </c>
      <c r="Z73" t="n">
        <v>10</v>
      </c>
    </row>
    <row r="74">
      <c r="A74" t="n">
        <v>19</v>
      </c>
      <c r="B74" t="n">
        <v>125</v>
      </c>
      <c r="C74" t="inlineStr">
        <is>
          <t xml:space="preserve">CONCLUIDO	</t>
        </is>
      </c>
      <c r="D74" t="n">
        <v>4.4937</v>
      </c>
      <c r="E74" t="n">
        <v>22.25</v>
      </c>
      <c r="F74" t="n">
        <v>18.08</v>
      </c>
      <c r="G74" t="n">
        <v>36.16</v>
      </c>
      <c r="H74" t="n">
        <v>0.41</v>
      </c>
      <c r="I74" t="n">
        <v>30</v>
      </c>
      <c r="J74" t="n">
        <v>251.09</v>
      </c>
      <c r="K74" t="n">
        <v>58.47</v>
      </c>
      <c r="L74" t="n">
        <v>5.75</v>
      </c>
      <c r="M74" t="n">
        <v>28</v>
      </c>
      <c r="N74" t="n">
        <v>61.87</v>
      </c>
      <c r="O74" t="n">
        <v>31202.53</v>
      </c>
      <c r="P74" t="n">
        <v>227.89</v>
      </c>
      <c r="Q74" t="n">
        <v>2924.52</v>
      </c>
      <c r="R74" t="n">
        <v>86.72</v>
      </c>
      <c r="S74" t="n">
        <v>60.56</v>
      </c>
      <c r="T74" t="n">
        <v>13213.03</v>
      </c>
      <c r="U74" t="n">
        <v>0.7</v>
      </c>
      <c r="V74" t="n">
        <v>0.95</v>
      </c>
      <c r="W74" t="n">
        <v>0.21</v>
      </c>
      <c r="X74" t="n">
        <v>0.8</v>
      </c>
      <c r="Y74" t="n">
        <v>1</v>
      </c>
      <c r="Z74" t="n">
        <v>10</v>
      </c>
    </row>
    <row r="75">
      <c r="A75" t="n">
        <v>20</v>
      </c>
      <c r="B75" t="n">
        <v>125</v>
      </c>
      <c r="C75" t="inlineStr">
        <is>
          <t xml:space="preserve">CONCLUIDO	</t>
        </is>
      </c>
      <c r="D75" t="n">
        <v>4.532</v>
      </c>
      <c r="E75" t="n">
        <v>22.07</v>
      </c>
      <c r="F75" t="n">
        <v>17.99</v>
      </c>
      <c r="G75" t="n">
        <v>38.54</v>
      </c>
      <c r="H75" t="n">
        <v>0.42</v>
      </c>
      <c r="I75" t="n">
        <v>28</v>
      </c>
      <c r="J75" t="n">
        <v>251.55</v>
      </c>
      <c r="K75" t="n">
        <v>58.47</v>
      </c>
      <c r="L75" t="n">
        <v>6</v>
      </c>
      <c r="M75" t="n">
        <v>26</v>
      </c>
      <c r="N75" t="n">
        <v>62.07</v>
      </c>
      <c r="O75" t="n">
        <v>31258.11</v>
      </c>
      <c r="P75" t="n">
        <v>223.17</v>
      </c>
      <c r="Q75" t="n">
        <v>2924.52</v>
      </c>
      <c r="R75" t="n">
        <v>83.41</v>
      </c>
      <c r="S75" t="n">
        <v>60.56</v>
      </c>
      <c r="T75" t="n">
        <v>11572.48</v>
      </c>
      <c r="U75" t="n">
        <v>0.73</v>
      </c>
      <c r="V75" t="n">
        <v>0.96</v>
      </c>
      <c r="W75" t="n">
        <v>0.21</v>
      </c>
      <c r="X75" t="n">
        <v>0.71</v>
      </c>
      <c r="Y75" t="n">
        <v>1</v>
      </c>
      <c r="Z75" t="n">
        <v>10</v>
      </c>
    </row>
    <row r="76">
      <c r="A76" t="n">
        <v>21</v>
      </c>
      <c r="B76" t="n">
        <v>125</v>
      </c>
      <c r="C76" t="inlineStr">
        <is>
          <t xml:space="preserve">CONCLUIDO	</t>
        </is>
      </c>
      <c r="D76" t="n">
        <v>4.5574</v>
      </c>
      <c r="E76" t="n">
        <v>21.94</v>
      </c>
      <c r="F76" t="n">
        <v>17.96</v>
      </c>
      <c r="G76" t="n">
        <v>41.44</v>
      </c>
      <c r="H76" t="n">
        <v>0.44</v>
      </c>
      <c r="I76" t="n">
        <v>26</v>
      </c>
      <c r="J76" t="n">
        <v>252</v>
      </c>
      <c r="K76" t="n">
        <v>58.47</v>
      </c>
      <c r="L76" t="n">
        <v>6.25</v>
      </c>
      <c r="M76" t="n">
        <v>22</v>
      </c>
      <c r="N76" t="n">
        <v>62.27</v>
      </c>
      <c r="O76" t="n">
        <v>31313.77</v>
      </c>
      <c r="P76" t="n">
        <v>217.61</v>
      </c>
      <c r="Q76" t="n">
        <v>2924.46</v>
      </c>
      <c r="R76" t="n">
        <v>83.14</v>
      </c>
      <c r="S76" t="n">
        <v>60.56</v>
      </c>
      <c r="T76" t="n">
        <v>11445.51</v>
      </c>
      <c r="U76" t="n">
        <v>0.73</v>
      </c>
      <c r="V76" t="n">
        <v>0.96</v>
      </c>
      <c r="W76" t="n">
        <v>0.19</v>
      </c>
      <c r="X76" t="n">
        <v>0.68</v>
      </c>
      <c r="Y76" t="n">
        <v>1</v>
      </c>
      <c r="Z76" t="n">
        <v>10</v>
      </c>
    </row>
    <row r="77">
      <c r="A77" t="n">
        <v>22</v>
      </c>
      <c r="B77" t="n">
        <v>125</v>
      </c>
      <c r="C77" t="inlineStr">
        <is>
          <t xml:space="preserve">CONCLUIDO	</t>
        </is>
      </c>
      <c r="D77" t="n">
        <v>4.562</v>
      </c>
      <c r="E77" t="n">
        <v>21.92</v>
      </c>
      <c r="F77" t="n">
        <v>17.98</v>
      </c>
      <c r="G77" t="n">
        <v>43.16</v>
      </c>
      <c r="H77" t="n">
        <v>0.46</v>
      </c>
      <c r="I77" t="n">
        <v>25</v>
      </c>
      <c r="J77" t="n">
        <v>252.45</v>
      </c>
      <c r="K77" t="n">
        <v>58.47</v>
      </c>
      <c r="L77" t="n">
        <v>6.5</v>
      </c>
      <c r="M77" t="n">
        <v>13</v>
      </c>
      <c r="N77" t="n">
        <v>62.47</v>
      </c>
      <c r="O77" t="n">
        <v>31369.49</v>
      </c>
      <c r="P77" t="n">
        <v>215.9</v>
      </c>
      <c r="Q77" t="n">
        <v>2924.4</v>
      </c>
      <c r="R77" t="n">
        <v>83.14</v>
      </c>
      <c r="S77" t="n">
        <v>60.56</v>
      </c>
      <c r="T77" t="n">
        <v>11449.88</v>
      </c>
      <c r="U77" t="n">
        <v>0.73</v>
      </c>
      <c r="V77" t="n">
        <v>0.96</v>
      </c>
      <c r="W77" t="n">
        <v>0.22</v>
      </c>
      <c r="X77" t="n">
        <v>0.71</v>
      </c>
      <c r="Y77" t="n">
        <v>1</v>
      </c>
      <c r="Z77" t="n">
        <v>10</v>
      </c>
    </row>
    <row r="78">
      <c r="A78" t="n">
        <v>23</v>
      </c>
      <c r="B78" t="n">
        <v>125</v>
      </c>
      <c r="C78" t="inlineStr">
        <is>
          <t xml:space="preserve">CONCLUIDO	</t>
        </is>
      </c>
      <c r="D78" t="n">
        <v>4.5575</v>
      </c>
      <c r="E78" t="n">
        <v>21.94</v>
      </c>
      <c r="F78" t="n">
        <v>18</v>
      </c>
      <c r="G78" t="n">
        <v>43.21</v>
      </c>
      <c r="H78" t="n">
        <v>0.47</v>
      </c>
      <c r="I78" t="n">
        <v>25</v>
      </c>
      <c r="J78" t="n">
        <v>252.9</v>
      </c>
      <c r="K78" t="n">
        <v>58.47</v>
      </c>
      <c r="L78" t="n">
        <v>6.75</v>
      </c>
      <c r="M78" t="n">
        <v>3</v>
      </c>
      <c r="N78" t="n">
        <v>62.68</v>
      </c>
      <c r="O78" t="n">
        <v>31425.3</v>
      </c>
      <c r="P78" t="n">
        <v>215.96</v>
      </c>
      <c r="Q78" t="n">
        <v>2924.56</v>
      </c>
      <c r="R78" t="n">
        <v>83.42</v>
      </c>
      <c r="S78" t="n">
        <v>60.56</v>
      </c>
      <c r="T78" t="n">
        <v>11592.12</v>
      </c>
      <c r="U78" t="n">
        <v>0.73</v>
      </c>
      <c r="V78" t="n">
        <v>0.96</v>
      </c>
      <c r="W78" t="n">
        <v>0.23</v>
      </c>
      <c r="X78" t="n">
        <v>0.73</v>
      </c>
      <c r="Y78" t="n">
        <v>1</v>
      </c>
      <c r="Z78" t="n">
        <v>10</v>
      </c>
    </row>
    <row r="79">
      <c r="A79" t="n">
        <v>24</v>
      </c>
      <c r="B79" t="n">
        <v>125</v>
      </c>
      <c r="C79" t="inlineStr">
        <is>
          <t xml:space="preserve">CONCLUIDO	</t>
        </is>
      </c>
      <c r="D79" t="n">
        <v>4.5611</v>
      </c>
      <c r="E79" t="n">
        <v>21.92</v>
      </c>
      <c r="F79" t="n">
        <v>17.99</v>
      </c>
      <c r="G79" t="n">
        <v>43.17</v>
      </c>
      <c r="H79" t="n">
        <v>0.49</v>
      </c>
      <c r="I79" t="n">
        <v>25</v>
      </c>
      <c r="J79" t="n">
        <v>253.35</v>
      </c>
      <c r="K79" t="n">
        <v>58.47</v>
      </c>
      <c r="L79" t="n">
        <v>7</v>
      </c>
      <c r="M79" t="n">
        <v>2</v>
      </c>
      <c r="N79" t="n">
        <v>62.88</v>
      </c>
      <c r="O79" t="n">
        <v>31481.17</v>
      </c>
      <c r="P79" t="n">
        <v>215.7</v>
      </c>
      <c r="Q79" t="n">
        <v>2924.48</v>
      </c>
      <c r="R79" t="n">
        <v>82.83</v>
      </c>
      <c r="S79" t="n">
        <v>60.56</v>
      </c>
      <c r="T79" t="n">
        <v>11294.79</v>
      </c>
      <c r="U79" t="n">
        <v>0.73</v>
      </c>
      <c r="V79" t="n">
        <v>0.96</v>
      </c>
      <c r="W79" t="n">
        <v>0.23</v>
      </c>
      <c r="X79" t="n">
        <v>0.71</v>
      </c>
      <c r="Y79" t="n">
        <v>1</v>
      </c>
      <c r="Z79" t="n">
        <v>10</v>
      </c>
    </row>
    <row r="80">
      <c r="A80" t="n">
        <v>25</v>
      </c>
      <c r="B80" t="n">
        <v>125</v>
      </c>
      <c r="C80" t="inlineStr">
        <is>
          <t xml:space="preserve">CONCLUIDO	</t>
        </is>
      </c>
      <c r="D80" t="n">
        <v>4.5609</v>
      </c>
      <c r="E80" t="n">
        <v>21.93</v>
      </c>
      <c r="F80" t="n">
        <v>17.99</v>
      </c>
      <c r="G80" t="n">
        <v>43.17</v>
      </c>
      <c r="H80" t="n">
        <v>0.51</v>
      </c>
      <c r="I80" t="n">
        <v>25</v>
      </c>
      <c r="J80" t="n">
        <v>253.81</v>
      </c>
      <c r="K80" t="n">
        <v>58.47</v>
      </c>
      <c r="L80" t="n">
        <v>7.25</v>
      </c>
      <c r="M80" t="n">
        <v>0</v>
      </c>
      <c r="N80" t="n">
        <v>63.08</v>
      </c>
      <c r="O80" t="n">
        <v>31537.13</v>
      </c>
      <c r="P80" t="n">
        <v>215.99</v>
      </c>
      <c r="Q80" t="n">
        <v>2924.42</v>
      </c>
      <c r="R80" t="n">
        <v>82.91</v>
      </c>
      <c r="S80" t="n">
        <v>60.56</v>
      </c>
      <c r="T80" t="n">
        <v>11336.16</v>
      </c>
      <c r="U80" t="n">
        <v>0.73</v>
      </c>
      <c r="V80" t="n">
        <v>0.96</v>
      </c>
      <c r="W80" t="n">
        <v>0.23</v>
      </c>
      <c r="X80" t="n">
        <v>0.71</v>
      </c>
      <c r="Y80" t="n">
        <v>1</v>
      </c>
      <c r="Z80" t="n">
        <v>10</v>
      </c>
    </row>
    <row r="81">
      <c r="A81" t="n">
        <v>0</v>
      </c>
      <c r="B81" t="n">
        <v>30</v>
      </c>
      <c r="C81" t="inlineStr">
        <is>
          <t xml:space="preserve">CONCLUIDO	</t>
        </is>
      </c>
      <c r="D81" t="n">
        <v>4.2348</v>
      </c>
      <c r="E81" t="n">
        <v>23.61</v>
      </c>
      <c r="F81" t="n">
        <v>20.23</v>
      </c>
      <c r="G81" t="n">
        <v>12.26</v>
      </c>
      <c r="H81" t="n">
        <v>0.24</v>
      </c>
      <c r="I81" t="n">
        <v>99</v>
      </c>
      <c r="J81" t="n">
        <v>71.52</v>
      </c>
      <c r="K81" t="n">
        <v>32.27</v>
      </c>
      <c r="L81" t="n">
        <v>1</v>
      </c>
      <c r="M81" t="n">
        <v>1</v>
      </c>
      <c r="N81" t="n">
        <v>8.25</v>
      </c>
      <c r="O81" t="n">
        <v>9054.6</v>
      </c>
      <c r="P81" t="n">
        <v>114.82</v>
      </c>
      <c r="Q81" t="n">
        <v>2924.9</v>
      </c>
      <c r="R81" t="n">
        <v>152.75</v>
      </c>
      <c r="S81" t="n">
        <v>60.56</v>
      </c>
      <c r="T81" t="n">
        <v>45885.62</v>
      </c>
      <c r="U81" t="n">
        <v>0.4</v>
      </c>
      <c r="V81" t="n">
        <v>0.85</v>
      </c>
      <c r="W81" t="n">
        <v>0.45</v>
      </c>
      <c r="X81" t="n">
        <v>2.95</v>
      </c>
      <c r="Y81" t="n">
        <v>1</v>
      </c>
      <c r="Z81" t="n">
        <v>10</v>
      </c>
    </row>
    <row r="82">
      <c r="A82" t="n">
        <v>1</v>
      </c>
      <c r="B82" t="n">
        <v>30</v>
      </c>
      <c r="C82" t="inlineStr">
        <is>
          <t xml:space="preserve">CONCLUIDO	</t>
        </is>
      </c>
      <c r="D82" t="n">
        <v>4.2344</v>
      </c>
      <c r="E82" t="n">
        <v>23.62</v>
      </c>
      <c r="F82" t="n">
        <v>20.23</v>
      </c>
      <c r="G82" t="n">
        <v>12.26</v>
      </c>
      <c r="H82" t="n">
        <v>0.3</v>
      </c>
      <c r="I82" t="n">
        <v>99</v>
      </c>
      <c r="J82" t="n">
        <v>71.81</v>
      </c>
      <c r="K82" t="n">
        <v>32.27</v>
      </c>
      <c r="L82" t="n">
        <v>1.25</v>
      </c>
      <c r="M82" t="n">
        <v>0</v>
      </c>
      <c r="N82" t="n">
        <v>8.289999999999999</v>
      </c>
      <c r="O82" t="n">
        <v>9090.98</v>
      </c>
      <c r="P82" t="n">
        <v>115.22</v>
      </c>
      <c r="Q82" t="n">
        <v>2924.63</v>
      </c>
      <c r="R82" t="n">
        <v>152.79</v>
      </c>
      <c r="S82" t="n">
        <v>60.56</v>
      </c>
      <c r="T82" t="n">
        <v>45906.62</v>
      </c>
      <c r="U82" t="n">
        <v>0.4</v>
      </c>
      <c r="V82" t="n">
        <v>0.85</v>
      </c>
      <c r="W82" t="n">
        <v>0.45</v>
      </c>
      <c r="X82" t="n">
        <v>2.95</v>
      </c>
      <c r="Y82" t="n">
        <v>1</v>
      </c>
      <c r="Z82" t="n">
        <v>10</v>
      </c>
    </row>
    <row r="83">
      <c r="A83" t="n">
        <v>0</v>
      </c>
      <c r="B83" t="n">
        <v>15</v>
      </c>
      <c r="C83" t="inlineStr">
        <is>
          <t xml:space="preserve">CONCLUIDO	</t>
        </is>
      </c>
      <c r="D83" t="n">
        <v>3.7034</v>
      </c>
      <c r="E83" t="n">
        <v>27</v>
      </c>
      <c r="F83" t="n">
        <v>23.13</v>
      </c>
      <c r="G83" t="n">
        <v>7.08</v>
      </c>
      <c r="H83" t="n">
        <v>0.43</v>
      </c>
      <c r="I83" t="n">
        <v>196</v>
      </c>
      <c r="J83" t="n">
        <v>39.78</v>
      </c>
      <c r="K83" t="n">
        <v>19.54</v>
      </c>
      <c r="L83" t="n">
        <v>1</v>
      </c>
      <c r="M83" t="n">
        <v>0</v>
      </c>
      <c r="N83" t="n">
        <v>4.24</v>
      </c>
      <c r="O83" t="n">
        <v>5140</v>
      </c>
      <c r="P83" t="n">
        <v>90.7</v>
      </c>
      <c r="Q83" t="n">
        <v>2925.79</v>
      </c>
      <c r="R83" t="n">
        <v>242.73</v>
      </c>
      <c r="S83" t="n">
        <v>60.56</v>
      </c>
      <c r="T83" t="n">
        <v>90389.34</v>
      </c>
      <c r="U83" t="n">
        <v>0.25</v>
      </c>
      <c r="V83" t="n">
        <v>0.74</v>
      </c>
      <c r="W83" t="n">
        <v>0.73</v>
      </c>
      <c r="X83" t="n">
        <v>5.84</v>
      </c>
      <c r="Y83" t="n">
        <v>1</v>
      </c>
      <c r="Z83" t="n">
        <v>10</v>
      </c>
    </row>
    <row r="84">
      <c r="A84" t="n">
        <v>0</v>
      </c>
      <c r="B84" t="n">
        <v>70</v>
      </c>
      <c r="C84" t="inlineStr">
        <is>
          <t xml:space="preserve">CONCLUIDO	</t>
        </is>
      </c>
      <c r="D84" t="n">
        <v>3.3836</v>
      </c>
      <c r="E84" t="n">
        <v>29.55</v>
      </c>
      <c r="F84" t="n">
        <v>22.33</v>
      </c>
      <c r="G84" t="n">
        <v>7.74</v>
      </c>
      <c r="H84" t="n">
        <v>0.12</v>
      </c>
      <c r="I84" t="n">
        <v>173</v>
      </c>
      <c r="J84" t="n">
        <v>141.81</v>
      </c>
      <c r="K84" t="n">
        <v>47.83</v>
      </c>
      <c r="L84" t="n">
        <v>1</v>
      </c>
      <c r="M84" t="n">
        <v>171</v>
      </c>
      <c r="N84" t="n">
        <v>22.98</v>
      </c>
      <c r="O84" t="n">
        <v>17723.39</v>
      </c>
      <c r="P84" t="n">
        <v>238.05</v>
      </c>
      <c r="Q84" t="n">
        <v>2925.42</v>
      </c>
      <c r="R84" t="n">
        <v>225.31</v>
      </c>
      <c r="S84" t="n">
        <v>60.56</v>
      </c>
      <c r="T84" t="n">
        <v>81795.8</v>
      </c>
      <c r="U84" t="n">
        <v>0.27</v>
      </c>
      <c r="V84" t="n">
        <v>0.77</v>
      </c>
      <c r="W84" t="n">
        <v>0.44</v>
      </c>
      <c r="X84" t="n">
        <v>5.05</v>
      </c>
      <c r="Y84" t="n">
        <v>1</v>
      </c>
      <c r="Z84" t="n">
        <v>10</v>
      </c>
    </row>
    <row r="85">
      <c r="A85" t="n">
        <v>1</v>
      </c>
      <c r="B85" t="n">
        <v>70</v>
      </c>
      <c r="C85" t="inlineStr">
        <is>
          <t xml:space="preserve">CONCLUIDO	</t>
        </is>
      </c>
      <c r="D85" t="n">
        <v>3.735</v>
      </c>
      <c r="E85" t="n">
        <v>26.77</v>
      </c>
      <c r="F85" t="n">
        <v>20.91</v>
      </c>
      <c r="G85" t="n">
        <v>9.949999999999999</v>
      </c>
      <c r="H85" t="n">
        <v>0.16</v>
      </c>
      <c r="I85" t="n">
        <v>126</v>
      </c>
      <c r="J85" t="n">
        <v>142.15</v>
      </c>
      <c r="K85" t="n">
        <v>47.83</v>
      </c>
      <c r="L85" t="n">
        <v>1.25</v>
      </c>
      <c r="M85" t="n">
        <v>124</v>
      </c>
      <c r="N85" t="n">
        <v>23.07</v>
      </c>
      <c r="O85" t="n">
        <v>17765.46</v>
      </c>
      <c r="P85" t="n">
        <v>217.08</v>
      </c>
      <c r="Q85" t="n">
        <v>2925.2</v>
      </c>
      <c r="R85" t="n">
        <v>179.08</v>
      </c>
      <c r="S85" t="n">
        <v>60.56</v>
      </c>
      <c r="T85" t="n">
        <v>58916.69</v>
      </c>
      <c r="U85" t="n">
        <v>0.34</v>
      </c>
      <c r="V85" t="n">
        <v>0.82</v>
      </c>
      <c r="W85" t="n">
        <v>0.36</v>
      </c>
      <c r="X85" t="n">
        <v>3.62</v>
      </c>
      <c r="Y85" t="n">
        <v>1</v>
      </c>
      <c r="Z85" t="n">
        <v>10</v>
      </c>
    </row>
    <row r="86">
      <c r="A86" t="n">
        <v>2</v>
      </c>
      <c r="B86" t="n">
        <v>70</v>
      </c>
      <c r="C86" t="inlineStr">
        <is>
          <t xml:space="preserve">CONCLUIDO	</t>
        </is>
      </c>
      <c r="D86" t="n">
        <v>3.9714</v>
      </c>
      <c r="E86" t="n">
        <v>25.18</v>
      </c>
      <c r="F86" t="n">
        <v>20.09</v>
      </c>
      <c r="G86" t="n">
        <v>12.18</v>
      </c>
      <c r="H86" t="n">
        <v>0.19</v>
      </c>
      <c r="I86" t="n">
        <v>99</v>
      </c>
      <c r="J86" t="n">
        <v>142.49</v>
      </c>
      <c r="K86" t="n">
        <v>47.83</v>
      </c>
      <c r="L86" t="n">
        <v>1.5</v>
      </c>
      <c r="M86" t="n">
        <v>97</v>
      </c>
      <c r="N86" t="n">
        <v>23.16</v>
      </c>
      <c r="O86" t="n">
        <v>17807.56</v>
      </c>
      <c r="P86" t="n">
        <v>203.09</v>
      </c>
      <c r="Q86" t="n">
        <v>2925.1</v>
      </c>
      <c r="R86" t="n">
        <v>152.23</v>
      </c>
      <c r="S86" t="n">
        <v>60.56</v>
      </c>
      <c r="T86" t="n">
        <v>45626.38</v>
      </c>
      <c r="U86" t="n">
        <v>0.4</v>
      </c>
      <c r="V86" t="n">
        <v>0.86</v>
      </c>
      <c r="W86" t="n">
        <v>0.33</v>
      </c>
      <c r="X86" t="n">
        <v>2.81</v>
      </c>
      <c r="Y86" t="n">
        <v>1</v>
      </c>
      <c r="Z86" t="n">
        <v>10</v>
      </c>
    </row>
    <row r="87">
      <c r="A87" t="n">
        <v>3</v>
      </c>
      <c r="B87" t="n">
        <v>70</v>
      </c>
      <c r="C87" t="inlineStr">
        <is>
          <t xml:space="preserve">CONCLUIDO	</t>
        </is>
      </c>
      <c r="D87" t="n">
        <v>4.1551</v>
      </c>
      <c r="E87" t="n">
        <v>24.07</v>
      </c>
      <c r="F87" t="n">
        <v>19.53</v>
      </c>
      <c r="G87" t="n">
        <v>14.65</v>
      </c>
      <c r="H87" t="n">
        <v>0.22</v>
      </c>
      <c r="I87" t="n">
        <v>80</v>
      </c>
      <c r="J87" t="n">
        <v>142.83</v>
      </c>
      <c r="K87" t="n">
        <v>47.83</v>
      </c>
      <c r="L87" t="n">
        <v>1.75</v>
      </c>
      <c r="M87" t="n">
        <v>78</v>
      </c>
      <c r="N87" t="n">
        <v>23.25</v>
      </c>
      <c r="O87" t="n">
        <v>17849.7</v>
      </c>
      <c r="P87" t="n">
        <v>191.65</v>
      </c>
      <c r="Q87" t="n">
        <v>2924.67</v>
      </c>
      <c r="R87" t="n">
        <v>134.02</v>
      </c>
      <c r="S87" t="n">
        <v>60.56</v>
      </c>
      <c r="T87" t="n">
        <v>36613.78</v>
      </c>
      <c r="U87" t="n">
        <v>0.45</v>
      </c>
      <c r="V87" t="n">
        <v>0.88</v>
      </c>
      <c r="W87" t="n">
        <v>0.29</v>
      </c>
      <c r="X87" t="n">
        <v>2.25</v>
      </c>
      <c r="Y87" t="n">
        <v>1</v>
      </c>
      <c r="Z87" t="n">
        <v>10</v>
      </c>
    </row>
    <row r="88">
      <c r="A88" t="n">
        <v>4</v>
      </c>
      <c r="B88" t="n">
        <v>70</v>
      </c>
      <c r="C88" t="inlineStr">
        <is>
          <t xml:space="preserve">CONCLUIDO	</t>
        </is>
      </c>
      <c r="D88" t="n">
        <v>4.3025</v>
      </c>
      <c r="E88" t="n">
        <v>23.24</v>
      </c>
      <c r="F88" t="n">
        <v>19.11</v>
      </c>
      <c r="G88" t="n">
        <v>17.37</v>
      </c>
      <c r="H88" t="n">
        <v>0.25</v>
      </c>
      <c r="I88" t="n">
        <v>66</v>
      </c>
      <c r="J88" t="n">
        <v>143.17</v>
      </c>
      <c r="K88" t="n">
        <v>47.83</v>
      </c>
      <c r="L88" t="n">
        <v>2</v>
      </c>
      <c r="M88" t="n">
        <v>64</v>
      </c>
      <c r="N88" t="n">
        <v>23.34</v>
      </c>
      <c r="O88" t="n">
        <v>17891.86</v>
      </c>
      <c r="P88" t="n">
        <v>181.19</v>
      </c>
      <c r="Q88" t="n">
        <v>2924.84</v>
      </c>
      <c r="R88" t="n">
        <v>120.02</v>
      </c>
      <c r="S88" t="n">
        <v>60.56</v>
      </c>
      <c r="T88" t="n">
        <v>29684.04</v>
      </c>
      <c r="U88" t="n">
        <v>0.5</v>
      </c>
      <c r="V88" t="n">
        <v>0.9</v>
      </c>
      <c r="W88" t="n">
        <v>0.27</v>
      </c>
      <c r="X88" t="n">
        <v>1.83</v>
      </c>
      <c r="Y88" t="n">
        <v>1</v>
      </c>
      <c r="Z88" t="n">
        <v>10</v>
      </c>
    </row>
    <row r="89">
      <c r="A89" t="n">
        <v>5</v>
      </c>
      <c r="B89" t="n">
        <v>70</v>
      </c>
      <c r="C89" t="inlineStr">
        <is>
          <t xml:space="preserve">CONCLUIDO	</t>
        </is>
      </c>
      <c r="D89" t="n">
        <v>4.4594</v>
      </c>
      <c r="E89" t="n">
        <v>22.42</v>
      </c>
      <c r="F89" t="n">
        <v>18.61</v>
      </c>
      <c r="G89" t="n">
        <v>20.3</v>
      </c>
      <c r="H89" t="n">
        <v>0.28</v>
      </c>
      <c r="I89" t="n">
        <v>55</v>
      </c>
      <c r="J89" t="n">
        <v>143.51</v>
      </c>
      <c r="K89" t="n">
        <v>47.83</v>
      </c>
      <c r="L89" t="n">
        <v>2.25</v>
      </c>
      <c r="M89" t="n">
        <v>53</v>
      </c>
      <c r="N89" t="n">
        <v>23.44</v>
      </c>
      <c r="O89" t="n">
        <v>17934.06</v>
      </c>
      <c r="P89" t="n">
        <v>169.05</v>
      </c>
      <c r="Q89" t="n">
        <v>2924.53</v>
      </c>
      <c r="R89" t="n">
        <v>103.36</v>
      </c>
      <c r="S89" t="n">
        <v>60.56</v>
      </c>
      <c r="T89" t="n">
        <v>21408.21</v>
      </c>
      <c r="U89" t="n">
        <v>0.59</v>
      </c>
      <c r="V89" t="n">
        <v>0.92</v>
      </c>
      <c r="W89" t="n">
        <v>0.25</v>
      </c>
      <c r="X89" t="n">
        <v>1.33</v>
      </c>
      <c r="Y89" t="n">
        <v>1</v>
      </c>
      <c r="Z89" t="n">
        <v>10</v>
      </c>
    </row>
    <row r="90">
      <c r="A90" t="n">
        <v>6</v>
      </c>
      <c r="B90" t="n">
        <v>70</v>
      </c>
      <c r="C90" t="inlineStr">
        <is>
          <t xml:space="preserve">CONCLUIDO	</t>
        </is>
      </c>
      <c r="D90" t="n">
        <v>4.4473</v>
      </c>
      <c r="E90" t="n">
        <v>22.49</v>
      </c>
      <c r="F90" t="n">
        <v>18.84</v>
      </c>
      <c r="G90" t="n">
        <v>23.07</v>
      </c>
      <c r="H90" t="n">
        <v>0.31</v>
      </c>
      <c r="I90" t="n">
        <v>49</v>
      </c>
      <c r="J90" t="n">
        <v>143.86</v>
      </c>
      <c r="K90" t="n">
        <v>47.83</v>
      </c>
      <c r="L90" t="n">
        <v>2.5</v>
      </c>
      <c r="M90" t="n">
        <v>46</v>
      </c>
      <c r="N90" t="n">
        <v>23.53</v>
      </c>
      <c r="O90" t="n">
        <v>17976.29</v>
      </c>
      <c r="P90" t="n">
        <v>166.03</v>
      </c>
      <c r="Q90" t="n">
        <v>2924.53</v>
      </c>
      <c r="R90" t="n">
        <v>112.55</v>
      </c>
      <c r="S90" t="n">
        <v>60.56</v>
      </c>
      <c r="T90" t="n">
        <v>26034.67</v>
      </c>
      <c r="U90" t="n">
        <v>0.54</v>
      </c>
      <c r="V90" t="n">
        <v>0.91</v>
      </c>
      <c r="W90" t="n">
        <v>0.23</v>
      </c>
      <c r="X90" t="n">
        <v>1.56</v>
      </c>
      <c r="Y90" t="n">
        <v>1</v>
      </c>
      <c r="Z90" t="n">
        <v>10</v>
      </c>
    </row>
    <row r="91">
      <c r="A91" t="n">
        <v>7</v>
      </c>
      <c r="B91" t="n">
        <v>70</v>
      </c>
      <c r="C91" t="inlineStr">
        <is>
          <t xml:space="preserve">CONCLUIDO	</t>
        </is>
      </c>
      <c r="D91" t="n">
        <v>4.5312</v>
      </c>
      <c r="E91" t="n">
        <v>22.07</v>
      </c>
      <c r="F91" t="n">
        <v>18.57</v>
      </c>
      <c r="G91" t="n">
        <v>25.32</v>
      </c>
      <c r="H91" t="n">
        <v>0.34</v>
      </c>
      <c r="I91" t="n">
        <v>44</v>
      </c>
      <c r="J91" t="n">
        <v>144.2</v>
      </c>
      <c r="K91" t="n">
        <v>47.83</v>
      </c>
      <c r="L91" t="n">
        <v>2.75</v>
      </c>
      <c r="M91" t="n">
        <v>10</v>
      </c>
      <c r="N91" t="n">
        <v>23.62</v>
      </c>
      <c r="O91" t="n">
        <v>18018.55</v>
      </c>
      <c r="P91" t="n">
        <v>158.7</v>
      </c>
      <c r="Q91" t="n">
        <v>2924.59</v>
      </c>
      <c r="R91" t="n">
        <v>101.41</v>
      </c>
      <c r="S91" t="n">
        <v>60.56</v>
      </c>
      <c r="T91" t="n">
        <v>20488.94</v>
      </c>
      <c r="U91" t="n">
        <v>0.6</v>
      </c>
      <c r="V91" t="n">
        <v>0.93</v>
      </c>
      <c r="W91" t="n">
        <v>0.28</v>
      </c>
      <c r="X91" t="n">
        <v>1.29</v>
      </c>
      <c r="Y91" t="n">
        <v>1</v>
      </c>
      <c r="Z91" t="n">
        <v>10</v>
      </c>
    </row>
    <row r="92">
      <c r="A92" t="n">
        <v>8</v>
      </c>
      <c r="B92" t="n">
        <v>70</v>
      </c>
      <c r="C92" t="inlineStr">
        <is>
          <t xml:space="preserve">CONCLUIDO	</t>
        </is>
      </c>
      <c r="D92" t="n">
        <v>4.546</v>
      </c>
      <c r="E92" t="n">
        <v>22</v>
      </c>
      <c r="F92" t="n">
        <v>18.53</v>
      </c>
      <c r="G92" t="n">
        <v>25.85</v>
      </c>
      <c r="H92" t="n">
        <v>0.37</v>
      </c>
      <c r="I92" t="n">
        <v>43</v>
      </c>
      <c r="J92" t="n">
        <v>144.54</v>
      </c>
      <c r="K92" t="n">
        <v>47.83</v>
      </c>
      <c r="L92" t="n">
        <v>3</v>
      </c>
      <c r="M92" t="n">
        <v>1</v>
      </c>
      <c r="N92" t="n">
        <v>23.71</v>
      </c>
      <c r="O92" t="n">
        <v>18060.85</v>
      </c>
      <c r="P92" t="n">
        <v>157.73</v>
      </c>
      <c r="Q92" t="n">
        <v>2924.51</v>
      </c>
      <c r="R92" t="n">
        <v>99.48999999999999</v>
      </c>
      <c r="S92" t="n">
        <v>60.56</v>
      </c>
      <c r="T92" t="n">
        <v>19533.53</v>
      </c>
      <c r="U92" t="n">
        <v>0.61</v>
      </c>
      <c r="V92" t="n">
        <v>0.93</v>
      </c>
      <c r="W92" t="n">
        <v>0.29</v>
      </c>
      <c r="X92" t="n">
        <v>1.25</v>
      </c>
      <c r="Y92" t="n">
        <v>1</v>
      </c>
      <c r="Z92" t="n">
        <v>10</v>
      </c>
    </row>
    <row r="93">
      <c r="A93" t="n">
        <v>9</v>
      </c>
      <c r="B93" t="n">
        <v>70</v>
      </c>
      <c r="C93" t="inlineStr">
        <is>
          <t xml:space="preserve">CONCLUIDO	</t>
        </is>
      </c>
      <c r="D93" t="n">
        <v>4.5455</v>
      </c>
      <c r="E93" t="n">
        <v>22</v>
      </c>
      <c r="F93" t="n">
        <v>18.53</v>
      </c>
      <c r="G93" t="n">
        <v>25.86</v>
      </c>
      <c r="H93" t="n">
        <v>0.4</v>
      </c>
      <c r="I93" t="n">
        <v>43</v>
      </c>
      <c r="J93" t="n">
        <v>144.89</v>
      </c>
      <c r="K93" t="n">
        <v>47.83</v>
      </c>
      <c r="L93" t="n">
        <v>3.25</v>
      </c>
      <c r="M93" t="n">
        <v>0</v>
      </c>
      <c r="N93" t="n">
        <v>23.81</v>
      </c>
      <c r="O93" t="n">
        <v>18103.18</v>
      </c>
      <c r="P93" t="n">
        <v>158.07</v>
      </c>
      <c r="Q93" t="n">
        <v>2924.7</v>
      </c>
      <c r="R93" t="n">
        <v>99.48</v>
      </c>
      <c r="S93" t="n">
        <v>60.56</v>
      </c>
      <c r="T93" t="n">
        <v>19531.09</v>
      </c>
      <c r="U93" t="n">
        <v>0.61</v>
      </c>
      <c r="V93" t="n">
        <v>0.93</v>
      </c>
      <c r="W93" t="n">
        <v>0.29</v>
      </c>
      <c r="X93" t="n">
        <v>1.25</v>
      </c>
      <c r="Y93" t="n">
        <v>1</v>
      </c>
      <c r="Z93" t="n">
        <v>10</v>
      </c>
    </row>
    <row r="94">
      <c r="A94" t="n">
        <v>0</v>
      </c>
      <c r="B94" t="n">
        <v>90</v>
      </c>
      <c r="C94" t="inlineStr">
        <is>
          <t xml:space="preserve">CONCLUIDO	</t>
        </is>
      </c>
      <c r="D94" t="n">
        <v>2.9621</v>
      </c>
      <c r="E94" t="n">
        <v>33.76</v>
      </c>
      <c r="F94" t="n">
        <v>23.66</v>
      </c>
      <c r="G94" t="n">
        <v>6.57</v>
      </c>
      <c r="H94" t="n">
        <v>0.1</v>
      </c>
      <c r="I94" t="n">
        <v>216</v>
      </c>
      <c r="J94" t="n">
        <v>176.73</v>
      </c>
      <c r="K94" t="n">
        <v>52.44</v>
      </c>
      <c r="L94" t="n">
        <v>1</v>
      </c>
      <c r="M94" t="n">
        <v>214</v>
      </c>
      <c r="N94" t="n">
        <v>33.29</v>
      </c>
      <c r="O94" t="n">
        <v>22031.19</v>
      </c>
      <c r="P94" t="n">
        <v>297.7</v>
      </c>
      <c r="Q94" t="n">
        <v>2925.14</v>
      </c>
      <c r="R94" t="n">
        <v>269.49</v>
      </c>
      <c r="S94" t="n">
        <v>60.56</v>
      </c>
      <c r="T94" t="n">
        <v>103671.2</v>
      </c>
      <c r="U94" t="n">
        <v>0.22</v>
      </c>
      <c r="V94" t="n">
        <v>0.73</v>
      </c>
      <c r="W94" t="n">
        <v>0.5</v>
      </c>
      <c r="X94" t="n">
        <v>6.38</v>
      </c>
      <c r="Y94" t="n">
        <v>1</v>
      </c>
      <c r="Z94" t="n">
        <v>10</v>
      </c>
    </row>
    <row r="95">
      <c r="A95" t="n">
        <v>1</v>
      </c>
      <c r="B95" t="n">
        <v>90</v>
      </c>
      <c r="C95" t="inlineStr">
        <is>
          <t xml:space="preserve">CONCLUIDO	</t>
        </is>
      </c>
      <c r="D95" t="n">
        <v>3.3496</v>
      </c>
      <c r="E95" t="n">
        <v>29.85</v>
      </c>
      <c r="F95" t="n">
        <v>21.85</v>
      </c>
      <c r="G95" t="n">
        <v>8.35</v>
      </c>
      <c r="H95" t="n">
        <v>0.13</v>
      </c>
      <c r="I95" t="n">
        <v>157</v>
      </c>
      <c r="J95" t="n">
        <v>177.1</v>
      </c>
      <c r="K95" t="n">
        <v>52.44</v>
      </c>
      <c r="L95" t="n">
        <v>1.25</v>
      </c>
      <c r="M95" t="n">
        <v>155</v>
      </c>
      <c r="N95" t="n">
        <v>33.41</v>
      </c>
      <c r="O95" t="n">
        <v>22076.81</v>
      </c>
      <c r="P95" t="n">
        <v>270.54</v>
      </c>
      <c r="Q95" t="n">
        <v>2925.01</v>
      </c>
      <c r="R95" t="n">
        <v>209.73</v>
      </c>
      <c r="S95" t="n">
        <v>60.56</v>
      </c>
      <c r="T95" t="n">
        <v>74083.86</v>
      </c>
      <c r="U95" t="n">
        <v>0.29</v>
      </c>
      <c r="V95" t="n">
        <v>0.79</v>
      </c>
      <c r="W95" t="n">
        <v>0.42</v>
      </c>
      <c r="X95" t="n">
        <v>4.57</v>
      </c>
      <c r="Y95" t="n">
        <v>1</v>
      </c>
      <c r="Z95" t="n">
        <v>10</v>
      </c>
    </row>
    <row r="96">
      <c r="A96" t="n">
        <v>2</v>
      </c>
      <c r="B96" t="n">
        <v>90</v>
      </c>
      <c r="C96" t="inlineStr">
        <is>
          <t xml:space="preserve">CONCLUIDO	</t>
        </is>
      </c>
      <c r="D96" t="n">
        <v>3.6211</v>
      </c>
      <c r="E96" t="n">
        <v>27.62</v>
      </c>
      <c r="F96" t="n">
        <v>20.82</v>
      </c>
      <c r="G96" t="n">
        <v>10.16</v>
      </c>
      <c r="H96" t="n">
        <v>0.15</v>
      </c>
      <c r="I96" t="n">
        <v>123</v>
      </c>
      <c r="J96" t="n">
        <v>177.47</v>
      </c>
      <c r="K96" t="n">
        <v>52.44</v>
      </c>
      <c r="L96" t="n">
        <v>1.5</v>
      </c>
      <c r="M96" t="n">
        <v>121</v>
      </c>
      <c r="N96" t="n">
        <v>33.53</v>
      </c>
      <c r="O96" t="n">
        <v>22122.46</v>
      </c>
      <c r="P96" t="n">
        <v>253.4</v>
      </c>
      <c r="Q96" t="n">
        <v>2924.94</v>
      </c>
      <c r="R96" t="n">
        <v>176.37</v>
      </c>
      <c r="S96" t="n">
        <v>60.56</v>
      </c>
      <c r="T96" t="n">
        <v>57576.01</v>
      </c>
      <c r="U96" t="n">
        <v>0.34</v>
      </c>
      <c r="V96" t="n">
        <v>0.83</v>
      </c>
      <c r="W96" t="n">
        <v>0.36</v>
      </c>
      <c r="X96" t="n">
        <v>3.54</v>
      </c>
      <c r="Y96" t="n">
        <v>1</v>
      </c>
      <c r="Z96" t="n">
        <v>10</v>
      </c>
    </row>
    <row r="97">
      <c r="A97" t="n">
        <v>3</v>
      </c>
      <c r="B97" t="n">
        <v>90</v>
      </c>
      <c r="C97" t="inlineStr">
        <is>
          <t xml:space="preserve">CONCLUIDO	</t>
        </is>
      </c>
      <c r="D97" t="n">
        <v>3.8344</v>
      </c>
      <c r="E97" t="n">
        <v>26.08</v>
      </c>
      <c r="F97" t="n">
        <v>20.1</v>
      </c>
      <c r="G97" t="n">
        <v>12.06</v>
      </c>
      <c r="H97" t="n">
        <v>0.17</v>
      </c>
      <c r="I97" t="n">
        <v>100</v>
      </c>
      <c r="J97" t="n">
        <v>177.84</v>
      </c>
      <c r="K97" t="n">
        <v>52.44</v>
      </c>
      <c r="L97" t="n">
        <v>1.75</v>
      </c>
      <c r="M97" t="n">
        <v>98</v>
      </c>
      <c r="N97" t="n">
        <v>33.65</v>
      </c>
      <c r="O97" t="n">
        <v>22168.15</v>
      </c>
      <c r="P97" t="n">
        <v>240.45</v>
      </c>
      <c r="Q97" t="n">
        <v>2924.74</v>
      </c>
      <c r="R97" t="n">
        <v>152.64</v>
      </c>
      <c r="S97" t="n">
        <v>60.56</v>
      </c>
      <c r="T97" t="n">
        <v>45825.61</v>
      </c>
      <c r="U97" t="n">
        <v>0.4</v>
      </c>
      <c r="V97" t="n">
        <v>0.86</v>
      </c>
      <c r="W97" t="n">
        <v>0.33</v>
      </c>
      <c r="X97" t="n">
        <v>2.82</v>
      </c>
      <c r="Y97" t="n">
        <v>1</v>
      </c>
      <c r="Z97" t="n">
        <v>10</v>
      </c>
    </row>
    <row r="98">
      <c r="A98" t="n">
        <v>4</v>
      </c>
      <c r="B98" t="n">
        <v>90</v>
      </c>
      <c r="C98" t="inlineStr">
        <is>
          <t xml:space="preserve">CONCLUIDO	</t>
        </is>
      </c>
      <c r="D98" t="n">
        <v>3.9908</v>
      </c>
      <c r="E98" t="n">
        <v>25.06</v>
      </c>
      <c r="F98" t="n">
        <v>19.65</v>
      </c>
      <c r="G98" t="n">
        <v>14.04</v>
      </c>
      <c r="H98" t="n">
        <v>0.2</v>
      </c>
      <c r="I98" t="n">
        <v>84</v>
      </c>
      <c r="J98" t="n">
        <v>178.21</v>
      </c>
      <c r="K98" t="n">
        <v>52.44</v>
      </c>
      <c r="L98" t="n">
        <v>2</v>
      </c>
      <c r="M98" t="n">
        <v>82</v>
      </c>
      <c r="N98" t="n">
        <v>33.77</v>
      </c>
      <c r="O98" t="n">
        <v>22213.89</v>
      </c>
      <c r="P98" t="n">
        <v>230.71</v>
      </c>
      <c r="Q98" t="n">
        <v>2924.76</v>
      </c>
      <c r="R98" t="n">
        <v>137.94</v>
      </c>
      <c r="S98" t="n">
        <v>60.56</v>
      </c>
      <c r="T98" t="n">
        <v>38556.89</v>
      </c>
      <c r="U98" t="n">
        <v>0.44</v>
      </c>
      <c r="V98" t="n">
        <v>0.88</v>
      </c>
      <c r="W98" t="n">
        <v>0.29</v>
      </c>
      <c r="X98" t="n">
        <v>2.37</v>
      </c>
      <c r="Y98" t="n">
        <v>1</v>
      </c>
      <c r="Z98" t="n">
        <v>10</v>
      </c>
    </row>
    <row r="99">
      <c r="A99" t="n">
        <v>5</v>
      </c>
      <c r="B99" t="n">
        <v>90</v>
      </c>
      <c r="C99" t="inlineStr">
        <is>
          <t xml:space="preserve">CONCLUIDO	</t>
        </is>
      </c>
      <c r="D99" t="n">
        <v>4.1184</v>
      </c>
      <c r="E99" t="n">
        <v>24.28</v>
      </c>
      <c r="F99" t="n">
        <v>19.3</v>
      </c>
      <c r="G99" t="n">
        <v>16.08</v>
      </c>
      <c r="H99" t="n">
        <v>0.22</v>
      </c>
      <c r="I99" t="n">
        <v>72</v>
      </c>
      <c r="J99" t="n">
        <v>178.59</v>
      </c>
      <c r="K99" t="n">
        <v>52.44</v>
      </c>
      <c r="L99" t="n">
        <v>2.25</v>
      </c>
      <c r="M99" t="n">
        <v>70</v>
      </c>
      <c r="N99" t="n">
        <v>33.89</v>
      </c>
      <c r="O99" t="n">
        <v>22259.66</v>
      </c>
      <c r="P99" t="n">
        <v>222.02</v>
      </c>
      <c r="Q99" t="n">
        <v>2924.57</v>
      </c>
      <c r="R99" t="n">
        <v>126.53</v>
      </c>
      <c r="S99" t="n">
        <v>60.56</v>
      </c>
      <c r="T99" t="n">
        <v>32908.04</v>
      </c>
      <c r="U99" t="n">
        <v>0.48</v>
      </c>
      <c r="V99" t="n">
        <v>0.89</v>
      </c>
      <c r="W99" t="n">
        <v>0.28</v>
      </c>
      <c r="X99" t="n">
        <v>2.02</v>
      </c>
      <c r="Y99" t="n">
        <v>1</v>
      </c>
      <c r="Z99" t="n">
        <v>10</v>
      </c>
    </row>
    <row r="100">
      <c r="A100" t="n">
        <v>6</v>
      </c>
      <c r="B100" t="n">
        <v>90</v>
      </c>
      <c r="C100" t="inlineStr">
        <is>
          <t xml:space="preserve">CONCLUIDO	</t>
        </is>
      </c>
      <c r="D100" t="n">
        <v>4.2266</v>
      </c>
      <c r="E100" t="n">
        <v>23.66</v>
      </c>
      <c r="F100" t="n">
        <v>19</v>
      </c>
      <c r="G100" t="n">
        <v>18.09</v>
      </c>
      <c r="H100" t="n">
        <v>0.25</v>
      </c>
      <c r="I100" t="n">
        <v>63</v>
      </c>
      <c r="J100" t="n">
        <v>178.96</v>
      </c>
      <c r="K100" t="n">
        <v>52.44</v>
      </c>
      <c r="L100" t="n">
        <v>2.5</v>
      </c>
      <c r="M100" t="n">
        <v>61</v>
      </c>
      <c r="N100" t="n">
        <v>34.02</v>
      </c>
      <c r="O100" t="n">
        <v>22305.48</v>
      </c>
      <c r="P100" t="n">
        <v>214.07</v>
      </c>
      <c r="Q100" t="n">
        <v>2924.63</v>
      </c>
      <c r="R100" t="n">
        <v>116.49</v>
      </c>
      <c r="S100" t="n">
        <v>60.56</v>
      </c>
      <c r="T100" t="n">
        <v>27937.4</v>
      </c>
      <c r="U100" t="n">
        <v>0.52</v>
      </c>
      <c r="V100" t="n">
        <v>0.91</v>
      </c>
      <c r="W100" t="n">
        <v>0.26</v>
      </c>
      <c r="X100" t="n">
        <v>1.72</v>
      </c>
      <c r="Y100" t="n">
        <v>1</v>
      </c>
      <c r="Z100" t="n">
        <v>10</v>
      </c>
    </row>
    <row r="101">
      <c r="A101" t="n">
        <v>7</v>
      </c>
      <c r="B101" t="n">
        <v>90</v>
      </c>
      <c r="C101" t="inlineStr">
        <is>
          <t xml:space="preserve">CONCLUIDO	</t>
        </is>
      </c>
      <c r="D101" t="n">
        <v>4.3661</v>
      </c>
      <c r="E101" t="n">
        <v>22.9</v>
      </c>
      <c r="F101" t="n">
        <v>18.56</v>
      </c>
      <c r="G101" t="n">
        <v>20.63</v>
      </c>
      <c r="H101" t="n">
        <v>0.27</v>
      </c>
      <c r="I101" t="n">
        <v>54</v>
      </c>
      <c r="J101" t="n">
        <v>179.33</v>
      </c>
      <c r="K101" t="n">
        <v>52.44</v>
      </c>
      <c r="L101" t="n">
        <v>2.75</v>
      </c>
      <c r="M101" t="n">
        <v>52</v>
      </c>
      <c r="N101" t="n">
        <v>34.14</v>
      </c>
      <c r="O101" t="n">
        <v>22351.34</v>
      </c>
      <c r="P101" t="n">
        <v>203.51</v>
      </c>
      <c r="Q101" t="n">
        <v>2924.55</v>
      </c>
      <c r="R101" t="n">
        <v>102.1</v>
      </c>
      <c r="S101" t="n">
        <v>60.56</v>
      </c>
      <c r="T101" t="n">
        <v>20782.9</v>
      </c>
      <c r="U101" t="n">
        <v>0.59</v>
      </c>
      <c r="V101" t="n">
        <v>0.93</v>
      </c>
      <c r="W101" t="n">
        <v>0.24</v>
      </c>
      <c r="X101" t="n">
        <v>1.29</v>
      </c>
      <c r="Y101" t="n">
        <v>1</v>
      </c>
      <c r="Z101" t="n">
        <v>10</v>
      </c>
    </row>
    <row r="102">
      <c r="A102" t="n">
        <v>8</v>
      </c>
      <c r="B102" t="n">
        <v>90</v>
      </c>
      <c r="C102" t="inlineStr">
        <is>
          <t xml:space="preserve">CONCLUIDO	</t>
        </is>
      </c>
      <c r="D102" t="n">
        <v>4.3361</v>
      </c>
      <c r="E102" t="n">
        <v>23.06</v>
      </c>
      <c r="F102" t="n">
        <v>18.86</v>
      </c>
      <c r="G102" t="n">
        <v>22.64</v>
      </c>
      <c r="H102" t="n">
        <v>0.3</v>
      </c>
      <c r="I102" t="n">
        <v>50</v>
      </c>
      <c r="J102" t="n">
        <v>179.7</v>
      </c>
      <c r="K102" t="n">
        <v>52.44</v>
      </c>
      <c r="L102" t="n">
        <v>3</v>
      </c>
      <c r="M102" t="n">
        <v>48</v>
      </c>
      <c r="N102" t="n">
        <v>34.26</v>
      </c>
      <c r="O102" t="n">
        <v>22397.24</v>
      </c>
      <c r="P102" t="n">
        <v>203.85</v>
      </c>
      <c r="Q102" t="n">
        <v>2924.62</v>
      </c>
      <c r="R102" t="n">
        <v>113.36</v>
      </c>
      <c r="S102" t="n">
        <v>60.56</v>
      </c>
      <c r="T102" t="n">
        <v>26434.26</v>
      </c>
      <c r="U102" t="n">
        <v>0.53</v>
      </c>
      <c r="V102" t="n">
        <v>0.91</v>
      </c>
      <c r="W102" t="n">
        <v>0.23</v>
      </c>
      <c r="X102" t="n">
        <v>1.58</v>
      </c>
      <c r="Y102" t="n">
        <v>1</v>
      </c>
      <c r="Z102" t="n">
        <v>10</v>
      </c>
    </row>
    <row r="103">
      <c r="A103" t="n">
        <v>9</v>
      </c>
      <c r="B103" t="n">
        <v>90</v>
      </c>
      <c r="C103" t="inlineStr">
        <is>
          <t xml:space="preserve">CONCLUIDO	</t>
        </is>
      </c>
      <c r="D103" t="n">
        <v>4.4356</v>
      </c>
      <c r="E103" t="n">
        <v>22.54</v>
      </c>
      <c r="F103" t="n">
        <v>18.56</v>
      </c>
      <c r="G103" t="n">
        <v>25.31</v>
      </c>
      <c r="H103" t="n">
        <v>0.32</v>
      </c>
      <c r="I103" t="n">
        <v>44</v>
      </c>
      <c r="J103" t="n">
        <v>180.07</v>
      </c>
      <c r="K103" t="n">
        <v>52.44</v>
      </c>
      <c r="L103" t="n">
        <v>3.25</v>
      </c>
      <c r="M103" t="n">
        <v>42</v>
      </c>
      <c r="N103" t="n">
        <v>34.38</v>
      </c>
      <c r="O103" t="n">
        <v>22443.18</v>
      </c>
      <c r="P103" t="n">
        <v>194.99</v>
      </c>
      <c r="Q103" t="n">
        <v>2924.6</v>
      </c>
      <c r="R103" t="n">
        <v>102.61</v>
      </c>
      <c r="S103" t="n">
        <v>60.56</v>
      </c>
      <c r="T103" t="n">
        <v>21088.46</v>
      </c>
      <c r="U103" t="n">
        <v>0.59</v>
      </c>
      <c r="V103" t="n">
        <v>0.93</v>
      </c>
      <c r="W103" t="n">
        <v>0.23</v>
      </c>
      <c r="X103" t="n">
        <v>1.28</v>
      </c>
      <c r="Y103" t="n">
        <v>1</v>
      </c>
      <c r="Z103" t="n">
        <v>10</v>
      </c>
    </row>
    <row r="104">
      <c r="A104" t="n">
        <v>10</v>
      </c>
      <c r="B104" t="n">
        <v>90</v>
      </c>
      <c r="C104" t="inlineStr">
        <is>
          <t xml:space="preserve">CONCLUIDO	</t>
        </is>
      </c>
      <c r="D104" t="n">
        <v>4.4924</v>
      </c>
      <c r="E104" t="n">
        <v>22.26</v>
      </c>
      <c r="F104" t="n">
        <v>18.42</v>
      </c>
      <c r="G104" t="n">
        <v>27.63</v>
      </c>
      <c r="H104" t="n">
        <v>0.34</v>
      </c>
      <c r="I104" t="n">
        <v>40</v>
      </c>
      <c r="J104" t="n">
        <v>180.45</v>
      </c>
      <c r="K104" t="n">
        <v>52.44</v>
      </c>
      <c r="L104" t="n">
        <v>3.5</v>
      </c>
      <c r="M104" t="n">
        <v>38</v>
      </c>
      <c r="N104" t="n">
        <v>34.51</v>
      </c>
      <c r="O104" t="n">
        <v>22489.16</v>
      </c>
      <c r="P104" t="n">
        <v>187.34</v>
      </c>
      <c r="Q104" t="n">
        <v>2924.45</v>
      </c>
      <c r="R104" t="n">
        <v>97.92</v>
      </c>
      <c r="S104" t="n">
        <v>60.56</v>
      </c>
      <c r="T104" t="n">
        <v>18766.26</v>
      </c>
      <c r="U104" t="n">
        <v>0.62</v>
      </c>
      <c r="V104" t="n">
        <v>0.93</v>
      </c>
      <c r="W104" t="n">
        <v>0.23</v>
      </c>
      <c r="X104" t="n">
        <v>1.14</v>
      </c>
      <c r="Y104" t="n">
        <v>1</v>
      </c>
      <c r="Z104" t="n">
        <v>10</v>
      </c>
    </row>
    <row r="105">
      <c r="A105" t="n">
        <v>11</v>
      </c>
      <c r="B105" t="n">
        <v>90</v>
      </c>
      <c r="C105" t="inlineStr">
        <is>
          <t xml:space="preserve">CONCLUIDO	</t>
        </is>
      </c>
      <c r="D105" t="n">
        <v>4.5463</v>
      </c>
      <c r="E105" t="n">
        <v>22</v>
      </c>
      <c r="F105" t="n">
        <v>18.3</v>
      </c>
      <c r="G105" t="n">
        <v>30.49</v>
      </c>
      <c r="H105" t="n">
        <v>0.37</v>
      </c>
      <c r="I105" t="n">
        <v>36</v>
      </c>
      <c r="J105" t="n">
        <v>180.82</v>
      </c>
      <c r="K105" t="n">
        <v>52.44</v>
      </c>
      <c r="L105" t="n">
        <v>3.75</v>
      </c>
      <c r="M105" t="n">
        <v>30</v>
      </c>
      <c r="N105" t="n">
        <v>34.63</v>
      </c>
      <c r="O105" t="n">
        <v>22535.19</v>
      </c>
      <c r="P105" t="n">
        <v>180.47</v>
      </c>
      <c r="Q105" t="n">
        <v>2924.48</v>
      </c>
      <c r="R105" t="n">
        <v>93.69</v>
      </c>
      <c r="S105" t="n">
        <v>60.56</v>
      </c>
      <c r="T105" t="n">
        <v>16669.46</v>
      </c>
      <c r="U105" t="n">
        <v>0.65</v>
      </c>
      <c r="V105" t="n">
        <v>0.9399999999999999</v>
      </c>
      <c r="W105" t="n">
        <v>0.23</v>
      </c>
      <c r="X105" t="n">
        <v>1.02</v>
      </c>
      <c r="Y105" t="n">
        <v>1</v>
      </c>
      <c r="Z105" t="n">
        <v>10</v>
      </c>
    </row>
    <row r="106">
      <c r="A106" t="n">
        <v>12</v>
      </c>
      <c r="B106" t="n">
        <v>90</v>
      </c>
      <c r="C106" t="inlineStr">
        <is>
          <t xml:space="preserve">CONCLUIDO	</t>
        </is>
      </c>
      <c r="D106" t="n">
        <v>4.5688</v>
      </c>
      <c r="E106" t="n">
        <v>21.89</v>
      </c>
      <c r="F106" t="n">
        <v>18.26</v>
      </c>
      <c r="G106" t="n">
        <v>32.22</v>
      </c>
      <c r="H106" t="n">
        <v>0.39</v>
      </c>
      <c r="I106" t="n">
        <v>34</v>
      </c>
      <c r="J106" t="n">
        <v>181.19</v>
      </c>
      <c r="K106" t="n">
        <v>52.44</v>
      </c>
      <c r="L106" t="n">
        <v>4</v>
      </c>
      <c r="M106" t="n">
        <v>7</v>
      </c>
      <c r="N106" t="n">
        <v>34.75</v>
      </c>
      <c r="O106" t="n">
        <v>22581.25</v>
      </c>
      <c r="P106" t="n">
        <v>177.91</v>
      </c>
      <c r="Q106" t="n">
        <v>2924.69</v>
      </c>
      <c r="R106" t="n">
        <v>91.41</v>
      </c>
      <c r="S106" t="n">
        <v>60.56</v>
      </c>
      <c r="T106" t="n">
        <v>15537.68</v>
      </c>
      <c r="U106" t="n">
        <v>0.66</v>
      </c>
      <c r="V106" t="n">
        <v>0.9399999999999999</v>
      </c>
      <c r="W106" t="n">
        <v>0.25</v>
      </c>
      <c r="X106" t="n">
        <v>0.98</v>
      </c>
      <c r="Y106" t="n">
        <v>1</v>
      </c>
      <c r="Z106" t="n">
        <v>10</v>
      </c>
    </row>
    <row r="107">
      <c r="A107" t="n">
        <v>13</v>
      </c>
      <c r="B107" t="n">
        <v>90</v>
      </c>
      <c r="C107" t="inlineStr">
        <is>
          <t xml:space="preserve">CONCLUIDO	</t>
        </is>
      </c>
      <c r="D107" t="n">
        <v>4.5642</v>
      </c>
      <c r="E107" t="n">
        <v>21.91</v>
      </c>
      <c r="F107" t="n">
        <v>18.28</v>
      </c>
      <c r="G107" t="n">
        <v>32.26</v>
      </c>
      <c r="H107" t="n">
        <v>0.42</v>
      </c>
      <c r="I107" t="n">
        <v>34</v>
      </c>
      <c r="J107" t="n">
        <v>181.57</v>
      </c>
      <c r="K107" t="n">
        <v>52.44</v>
      </c>
      <c r="L107" t="n">
        <v>4.25</v>
      </c>
      <c r="M107" t="n">
        <v>1</v>
      </c>
      <c r="N107" t="n">
        <v>34.88</v>
      </c>
      <c r="O107" t="n">
        <v>22627.36</v>
      </c>
      <c r="P107" t="n">
        <v>178.38</v>
      </c>
      <c r="Q107" t="n">
        <v>2924.73</v>
      </c>
      <c r="R107" t="n">
        <v>91.86</v>
      </c>
      <c r="S107" t="n">
        <v>60.56</v>
      </c>
      <c r="T107" t="n">
        <v>15763.51</v>
      </c>
      <c r="U107" t="n">
        <v>0.66</v>
      </c>
      <c r="V107" t="n">
        <v>0.9399999999999999</v>
      </c>
      <c r="W107" t="n">
        <v>0.26</v>
      </c>
      <c r="X107" t="n">
        <v>1</v>
      </c>
      <c r="Y107" t="n">
        <v>1</v>
      </c>
      <c r="Z107" t="n">
        <v>10</v>
      </c>
    </row>
    <row r="108">
      <c r="A108" t="n">
        <v>14</v>
      </c>
      <c r="B108" t="n">
        <v>90</v>
      </c>
      <c r="C108" t="inlineStr">
        <is>
          <t xml:space="preserve">CONCLUIDO	</t>
        </is>
      </c>
      <c r="D108" t="n">
        <v>4.5641</v>
      </c>
      <c r="E108" t="n">
        <v>21.91</v>
      </c>
      <c r="F108" t="n">
        <v>18.28</v>
      </c>
      <c r="G108" t="n">
        <v>32.26</v>
      </c>
      <c r="H108" t="n">
        <v>0.44</v>
      </c>
      <c r="I108" t="n">
        <v>34</v>
      </c>
      <c r="J108" t="n">
        <v>181.94</v>
      </c>
      <c r="K108" t="n">
        <v>52.44</v>
      </c>
      <c r="L108" t="n">
        <v>4.5</v>
      </c>
      <c r="M108" t="n">
        <v>0</v>
      </c>
      <c r="N108" t="n">
        <v>35</v>
      </c>
      <c r="O108" t="n">
        <v>22673.63</v>
      </c>
      <c r="P108" t="n">
        <v>178.44</v>
      </c>
      <c r="Q108" t="n">
        <v>2924.66</v>
      </c>
      <c r="R108" t="n">
        <v>91.89</v>
      </c>
      <c r="S108" t="n">
        <v>60.56</v>
      </c>
      <c r="T108" t="n">
        <v>15780.33</v>
      </c>
      <c r="U108" t="n">
        <v>0.66</v>
      </c>
      <c r="V108" t="n">
        <v>0.9399999999999999</v>
      </c>
      <c r="W108" t="n">
        <v>0.26</v>
      </c>
      <c r="X108" t="n">
        <v>1</v>
      </c>
      <c r="Y108" t="n">
        <v>1</v>
      </c>
      <c r="Z108" t="n">
        <v>10</v>
      </c>
    </row>
    <row r="109">
      <c r="A109" t="n">
        <v>0</v>
      </c>
      <c r="B109" t="n">
        <v>110</v>
      </c>
      <c r="C109" t="inlineStr">
        <is>
          <t xml:space="preserve">CONCLUIDO	</t>
        </is>
      </c>
      <c r="D109" t="n">
        <v>2.5798</v>
      </c>
      <c r="E109" t="n">
        <v>38.76</v>
      </c>
      <c r="F109" t="n">
        <v>25.09</v>
      </c>
      <c r="G109" t="n">
        <v>5.75</v>
      </c>
      <c r="H109" t="n">
        <v>0.08</v>
      </c>
      <c r="I109" t="n">
        <v>262</v>
      </c>
      <c r="J109" t="n">
        <v>213.37</v>
      </c>
      <c r="K109" t="n">
        <v>56.13</v>
      </c>
      <c r="L109" t="n">
        <v>1</v>
      </c>
      <c r="M109" t="n">
        <v>260</v>
      </c>
      <c r="N109" t="n">
        <v>46.25</v>
      </c>
      <c r="O109" t="n">
        <v>26550.29</v>
      </c>
      <c r="P109" t="n">
        <v>360.71</v>
      </c>
      <c r="Q109" t="n">
        <v>2925.45</v>
      </c>
      <c r="R109" t="n">
        <v>316.33</v>
      </c>
      <c r="S109" t="n">
        <v>60.56</v>
      </c>
      <c r="T109" t="n">
        <v>126859.33</v>
      </c>
      <c r="U109" t="n">
        <v>0.19</v>
      </c>
      <c r="V109" t="n">
        <v>0.6899999999999999</v>
      </c>
      <c r="W109" t="n">
        <v>0.58</v>
      </c>
      <c r="X109" t="n">
        <v>7.8</v>
      </c>
      <c r="Y109" t="n">
        <v>1</v>
      </c>
      <c r="Z109" t="n">
        <v>10</v>
      </c>
    </row>
    <row r="110">
      <c r="A110" t="n">
        <v>1</v>
      </c>
      <c r="B110" t="n">
        <v>110</v>
      </c>
      <c r="C110" t="inlineStr">
        <is>
          <t xml:space="preserve">CONCLUIDO	</t>
        </is>
      </c>
      <c r="D110" t="n">
        <v>2.9995</v>
      </c>
      <c r="E110" t="n">
        <v>33.34</v>
      </c>
      <c r="F110" t="n">
        <v>22.79</v>
      </c>
      <c r="G110" t="n">
        <v>7.27</v>
      </c>
      <c r="H110" t="n">
        <v>0.1</v>
      </c>
      <c r="I110" t="n">
        <v>188</v>
      </c>
      <c r="J110" t="n">
        <v>213.78</v>
      </c>
      <c r="K110" t="n">
        <v>56.13</v>
      </c>
      <c r="L110" t="n">
        <v>1.25</v>
      </c>
      <c r="M110" t="n">
        <v>186</v>
      </c>
      <c r="N110" t="n">
        <v>46.4</v>
      </c>
      <c r="O110" t="n">
        <v>26600.32</v>
      </c>
      <c r="P110" t="n">
        <v>323.95</v>
      </c>
      <c r="Q110" t="n">
        <v>2925.34</v>
      </c>
      <c r="R110" t="n">
        <v>240.49</v>
      </c>
      <c r="S110" t="n">
        <v>60.56</v>
      </c>
      <c r="T110" t="n">
        <v>89312.14999999999</v>
      </c>
      <c r="U110" t="n">
        <v>0.25</v>
      </c>
      <c r="V110" t="n">
        <v>0.76</v>
      </c>
      <c r="W110" t="n">
        <v>0.47</v>
      </c>
      <c r="X110" t="n">
        <v>5.51</v>
      </c>
      <c r="Y110" t="n">
        <v>1</v>
      </c>
      <c r="Z110" t="n">
        <v>10</v>
      </c>
    </row>
    <row r="111">
      <c r="A111" t="n">
        <v>2</v>
      </c>
      <c r="B111" t="n">
        <v>110</v>
      </c>
      <c r="C111" t="inlineStr">
        <is>
          <t xml:space="preserve">CONCLUIDO	</t>
        </is>
      </c>
      <c r="D111" t="n">
        <v>3.3031</v>
      </c>
      <c r="E111" t="n">
        <v>30.28</v>
      </c>
      <c r="F111" t="n">
        <v>21.5</v>
      </c>
      <c r="G111" t="n">
        <v>8.83</v>
      </c>
      <c r="H111" t="n">
        <v>0.12</v>
      </c>
      <c r="I111" t="n">
        <v>146</v>
      </c>
      <c r="J111" t="n">
        <v>214.19</v>
      </c>
      <c r="K111" t="n">
        <v>56.13</v>
      </c>
      <c r="L111" t="n">
        <v>1.5</v>
      </c>
      <c r="M111" t="n">
        <v>144</v>
      </c>
      <c r="N111" t="n">
        <v>46.56</v>
      </c>
      <c r="O111" t="n">
        <v>26650.41</v>
      </c>
      <c r="P111" t="n">
        <v>302.05</v>
      </c>
      <c r="Q111" t="n">
        <v>2925.32</v>
      </c>
      <c r="R111" t="n">
        <v>198.33</v>
      </c>
      <c r="S111" t="n">
        <v>60.56</v>
      </c>
      <c r="T111" t="n">
        <v>68438.97</v>
      </c>
      <c r="U111" t="n">
        <v>0.31</v>
      </c>
      <c r="V111" t="n">
        <v>0.8</v>
      </c>
      <c r="W111" t="n">
        <v>0.4</v>
      </c>
      <c r="X111" t="n">
        <v>4.22</v>
      </c>
      <c r="Y111" t="n">
        <v>1</v>
      </c>
      <c r="Z111" t="n">
        <v>10</v>
      </c>
    </row>
    <row r="112">
      <c r="A112" t="n">
        <v>3</v>
      </c>
      <c r="B112" t="n">
        <v>110</v>
      </c>
      <c r="C112" t="inlineStr">
        <is>
          <t xml:space="preserve">CONCLUIDO	</t>
        </is>
      </c>
      <c r="D112" t="n">
        <v>3.5201</v>
      </c>
      <c r="E112" t="n">
        <v>28.41</v>
      </c>
      <c r="F112" t="n">
        <v>20.73</v>
      </c>
      <c r="G112" t="n">
        <v>10.36</v>
      </c>
      <c r="H112" t="n">
        <v>0.14</v>
      </c>
      <c r="I112" t="n">
        <v>120</v>
      </c>
      <c r="J112" t="n">
        <v>214.59</v>
      </c>
      <c r="K112" t="n">
        <v>56.13</v>
      </c>
      <c r="L112" t="n">
        <v>1.75</v>
      </c>
      <c r="M112" t="n">
        <v>118</v>
      </c>
      <c r="N112" t="n">
        <v>46.72</v>
      </c>
      <c r="O112" t="n">
        <v>26700.55</v>
      </c>
      <c r="P112" t="n">
        <v>287.86</v>
      </c>
      <c r="Q112" t="n">
        <v>2924.89</v>
      </c>
      <c r="R112" t="n">
        <v>173.03</v>
      </c>
      <c r="S112" t="n">
        <v>60.56</v>
      </c>
      <c r="T112" t="n">
        <v>55920.9</v>
      </c>
      <c r="U112" t="n">
        <v>0.35</v>
      </c>
      <c r="V112" t="n">
        <v>0.83</v>
      </c>
      <c r="W112" t="n">
        <v>0.36</v>
      </c>
      <c r="X112" t="n">
        <v>3.45</v>
      </c>
      <c r="Y112" t="n">
        <v>1</v>
      </c>
      <c r="Z112" t="n">
        <v>10</v>
      </c>
    </row>
    <row r="113">
      <c r="A113" t="n">
        <v>4</v>
      </c>
      <c r="B113" t="n">
        <v>110</v>
      </c>
      <c r="C113" t="inlineStr">
        <is>
          <t xml:space="preserve">CONCLUIDO	</t>
        </is>
      </c>
      <c r="D113" t="n">
        <v>3.7121</v>
      </c>
      <c r="E113" t="n">
        <v>26.94</v>
      </c>
      <c r="F113" t="n">
        <v>20.1</v>
      </c>
      <c r="G113" t="n">
        <v>12.06</v>
      </c>
      <c r="H113" t="n">
        <v>0.17</v>
      </c>
      <c r="I113" t="n">
        <v>100</v>
      </c>
      <c r="J113" t="n">
        <v>215</v>
      </c>
      <c r="K113" t="n">
        <v>56.13</v>
      </c>
      <c r="L113" t="n">
        <v>2</v>
      </c>
      <c r="M113" t="n">
        <v>98</v>
      </c>
      <c r="N113" t="n">
        <v>46.87</v>
      </c>
      <c r="O113" t="n">
        <v>26750.75</v>
      </c>
      <c r="P113" t="n">
        <v>275.53</v>
      </c>
      <c r="Q113" t="n">
        <v>2925.25</v>
      </c>
      <c r="R113" t="n">
        <v>152.58</v>
      </c>
      <c r="S113" t="n">
        <v>60.56</v>
      </c>
      <c r="T113" t="n">
        <v>45794.03</v>
      </c>
      <c r="U113" t="n">
        <v>0.4</v>
      </c>
      <c r="V113" t="n">
        <v>0.86</v>
      </c>
      <c r="W113" t="n">
        <v>0.33</v>
      </c>
      <c r="X113" t="n">
        <v>2.82</v>
      </c>
      <c r="Y113" t="n">
        <v>1</v>
      </c>
      <c r="Z113" t="n">
        <v>10</v>
      </c>
    </row>
    <row r="114">
      <c r="A114" t="n">
        <v>5</v>
      </c>
      <c r="B114" t="n">
        <v>110</v>
      </c>
      <c r="C114" t="inlineStr">
        <is>
          <t xml:space="preserve">CONCLUIDO	</t>
        </is>
      </c>
      <c r="D114" t="n">
        <v>3.8412</v>
      </c>
      <c r="E114" t="n">
        <v>26.03</v>
      </c>
      <c r="F114" t="n">
        <v>19.75</v>
      </c>
      <c r="G114" t="n">
        <v>13.62</v>
      </c>
      <c r="H114" t="n">
        <v>0.19</v>
      </c>
      <c r="I114" t="n">
        <v>87</v>
      </c>
      <c r="J114" t="n">
        <v>215.41</v>
      </c>
      <c r="K114" t="n">
        <v>56.13</v>
      </c>
      <c r="L114" t="n">
        <v>2.25</v>
      </c>
      <c r="M114" t="n">
        <v>85</v>
      </c>
      <c r="N114" t="n">
        <v>47.03</v>
      </c>
      <c r="O114" t="n">
        <v>26801</v>
      </c>
      <c r="P114" t="n">
        <v>267.42</v>
      </c>
      <c r="Q114" t="n">
        <v>2924.75</v>
      </c>
      <c r="R114" t="n">
        <v>140.87</v>
      </c>
      <c r="S114" t="n">
        <v>60.56</v>
      </c>
      <c r="T114" t="n">
        <v>40006.71</v>
      </c>
      <c r="U114" t="n">
        <v>0.43</v>
      </c>
      <c r="V114" t="n">
        <v>0.87</v>
      </c>
      <c r="W114" t="n">
        <v>0.31</v>
      </c>
      <c r="X114" t="n">
        <v>2.47</v>
      </c>
      <c r="Y114" t="n">
        <v>1</v>
      </c>
      <c r="Z114" t="n">
        <v>10</v>
      </c>
    </row>
    <row r="115">
      <c r="A115" t="n">
        <v>6</v>
      </c>
      <c r="B115" t="n">
        <v>110</v>
      </c>
      <c r="C115" t="inlineStr">
        <is>
          <t xml:space="preserve">CONCLUIDO	</t>
        </is>
      </c>
      <c r="D115" t="n">
        <v>3.9652</v>
      </c>
      <c r="E115" t="n">
        <v>25.22</v>
      </c>
      <c r="F115" t="n">
        <v>19.4</v>
      </c>
      <c r="G115" t="n">
        <v>15.31</v>
      </c>
      <c r="H115" t="n">
        <v>0.21</v>
      </c>
      <c r="I115" t="n">
        <v>76</v>
      </c>
      <c r="J115" t="n">
        <v>215.82</v>
      </c>
      <c r="K115" t="n">
        <v>56.13</v>
      </c>
      <c r="L115" t="n">
        <v>2.5</v>
      </c>
      <c r="M115" t="n">
        <v>74</v>
      </c>
      <c r="N115" t="n">
        <v>47.19</v>
      </c>
      <c r="O115" t="n">
        <v>26851.31</v>
      </c>
      <c r="P115" t="n">
        <v>259.26</v>
      </c>
      <c r="Q115" t="n">
        <v>2924.4</v>
      </c>
      <c r="R115" t="n">
        <v>129.73</v>
      </c>
      <c r="S115" t="n">
        <v>60.56</v>
      </c>
      <c r="T115" t="n">
        <v>34490.78</v>
      </c>
      <c r="U115" t="n">
        <v>0.47</v>
      </c>
      <c r="V115" t="n">
        <v>0.89</v>
      </c>
      <c r="W115" t="n">
        <v>0.29</v>
      </c>
      <c r="X115" t="n">
        <v>2.12</v>
      </c>
      <c r="Y115" t="n">
        <v>1</v>
      </c>
      <c r="Z115" t="n">
        <v>10</v>
      </c>
    </row>
    <row r="116">
      <c r="A116" t="n">
        <v>7</v>
      </c>
      <c r="B116" t="n">
        <v>110</v>
      </c>
      <c r="C116" t="inlineStr">
        <is>
          <t xml:space="preserve">CONCLUIDO	</t>
        </is>
      </c>
      <c r="D116" t="n">
        <v>4.0683</v>
      </c>
      <c r="E116" t="n">
        <v>24.58</v>
      </c>
      <c r="F116" t="n">
        <v>19.14</v>
      </c>
      <c r="G116" t="n">
        <v>17.14</v>
      </c>
      <c r="H116" t="n">
        <v>0.23</v>
      </c>
      <c r="I116" t="n">
        <v>67</v>
      </c>
      <c r="J116" t="n">
        <v>216.22</v>
      </c>
      <c r="K116" t="n">
        <v>56.13</v>
      </c>
      <c r="L116" t="n">
        <v>2.75</v>
      </c>
      <c r="M116" t="n">
        <v>65</v>
      </c>
      <c r="N116" t="n">
        <v>47.35</v>
      </c>
      <c r="O116" t="n">
        <v>26901.66</v>
      </c>
      <c r="P116" t="n">
        <v>252.3</v>
      </c>
      <c r="Q116" t="n">
        <v>2924.5</v>
      </c>
      <c r="R116" t="n">
        <v>121.01</v>
      </c>
      <c r="S116" t="n">
        <v>60.56</v>
      </c>
      <c r="T116" t="n">
        <v>30173.28</v>
      </c>
      <c r="U116" t="n">
        <v>0.5</v>
      </c>
      <c r="V116" t="n">
        <v>0.9</v>
      </c>
      <c r="W116" t="n">
        <v>0.27</v>
      </c>
      <c r="X116" t="n">
        <v>1.86</v>
      </c>
      <c r="Y116" t="n">
        <v>1</v>
      </c>
      <c r="Z116" t="n">
        <v>10</v>
      </c>
    </row>
    <row r="117">
      <c r="A117" t="n">
        <v>8</v>
      </c>
      <c r="B117" t="n">
        <v>110</v>
      </c>
      <c r="C117" t="inlineStr">
        <is>
          <t xml:space="preserve">CONCLUIDO	</t>
        </is>
      </c>
      <c r="D117" t="n">
        <v>4.158</v>
      </c>
      <c r="E117" t="n">
        <v>24.05</v>
      </c>
      <c r="F117" t="n">
        <v>18.9</v>
      </c>
      <c r="G117" t="n">
        <v>18.9</v>
      </c>
      <c r="H117" t="n">
        <v>0.25</v>
      </c>
      <c r="I117" t="n">
        <v>60</v>
      </c>
      <c r="J117" t="n">
        <v>216.63</v>
      </c>
      <c r="K117" t="n">
        <v>56.13</v>
      </c>
      <c r="L117" t="n">
        <v>3</v>
      </c>
      <c r="M117" t="n">
        <v>58</v>
      </c>
      <c r="N117" t="n">
        <v>47.51</v>
      </c>
      <c r="O117" t="n">
        <v>26952.08</v>
      </c>
      <c r="P117" t="n">
        <v>245.59</v>
      </c>
      <c r="Q117" t="n">
        <v>2924.48</v>
      </c>
      <c r="R117" t="n">
        <v>113.28</v>
      </c>
      <c r="S117" t="n">
        <v>60.56</v>
      </c>
      <c r="T117" t="n">
        <v>26345.49</v>
      </c>
      <c r="U117" t="n">
        <v>0.53</v>
      </c>
      <c r="V117" t="n">
        <v>0.91</v>
      </c>
      <c r="W117" t="n">
        <v>0.26</v>
      </c>
      <c r="X117" t="n">
        <v>1.63</v>
      </c>
      <c r="Y117" t="n">
        <v>1</v>
      </c>
      <c r="Z117" t="n">
        <v>10</v>
      </c>
    </row>
    <row r="118">
      <c r="A118" t="n">
        <v>9</v>
      </c>
      <c r="B118" t="n">
        <v>110</v>
      </c>
      <c r="C118" t="inlineStr">
        <is>
          <t xml:space="preserve">CONCLUIDO	</t>
        </is>
      </c>
      <c r="D118" t="n">
        <v>4.2632</v>
      </c>
      <c r="E118" t="n">
        <v>23.46</v>
      </c>
      <c r="F118" t="n">
        <v>18.56</v>
      </c>
      <c r="G118" t="n">
        <v>20.63</v>
      </c>
      <c r="H118" t="n">
        <v>0.27</v>
      </c>
      <c r="I118" t="n">
        <v>54</v>
      </c>
      <c r="J118" t="n">
        <v>217.04</v>
      </c>
      <c r="K118" t="n">
        <v>56.13</v>
      </c>
      <c r="L118" t="n">
        <v>3.25</v>
      </c>
      <c r="M118" t="n">
        <v>52</v>
      </c>
      <c r="N118" t="n">
        <v>47.66</v>
      </c>
      <c r="O118" t="n">
        <v>27002.55</v>
      </c>
      <c r="P118" t="n">
        <v>237.11</v>
      </c>
      <c r="Q118" t="n">
        <v>2924.72</v>
      </c>
      <c r="R118" t="n">
        <v>102.09</v>
      </c>
      <c r="S118" t="n">
        <v>60.56</v>
      </c>
      <c r="T118" t="n">
        <v>20780.76</v>
      </c>
      <c r="U118" t="n">
        <v>0.59</v>
      </c>
      <c r="V118" t="n">
        <v>0.93</v>
      </c>
      <c r="W118" t="n">
        <v>0.24</v>
      </c>
      <c r="X118" t="n">
        <v>1.29</v>
      </c>
      <c r="Y118" t="n">
        <v>1</v>
      </c>
      <c r="Z118" t="n">
        <v>10</v>
      </c>
    </row>
    <row r="119">
      <c r="A119" t="n">
        <v>10</v>
      </c>
      <c r="B119" t="n">
        <v>110</v>
      </c>
      <c r="C119" t="inlineStr">
        <is>
          <t xml:space="preserve">CONCLUIDO	</t>
        </is>
      </c>
      <c r="D119" t="n">
        <v>4.1886</v>
      </c>
      <c r="E119" t="n">
        <v>23.87</v>
      </c>
      <c r="F119" t="n">
        <v>19.11</v>
      </c>
      <c r="G119" t="n">
        <v>22.48</v>
      </c>
      <c r="H119" t="n">
        <v>0.29</v>
      </c>
      <c r="I119" t="n">
        <v>51</v>
      </c>
      <c r="J119" t="n">
        <v>217.45</v>
      </c>
      <c r="K119" t="n">
        <v>56.13</v>
      </c>
      <c r="L119" t="n">
        <v>3.5</v>
      </c>
      <c r="M119" t="n">
        <v>49</v>
      </c>
      <c r="N119" t="n">
        <v>47.82</v>
      </c>
      <c r="O119" t="n">
        <v>27053.07</v>
      </c>
      <c r="P119" t="n">
        <v>242.44</v>
      </c>
      <c r="Q119" t="n">
        <v>2924.5</v>
      </c>
      <c r="R119" t="n">
        <v>122.46</v>
      </c>
      <c r="S119" t="n">
        <v>60.56</v>
      </c>
      <c r="T119" t="n">
        <v>30978.55</v>
      </c>
      <c r="U119" t="n">
        <v>0.49</v>
      </c>
      <c r="V119" t="n">
        <v>0.9</v>
      </c>
      <c r="W119" t="n">
        <v>0.23</v>
      </c>
      <c r="X119" t="n">
        <v>1.83</v>
      </c>
      <c r="Y119" t="n">
        <v>1</v>
      </c>
      <c r="Z119" t="n">
        <v>10</v>
      </c>
    </row>
    <row r="120">
      <c r="A120" t="n">
        <v>11</v>
      </c>
      <c r="B120" t="n">
        <v>110</v>
      </c>
      <c r="C120" t="inlineStr">
        <is>
          <t xml:space="preserve">CONCLUIDO	</t>
        </is>
      </c>
      <c r="D120" t="n">
        <v>4.3125</v>
      </c>
      <c r="E120" t="n">
        <v>23.19</v>
      </c>
      <c r="F120" t="n">
        <v>18.63</v>
      </c>
      <c r="G120" t="n">
        <v>24.3</v>
      </c>
      <c r="H120" t="n">
        <v>0.31</v>
      </c>
      <c r="I120" t="n">
        <v>46</v>
      </c>
      <c r="J120" t="n">
        <v>217.86</v>
      </c>
      <c r="K120" t="n">
        <v>56.13</v>
      </c>
      <c r="L120" t="n">
        <v>3.75</v>
      </c>
      <c r="M120" t="n">
        <v>44</v>
      </c>
      <c r="N120" t="n">
        <v>47.98</v>
      </c>
      <c r="O120" t="n">
        <v>27103.65</v>
      </c>
      <c r="P120" t="n">
        <v>231.68</v>
      </c>
      <c r="Q120" t="n">
        <v>2924.61</v>
      </c>
      <c r="R120" t="n">
        <v>104.95</v>
      </c>
      <c r="S120" t="n">
        <v>60.56</v>
      </c>
      <c r="T120" t="n">
        <v>22249.09</v>
      </c>
      <c r="U120" t="n">
        <v>0.58</v>
      </c>
      <c r="V120" t="n">
        <v>0.92</v>
      </c>
      <c r="W120" t="n">
        <v>0.24</v>
      </c>
      <c r="X120" t="n">
        <v>1.36</v>
      </c>
      <c r="Y120" t="n">
        <v>1</v>
      </c>
      <c r="Z120" t="n">
        <v>10</v>
      </c>
    </row>
    <row r="121">
      <c r="A121" t="n">
        <v>12</v>
      </c>
      <c r="B121" t="n">
        <v>110</v>
      </c>
      <c r="C121" t="inlineStr">
        <is>
          <t xml:space="preserve">CONCLUIDO	</t>
        </is>
      </c>
      <c r="D121" t="n">
        <v>4.3724</v>
      </c>
      <c r="E121" t="n">
        <v>22.87</v>
      </c>
      <c r="F121" t="n">
        <v>18.48</v>
      </c>
      <c r="G121" t="n">
        <v>26.41</v>
      </c>
      <c r="H121" t="n">
        <v>0.33</v>
      </c>
      <c r="I121" t="n">
        <v>42</v>
      </c>
      <c r="J121" t="n">
        <v>218.27</v>
      </c>
      <c r="K121" t="n">
        <v>56.13</v>
      </c>
      <c r="L121" t="n">
        <v>4</v>
      </c>
      <c r="M121" t="n">
        <v>40</v>
      </c>
      <c r="N121" t="n">
        <v>48.15</v>
      </c>
      <c r="O121" t="n">
        <v>27154.29</v>
      </c>
      <c r="P121" t="n">
        <v>225.81</v>
      </c>
      <c r="Q121" t="n">
        <v>2924.5</v>
      </c>
      <c r="R121" t="n">
        <v>100.01</v>
      </c>
      <c r="S121" t="n">
        <v>60.56</v>
      </c>
      <c r="T121" t="n">
        <v>19801.43</v>
      </c>
      <c r="U121" t="n">
        <v>0.61</v>
      </c>
      <c r="V121" t="n">
        <v>0.93</v>
      </c>
      <c r="W121" t="n">
        <v>0.23</v>
      </c>
      <c r="X121" t="n">
        <v>1.21</v>
      </c>
      <c r="Y121" t="n">
        <v>1</v>
      </c>
      <c r="Z121" t="n">
        <v>10</v>
      </c>
    </row>
    <row r="122">
      <c r="A122" t="n">
        <v>13</v>
      </c>
      <c r="B122" t="n">
        <v>110</v>
      </c>
      <c r="C122" t="inlineStr">
        <is>
          <t xml:space="preserve">CONCLUIDO	</t>
        </is>
      </c>
      <c r="D122" t="n">
        <v>4.4308</v>
      </c>
      <c r="E122" t="n">
        <v>22.57</v>
      </c>
      <c r="F122" t="n">
        <v>18.35</v>
      </c>
      <c r="G122" t="n">
        <v>28.98</v>
      </c>
      <c r="H122" t="n">
        <v>0.35</v>
      </c>
      <c r="I122" t="n">
        <v>38</v>
      </c>
      <c r="J122" t="n">
        <v>218.68</v>
      </c>
      <c r="K122" t="n">
        <v>56.13</v>
      </c>
      <c r="L122" t="n">
        <v>4.25</v>
      </c>
      <c r="M122" t="n">
        <v>36</v>
      </c>
      <c r="N122" t="n">
        <v>48.31</v>
      </c>
      <c r="O122" t="n">
        <v>27204.98</v>
      </c>
      <c r="P122" t="n">
        <v>219.28</v>
      </c>
      <c r="Q122" t="n">
        <v>2924.6</v>
      </c>
      <c r="R122" t="n">
        <v>95.68000000000001</v>
      </c>
      <c r="S122" t="n">
        <v>60.56</v>
      </c>
      <c r="T122" t="n">
        <v>17656.38</v>
      </c>
      <c r="U122" t="n">
        <v>0.63</v>
      </c>
      <c r="V122" t="n">
        <v>0.9399999999999999</v>
      </c>
      <c r="W122" t="n">
        <v>0.22</v>
      </c>
      <c r="X122" t="n">
        <v>1.07</v>
      </c>
      <c r="Y122" t="n">
        <v>1</v>
      </c>
      <c r="Z122" t="n">
        <v>10</v>
      </c>
    </row>
    <row r="123">
      <c r="A123" t="n">
        <v>14</v>
      </c>
      <c r="B123" t="n">
        <v>110</v>
      </c>
      <c r="C123" t="inlineStr">
        <is>
          <t xml:space="preserve">CONCLUIDO	</t>
        </is>
      </c>
      <c r="D123" t="n">
        <v>4.4572</v>
      </c>
      <c r="E123" t="n">
        <v>22.44</v>
      </c>
      <c r="F123" t="n">
        <v>18.3</v>
      </c>
      <c r="G123" t="n">
        <v>30.5</v>
      </c>
      <c r="H123" t="n">
        <v>0.36</v>
      </c>
      <c r="I123" t="n">
        <v>36</v>
      </c>
      <c r="J123" t="n">
        <v>219.09</v>
      </c>
      <c r="K123" t="n">
        <v>56.13</v>
      </c>
      <c r="L123" t="n">
        <v>4.5</v>
      </c>
      <c r="M123" t="n">
        <v>34</v>
      </c>
      <c r="N123" t="n">
        <v>48.47</v>
      </c>
      <c r="O123" t="n">
        <v>27255.72</v>
      </c>
      <c r="P123" t="n">
        <v>215.09</v>
      </c>
      <c r="Q123" t="n">
        <v>2924.54</v>
      </c>
      <c r="R123" t="n">
        <v>94.02</v>
      </c>
      <c r="S123" t="n">
        <v>60.56</v>
      </c>
      <c r="T123" t="n">
        <v>16833.95</v>
      </c>
      <c r="U123" t="n">
        <v>0.64</v>
      </c>
      <c r="V123" t="n">
        <v>0.9399999999999999</v>
      </c>
      <c r="W123" t="n">
        <v>0.22</v>
      </c>
      <c r="X123" t="n">
        <v>1.02</v>
      </c>
      <c r="Y123" t="n">
        <v>1</v>
      </c>
      <c r="Z123" t="n">
        <v>10</v>
      </c>
    </row>
    <row r="124">
      <c r="A124" t="n">
        <v>15</v>
      </c>
      <c r="B124" t="n">
        <v>110</v>
      </c>
      <c r="C124" t="inlineStr">
        <is>
          <t xml:space="preserve">CONCLUIDO	</t>
        </is>
      </c>
      <c r="D124" t="n">
        <v>4.5039</v>
      </c>
      <c r="E124" t="n">
        <v>22.2</v>
      </c>
      <c r="F124" t="n">
        <v>18.2</v>
      </c>
      <c r="G124" t="n">
        <v>33.08</v>
      </c>
      <c r="H124" t="n">
        <v>0.38</v>
      </c>
      <c r="I124" t="n">
        <v>33</v>
      </c>
      <c r="J124" t="n">
        <v>219.51</v>
      </c>
      <c r="K124" t="n">
        <v>56.13</v>
      </c>
      <c r="L124" t="n">
        <v>4.75</v>
      </c>
      <c r="M124" t="n">
        <v>31</v>
      </c>
      <c r="N124" t="n">
        <v>48.63</v>
      </c>
      <c r="O124" t="n">
        <v>27306.53</v>
      </c>
      <c r="P124" t="n">
        <v>209.42</v>
      </c>
      <c r="Q124" t="n">
        <v>2924.47</v>
      </c>
      <c r="R124" t="n">
        <v>90.65000000000001</v>
      </c>
      <c r="S124" t="n">
        <v>60.56</v>
      </c>
      <c r="T124" t="n">
        <v>15167.24</v>
      </c>
      <c r="U124" t="n">
        <v>0.67</v>
      </c>
      <c r="V124" t="n">
        <v>0.95</v>
      </c>
      <c r="W124" t="n">
        <v>0.22</v>
      </c>
      <c r="X124" t="n">
        <v>0.92</v>
      </c>
      <c r="Y124" t="n">
        <v>1</v>
      </c>
      <c r="Z124" t="n">
        <v>10</v>
      </c>
    </row>
    <row r="125">
      <c r="A125" t="n">
        <v>16</v>
      </c>
      <c r="B125" t="n">
        <v>110</v>
      </c>
      <c r="C125" t="inlineStr">
        <is>
          <t xml:space="preserve">CONCLUIDO	</t>
        </is>
      </c>
      <c r="D125" t="n">
        <v>4.5361</v>
      </c>
      <c r="E125" t="n">
        <v>22.05</v>
      </c>
      <c r="F125" t="n">
        <v>18.12</v>
      </c>
      <c r="G125" t="n">
        <v>35.08</v>
      </c>
      <c r="H125" t="n">
        <v>0.4</v>
      </c>
      <c r="I125" t="n">
        <v>31</v>
      </c>
      <c r="J125" t="n">
        <v>219.92</v>
      </c>
      <c r="K125" t="n">
        <v>56.13</v>
      </c>
      <c r="L125" t="n">
        <v>5</v>
      </c>
      <c r="M125" t="n">
        <v>27</v>
      </c>
      <c r="N125" t="n">
        <v>48.79</v>
      </c>
      <c r="O125" t="n">
        <v>27357.39</v>
      </c>
      <c r="P125" t="n">
        <v>203.2</v>
      </c>
      <c r="Q125" t="n">
        <v>2924.45</v>
      </c>
      <c r="R125" t="n">
        <v>88.01000000000001</v>
      </c>
      <c r="S125" t="n">
        <v>60.56</v>
      </c>
      <c r="T125" t="n">
        <v>13854.05</v>
      </c>
      <c r="U125" t="n">
        <v>0.6899999999999999</v>
      </c>
      <c r="V125" t="n">
        <v>0.95</v>
      </c>
      <c r="W125" t="n">
        <v>0.22</v>
      </c>
      <c r="X125" t="n">
        <v>0.85</v>
      </c>
      <c r="Y125" t="n">
        <v>1</v>
      </c>
      <c r="Z125" t="n">
        <v>10</v>
      </c>
    </row>
    <row r="126">
      <c r="A126" t="n">
        <v>17</v>
      </c>
      <c r="B126" t="n">
        <v>110</v>
      </c>
      <c r="C126" t="inlineStr">
        <is>
          <t xml:space="preserve">CONCLUIDO	</t>
        </is>
      </c>
      <c r="D126" t="n">
        <v>4.5589</v>
      </c>
      <c r="E126" t="n">
        <v>21.94</v>
      </c>
      <c r="F126" t="n">
        <v>18.1</v>
      </c>
      <c r="G126" t="n">
        <v>37.44</v>
      </c>
      <c r="H126" t="n">
        <v>0.42</v>
      </c>
      <c r="I126" t="n">
        <v>29</v>
      </c>
      <c r="J126" t="n">
        <v>220.33</v>
      </c>
      <c r="K126" t="n">
        <v>56.13</v>
      </c>
      <c r="L126" t="n">
        <v>5.25</v>
      </c>
      <c r="M126" t="n">
        <v>14</v>
      </c>
      <c r="N126" t="n">
        <v>48.95</v>
      </c>
      <c r="O126" t="n">
        <v>27408.3</v>
      </c>
      <c r="P126" t="n">
        <v>199.35</v>
      </c>
      <c r="Q126" t="n">
        <v>2924.41</v>
      </c>
      <c r="R126" t="n">
        <v>86.72</v>
      </c>
      <c r="S126" t="n">
        <v>60.56</v>
      </c>
      <c r="T126" t="n">
        <v>13220.14</v>
      </c>
      <c r="U126" t="n">
        <v>0.7</v>
      </c>
      <c r="V126" t="n">
        <v>0.95</v>
      </c>
      <c r="W126" t="n">
        <v>0.23</v>
      </c>
      <c r="X126" t="n">
        <v>0.82</v>
      </c>
      <c r="Y126" t="n">
        <v>1</v>
      </c>
      <c r="Z126" t="n">
        <v>10</v>
      </c>
    </row>
    <row r="127">
      <c r="A127" t="n">
        <v>18</v>
      </c>
      <c r="B127" t="n">
        <v>110</v>
      </c>
      <c r="C127" t="inlineStr">
        <is>
          <t xml:space="preserve">CONCLUIDO	</t>
        </is>
      </c>
      <c r="D127" t="n">
        <v>4.572</v>
      </c>
      <c r="E127" t="n">
        <v>21.87</v>
      </c>
      <c r="F127" t="n">
        <v>18.08</v>
      </c>
      <c r="G127" t="n">
        <v>38.74</v>
      </c>
      <c r="H127" t="n">
        <v>0.44</v>
      </c>
      <c r="I127" t="n">
        <v>28</v>
      </c>
      <c r="J127" t="n">
        <v>220.74</v>
      </c>
      <c r="K127" t="n">
        <v>56.13</v>
      </c>
      <c r="L127" t="n">
        <v>5.5</v>
      </c>
      <c r="M127" t="n">
        <v>5</v>
      </c>
      <c r="N127" t="n">
        <v>49.12</v>
      </c>
      <c r="O127" t="n">
        <v>27459.27</v>
      </c>
      <c r="P127" t="n">
        <v>197.93</v>
      </c>
      <c r="Q127" t="n">
        <v>2924.57</v>
      </c>
      <c r="R127" t="n">
        <v>85.79000000000001</v>
      </c>
      <c r="S127" t="n">
        <v>60.56</v>
      </c>
      <c r="T127" t="n">
        <v>12761.94</v>
      </c>
      <c r="U127" t="n">
        <v>0.71</v>
      </c>
      <c r="V127" t="n">
        <v>0.95</v>
      </c>
      <c r="W127" t="n">
        <v>0.24</v>
      </c>
      <c r="X127" t="n">
        <v>0.8</v>
      </c>
      <c r="Y127" t="n">
        <v>1</v>
      </c>
      <c r="Z127" t="n">
        <v>10</v>
      </c>
    </row>
    <row r="128">
      <c r="A128" t="n">
        <v>19</v>
      </c>
      <c r="B128" t="n">
        <v>110</v>
      </c>
      <c r="C128" t="inlineStr">
        <is>
          <t xml:space="preserve">CONCLUIDO	</t>
        </is>
      </c>
      <c r="D128" t="n">
        <v>4.5714</v>
      </c>
      <c r="E128" t="n">
        <v>21.88</v>
      </c>
      <c r="F128" t="n">
        <v>18.08</v>
      </c>
      <c r="G128" t="n">
        <v>38.74</v>
      </c>
      <c r="H128" t="n">
        <v>0.46</v>
      </c>
      <c r="I128" t="n">
        <v>28</v>
      </c>
      <c r="J128" t="n">
        <v>221.16</v>
      </c>
      <c r="K128" t="n">
        <v>56.13</v>
      </c>
      <c r="L128" t="n">
        <v>5.75</v>
      </c>
      <c r="M128" t="n">
        <v>0</v>
      </c>
      <c r="N128" t="n">
        <v>49.28</v>
      </c>
      <c r="O128" t="n">
        <v>27510.3</v>
      </c>
      <c r="P128" t="n">
        <v>198.42</v>
      </c>
      <c r="Q128" t="n">
        <v>2924.45</v>
      </c>
      <c r="R128" t="n">
        <v>85.51000000000001</v>
      </c>
      <c r="S128" t="n">
        <v>60.56</v>
      </c>
      <c r="T128" t="n">
        <v>12620.47</v>
      </c>
      <c r="U128" t="n">
        <v>0.71</v>
      </c>
      <c r="V128" t="n">
        <v>0.95</v>
      </c>
      <c r="W128" t="n">
        <v>0.25</v>
      </c>
      <c r="X128" t="n">
        <v>0.8</v>
      </c>
      <c r="Y128" t="n">
        <v>1</v>
      </c>
      <c r="Z128" t="n">
        <v>10</v>
      </c>
    </row>
    <row r="129">
      <c r="A129" t="n">
        <v>0</v>
      </c>
      <c r="B129" t="n">
        <v>150</v>
      </c>
      <c r="C129" t="inlineStr">
        <is>
          <t xml:space="preserve">CONCLUIDO	</t>
        </is>
      </c>
      <c r="D129" t="n">
        <v>1.8997</v>
      </c>
      <c r="E129" t="n">
        <v>52.64</v>
      </c>
      <c r="F129" t="n">
        <v>28.75</v>
      </c>
      <c r="G129" t="n">
        <v>4.59</v>
      </c>
      <c r="H129" t="n">
        <v>0.06</v>
      </c>
      <c r="I129" t="n">
        <v>376</v>
      </c>
      <c r="J129" t="n">
        <v>296.65</v>
      </c>
      <c r="K129" t="n">
        <v>61.82</v>
      </c>
      <c r="L129" t="n">
        <v>1</v>
      </c>
      <c r="M129" t="n">
        <v>374</v>
      </c>
      <c r="N129" t="n">
        <v>83.83</v>
      </c>
      <c r="O129" t="n">
        <v>36821.52</v>
      </c>
      <c r="P129" t="n">
        <v>515.9</v>
      </c>
      <c r="Q129" t="n">
        <v>2926.3</v>
      </c>
      <c r="R129" t="n">
        <v>436.83</v>
      </c>
      <c r="S129" t="n">
        <v>60.56</v>
      </c>
      <c r="T129" t="n">
        <v>186538.44</v>
      </c>
      <c r="U129" t="n">
        <v>0.14</v>
      </c>
      <c r="V129" t="n">
        <v>0.6</v>
      </c>
      <c r="W129" t="n">
        <v>0.77</v>
      </c>
      <c r="X129" t="n">
        <v>11.46</v>
      </c>
      <c r="Y129" t="n">
        <v>1</v>
      </c>
      <c r="Z129" t="n">
        <v>10</v>
      </c>
    </row>
    <row r="130">
      <c r="A130" t="n">
        <v>1</v>
      </c>
      <c r="B130" t="n">
        <v>150</v>
      </c>
      <c r="C130" t="inlineStr">
        <is>
          <t xml:space="preserve">CONCLUIDO	</t>
        </is>
      </c>
      <c r="D130" t="n">
        <v>2.3602</v>
      </c>
      <c r="E130" t="n">
        <v>42.37</v>
      </c>
      <c r="F130" t="n">
        <v>24.98</v>
      </c>
      <c r="G130" t="n">
        <v>5.79</v>
      </c>
      <c r="H130" t="n">
        <v>0.07000000000000001</v>
      </c>
      <c r="I130" t="n">
        <v>259</v>
      </c>
      <c r="J130" t="n">
        <v>297.17</v>
      </c>
      <c r="K130" t="n">
        <v>61.82</v>
      </c>
      <c r="L130" t="n">
        <v>1.25</v>
      </c>
      <c r="M130" t="n">
        <v>257</v>
      </c>
      <c r="N130" t="n">
        <v>84.09999999999999</v>
      </c>
      <c r="O130" t="n">
        <v>36885.7</v>
      </c>
      <c r="P130" t="n">
        <v>445.33</v>
      </c>
      <c r="Q130" t="n">
        <v>2925.62</v>
      </c>
      <c r="R130" t="n">
        <v>312.92</v>
      </c>
      <c r="S130" t="n">
        <v>60.56</v>
      </c>
      <c r="T130" t="n">
        <v>125167.57</v>
      </c>
      <c r="U130" t="n">
        <v>0.19</v>
      </c>
      <c r="V130" t="n">
        <v>0.6899999999999999</v>
      </c>
      <c r="W130" t="n">
        <v>0.57</v>
      </c>
      <c r="X130" t="n">
        <v>7.7</v>
      </c>
      <c r="Y130" t="n">
        <v>1</v>
      </c>
      <c r="Z130" t="n">
        <v>10</v>
      </c>
    </row>
    <row r="131">
      <c r="A131" t="n">
        <v>2</v>
      </c>
      <c r="B131" t="n">
        <v>150</v>
      </c>
      <c r="C131" t="inlineStr">
        <is>
          <t xml:space="preserve">CONCLUIDO	</t>
        </is>
      </c>
      <c r="D131" t="n">
        <v>2.6956</v>
      </c>
      <c r="E131" t="n">
        <v>37.1</v>
      </c>
      <c r="F131" t="n">
        <v>23.1</v>
      </c>
      <c r="G131" t="n">
        <v>7</v>
      </c>
      <c r="H131" t="n">
        <v>0.09</v>
      </c>
      <c r="I131" t="n">
        <v>198</v>
      </c>
      <c r="J131" t="n">
        <v>297.7</v>
      </c>
      <c r="K131" t="n">
        <v>61.82</v>
      </c>
      <c r="L131" t="n">
        <v>1.5</v>
      </c>
      <c r="M131" t="n">
        <v>196</v>
      </c>
      <c r="N131" t="n">
        <v>84.37</v>
      </c>
      <c r="O131" t="n">
        <v>36949.99</v>
      </c>
      <c r="P131" t="n">
        <v>409.18</v>
      </c>
      <c r="Q131" t="n">
        <v>2925.06</v>
      </c>
      <c r="R131" t="n">
        <v>250.76</v>
      </c>
      <c r="S131" t="n">
        <v>60.56</v>
      </c>
      <c r="T131" t="n">
        <v>94397.31</v>
      </c>
      <c r="U131" t="n">
        <v>0.24</v>
      </c>
      <c r="V131" t="n">
        <v>0.74</v>
      </c>
      <c r="W131" t="n">
        <v>0.48</v>
      </c>
      <c r="X131" t="n">
        <v>5.82</v>
      </c>
      <c r="Y131" t="n">
        <v>1</v>
      </c>
      <c r="Z131" t="n">
        <v>10</v>
      </c>
    </row>
    <row r="132">
      <c r="A132" t="n">
        <v>3</v>
      </c>
      <c r="B132" t="n">
        <v>150</v>
      </c>
      <c r="C132" t="inlineStr">
        <is>
          <t xml:space="preserve">CONCLUIDO	</t>
        </is>
      </c>
      <c r="D132" t="n">
        <v>2.9474</v>
      </c>
      <c r="E132" t="n">
        <v>33.93</v>
      </c>
      <c r="F132" t="n">
        <v>21.99</v>
      </c>
      <c r="G132" t="n">
        <v>8.19</v>
      </c>
      <c r="H132" t="n">
        <v>0.1</v>
      </c>
      <c r="I132" t="n">
        <v>161</v>
      </c>
      <c r="J132" t="n">
        <v>298.22</v>
      </c>
      <c r="K132" t="n">
        <v>61.82</v>
      </c>
      <c r="L132" t="n">
        <v>1.75</v>
      </c>
      <c r="M132" t="n">
        <v>159</v>
      </c>
      <c r="N132" t="n">
        <v>84.65000000000001</v>
      </c>
      <c r="O132" t="n">
        <v>37014.39</v>
      </c>
      <c r="P132" t="n">
        <v>387.11</v>
      </c>
      <c r="Q132" t="n">
        <v>2924.97</v>
      </c>
      <c r="R132" t="n">
        <v>214.25</v>
      </c>
      <c r="S132" t="n">
        <v>60.56</v>
      </c>
      <c r="T132" t="n">
        <v>76323.42999999999</v>
      </c>
      <c r="U132" t="n">
        <v>0.28</v>
      </c>
      <c r="V132" t="n">
        <v>0.78</v>
      </c>
      <c r="W132" t="n">
        <v>0.43</v>
      </c>
      <c r="X132" t="n">
        <v>4.71</v>
      </c>
      <c r="Y132" t="n">
        <v>1</v>
      </c>
      <c r="Z132" t="n">
        <v>10</v>
      </c>
    </row>
    <row r="133">
      <c r="A133" t="n">
        <v>4</v>
      </c>
      <c r="B133" t="n">
        <v>150</v>
      </c>
      <c r="C133" t="inlineStr">
        <is>
          <t xml:space="preserve">CONCLUIDO	</t>
        </is>
      </c>
      <c r="D133" t="n">
        <v>3.1565</v>
      </c>
      <c r="E133" t="n">
        <v>31.68</v>
      </c>
      <c r="F133" t="n">
        <v>21.18</v>
      </c>
      <c r="G133" t="n">
        <v>9.41</v>
      </c>
      <c r="H133" t="n">
        <v>0.12</v>
      </c>
      <c r="I133" t="n">
        <v>135</v>
      </c>
      <c r="J133" t="n">
        <v>298.74</v>
      </c>
      <c r="K133" t="n">
        <v>61.82</v>
      </c>
      <c r="L133" t="n">
        <v>2</v>
      </c>
      <c r="M133" t="n">
        <v>133</v>
      </c>
      <c r="N133" t="n">
        <v>84.92</v>
      </c>
      <c r="O133" t="n">
        <v>37078.91</v>
      </c>
      <c r="P133" t="n">
        <v>370.58</v>
      </c>
      <c r="Q133" t="n">
        <v>2925.13</v>
      </c>
      <c r="R133" t="n">
        <v>188.19</v>
      </c>
      <c r="S133" t="n">
        <v>60.56</v>
      </c>
      <c r="T133" t="n">
        <v>63423.86</v>
      </c>
      <c r="U133" t="n">
        <v>0.32</v>
      </c>
      <c r="V133" t="n">
        <v>0.8100000000000001</v>
      </c>
      <c r="W133" t="n">
        <v>0.38</v>
      </c>
      <c r="X133" t="n">
        <v>3.9</v>
      </c>
      <c r="Y133" t="n">
        <v>1</v>
      </c>
      <c r="Z133" t="n">
        <v>10</v>
      </c>
    </row>
    <row r="134">
      <c r="A134" t="n">
        <v>5</v>
      </c>
      <c r="B134" t="n">
        <v>150</v>
      </c>
      <c r="C134" t="inlineStr">
        <is>
          <t xml:space="preserve">CONCLUIDO	</t>
        </is>
      </c>
      <c r="D134" t="n">
        <v>3.3278</v>
      </c>
      <c r="E134" t="n">
        <v>30.05</v>
      </c>
      <c r="F134" t="n">
        <v>20.61</v>
      </c>
      <c r="G134" t="n">
        <v>10.66</v>
      </c>
      <c r="H134" t="n">
        <v>0.13</v>
      </c>
      <c r="I134" t="n">
        <v>116</v>
      </c>
      <c r="J134" t="n">
        <v>299.26</v>
      </c>
      <c r="K134" t="n">
        <v>61.82</v>
      </c>
      <c r="L134" t="n">
        <v>2.25</v>
      </c>
      <c r="M134" t="n">
        <v>114</v>
      </c>
      <c r="N134" t="n">
        <v>85.19</v>
      </c>
      <c r="O134" t="n">
        <v>37143.54</v>
      </c>
      <c r="P134" t="n">
        <v>358.24</v>
      </c>
      <c r="Q134" t="n">
        <v>2925.31</v>
      </c>
      <c r="R134" t="n">
        <v>169.16</v>
      </c>
      <c r="S134" t="n">
        <v>60.56</v>
      </c>
      <c r="T134" t="n">
        <v>54003.15</v>
      </c>
      <c r="U134" t="n">
        <v>0.36</v>
      </c>
      <c r="V134" t="n">
        <v>0.84</v>
      </c>
      <c r="W134" t="n">
        <v>0.35</v>
      </c>
      <c r="X134" t="n">
        <v>3.33</v>
      </c>
      <c r="Y134" t="n">
        <v>1</v>
      </c>
      <c r="Z134" t="n">
        <v>10</v>
      </c>
    </row>
    <row r="135">
      <c r="A135" t="n">
        <v>6</v>
      </c>
      <c r="B135" t="n">
        <v>150</v>
      </c>
      <c r="C135" t="inlineStr">
        <is>
          <t xml:space="preserve">CONCLUIDO	</t>
        </is>
      </c>
      <c r="D135" t="n">
        <v>3.4654</v>
      </c>
      <c r="E135" t="n">
        <v>28.86</v>
      </c>
      <c r="F135" t="n">
        <v>20.19</v>
      </c>
      <c r="G135" t="n">
        <v>11.88</v>
      </c>
      <c r="H135" t="n">
        <v>0.15</v>
      </c>
      <c r="I135" t="n">
        <v>102</v>
      </c>
      <c r="J135" t="n">
        <v>299.79</v>
      </c>
      <c r="K135" t="n">
        <v>61.82</v>
      </c>
      <c r="L135" t="n">
        <v>2.5</v>
      </c>
      <c r="M135" t="n">
        <v>100</v>
      </c>
      <c r="N135" t="n">
        <v>85.47</v>
      </c>
      <c r="O135" t="n">
        <v>37208.42</v>
      </c>
      <c r="P135" t="n">
        <v>348.99</v>
      </c>
      <c r="Q135" t="n">
        <v>2924.89</v>
      </c>
      <c r="R135" t="n">
        <v>155.69</v>
      </c>
      <c r="S135" t="n">
        <v>60.56</v>
      </c>
      <c r="T135" t="n">
        <v>47338.41</v>
      </c>
      <c r="U135" t="n">
        <v>0.39</v>
      </c>
      <c r="V135" t="n">
        <v>0.85</v>
      </c>
      <c r="W135" t="n">
        <v>0.33</v>
      </c>
      <c r="X135" t="n">
        <v>2.91</v>
      </c>
      <c r="Y135" t="n">
        <v>1</v>
      </c>
      <c r="Z135" t="n">
        <v>10</v>
      </c>
    </row>
    <row r="136">
      <c r="A136" t="n">
        <v>7</v>
      </c>
      <c r="B136" t="n">
        <v>150</v>
      </c>
      <c r="C136" t="inlineStr">
        <is>
          <t xml:space="preserve">CONCLUIDO	</t>
        </is>
      </c>
      <c r="D136" t="n">
        <v>3.5924</v>
      </c>
      <c r="E136" t="n">
        <v>27.84</v>
      </c>
      <c r="F136" t="n">
        <v>19.84</v>
      </c>
      <c r="G136" t="n">
        <v>13.23</v>
      </c>
      <c r="H136" t="n">
        <v>0.16</v>
      </c>
      <c r="I136" t="n">
        <v>90</v>
      </c>
      <c r="J136" t="n">
        <v>300.32</v>
      </c>
      <c r="K136" t="n">
        <v>61.82</v>
      </c>
      <c r="L136" t="n">
        <v>2.75</v>
      </c>
      <c r="M136" t="n">
        <v>88</v>
      </c>
      <c r="N136" t="n">
        <v>85.73999999999999</v>
      </c>
      <c r="O136" t="n">
        <v>37273.29</v>
      </c>
      <c r="P136" t="n">
        <v>340.48</v>
      </c>
      <c r="Q136" t="n">
        <v>2924.89</v>
      </c>
      <c r="R136" t="n">
        <v>144.04</v>
      </c>
      <c r="S136" t="n">
        <v>60.56</v>
      </c>
      <c r="T136" t="n">
        <v>41573.27</v>
      </c>
      <c r="U136" t="n">
        <v>0.42</v>
      </c>
      <c r="V136" t="n">
        <v>0.87</v>
      </c>
      <c r="W136" t="n">
        <v>0.31</v>
      </c>
      <c r="X136" t="n">
        <v>2.56</v>
      </c>
      <c r="Y136" t="n">
        <v>1</v>
      </c>
      <c r="Z136" t="n">
        <v>10</v>
      </c>
    </row>
    <row r="137">
      <c r="A137" t="n">
        <v>8</v>
      </c>
      <c r="B137" t="n">
        <v>150</v>
      </c>
      <c r="C137" t="inlineStr">
        <is>
          <t xml:space="preserve">CONCLUIDO	</t>
        </is>
      </c>
      <c r="D137" t="n">
        <v>3.6969</v>
      </c>
      <c r="E137" t="n">
        <v>27.05</v>
      </c>
      <c r="F137" t="n">
        <v>19.55</v>
      </c>
      <c r="G137" t="n">
        <v>14.48</v>
      </c>
      <c r="H137" t="n">
        <v>0.18</v>
      </c>
      <c r="I137" t="n">
        <v>81</v>
      </c>
      <c r="J137" t="n">
        <v>300.84</v>
      </c>
      <c r="K137" t="n">
        <v>61.82</v>
      </c>
      <c r="L137" t="n">
        <v>3</v>
      </c>
      <c r="M137" t="n">
        <v>79</v>
      </c>
      <c r="N137" t="n">
        <v>86.02</v>
      </c>
      <c r="O137" t="n">
        <v>37338.27</v>
      </c>
      <c r="P137" t="n">
        <v>333.35</v>
      </c>
      <c r="Q137" t="n">
        <v>2924.74</v>
      </c>
      <c r="R137" t="n">
        <v>134.63</v>
      </c>
      <c r="S137" t="n">
        <v>60.56</v>
      </c>
      <c r="T137" t="n">
        <v>36915.64</v>
      </c>
      <c r="U137" t="n">
        <v>0.45</v>
      </c>
      <c r="V137" t="n">
        <v>0.88</v>
      </c>
      <c r="W137" t="n">
        <v>0.29</v>
      </c>
      <c r="X137" t="n">
        <v>2.27</v>
      </c>
      <c r="Y137" t="n">
        <v>1</v>
      </c>
      <c r="Z137" t="n">
        <v>10</v>
      </c>
    </row>
    <row r="138">
      <c r="A138" t="n">
        <v>9</v>
      </c>
      <c r="B138" t="n">
        <v>150</v>
      </c>
      <c r="C138" t="inlineStr">
        <is>
          <t xml:space="preserve">CONCLUIDO	</t>
        </is>
      </c>
      <c r="D138" t="n">
        <v>3.7777</v>
      </c>
      <c r="E138" t="n">
        <v>26.47</v>
      </c>
      <c r="F138" t="n">
        <v>19.36</v>
      </c>
      <c r="G138" t="n">
        <v>15.7</v>
      </c>
      <c r="H138" t="n">
        <v>0.19</v>
      </c>
      <c r="I138" t="n">
        <v>74</v>
      </c>
      <c r="J138" t="n">
        <v>301.37</v>
      </c>
      <c r="K138" t="n">
        <v>61.82</v>
      </c>
      <c r="L138" t="n">
        <v>3.25</v>
      </c>
      <c r="M138" t="n">
        <v>72</v>
      </c>
      <c r="N138" t="n">
        <v>86.3</v>
      </c>
      <c r="O138" t="n">
        <v>37403.38</v>
      </c>
      <c r="P138" t="n">
        <v>328.17</v>
      </c>
      <c r="Q138" t="n">
        <v>2924.67</v>
      </c>
      <c r="R138" t="n">
        <v>128.3</v>
      </c>
      <c r="S138" t="n">
        <v>60.56</v>
      </c>
      <c r="T138" t="n">
        <v>33784.05</v>
      </c>
      <c r="U138" t="n">
        <v>0.47</v>
      </c>
      <c r="V138" t="n">
        <v>0.89</v>
      </c>
      <c r="W138" t="n">
        <v>0.29</v>
      </c>
      <c r="X138" t="n">
        <v>2.08</v>
      </c>
      <c r="Y138" t="n">
        <v>1</v>
      </c>
      <c r="Z138" t="n">
        <v>10</v>
      </c>
    </row>
    <row r="139">
      <c r="A139" t="n">
        <v>10</v>
      </c>
      <c r="B139" t="n">
        <v>150</v>
      </c>
      <c r="C139" t="inlineStr">
        <is>
          <t xml:space="preserve">CONCLUIDO	</t>
        </is>
      </c>
      <c r="D139" t="n">
        <v>3.867</v>
      </c>
      <c r="E139" t="n">
        <v>25.86</v>
      </c>
      <c r="F139" t="n">
        <v>19.14</v>
      </c>
      <c r="G139" t="n">
        <v>17.14</v>
      </c>
      <c r="H139" t="n">
        <v>0.21</v>
      </c>
      <c r="I139" t="n">
        <v>67</v>
      </c>
      <c r="J139" t="n">
        <v>301.9</v>
      </c>
      <c r="K139" t="n">
        <v>61.82</v>
      </c>
      <c r="L139" t="n">
        <v>3.5</v>
      </c>
      <c r="M139" t="n">
        <v>65</v>
      </c>
      <c r="N139" t="n">
        <v>86.58</v>
      </c>
      <c r="O139" t="n">
        <v>37468.6</v>
      </c>
      <c r="P139" t="n">
        <v>321.83</v>
      </c>
      <c r="Q139" t="n">
        <v>2924.68</v>
      </c>
      <c r="R139" t="n">
        <v>121.16</v>
      </c>
      <c r="S139" t="n">
        <v>60.56</v>
      </c>
      <c r="T139" t="n">
        <v>30250.06</v>
      </c>
      <c r="U139" t="n">
        <v>0.5</v>
      </c>
      <c r="V139" t="n">
        <v>0.9</v>
      </c>
      <c r="W139" t="n">
        <v>0.27</v>
      </c>
      <c r="X139" t="n">
        <v>1.86</v>
      </c>
      <c r="Y139" t="n">
        <v>1</v>
      </c>
      <c r="Z139" t="n">
        <v>10</v>
      </c>
    </row>
    <row r="140">
      <c r="A140" t="n">
        <v>11</v>
      </c>
      <c r="B140" t="n">
        <v>150</v>
      </c>
      <c r="C140" t="inlineStr">
        <is>
          <t xml:space="preserve">CONCLUIDO	</t>
        </is>
      </c>
      <c r="D140" t="n">
        <v>3.9347</v>
      </c>
      <c r="E140" t="n">
        <v>25.42</v>
      </c>
      <c r="F140" t="n">
        <v>18.97</v>
      </c>
      <c r="G140" t="n">
        <v>18.36</v>
      </c>
      <c r="H140" t="n">
        <v>0.22</v>
      </c>
      <c r="I140" t="n">
        <v>62</v>
      </c>
      <c r="J140" t="n">
        <v>302.43</v>
      </c>
      <c r="K140" t="n">
        <v>61.82</v>
      </c>
      <c r="L140" t="n">
        <v>3.75</v>
      </c>
      <c r="M140" t="n">
        <v>60</v>
      </c>
      <c r="N140" t="n">
        <v>86.86</v>
      </c>
      <c r="O140" t="n">
        <v>37533.94</v>
      </c>
      <c r="P140" t="n">
        <v>316.96</v>
      </c>
      <c r="Q140" t="n">
        <v>2924.63</v>
      </c>
      <c r="R140" t="n">
        <v>115.79</v>
      </c>
      <c r="S140" t="n">
        <v>60.56</v>
      </c>
      <c r="T140" t="n">
        <v>27589.14</v>
      </c>
      <c r="U140" t="n">
        <v>0.52</v>
      </c>
      <c r="V140" t="n">
        <v>0.91</v>
      </c>
      <c r="W140" t="n">
        <v>0.26</v>
      </c>
      <c r="X140" t="n">
        <v>1.7</v>
      </c>
      <c r="Y140" t="n">
        <v>1</v>
      </c>
      <c r="Z140" t="n">
        <v>10</v>
      </c>
    </row>
    <row r="141">
      <c r="A141" t="n">
        <v>12</v>
      </c>
      <c r="B141" t="n">
        <v>150</v>
      </c>
      <c r="C141" t="inlineStr">
        <is>
          <t xml:space="preserve">CONCLUIDO	</t>
        </is>
      </c>
      <c r="D141" t="n">
        <v>4.0069</v>
      </c>
      <c r="E141" t="n">
        <v>24.96</v>
      </c>
      <c r="F141" t="n">
        <v>18.79</v>
      </c>
      <c r="G141" t="n">
        <v>19.78</v>
      </c>
      <c r="H141" t="n">
        <v>0.24</v>
      </c>
      <c r="I141" t="n">
        <v>57</v>
      </c>
      <c r="J141" t="n">
        <v>302.96</v>
      </c>
      <c r="K141" t="n">
        <v>61.82</v>
      </c>
      <c r="L141" t="n">
        <v>4</v>
      </c>
      <c r="M141" t="n">
        <v>55</v>
      </c>
      <c r="N141" t="n">
        <v>87.14</v>
      </c>
      <c r="O141" t="n">
        <v>37599.4</v>
      </c>
      <c r="P141" t="n">
        <v>311.57</v>
      </c>
      <c r="Q141" t="n">
        <v>2924.48</v>
      </c>
      <c r="R141" t="n">
        <v>109.66</v>
      </c>
      <c r="S141" t="n">
        <v>60.56</v>
      </c>
      <c r="T141" t="n">
        <v>24551.94</v>
      </c>
      <c r="U141" t="n">
        <v>0.55</v>
      </c>
      <c r="V141" t="n">
        <v>0.92</v>
      </c>
      <c r="W141" t="n">
        <v>0.26</v>
      </c>
      <c r="X141" t="n">
        <v>1.52</v>
      </c>
      <c r="Y141" t="n">
        <v>1</v>
      </c>
      <c r="Z141" t="n">
        <v>10</v>
      </c>
    </row>
    <row r="142">
      <c r="A142" t="n">
        <v>13</v>
      </c>
      <c r="B142" t="n">
        <v>150</v>
      </c>
      <c r="C142" t="inlineStr">
        <is>
          <t xml:space="preserve">CONCLUIDO	</t>
        </is>
      </c>
      <c r="D142" t="n">
        <v>4.0871</v>
      </c>
      <c r="E142" t="n">
        <v>24.47</v>
      </c>
      <c r="F142" t="n">
        <v>18.53</v>
      </c>
      <c r="G142" t="n">
        <v>20.97</v>
      </c>
      <c r="H142" t="n">
        <v>0.25</v>
      </c>
      <c r="I142" t="n">
        <v>53</v>
      </c>
      <c r="J142" t="n">
        <v>303.49</v>
      </c>
      <c r="K142" t="n">
        <v>61.82</v>
      </c>
      <c r="L142" t="n">
        <v>4.25</v>
      </c>
      <c r="M142" t="n">
        <v>51</v>
      </c>
      <c r="N142" t="n">
        <v>87.42</v>
      </c>
      <c r="O142" t="n">
        <v>37664.98</v>
      </c>
      <c r="P142" t="n">
        <v>304.47</v>
      </c>
      <c r="Q142" t="n">
        <v>2924.62</v>
      </c>
      <c r="R142" t="n">
        <v>101.01</v>
      </c>
      <c r="S142" t="n">
        <v>60.56</v>
      </c>
      <c r="T142" t="n">
        <v>20244.59</v>
      </c>
      <c r="U142" t="n">
        <v>0.6</v>
      </c>
      <c r="V142" t="n">
        <v>0.93</v>
      </c>
      <c r="W142" t="n">
        <v>0.23</v>
      </c>
      <c r="X142" t="n">
        <v>1.25</v>
      </c>
      <c r="Y142" t="n">
        <v>1</v>
      </c>
      <c r="Z142" t="n">
        <v>10</v>
      </c>
    </row>
    <row r="143">
      <c r="A143" t="n">
        <v>14</v>
      </c>
      <c r="B143" t="n">
        <v>150</v>
      </c>
      <c r="C143" t="inlineStr">
        <is>
          <t xml:space="preserve">CONCLUIDO	</t>
        </is>
      </c>
      <c r="D143" t="n">
        <v>4.0252</v>
      </c>
      <c r="E143" t="n">
        <v>24.84</v>
      </c>
      <c r="F143" t="n">
        <v>19.01</v>
      </c>
      <c r="G143" t="n">
        <v>22.37</v>
      </c>
      <c r="H143" t="n">
        <v>0.26</v>
      </c>
      <c r="I143" t="n">
        <v>51</v>
      </c>
      <c r="J143" t="n">
        <v>304.03</v>
      </c>
      <c r="K143" t="n">
        <v>61.82</v>
      </c>
      <c r="L143" t="n">
        <v>4.5</v>
      </c>
      <c r="M143" t="n">
        <v>49</v>
      </c>
      <c r="N143" t="n">
        <v>87.7</v>
      </c>
      <c r="O143" t="n">
        <v>37730.68</v>
      </c>
      <c r="P143" t="n">
        <v>311.89</v>
      </c>
      <c r="Q143" t="n">
        <v>2924.51</v>
      </c>
      <c r="R143" t="n">
        <v>119.27</v>
      </c>
      <c r="S143" t="n">
        <v>60.56</v>
      </c>
      <c r="T143" t="n">
        <v>29384.36</v>
      </c>
      <c r="U143" t="n">
        <v>0.51</v>
      </c>
      <c r="V143" t="n">
        <v>0.9</v>
      </c>
      <c r="W143" t="n">
        <v>0.21</v>
      </c>
      <c r="X143" t="n">
        <v>1.74</v>
      </c>
      <c r="Y143" t="n">
        <v>1</v>
      </c>
      <c r="Z143" t="n">
        <v>10</v>
      </c>
    </row>
    <row r="144">
      <c r="A144" t="n">
        <v>15</v>
      </c>
      <c r="B144" t="n">
        <v>150</v>
      </c>
      <c r="C144" t="inlineStr">
        <is>
          <t xml:space="preserve">CONCLUIDO	</t>
        </is>
      </c>
      <c r="D144" t="n">
        <v>4.1208</v>
      </c>
      <c r="E144" t="n">
        <v>24.27</v>
      </c>
      <c r="F144" t="n">
        <v>18.66</v>
      </c>
      <c r="G144" t="n">
        <v>23.82</v>
      </c>
      <c r="H144" t="n">
        <v>0.28</v>
      </c>
      <c r="I144" t="n">
        <v>47</v>
      </c>
      <c r="J144" t="n">
        <v>304.56</v>
      </c>
      <c r="K144" t="n">
        <v>61.82</v>
      </c>
      <c r="L144" t="n">
        <v>4.75</v>
      </c>
      <c r="M144" t="n">
        <v>45</v>
      </c>
      <c r="N144" t="n">
        <v>87.98999999999999</v>
      </c>
      <c r="O144" t="n">
        <v>37796.51</v>
      </c>
      <c r="P144" t="n">
        <v>302.99</v>
      </c>
      <c r="Q144" t="n">
        <v>2924.52</v>
      </c>
      <c r="R144" t="n">
        <v>105.93</v>
      </c>
      <c r="S144" t="n">
        <v>60.56</v>
      </c>
      <c r="T144" t="n">
        <v>22736.24</v>
      </c>
      <c r="U144" t="n">
        <v>0.57</v>
      </c>
      <c r="V144" t="n">
        <v>0.92</v>
      </c>
      <c r="W144" t="n">
        <v>0.24</v>
      </c>
      <c r="X144" t="n">
        <v>1.38</v>
      </c>
      <c r="Y144" t="n">
        <v>1</v>
      </c>
      <c r="Z144" t="n">
        <v>10</v>
      </c>
    </row>
    <row r="145">
      <c r="A145" t="n">
        <v>16</v>
      </c>
      <c r="B145" t="n">
        <v>150</v>
      </c>
      <c r="C145" t="inlineStr">
        <is>
          <t xml:space="preserve">CONCLUIDO	</t>
        </is>
      </c>
      <c r="D145" t="n">
        <v>4.1691</v>
      </c>
      <c r="E145" t="n">
        <v>23.99</v>
      </c>
      <c r="F145" t="n">
        <v>18.54</v>
      </c>
      <c r="G145" t="n">
        <v>25.29</v>
      </c>
      <c r="H145" t="n">
        <v>0.29</v>
      </c>
      <c r="I145" t="n">
        <v>44</v>
      </c>
      <c r="J145" t="n">
        <v>305.09</v>
      </c>
      <c r="K145" t="n">
        <v>61.82</v>
      </c>
      <c r="L145" t="n">
        <v>5</v>
      </c>
      <c r="M145" t="n">
        <v>42</v>
      </c>
      <c r="N145" t="n">
        <v>88.27</v>
      </c>
      <c r="O145" t="n">
        <v>37862.45</v>
      </c>
      <c r="P145" t="n">
        <v>299.14</v>
      </c>
      <c r="Q145" t="n">
        <v>2924.5</v>
      </c>
      <c r="R145" t="n">
        <v>101.88</v>
      </c>
      <c r="S145" t="n">
        <v>60.56</v>
      </c>
      <c r="T145" t="n">
        <v>20725.33</v>
      </c>
      <c r="U145" t="n">
        <v>0.59</v>
      </c>
      <c r="V145" t="n">
        <v>0.93</v>
      </c>
      <c r="W145" t="n">
        <v>0.24</v>
      </c>
      <c r="X145" t="n">
        <v>1.27</v>
      </c>
      <c r="Y145" t="n">
        <v>1</v>
      </c>
      <c r="Z145" t="n">
        <v>10</v>
      </c>
    </row>
    <row r="146">
      <c r="A146" t="n">
        <v>17</v>
      </c>
      <c r="B146" t="n">
        <v>150</v>
      </c>
      <c r="C146" t="inlineStr">
        <is>
          <t xml:space="preserve">CONCLUIDO	</t>
        </is>
      </c>
      <c r="D146" t="n">
        <v>4.1988</v>
      </c>
      <c r="E146" t="n">
        <v>23.82</v>
      </c>
      <c r="F146" t="n">
        <v>18.49</v>
      </c>
      <c r="G146" t="n">
        <v>26.41</v>
      </c>
      <c r="H146" t="n">
        <v>0.31</v>
      </c>
      <c r="I146" t="n">
        <v>42</v>
      </c>
      <c r="J146" t="n">
        <v>305.63</v>
      </c>
      <c r="K146" t="n">
        <v>61.82</v>
      </c>
      <c r="L146" t="n">
        <v>5.25</v>
      </c>
      <c r="M146" t="n">
        <v>40</v>
      </c>
      <c r="N146" t="n">
        <v>88.56</v>
      </c>
      <c r="O146" t="n">
        <v>37928.52</v>
      </c>
      <c r="P146" t="n">
        <v>295.64</v>
      </c>
      <c r="Q146" t="n">
        <v>2924.51</v>
      </c>
      <c r="R146" t="n">
        <v>100.11</v>
      </c>
      <c r="S146" t="n">
        <v>60.56</v>
      </c>
      <c r="T146" t="n">
        <v>19849.51</v>
      </c>
      <c r="U146" t="n">
        <v>0.6</v>
      </c>
      <c r="V146" t="n">
        <v>0.93</v>
      </c>
      <c r="W146" t="n">
        <v>0.23</v>
      </c>
      <c r="X146" t="n">
        <v>1.21</v>
      </c>
      <c r="Y146" t="n">
        <v>1</v>
      </c>
      <c r="Z146" t="n">
        <v>10</v>
      </c>
    </row>
    <row r="147">
      <c r="A147" t="n">
        <v>18</v>
      </c>
      <c r="B147" t="n">
        <v>150</v>
      </c>
      <c r="C147" t="inlineStr">
        <is>
          <t xml:space="preserve">CONCLUIDO	</t>
        </is>
      </c>
      <c r="D147" t="n">
        <v>4.2478</v>
      </c>
      <c r="E147" t="n">
        <v>23.54</v>
      </c>
      <c r="F147" t="n">
        <v>18.38</v>
      </c>
      <c r="G147" t="n">
        <v>28.27</v>
      </c>
      <c r="H147" t="n">
        <v>0.32</v>
      </c>
      <c r="I147" t="n">
        <v>39</v>
      </c>
      <c r="J147" t="n">
        <v>306.17</v>
      </c>
      <c r="K147" t="n">
        <v>61.82</v>
      </c>
      <c r="L147" t="n">
        <v>5.5</v>
      </c>
      <c r="M147" t="n">
        <v>37</v>
      </c>
      <c r="N147" t="n">
        <v>88.84</v>
      </c>
      <c r="O147" t="n">
        <v>37994.72</v>
      </c>
      <c r="P147" t="n">
        <v>291.24</v>
      </c>
      <c r="Q147" t="n">
        <v>2924.55</v>
      </c>
      <c r="R147" t="n">
        <v>96.61</v>
      </c>
      <c r="S147" t="n">
        <v>60.56</v>
      </c>
      <c r="T147" t="n">
        <v>18115.98</v>
      </c>
      <c r="U147" t="n">
        <v>0.63</v>
      </c>
      <c r="V147" t="n">
        <v>0.9399999999999999</v>
      </c>
      <c r="W147" t="n">
        <v>0.23</v>
      </c>
      <c r="X147" t="n">
        <v>1.1</v>
      </c>
      <c r="Y147" t="n">
        <v>1</v>
      </c>
      <c r="Z147" t="n">
        <v>10</v>
      </c>
    </row>
    <row r="148">
      <c r="A148" t="n">
        <v>19</v>
      </c>
      <c r="B148" t="n">
        <v>150</v>
      </c>
      <c r="C148" t="inlineStr">
        <is>
          <t xml:space="preserve">CONCLUIDO	</t>
        </is>
      </c>
      <c r="D148" t="n">
        <v>4.2808</v>
      </c>
      <c r="E148" t="n">
        <v>23.36</v>
      </c>
      <c r="F148" t="n">
        <v>18.31</v>
      </c>
      <c r="G148" t="n">
        <v>29.69</v>
      </c>
      <c r="H148" t="n">
        <v>0.33</v>
      </c>
      <c r="I148" t="n">
        <v>37</v>
      </c>
      <c r="J148" t="n">
        <v>306.7</v>
      </c>
      <c r="K148" t="n">
        <v>61.82</v>
      </c>
      <c r="L148" t="n">
        <v>5.75</v>
      </c>
      <c r="M148" t="n">
        <v>35</v>
      </c>
      <c r="N148" t="n">
        <v>89.13</v>
      </c>
      <c r="O148" t="n">
        <v>38061.04</v>
      </c>
      <c r="P148" t="n">
        <v>288.04</v>
      </c>
      <c r="Q148" t="n">
        <v>2924.52</v>
      </c>
      <c r="R148" t="n">
        <v>94.31999999999999</v>
      </c>
      <c r="S148" t="n">
        <v>60.56</v>
      </c>
      <c r="T148" t="n">
        <v>16981.27</v>
      </c>
      <c r="U148" t="n">
        <v>0.64</v>
      </c>
      <c r="V148" t="n">
        <v>0.9399999999999999</v>
      </c>
      <c r="W148" t="n">
        <v>0.22</v>
      </c>
      <c r="X148" t="n">
        <v>1.03</v>
      </c>
      <c r="Y148" t="n">
        <v>1</v>
      </c>
      <c r="Z148" t="n">
        <v>10</v>
      </c>
    </row>
    <row r="149">
      <c r="A149" t="n">
        <v>20</v>
      </c>
      <c r="B149" t="n">
        <v>150</v>
      </c>
      <c r="C149" t="inlineStr">
        <is>
          <t xml:space="preserve">CONCLUIDO	</t>
        </is>
      </c>
      <c r="D149" t="n">
        <v>4.3092</v>
      </c>
      <c r="E149" t="n">
        <v>23.21</v>
      </c>
      <c r="F149" t="n">
        <v>18.26</v>
      </c>
      <c r="G149" t="n">
        <v>31.31</v>
      </c>
      <c r="H149" t="n">
        <v>0.35</v>
      </c>
      <c r="I149" t="n">
        <v>35</v>
      </c>
      <c r="J149" t="n">
        <v>307.24</v>
      </c>
      <c r="K149" t="n">
        <v>61.82</v>
      </c>
      <c r="L149" t="n">
        <v>6</v>
      </c>
      <c r="M149" t="n">
        <v>33</v>
      </c>
      <c r="N149" t="n">
        <v>89.42</v>
      </c>
      <c r="O149" t="n">
        <v>38127.48</v>
      </c>
      <c r="P149" t="n">
        <v>284.79</v>
      </c>
      <c r="Q149" t="n">
        <v>2924.37</v>
      </c>
      <c r="R149" t="n">
        <v>92.77</v>
      </c>
      <c r="S149" t="n">
        <v>60.56</v>
      </c>
      <c r="T149" t="n">
        <v>16217.06</v>
      </c>
      <c r="U149" t="n">
        <v>0.65</v>
      </c>
      <c r="V149" t="n">
        <v>0.9399999999999999</v>
      </c>
      <c r="W149" t="n">
        <v>0.22</v>
      </c>
      <c r="X149" t="n">
        <v>0.99</v>
      </c>
      <c r="Y149" t="n">
        <v>1</v>
      </c>
      <c r="Z149" t="n">
        <v>10</v>
      </c>
    </row>
    <row r="150">
      <c r="A150" t="n">
        <v>21</v>
      </c>
      <c r="B150" t="n">
        <v>150</v>
      </c>
      <c r="C150" t="inlineStr">
        <is>
          <t xml:space="preserve">CONCLUIDO	</t>
        </is>
      </c>
      <c r="D150" t="n">
        <v>4.3264</v>
      </c>
      <c r="E150" t="n">
        <v>23.11</v>
      </c>
      <c r="F150" t="n">
        <v>18.23</v>
      </c>
      <c r="G150" t="n">
        <v>32.17</v>
      </c>
      <c r="H150" t="n">
        <v>0.36</v>
      </c>
      <c r="I150" t="n">
        <v>34</v>
      </c>
      <c r="J150" t="n">
        <v>307.78</v>
      </c>
      <c r="K150" t="n">
        <v>61.82</v>
      </c>
      <c r="L150" t="n">
        <v>6.25</v>
      </c>
      <c r="M150" t="n">
        <v>32</v>
      </c>
      <c r="N150" t="n">
        <v>89.70999999999999</v>
      </c>
      <c r="O150" t="n">
        <v>38194.05</v>
      </c>
      <c r="P150" t="n">
        <v>281.64</v>
      </c>
      <c r="Q150" t="n">
        <v>2924.55</v>
      </c>
      <c r="R150" t="n">
        <v>91.63</v>
      </c>
      <c r="S150" t="n">
        <v>60.56</v>
      </c>
      <c r="T150" t="n">
        <v>15649.85</v>
      </c>
      <c r="U150" t="n">
        <v>0.66</v>
      </c>
      <c r="V150" t="n">
        <v>0.9399999999999999</v>
      </c>
      <c r="W150" t="n">
        <v>0.22</v>
      </c>
      <c r="X150" t="n">
        <v>0.95</v>
      </c>
      <c r="Y150" t="n">
        <v>1</v>
      </c>
      <c r="Z150" t="n">
        <v>10</v>
      </c>
    </row>
    <row r="151">
      <c r="A151" t="n">
        <v>22</v>
      </c>
      <c r="B151" t="n">
        <v>150</v>
      </c>
      <c r="C151" t="inlineStr">
        <is>
          <t xml:space="preserve">CONCLUIDO	</t>
        </is>
      </c>
      <c r="D151" t="n">
        <v>4.3627</v>
      </c>
      <c r="E151" t="n">
        <v>22.92</v>
      </c>
      <c r="F151" t="n">
        <v>18.15</v>
      </c>
      <c r="G151" t="n">
        <v>34.02</v>
      </c>
      <c r="H151" t="n">
        <v>0.38</v>
      </c>
      <c r="I151" t="n">
        <v>32</v>
      </c>
      <c r="J151" t="n">
        <v>308.32</v>
      </c>
      <c r="K151" t="n">
        <v>61.82</v>
      </c>
      <c r="L151" t="n">
        <v>6.5</v>
      </c>
      <c r="M151" t="n">
        <v>30</v>
      </c>
      <c r="N151" t="n">
        <v>90</v>
      </c>
      <c r="O151" t="n">
        <v>38260.74</v>
      </c>
      <c r="P151" t="n">
        <v>278.26</v>
      </c>
      <c r="Q151" t="n">
        <v>2924.48</v>
      </c>
      <c r="R151" t="n">
        <v>89.01000000000001</v>
      </c>
      <c r="S151" t="n">
        <v>60.56</v>
      </c>
      <c r="T151" t="n">
        <v>14350.19</v>
      </c>
      <c r="U151" t="n">
        <v>0.68</v>
      </c>
      <c r="V151" t="n">
        <v>0.95</v>
      </c>
      <c r="W151" t="n">
        <v>0.21</v>
      </c>
      <c r="X151" t="n">
        <v>0.87</v>
      </c>
      <c r="Y151" t="n">
        <v>1</v>
      </c>
      <c r="Z151" t="n">
        <v>10</v>
      </c>
    </row>
    <row r="152">
      <c r="A152" t="n">
        <v>23</v>
      </c>
      <c r="B152" t="n">
        <v>150</v>
      </c>
      <c r="C152" t="inlineStr">
        <is>
          <t xml:space="preserve">CONCLUIDO	</t>
        </is>
      </c>
      <c r="D152" t="n">
        <v>4.3781</v>
      </c>
      <c r="E152" t="n">
        <v>22.84</v>
      </c>
      <c r="F152" t="n">
        <v>18.12</v>
      </c>
      <c r="G152" t="n">
        <v>35.07</v>
      </c>
      <c r="H152" t="n">
        <v>0.39</v>
      </c>
      <c r="I152" t="n">
        <v>31</v>
      </c>
      <c r="J152" t="n">
        <v>308.86</v>
      </c>
      <c r="K152" t="n">
        <v>61.82</v>
      </c>
      <c r="L152" t="n">
        <v>6.75</v>
      </c>
      <c r="M152" t="n">
        <v>29</v>
      </c>
      <c r="N152" t="n">
        <v>90.29000000000001</v>
      </c>
      <c r="O152" t="n">
        <v>38327.57</v>
      </c>
      <c r="P152" t="n">
        <v>274.46</v>
      </c>
      <c r="Q152" t="n">
        <v>2924.4</v>
      </c>
      <c r="R152" t="n">
        <v>88.11</v>
      </c>
      <c r="S152" t="n">
        <v>60.56</v>
      </c>
      <c r="T152" t="n">
        <v>13904.5</v>
      </c>
      <c r="U152" t="n">
        <v>0.6899999999999999</v>
      </c>
      <c r="V152" t="n">
        <v>0.95</v>
      </c>
      <c r="W152" t="n">
        <v>0.21</v>
      </c>
      <c r="X152" t="n">
        <v>0.84</v>
      </c>
      <c r="Y152" t="n">
        <v>1</v>
      </c>
      <c r="Z152" t="n">
        <v>10</v>
      </c>
    </row>
    <row r="153">
      <c r="A153" t="n">
        <v>24</v>
      </c>
      <c r="B153" t="n">
        <v>150</v>
      </c>
      <c r="C153" t="inlineStr">
        <is>
          <t xml:space="preserve">CONCLUIDO	</t>
        </is>
      </c>
      <c r="D153" t="n">
        <v>4.4135</v>
      </c>
      <c r="E153" t="n">
        <v>22.66</v>
      </c>
      <c r="F153" t="n">
        <v>18.05</v>
      </c>
      <c r="G153" t="n">
        <v>37.34</v>
      </c>
      <c r="H153" t="n">
        <v>0.4</v>
      </c>
      <c r="I153" t="n">
        <v>29</v>
      </c>
      <c r="J153" t="n">
        <v>309.41</v>
      </c>
      <c r="K153" t="n">
        <v>61.82</v>
      </c>
      <c r="L153" t="n">
        <v>7</v>
      </c>
      <c r="M153" t="n">
        <v>27</v>
      </c>
      <c r="N153" t="n">
        <v>90.59</v>
      </c>
      <c r="O153" t="n">
        <v>38394.52</v>
      </c>
      <c r="P153" t="n">
        <v>271.25</v>
      </c>
      <c r="Q153" t="n">
        <v>2924.39</v>
      </c>
      <c r="R153" t="n">
        <v>85.73</v>
      </c>
      <c r="S153" t="n">
        <v>60.56</v>
      </c>
      <c r="T153" t="n">
        <v>12723.47</v>
      </c>
      <c r="U153" t="n">
        <v>0.71</v>
      </c>
      <c r="V153" t="n">
        <v>0.95</v>
      </c>
      <c r="W153" t="n">
        <v>0.21</v>
      </c>
      <c r="X153" t="n">
        <v>0.77</v>
      </c>
      <c r="Y153" t="n">
        <v>1</v>
      </c>
      <c r="Z153" t="n">
        <v>10</v>
      </c>
    </row>
    <row r="154">
      <c r="A154" t="n">
        <v>25</v>
      </c>
      <c r="B154" t="n">
        <v>150</v>
      </c>
      <c r="C154" t="inlineStr">
        <is>
          <t xml:space="preserve">CONCLUIDO	</t>
        </is>
      </c>
      <c r="D154" t="n">
        <v>4.435</v>
      </c>
      <c r="E154" t="n">
        <v>22.55</v>
      </c>
      <c r="F154" t="n">
        <v>18</v>
      </c>
      <c r="G154" t="n">
        <v>38.56</v>
      </c>
      <c r="H154" t="n">
        <v>0.42</v>
      </c>
      <c r="I154" t="n">
        <v>28</v>
      </c>
      <c r="J154" t="n">
        <v>309.95</v>
      </c>
      <c r="K154" t="n">
        <v>61.82</v>
      </c>
      <c r="L154" t="n">
        <v>7.25</v>
      </c>
      <c r="M154" t="n">
        <v>26</v>
      </c>
      <c r="N154" t="n">
        <v>90.88</v>
      </c>
      <c r="O154" t="n">
        <v>38461.6</v>
      </c>
      <c r="P154" t="n">
        <v>268.21</v>
      </c>
      <c r="Q154" t="n">
        <v>2924.77</v>
      </c>
      <c r="R154" t="n">
        <v>83.66</v>
      </c>
      <c r="S154" t="n">
        <v>60.56</v>
      </c>
      <c r="T154" t="n">
        <v>11694.83</v>
      </c>
      <c r="U154" t="n">
        <v>0.72</v>
      </c>
      <c r="V154" t="n">
        <v>0.96</v>
      </c>
      <c r="W154" t="n">
        <v>0.21</v>
      </c>
      <c r="X154" t="n">
        <v>0.72</v>
      </c>
      <c r="Y154" t="n">
        <v>1</v>
      </c>
      <c r="Z154" t="n">
        <v>10</v>
      </c>
    </row>
    <row r="155">
      <c r="A155" t="n">
        <v>26</v>
      </c>
      <c r="B155" t="n">
        <v>150</v>
      </c>
      <c r="C155" t="inlineStr">
        <is>
          <t xml:space="preserve">CONCLUIDO	</t>
        </is>
      </c>
      <c r="D155" t="n">
        <v>4.478</v>
      </c>
      <c r="E155" t="n">
        <v>22.33</v>
      </c>
      <c r="F155" t="n">
        <v>17.89</v>
      </c>
      <c r="G155" t="n">
        <v>41.28</v>
      </c>
      <c r="H155" t="n">
        <v>0.43</v>
      </c>
      <c r="I155" t="n">
        <v>26</v>
      </c>
      <c r="J155" t="n">
        <v>310.5</v>
      </c>
      <c r="K155" t="n">
        <v>61.82</v>
      </c>
      <c r="L155" t="n">
        <v>7.5</v>
      </c>
      <c r="M155" t="n">
        <v>24</v>
      </c>
      <c r="N155" t="n">
        <v>91.18000000000001</v>
      </c>
      <c r="O155" t="n">
        <v>38528.81</v>
      </c>
      <c r="P155" t="n">
        <v>261.96</v>
      </c>
      <c r="Q155" t="n">
        <v>2924.4</v>
      </c>
      <c r="R155" t="n">
        <v>80.81999999999999</v>
      </c>
      <c r="S155" t="n">
        <v>60.56</v>
      </c>
      <c r="T155" t="n">
        <v>10284.87</v>
      </c>
      <c r="U155" t="n">
        <v>0.75</v>
      </c>
      <c r="V155" t="n">
        <v>0.96</v>
      </c>
      <c r="W155" t="n">
        <v>0.19</v>
      </c>
      <c r="X155" t="n">
        <v>0.61</v>
      </c>
      <c r="Y155" t="n">
        <v>1</v>
      </c>
      <c r="Z155" t="n">
        <v>10</v>
      </c>
    </row>
    <row r="156">
      <c r="A156" t="n">
        <v>27</v>
      </c>
      <c r="B156" t="n">
        <v>150</v>
      </c>
      <c r="C156" t="inlineStr">
        <is>
          <t xml:space="preserve">CONCLUIDO	</t>
        </is>
      </c>
      <c r="D156" t="n">
        <v>4.4429</v>
      </c>
      <c r="E156" t="n">
        <v>22.51</v>
      </c>
      <c r="F156" t="n">
        <v>18.07</v>
      </c>
      <c r="G156" t="n">
        <v>41.69</v>
      </c>
      <c r="H156" t="n">
        <v>0.44</v>
      </c>
      <c r="I156" t="n">
        <v>26</v>
      </c>
      <c r="J156" t="n">
        <v>311.04</v>
      </c>
      <c r="K156" t="n">
        <v>61.82</v>
      </c>
      <c r="L156" t="n">
        <v>7.75</v>
      </c>
      <c r="M156" t="n">
        <v>24</v>
      </c>
      <c r="N156" t="n">
        <v>91.47</v>
      </c>
      <c r="O156" t="n">
        <v>38596.15</v>
      </c>
      <c r="P156" t="n">
        <v>264.1</v>
      </c>
      <c r="Q156" t="n">
        <v>2924.61</v>
      </c>
      <c r="R156" t="n">
        <v>86.75</v>
      </c>
      <c r="S156" t="n">
        <v>60.56</v>
      </c>
      <c r="T156" t="n">
        <v>13248.75</v>
      </c>
      <c r="U156" t="n">
        <v>0.7</v>
      </c>
      <c r="V156" t="n">
        <v>0.95</v>
      </c>
      <c r="W156" t="n">
        <v>0.2</v>
      </c>
      <c r="X156" t="n">
        <v>0.79</v>
      </c>
      <c r="Y156" t="n">
        <v>1</v>
      </c>
      <c r="Z156" t="n">
        <v>10</v>
      </c>
    </row>
    <row r="157">
      <c r="A157" t="n">
        <v>28</v>
      </c>
      <c r="B157" t="n">
        <v>150</v>
      </c>
      <c r="C157" t="inlineStr">
        <is>
          <t xml:space="preserve">CONCLUIDO	</t>
        </is>
      </c>
      <c r="D157" t="n">
        <v>4.4678</v>
      </c>
      <c r="E157" t="n">
        <v>22.38</v>
      </c>
      <c r="F157" t="n">
        <v>18</v>
      </c>
      <c r="G157" t="n">
        <v>43.19</v>
      </c>
      <c r="H157" t="n">
        <v>0.46</v>
      </c>
      <c r="I157" t="n">
        <v>25</v>
      </c>
      <c r="J157" t="n">
        <v>311.59</v>
      </c>
      <c r="K157" t="n">
        <v>61.82</v>
      </c>
      <c r="L157" t="n">
        <v>8</v>
      </c>
      <c r="M157" t="n">
        <v>23</v>
      </c>
      <c r="N157" t="n">
        <v>91.77</v>
      </c>
      <c r="O157" t="n">
        <v>38663.62</v>
      </c>
      <c r="P157" t="n">
        <v>259.22</v>
      </c>
      <c r="Q157" t="n">
        <v>2924.35</v>
      </c>
      <c r="R157" t="n">
        <v>84.12</v>
      </c>
      <c r="S157" t="n">
        <v>60.56</v>
      </c>
      <c r="T157" t="n">
        <v>11939.59</v>
      </c>
      <c r="U157" t="n">
        <v>0.72</v>
      </c>
      <c r="V157" t="n">
        <v>0.96</v>
      </c>
      <c r="W157" t="n">
        <v>0.21</v>
      </c>
      <c r="X157" t="n">
        <v>0.72</v>
      </c>
      <c r="Y157" t="n">
        <v>1</v>
      </c>
      <c r="Z157" t="n">
        <v>10</v>
      </c>
    </row>
    <row r="158">
      <c r="A158" t="n">
        <v>29</v>
      </c>
      <c r="B158" t="n">
        <v>150</v>
      </c>
      <c r="C158" t="inlineStr">
        <is>
          <t xml:space="preserve">CONCLUIDO	</t>
        </is>
      </c>
      <c r="D158" t="n">
        <v>4.4903</v>
      </c>
      <c r="E158" t="n">
        <v>22.27</v>
      </c>
      <c r="F158" t="n">
        <v>17.94</v>
      </c>
      <c r="G158" t="n">
        <v>44.85</v>
      </c>
      <c r="H158" t="n">
        <v>0.47</v>
      </c>
      <c r="I158" t="n">
        <v>24</v>
      </c>
      <c r="J158" t="n">
        <v>312.14</v>
      </c>
      <c r="K158" t="n">
        <v>61.82</v>
      </c>
      <c r="L158" t="n">
        <v>8.25</v>
      </c>
      <c r="M158" t="n">
        <v>22</v>
      </c>
      <c r="N158" t="n">
        <v>92.06999999999999</v>
      </c>
      <c r="O158" t="n">
        <v>38731.35</v>
      </c>
      <c r="P158" t="n">
        <v>255.44</v>
      </c>
      <c r="Q158" t="n">
        <v>2924.35</v>
      </c>
      <c r="R158" t="n">
        <v>82.23</v>
      </c>
      <c r="S158" t="n">
        <v>60.56</v>
      </c>
      <c r="T158" t="n">
        <v>11000.18</v>
      </c>
      <c r="U158" t="n">
        <v>0.74</v>
      </c>
      <c r="V158" t="n">
        <v>0.96</v>
      </c>
      <c r="W158" t="n">
        <v>0.2</v>
      </c>
      <c r="X158" t="n">
        <v>0.66</v>
      </c>
      <c r="Y158" t="n">
        <v>1</v>
      </c>
      <c r="Z158" t="n">
        <v>10</v>
      </c>
    </row>
    <row r="159">
      <c r="A159" t="n">
        <v>30</v>
      </c>
      <c r="B159" t="n">
        <v>150</v>
      </c>
      <c r="C159" t="inlineStr">
        <is>
          <t xml:space="preserve">CONCLUIDO	</t>
        </is>
      </c>
      <c r="D159" t="n">
        <v>4.5044</v>
      </c>
      <c r="E159" t="n">
        <v>22.2</v>
      </c>
      <c r="F159" t="n">
        <v>17.93</v>
      </c>
      <c r="G159" t="n">
        <v>46.76</v>
      </c>
      <c r="H159" t="n">
        <v>0.48</v>
      </c>
      <c r="I159" t="n">
        <v>23</v>
      </c>
      <c r="J159" t="n">
        <v>312.69</v>
      </c>
      <c r="K159" t="n">
        <v>61.82</v>
      </c>
      <c r="L159" t="n">
        <v>8.5</v>
      </c>
      <c r="M159" t="n">
        <v>20</v>
      </c>
      <c r="N159" t="n">
        <v>92.37</v>
      </c>
      <c r="O159" t="n">
        <v>38799.09</v>
      </c>
      <c r="P159" t="n">
        <v>252.44</v>
      </c>
      <c r="Q159" t="n">
        <v>2924.42</v>
      </c>
      <c r="R159" t="n">
        <v>81.64</v>
      </c>
      <c r="S159" t="n">
        <v>60.56</v>
      </c>
      <c r="T159" t="n">
        <v>10711.04</v>
      </c>
      <c r="U159" t="n">
        <v>0.74</v>
      </c>
      <c r="V159" t="n">
        <v>0.96</v>
      </c>
      <c r="W159" t="n">
        <v>0.2</v>
      </c>
      <c r="X159" t="n">
        <v>0.65</v>
      </c>
      <c r="Y159" t="n">
        <v>1</v>
      </c>
      <c r="Z159" t="n">
        <v>10</v>
      </c>
    </row>
    <row r="160">
      <c r="A160" t="n">
        <v>31</v>
      </c>
      <c r="B160" t="n">
        <v>150</v>
      </c>
      <c r="C160" t="inlineStr">
        <is>
          <t xml:space="preserve">CONCLUIDO	</t>
        </is>
      </c>
      <c r="D160" t="n">
        <v>4.5231</v>
      </c>
      <c r="E160" t="n">
        <v>22.11</v>
      </c>
      <c r="F160" t="n">
        <v>17.89</v>
      </c>
      <c r="G160" t="n">
        <v>48.79</v>
      </c>
      <c r="H160" t="n">
        <v>0.5</v>
      </c>
      <c r="I160" t="n">
        <v>22</v>
      </c>
      <c r="J160" t="n">
        <v>313.24</v>
      </c>
      <c r="K160" t="n">
        <v>61.82</v>
      </c>
      <c r="L160" t="n">
        <v>8.75</v>
      </c>
      <c r="M160" t="n">
        <v>14</v>
      </c>
      <c r="N160" t="n">
        <v>92.67</v>
      </c>
      <c r="O160" t="n">
        <v>38866.96</v>
      </c>
      <c r="P160" t="n">
        <v>249.52</v>
      </c>
      <c r="Q160" t="n">
        <v>2924.56</v>
      </c>
      <c r="R160" t="n">
        <v>80.34</v>
      </c>
      <c r="S160" t="n">
        <v>60.56</v>
      </c>
      <c r="T160" t="n">
        <v>10065.13</v>
      </c>
      <c r="U160" t="n">
        <v>0.75</v>
      </c>
      <c r="V160" t="n">
        <v>0.96</v>
      </c>
      <c r="W160" t="n">
        <v>0.21</v>
      </c>
      <c r="X160" t="n">
        <v>0.61</v>
      </c>
      <c r="Y160" t="n">
        <v>1</v>
      </c>
      <c r="Z160" t="n">
        <v>10</v>
      </c>
    </row>
    <row r="161">
      <c r="A161" t="n">
        <v>32</v>
      </c>
      <c r="B161" t="n">
        <v>150</v>
      </c>
      <c r="C161" t="inlineStr">
        <is>
          <t xml:space="preserve">CONCLUIDO	</t>
        </is>
      </c>
      <c r="D161" t="n">
        <v>4.5395</v>
      </c>
      <c r="E161" t="n">
        <v>22.03</v>
      </c>
      <c r="F161" t="n">
        <v>17.86</v>
      </c>
      <c r="G161" t="n">
        <v>51.04</v>
      </c>
      <c r="H161" t="n">
        <v>0.51</v>
      </c>
      <c r="I161" t="n">
        <v>21</v>
      </c>
      <c r="J161" t="n">
        <v>313.79</v>
      </c>
      <c r="K161" t="n">
        <v>61.82</v>
      </c>
      <c r="L161" t="n">
        <v>9</v>
      </c>
      <c r="M161" t="n">
        <v>6</v>
      </c>
      <c r="N161" t="n">
        <v>92.97</v>
      </c>
      <c r="O161" t="n">
        <v>38934.97</v>
      </c>
      <c r="P161" t="n">
        <v>247.14</v>
      </c>
      <c r="Q161" t="n">
        <v>2924.57</v>
      </c>
      <c r="R161" t="n">
        <v>79.09</v>
      </c>
      <c r="S161" t="n">
        <v>60.56</v>
      </c>
      <c r="T161" t="n">
        <v>9446.91</v>
      </c>
      <c r="U161" t="n">
        <v>0.77</v>
      </c>
      <c r="V161" t="n">
        <v>0.96</v>
      </c>
      <c r="W161" t="n">
        <v>0.22</v>
      </c>
      <c r="X161" t="n">
        <v>0.59</v>
      </c>
      <c r="Y161" t="n">
        <v>1</v>
      </c>
      <c r="Z161" t="n">
        <v>10</v>
      </c>
    </row>
    <row r="162">
      <c r="A162" t="n">
        <v>33</v>
      </c>
      <c r="B162" t="n">
        <v>150</v>
      </c>
      <c r="C162" t="inlineStr">
        <is>
          <t xml:space="preserve">CONCLUIDO	</t>
        </is>
      </c>
      <c r="D162" t="n">
        <v>4.5374</v>
      </c>
      <c r="E162" t="n">
        <v>22.04</v>
      </c>
      <c r="F162" t="n">
        <v>17.88</v>
      </c>
      <c r="G162" t="n">
        <v>51.07</v>
      </c>
      <c r="H162" t="n">
        <v>0.52</v>
      </c>
      <c r="I162" t="n">
        <v>21</v>
      </c>
      <c r="J162" t="n">
        <v>314.34</v>
      </c>
      <c r="K162" t="n">
        <v>61.82</v>
      </c>
      <c r="L162" t="n">
        <v>9.25</v>
      </c>
      <c r="M162" t="n">
        <v>4</v>
      </c>
      <c r="N162" t="n">
        <v>93.27</v>
      </c>
      <c r="O162" t="n">
        <v>39003.11</v>
      </c>
      <c r="P162" t="n">
        <v>247.11</v>
      </c>
      <c r="Q162" t="n">
        <v>2924.47</v>
      </c>
      <c r="R162" t="n">
        <v>79.51000000000001</v>
      </c>
      <c r="S162" t="n">
        <v>60.56</v>
      </c>
      <c r="T162" t="n">
        <v>9653.799999999999</v>
      </c>
      <c r="U162" t="n">
        <v>0.76</v>
      </c>
      <c r="V162" t="n">
        <v>0.96</v>
      </c>
      <c r="W162" t="n">
        <v>0.22</v>
      </c>
      <c r="X162" t="n">
        <v>0.6</v>
      </c>
      <c r="Y162" t="n">
        <v>1</v>
      </c>
      <c r="Z162" t="n">
        <v>10</v>
      </c>
    </row>
    <row r="163">
      <c r="A163" t="n">
        <v>34</v>
      </c>
      <c r="B163" t="n">
        <v>150</v>
      </c>
      <c r="C163" t="inlineStr">
        <is>
          <t xml:space="preserve">CONCLUIDO	</t>
        </is>
      </c>
      <c r="D163" t="n">
        <v>4.5353</v>
      </c>
      <c r="E163" t="n">
        <v>22.05</v>
      </c>
      <c r="F163" t="n">
        <v>17.89</v>
      </c>
      <c r="G163" t="n">
        <v>51.1</v>
      </c>
      <c r="H163" t="n">
        <v>0.54</v>
      </c>
      <c r="I163" t="n">
        <v>21</v>
      </c>
      <c r="J163" t="n">
        <v>314.9</v>
      </c>
      <c r="K163" t="n">
        <v>61.82</v>
      </c>
      <c r="L163" t="n">
        <v>9.5</v>
      </c>
      <c r="M163" t="n">
        <v>1</v>
      </c>
      <c r="N163" t="n">
        <v>93.56999999999999</v>
      </c>
      <c r="O163" t="n">
        <v>39071.38</v>
      </c>
      <c r="P163" t="n">
        <v>247.77</v>
      </c>
      <c r="Q163" t="n">
        <v>2924.53</v>
      </c>
      <c r="R163" t="n">
        <v>79.79000000000001</v>
      </c>
      <c r="S163" t="n">
        <v>60.56</v>
      </c>
      <c r="T163" t="n">
        <v>9796.73</v>
      </c>
      <c r="U163" t="n">
        <v>0.76</v>
      </c>
      <c r="V163" t="n">
        <v>0.96</v>
      </c>
      <c r="W163" t="n">
        <v>0.22</v>
      </c>
      <c r="X163" t="n">
        <v>0.61</v>
      </c>
      <c r="Y163" t="n">
        <v>1</v>
      </c>
      <c r="Z163" t="n">
        <v>10</v>
      </c>
    </row>
    <row r="164">
      <c r="A164" t="n">
        <v>35</v>
      </c>
      <c r="B164" t="n">
        <v>150</v>
      </c>
      <c r="C164" t="inlineStr">
        <is>
          <t xml:space="preserve">CONCLUIDO	</t>
        </is>
      </c>
      <c r="D164" t="n">
        <v>4.533</v>
      </c>
      <c r="E164" t="n">
        <v>22.06</v>
      </c>
      <c r="F164" t="n">
        <v>17.9</v>
      </c>
      <c r="G164" t="n">
        <v>51.13</v>
      </c>
      <c r="H164" t="n">
        <v>0.55</v>
      </c>
      <c r="I164" t="n">
        <v>21</v>
      </c>
      <c r="J164" t="n">
        <v>315.45</v>
      </c>
      <c r="K164" t="n">
        <v>61.82</v>
      </c>
      <c r="L164" t="n">
        <v>9.75</v>
      </c>
      <c r="M164" t="n">
        <v>0</v>
      </c>
      <c r="N164" t="n">
        <v>93.88</v>
      </c>
      <c r="O164" t="n">
        <v>39139.8</v>
      </c>
      <c r="P164" t="n">
        <v>248.1</v>
      </c>
      <c r="Q164" t="n">
        <v>2924.49</v>
      </c>
      <c r="R164" t="n">
        <v>80.06999999999999</v>
      </c>
      <c r="S164" t="n">
        <v>60.56</v>
      </c>
      <c r="T164" t="n">
        <v>9934.530000000001</v>
      </c>
      <c r="U164" t="n">
        <v>0.76</v>
      </c>
      <c r="V164" t="n">
        <v>0.96</v>
      </c>
      <c r="W164" t="n">
        <v>0.22</v>
      </c>
      <c r="X164" t="n">
        <v>0.62</v>
      </c>
      <c r="Y164" t="n">
        <v>1</v>
      </c>
      <c r="Z164" t="n">
        <v>10</v>
      </c>
    </row>
    <row r="165">
      <c r="A165" t="n">
        <v>0</v>
      </c>
      <c r="B165" t="n">
        <v>10</v>
      </c>
      <c r="C165" t="inlineStr">
        <is>
          <t xml:space="preserve">CONCLUIDO	</t>
        </is>
      </c>
      <c r="D165" t="n">
        <v>3.2311</v>
      </c>
      <c r="E165" t="n">
        <v>30.95</v>
      </c>
      <c r="F165" t="n">
        <v>26.05</v>
      </c>
      <c r="G165" t="n">
        <v>5.33</v>
      </c>
      <c r="H165" t="n">
        <v>0.64</v>
      </c>
      <c r="I165" t="n">
        <v>293</v>
      </c>
      <c r="J165" t="n">
        <v>26.11</v>
      </c>
      <c r="K165" t="n">
        <v>12.1</v>
      </c>
      <c r="L165" t="n">
        <v>1</v>
      </c>
      <c r="M165" t="n">
        <v>0</v>
      </c>
      <c r="N165" t="n">
        <v>3.01</v>
      </c>
      <c r="O165" t="n">
        <v>3454.41</v>
      </c>
      <c r="P165" t="n">
        <v>75.78</v>
      </c>
      <c r="Q165" t="n">
        <v>2925.64</v>
      </c>
      <c r="R165" t="n">
        <v>333.73</v>
      </c>
      <c r="S165" t="n">
        <v>60.56</v>
      </c>
      <c r="T165" t="n">
        <v>135405.42</v>
      </c>
      <c r="U165" t="n">
        <v>0.18</v>
      </c>
      <c r="V165" t="n">
        <v>0.66</v>
      </c>
      <c r="W165" t="n">
        <v>1.02</v>
      </c>
      <c r="X165" t="n">
        <v>8.76</v>
      </c>
      <c r="Y165" t="n">
        <v>1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4.0032</v>
      </c>
      <c r="E166" t="n">
        <v>24.98</v>
      </c>
      <c r="F166" t="n">
        <v>20.61</v>
      </c>
      <c r="G166" t="n">
        <v>10.66</v>
      </c>
      <c r="H166" t="n">
        <v>0.18</v>
      </c>
      <c r="I166" t="n">
        <v>116</v>
      </c>
      <c r="J166" t="n">
        <v>98.70999999999999</v>
      </c>
      <c r="K166" t="n">
        <v>39.72</v>
      </c>
      <c r="L166" t="n">
        <v>1</v>
      </c>
      <c r="M166" t="n">
        <v>114</v>
      </c>
      <c r="N166" t="n">
        <v>12.99</v>
      </c>
      <c r="O166" t="n">
        <v>12407.75</v>
      </c>
      <c r="P166" t="n">
        <v>159.72</v>
      </c>
      <c r="Q166" t="n">
        <v>2924.75</v>
      </c>
      <c r="R166" t="n">
        <v>169.2</v>
      </c>
      <c r="S166" t="n">
        <v>60.56</v>
      </c>
      <c r="T166" t="n">
        <v>54022.87</v>
      </c>
      <c r="U166" t="n">
        <v>0.36</v>
      </c>
      <c r="V166" t="n">
        <v>0.83</v>
      </c>
      <c r="W166" t="n">
        <v>0.35</v>
      </c>
      <c r="X166" t="n">
        <v>3.33</v>
      </c>
      <c r="Y166" t="n">
        <v>1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4.2876</v>
      </c>
      <c r="E167" t="n">
        <v>23.32</v>
      </c>
      <c r="F167" t="n">
        <v>19.63</v>
      </c>
      <c r="G167" t="n">
        <v>14.19</v>
      </c>
      <c r="H167" t="n">
        <v>0.22</v>
      </c>
      <c r="I167" t="n">
        <v>83</v>
      </c>
      <c r="J167" t="n">
        <v>99.02</v>
      </c>
      <c r="K167" t="n">
        <v>39.72</v>
      </c>
      <c r="L167" t="n">
        <v>1.25</v>
      </c>
      <c r="M167" t="n">
        <v>79</v>
      </c>
      <c r="N167" t="n">
        <v>13.05</v>
      </c>
      <c r="O167" t="n">
        <v>12446.14</v>
      </c>
      <c r="P167" t="n">
        <v>142.54</v>
      </c>
      <c r="Q167" t="n">
        <v>2924.69</v>
      </c>
      <c r="R167" t="n">
        <v>136.93</v>
      </c>
      <c r="S167" t="n">
        <v>60.56</v>
      </c>
      <c r="T167" t="n">
        <v>38054.17</v>
      </c>
      <c r="U167" t="n">
        <v>0.44</v>
      </c>
      <c r="V167" t="n">
        <v>0.88</v>
      </c>
      <c r="W167" t="n">
        <v>0.3</v>
      </c>
      <c r="X167" t="n">
        <v>2.35</v>
      </c>
      <c r="Y167" t="n">
        <v>1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4.429</v>
      </c>
      <c r="E168" t="n">
        <v>22.58</v>
      </c>
      <c r="F168" t="n">
        <v>19.21</v>
      </c>
      <c r="G168" t="n">
        <v>17.21</v>
      </c>
      <c r="H168" t="n">
        <v>0.27</v>
      </c>
      <c r="I168" t="n">
        <v>67</v>
      </c>
      <c r="J168" t="n">
        <v>99.33</v>
      </c>
      <c r="K168" t="n">
        <v>39.72</v>
      </c>
      <c r="L168" t="n">
        <v>1.5</v>
      </c>
      <c r="M168" t="n">
        <v>17</v>
      </c>
      <c r="N168" t="n">
        <v>13.11</v>
      </c>
      <c r="O168" t="n">
        <v>12484.55</v>
      </c>
      <c r="P168" t="n">
        <v>132.22</v>
      </c>
      <c r="Q168" t="n">
        <v>2924.76</v>
      </c>
      <c r="R168" t="n">
        <v>121.58</v>
      </c>
      <c r="S168" t="n">
        <v>60.56</v>
      </c>
      <c r="T168" t="n">
        <v>30460.97</v>
      </c>
      <c r="U168" t="n">
        <v>0.5</v>
      </c>
      <c r="V168" t="n">
        <v>0.9</v>
      </c>
      <c r="W168" t="n">
        <v>0.33</v>
      </c>
      <c r="X168" t="n">
        <v>1.93</v>
      </c>
      <c r="Y168" t="n">
        <v>1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4.4312</v>
      </c>
      <c r="E169" t="n">
        <v>22.57</v>
      </c>
      <c r="F169" t="n">
        <v>19.22</v>
      </c>
      <c r="G169" t="n">
        <v>17.48</v>
      </c>
      <c r="H169" t="n">
        <v>0.31</v>
      </c>
      <c r="I169" t="n">
        <v>66</v>
      </c>
      <c r="J169" t="n">
        <v>99.64</v>
      </c>
      <c r="K169" t="n">
        <v>39.72</v>
      </c>
      <c r="L169" t="n">
        <v>1.75</v>
      </c>
      <c r="M169" t="n">
        <v>0</v>
      </c>
      <c r="N169" t="n">
        <v>13.18</v>
      </c>
      <c r="O169" t="n">
        <v>12522.99</v>
      </c>
      <c r="P169" t="n">
        <v>132.22</v>
      </c>
      <c r="Q169" t="n">
        <v>2924.83</v>
      </c>
      <c r="R169" t="n">
        <v>121.16</v>
      </c>
      <c r="S169" t="n">
        <v>60.56</v>
      </c>
      <c r="T169" t="n">
        <v>30255.36</v>
      </c>
      <c r="U169" t="n">
        <v>0.5</v>
      </c>
      <c r="V169" t="n">
        <v>0.9</v>
      </c>
      <c r="W169" t="n">
        <v>0.36</v>
      </c>
      <c r="X169" t="n">
        <v>1.94</v>
      </c>
      <c r="Y169" t="n">
        <v>1</v>
      </c>
      <c r="Z169" t="n">
        <v>10</v>
      </c>
    </row>
    <row r="170">
      <c r="A170" t="n">
        <v>0</v>
      </c>
      <c r="B170" t="n">
        <v>105</v>
      </c>
      <c r="C170" t="inlineStr">
        <is>
          <t xml:space="preserve">CONCLUIDO	</t>
        </is>
      </c>
      <c r="D170" t="n">
        <v>2.6729</v>
      </c>
      <c r="E170" t="n">
        <v>37.41</v>
      </c>
      <c r="F170" t="n">
        <v>24.71</v>
      </c>
      <c r="G170" t="n">
        <v>5.93</v>
      </c>
      <c r="H170" t="n">
        <v>0.09</v>
      </c>
      <c r="I170" t="n">
        <v>250</v>
      </c>
      <c r="J170" t="n">
        <v>204</v>
      </c>
      <c r="K170" t="n">
        <v>55.27</v>
      </c>
      <c r="L170" t="n">
        <v>1</v>
      </c>
      <c r="M170" t="n">
        <v>248</v>
      </c>
      <c r="N170" t="n">
        <v>42.72</v>
      </c>
      <c r="O170" t="n">
        <v>25393.6</v>
      </c>
      <c r="P170" t="n">
        <v>344.34</v>
      </c>
      <c r="Q170" t="n">
        <v>2925.21</v>
      </c>
      <c r="R170" t="n">
        <v>303.92</v>
      </c>
      <c r="S170" t="n">
        <v>60.56</v>
      </c>
      <c r="T170" t="n">
        <v>120717.47</v>
      </c>
      <c r="U170" t="n">
        <v>0.2</v>
      </c>
      <c r="V170" t="n">
        <v>0.7</v>
      </c>
      <c r="W170" t="n">
        <v>0.5600000000000001</v>
      </c>
      <c r="X170" t="n">
        <v>7.43</v>
      </c>
      <c r="Y170" t="n">
        <v>1</v>
      </c>
      <c r="Z170" t="n">
        <v>10</v>
      </c>
    </row>
    <row r="171">
      <c r="A171" t="n">
        <v>1</v>
      </c>
      <c r="B171" t="n">
        <v>105</v>
      </c>
      <c r="C171" t="inlineStr">
        <is>
          <t xml:space="preserve">CONCLUIDO	</t>
        </is>
      </c>
      <c r="D171" t="n">
        <v>3.0867</v>
      </c>
      <c r="E171" t="n">
        <v>32.4</v>
      </c>
      <c r="F171" t="n">
        <v>22.53</v>
      </c>
      <c r="G171" t="n">
        <v>7.51</v>
      </c>
      <c r="H171" t="n">
        <v>0.11</v>
      </c>
      <c r="I171" t="n">
        <v>180</v>
      </c>
      <c r="J171" t="n">
        <v>204.39</v>
      </c>
      <c r="K171" t="n">
        <v>55.27</v>
      </c>
      <c r="L171" t="n">
        <v>1.25</v>
      </c>
      <c r="M171" t="n">
        <v>178</v>
      </c>
      <c r="N171" t="n">
        <v>42.87</v>
      </c>
      <c r="O171" t="n">
        <v>25442.42</v>
      </c>
      <c r="P171" t="n">
        <v>310.15</v>
      </c>
      <c r="Q171" t="n">
        <v>2925.07</v>
      </c>
      <c r="R171" t="n">
        <v>232.37</v>
      </c>
      <c r="S171" t="n">
        <v>60.56</v>
      </c>
      <c r="T171" t="n">
        <v>85288.95</v>
      </c>
      <c r="U171" t="n">
        <v>0.26</v>
      </c>
      <c r="V171" t="n">
        <v>0.76</v>
      </c>
      <c r="W171" t="n">
        <v>0.45</v>
      </c>
      <c r="X171" t="n">
        <v>5.25</v>
      </c>
      <c r="Y171" t="n">
        <v>1</v>
      </c>
      <c r="Z171" t="n">
        <v>10</v>
      </c>
    </row>
    <row r="172">
      <c r="A172" t="n">
        <v>2</v>
      </c>
      <c r="B172" t="n">
        <v>105</v>
      </c>
      <c r="C172" t="inlineStr">
        <is>
          <t xml:space="preserve">CONCLUIDO	</t>
        </is>
      </c>
      <c r="D172" t="n">
        <v>3.3732</v>
      </c>
      <c r="E172" t="n">
        <v>29.65</v>
      </c>
      <c r="F172" t="n">
        <v>21.36</v>
      </c>
      <c r="G172" t="n">
        <v>9.09</v>
      </c>
      <c r="H172" t="n">
        <v>0.13</v>
      </c>
      <c r="I172" t="n">
        <v>141</v>
      </c>
      <c r="J172" t="n">
        <v>204.79</v>
      </c>
      <c r="K172" t="n">
        <v>55.27</v>
      </c>
      <c r="L172" t="n">
        <v>1.5</v>
      </c>
      <c r="M172" t="n">
        <v>139</v>
      </c>
      <c r="N172" t="n">
        <v>43.02</v>
      </c>
      <c r="O172" t="n">
        <v>25491.3</v>
      </c>
      <c r="P172" t="n">
        <v>290.27</v>
      </c>
      <c r="Q172" t="n">
        <v>2925.05</v>
      </c>
      <c r="R172" t="n">
        <v>194.04</v>
      </c>
      <c r="S172" t="n">
        <v>60.56</v>
      </c>
      <c r="T172" t="n">
        <v>66317.58</v>
      </c>
      <c r="U172" t="n">
        <v>0.31</v>
      </c>
      <c r="V172" t="n">
        <v>0.8100000000000001</v>
      </c>
      <c r="W172" t="n">
        <v>0.39</v>
      </c>
      <c r="X172" t="n">
        <v>4.08</v>
      </c>
      <c r="Y172" t="n">
        <v>1</v>
      </c>
      <c r="Z172" t="n">
        <v>10</v>
      </c>
    </row>
    <row r="173">
      <c r="A173" t="n">
        <v>3</v>
      </c>
      <c r="B173" t="n">
        <v>105</v>
      </c>
      <c r="C173" t="inlineStr">
        <is>
          <t xml:space="preserve">CONCLUIDO	</t>
        </is>
      </c>
      <c r="D173" t="n">
        <v>3.5961</v>
      </c>
      <c r="E173" t="n">
        <v>27.81</v>
      </c>
      <c r="F173" t="n">
        <v>20.58</v>
      </c>
      <c r="G173" t="n">
        <v>10.74</v>
      </c>
      <c r="H173" t="n">
        <v>0.15</v>
      </c>
      <c r="I173" t="n">
        <v>115</v>
      </c>
      <c r="J173" t="n">
        <v>205.18</v>
      </c>
      <c r="K173" t="n">
        <v>55.27</v>
      </c>
      <c r="L173" t="n">
        <v>1.75</v>
      </c>
      <c r="M173" t="n">
        <v>113</v>
      </c>
      <c r="N173" t="n">
        <v>43.16</v>
      </c>
      <c r="O173" t="n">
        <v>25540.22</v>
      </c>
      <c r="P173" t="n">
        <v>276.03</v>
      </c>
      <c r="Q173" t="n">
        <v>2924.8</v>
      </c>
      <c r="R173" t="n">
        <v>168.28</v>
      </c>
      <c r="S173" t="n">
        <v>60.56</v>
      </c>
      <c r="T173" t="n">
        <v>53572.34</v>
      </c>
      <c r="U173" t="n">
        <v>0.36</v>
      </c>
      <c r="V173" t="n">
        <v>0.84</v>
      </c>
      <c r="W173" t="n">
        <v>0.35</v>
      </c>
      <c r="X173" t="n">
        <v>3.3</v>
      </c>
      <c r="Y173" t="n">
        <v>1</v>
      </c>
      <c r="Z173" t="n">
        <v>10</v>
      </c>
    </row>
    <row r="174">
      <c r="A174" t="n">
        <v>4</v>
      </c>
      <c r="B174" t="n">
        <v>105</v>
      </c>
      <c r="C174" t="inlineStr">
        <is>
          <t xml:space="preserve">CONCLUIDO	</t>
        </is>
      </c>
      <c r="D174" t="n">
        <v>3.7616</v>
      </c>
      <c r="E174" t="n">
        <v>26.58</v>
      </c>
      <c r="F174" t="n">
        <v>20.09</v>
      </c>
      <c r="G174" t="n">
        <v>12.42</v>
      </c>
      <c r="H174" t="n">
        <v>0.17</v>
      </c>
      <c r="I174" t="n">
        <v>97</v>
      </c>
      <c r="J174" t="n">
        <v>205.58</v>
      </c>
      <c r="K174" t="n">
        <v>55.27</v>
      </c>
      <c r="L174" t="n">
        <v>2</v>
      </c>
      <c r="M174" t="n">
        <v>95</v>
      </c>
      <c r="N174" t="n">
        <v>43.31</v>
      </c>
      <c r="O174" t="n">
        <v>25589.2</v>
      </c>
      <c r="P174" t="n">
        <v>265.95</v>
      </c>
      <c r="Q174" t="n">
        <v>2924.56</v>
      </c>
      <c r="R174" t="n">
        <v>152.19</v>
      </c>
      <c r="S174" t="n">
        <v>60.56</v>
      </c>
      <c r="T174" t="n">
        <v>45613.29</v>
      </c>
      <c r="U174" t="n">
        <v>0.4</v>
      </c>
      <c r="V174" t="n">
        <v>0.86</v>
      </c>
      <c r="W174" t="n">
        <v>0.32</v>
      </c>
      <c r="X174" t="n">
        <v>2.81</v>
      </c>
      <c r="Y174" t="n">
        <v>1</v>
      </c>
      <c r="Z174" t="n">
        <v>10</v>
      </c>
    </row>
    <row r="175">
      <c r="A175" t="n">
        <v>5</v>
      </c>
      <c r="B175" t="n">
        <v>105</v>
      </c>
      <c r="C175" t="inlineStr">
        <is>
          <t xml:space="preserve">CONCLUIDO	</t>
        </is>
      </c>
      <c r="D175" t="n">
        <v>3.9133</v>
      </c>
      <c r="E175" t="n">
        <v>25.55</v>
      </c>
      <c r="F175" t="n">
        <v>19.62</v>
      </c>
      <c r="G175" t="n">
        <v>14.19</v>
      </c>
      <c r="H175" t="n">
        <v>0.19</v>
      </c>
      <c r="I175" t="n">
        <v>83</v>
      </c>
      <c r="J175" t="n">
        <v>205.98</v>
      </c>
      <c r="K175" t="n">
        <v>55.27</v>
      </c>
      <c r="L175" t="n">
        <v>2.25</v>
      </c>
      <c r="M175" t="n">
        <v>81</v>
      </c>
      <c r="N175" t="n">
        <v>43.46</v>
      </c>
      <c r="O175" t="n">
        <v>25638.22</v>
      </c>
      <c r="P175" t="n">
        <v>255.92</v>
      </c>
      <c r="Q175" t="n">
        <v>2924.6</v>
      </c>
      <c r="R175" t="n">
        <v>137.1</v>
      </c>
      <c r="S175" t="n">
        <v>60.56</v>
      </c>
      <c r="T175" t="n">
        <v>38139.36</v>
      </c>
      <c r="U175" t="n">
        <v>0.44</v>
      </c>
      <c r="V175" t="n">
        <v>0.88</v>
      </c>
      <c r="W175" t="n">
        <v>0.3</v>
      </c>
      <c r="X175" t="n">
        <v>2.35</v>
      </c>
      <c r="Y175" t="n">
        <v>1</v>
      </c>
      <c r="Z175" t="n">
        <v>10</v>
      </c>
    </row>
    <row r="176">
      <c r="A176" t="n">
        <v>6</v>
      </c>
      <c r="B176" t="n">
        <v>105</v>
      </c>
      <c r="C176" t="inlineStr">
        <is>
          <t xml:space="preserve">CONCLUIDO	</t>
        </is>
      </c>
      <c r="D176" t="n">
        <v>4.0231</v>
      </c>
      <c r="E176" t="n">
        <v>24.86</v>
      </c>
      <c r="F176" t="n">
        <v>19.33</v>
      </c>
      <c r="G176" t="n">
        <v>15.89</v>
      </c>
      <c r="H176" t="n">
        <v>0.22</v>
      </c>
      <c r="I176" t="n">
        <v>73</v>
      </c>
      <c r="J176" t="n">
        <v>206.38</v>
      </c>
      <c r="K176" t="n">
        <v>55.27</v>
      </c>
      <c r="L176" t="n">
        <v>2.5</v>
      </c>
      <c r="M176" t="n">
        <v>71</v>
      </c>
      <c r="N176" t="n">
        <v>43.6</v>
      </c>
      <c r="O176" t="n">
        <v>25687.3</v>
      </c>
      <c r="P176" t="n">
        <v>248.61</v>
      </c>
      <c r="Q176" t="n">
        <v>2924.63</v>
      </c>
      <c r="R176" t="n">
        <v>127.4</v>
      </c>
      <c r="S176" t="n">
        <v>60.56</v>
      </c>
      <c r="T176" t="n">
        <v>33338.45</v>
      </c>
      <c r="U176" t="n">
        <v>0.48</v>
      </c>
      <c r="V176" t="n">
        <v>0.89</v>
      </c>
      <c r="W176" t="n">
        <v>0.28</v>
      </c>
      <c r="X176" t="n">
        <v>2.05</v>
      </c>
      <c r="Y176" t="n">
        <v>1</v>
      </c>
      <c r="Z176" t="n">
        <v>10</v>
      </c>
    </row>
    <row r="177">
      <c r="A177" t="n">
        <v>7</v>
      </c>
      <c r="B177" t="n">
        <v>105</v>
      </c>
      <c r="C177" t="inlineStr">
        <is>
          <t xml:space="preserve">CONCLUIDO	</t>
        </is>
      </c>
      <c r="D177" t="n">
        <v>4.1311</v>
      </c>
      <c r="E177" t="n">
        <v>24.21</v>
      </c>
      <c r="F177" t="n">
        <v>19.05</v>
      </c>
      <c r="G177" t="n">
        <v>17.86</v>
      </c>
      <c r="H177" t="n">
        <v>0.24</v>
      </c>
      <c r="I177" t="n">
        <v>64</v>
      </c>
      <c r="J177" t="n">
        <v>206.78</v>
      </c>
      <c r="K177" t="n">
        <v>55.27</v>
      </c>
      <c r="L177" t="n">
        <v>2.75</v>
      </c>
      <c r="M177" t="n">
        <v>62</v>
      </c>
      <c r="N177" t="n">
        <v>43.75</v>
      </c>
      <c r="O177" t="n">
        <v>25736.42</v>
      </c>
      <c r="P177" t="n">
        <v>241.25</v>
      </c>
      <c r="Q177" t="n">
        <v>2924.79</v>
      </c>
      <c r="R177" t="n">
        <v>118.11</v>
      </c>
      <c r="S177" t="n">
        <v>60.56</v>
      </c>
      <c r="T177" t="n">
        <v>28739.32</v>
      </c>
      <c r="U177" t="n">
        <v>0.51</v>
      </c>
      <c r="V177" t="n">
        <v>0.9</v>
      </c>
      <c r="W177" t="n">
        <v>0.27</v>
      </c>
      <c r="X177" t="n">
        <v>1.77</v>
      </c>
      <c r="Y177" t="n">
        <v>1</v>
      </c>
      <c r="Z177" t="n">
        <v>10</v>
      </c>
    </row>
    <row r="178">
      <c r="A178" t="n">
        <v>8</v>
      </c>
      <c r="B178" t="n">
        <v>105</v>
      </c>
      <c r="C178" t="inlineStr">
        <is>
          <t xml:space="preserve">CONCLUIDO	</t>
        </is>
      </c>
      <c r="D178" t="n">
        <v>4.226</v>
      </c>
      <c r="E178" t="n">
        <v>23.66</v>
      </c>
      <c r="F178" t="n">
        <v>18.79</v>
      </c>
      <c r="G178" t="n">
        <v>19.78</v>
      </c>
      <c r="H178" t="n">
        <v>0.26</v>
      </c>
      <c r="I178" t="n">
        <v>57</v>
      </c>
      <c r="J178" t="n">
        <v>207.17</v>
      </c>
      <c r="K178" t="n">
        <v>55.27</v>
      </c>
      <c r="L178" t="n">
        <v>3</v>
      </c>
      <c r="M178" t="n">
        <v>55</v>
      </c>
      <c r="N178" t="n">
        <v>43.9</v>
      </c>
      <c r="O178" t="n">
        <v>25785.6</v>
      </c>
      <c r="P178" t="n">
        <v>233.93</v>
      </c>
      <c r="Q178" t="n">
        <v>2924.58</v>
      </c>
      <c r="R178" t="n">
        <v>109.42</v>
      </c>
      <c r="S178" t="n">
        <v>60.56</v>
      </c>
      <c r="T178" t="n">
        <v>24430.24</v>
      </c>
      <c r="U178" t="n">
        <v>0.55</v>
      </c>
      <c r="V178" t="n">
        <v>0.92</v>
      </c>
      <c r="W178" t="n">
        <v>0.26</v>
      </c>
      <c r="X178" t="n">
        <v>1.51</v>
      </c>
      <c r="Y178" t="n">
        <v>1</v>
      </c>
      <c r="Z178" t="n">
        <v>10</v>
      </c>
    </row>
    <row r="179">
      <c r="A179" t="n">
        <v>9</v>
      </c>
      <c r="B179" t="n">
        <v>105</v>
      </c>
      <c r="C179" t="inlineStr">
        <is>
          <t xml:space="preserve">CONCLUIDO	</t>
        </is>
      </c>
      <c r="D179" t="n">
        <v>4.2901</v>
      </c>
      <c r="E179" t="n">
        <v>23.31</v>
      </c>
      <c r="F179" t="n">
        <v>18.64</v>
      </c>
      <c r="G179" t="n">
        <v>21.5</v>
      </c>
      <c r="H179" t="n">
        <v>0.28</v>
      </c>
      <c r="I179" t="n">
        <v>52</v>
      </c>
      <c r="J179" t="n">
        <v>207.57</v>
      </c>
      <c r="K179" t="n">
        <v>55.27</v>
      </c>
      <c r="L179" t="n">
        <v>3.25</v>
      </c>
      <c r="M179" t="n">
        <v>50</v>
      </c>
      <c r="N179" t="n">
        <v>44.05</v>
      </c>
      <c r="O179" t="n">
        <v>25834.83</v>
      </c>
      <c r="P179" t="n">
        <v>227.98</v>
      </c>
      <c r="Q179" t="n">
        <v>2924.55</v>
      </c>
      <c r="R179" t="n">
        <v>105.39</v>
      </c>
      <c r="S179" t="n">
        <v>60.56</v>
      </c>
      <c r="T179" t="n">
        <v>22440.93</v>
      </c>
      <c r="U179" t="n">
        <v>0.57</v>
      </c>
      <c r="V179" t="n">
        <v>0.92</v>
      </c>
      <c r="W179" t="n">
        <v>0.22</v>
      </c>
      <c r="X179" t="n">
        <v>1.36</v>
      </c>
      <c r="Y179" t="n">
        <v>1</v>
      </c>
      <c r="Z179" t="n">
        <v>10</v>
      </c>
    </row>
    <row r="180">
      <c r="A180" t="n">
        <v>10</v>
      </c>
      <c r="B180" t="n">
        <v>105</v>
      </c>
      <c r="C180" t="inlineStr">
        <is>
          <t xml:space="preserve">CONCLUIDO	</t>
        </is>
      </c>
      <c r="D180" t="n">
        <v>4.2978</v>
      </c>
      <c r="E180" t="n">
        <v>23.27</v>
      </c>
      <c r="F180" t="n">
        <v>18.76</v>
      </c>
      <c r="G180" t="n">
        <v>23.45</v>
      </c>
      <c r="H180" t="n">
        <v>0.3</v>
      </c>
      <c r="I180" t="n">
        <v>48</v>
      </c>
      <c r="J180" t="n">
        <v>207.97</v>
      </c>
      <c r="K180" t="n">
        <v>55.27</v>
      </c>
      <c r="L180" t="n">
        <v>3.5</v>
      </c>
      <c r="M180" t="n">
        <v>46</v>
      </c>
      <c r="N180" t="n">
        <v>44.2</v>
      </c>
      <c r="O180" t="n">
        <v>25884.1</v>
      </c>
      <c r="P180" t="n">
        <v>226.37</v>
      </c>
      <c r="Q180" t="n">
        <v>2924.53</v>
      </c>
      <c r="R180" t="n">
        <v>109.27</v>
      </c>
      <c r="S180" t="n">
        <v>60.56</v>
      </c>
      <c r="T180" t="n">
        <v>24400.25</v>
      </c>
      <c r="U180" t="n">
        <v>0.55</v>
      </c>
      <c r="V180" t="n">
        <v>0.92</v>
      </c>
      <c r="W180" t="n">
        <v>0.24</v>
      </c>
      <c r="X180" t="n">
        <v>1.48</v>
      </c>
      <c r="Y180" t="n">
        <v>1</v>
      </c>
      <c r="Z180" t="n">
        <v>10</v>
      </c>
    </row>
    <row r="181">
      <c r="A181" t="n">
        <v>11</v>
      </c>
      <c r="B181" t="n">
        <v>105</v>
      </c>
      <c r="C181" t="inlineStr">
        <is>
          <t xml:space="preserve">CONCLUIDO	</t>
        </is>
      </c>
      <c r="D181" t="n">
        <v>4.3826</v>
      </c>
      <c r="E181" t="n">
        <v>22.82</v>
      </c>
      <c r="F181" t="n">
        <v>18.51</v>
      </c>
      <c r="G181" t="n">
        <v>25.83</v>
      </c>
      <c r="H181" t="n">
        <v>0.32</v>
      </c>
      <c r="I181" t="n">
        <v>43</v>
      </c>
      <c r="J181" t="n">
        <v>208.37</v>
      </c>
      <c r="K181" t="n">
        <v>55.27</v>
      </c>
      <c r="L181" t="n">
        <v>3.75</v>
      </c>
      <c r="M181" t="n">
        <v>41</v>
      </c>
      <c r="N181" t="n">
        <v>44.35</v>
      </c>
      <c r="O181" t="n">
        <v>25933.43</v>
      </c>
      <c r="P181" t="n">
        <v>218.81</v>
      </c>
      <c r="Q181" t="n">
        <v>2924.42</v>
      </c>
      <c r="R181" t="n">
        <v>100.88</v>
      </c>
      <c r="S181" t="n">
        <v>60.56</v>
      </c>
      <c r="T181" t="n">
        <v>20230.53</v>
      </c>
      <c r="U181" t="n">
        <v>0.6</v>
      </c>
      <c r="V181" t="n">
        <v>0.93</v>
      </c>
      <c r="W181" t="n">
        <v>0.23</v>
      </c>
      <c r="X181" t="n">
        <v>1.23</v>
      </c>
      <c r="Y181" t="n">
        <v>1</v>
      </c>
      <c r="Z181" t="n">
        <v>10</v>
      </c>
    </row>
    <row r="182">
      <c r="A182" t="n">
        <v>12</v>
      </c>
      <c r="B182" t="n">
        <v>105</v>
      </c>
      <c r="C182" t="inlineStr">
        <is>
          <t xml:space="preserve">CONCLUIDO	</t>
        </is>
      </c>
      <c r="D182" t="n">
        <v>4.4241</v>
      </c>
      <c r="E182" t="n">
        <v>22.6</v>
      </c>
      <c r="F182" t="n">
        <v>18.42</v>
      </c>
      <c r="G182" t="n">
        <v>27.62</v>
      </c>
      <c r="H182" t="n">
        <v>0.34</v>
      </c>
      <c r="I182" t="n">
        <v>40</v>
      </c>
      <c r="J182" t="n">
        <v>208.77</v>
      </c>
      <c r="K182" t="n">
        <v>55.27</v>
      </c>
      <c r="L182" t="n">
        <v>4</v>
      </c>
      <c r="M182" t="n">
        <v>38</v>
      </c>
      <c r="N182" t="n">
        <v>44.5</v>
      </c>
      <c r="O182" t="n">
        <v>25982.82</v>
      </c>
      <c r="P182" t="n">
        <v>213.12</v>
      </c>
      <c r="Q182" t="n">
        <v>2924.46</v>
      </c>
      <c r="R182" t="n">
        <v>97.95</v>
      </c>
      <c r="S182" t="n">
        <v>60.56</v>
      </c>
      <c r="T182" t="n">
        <v>18780.99</v>
      </c>
      <c r="U182" t="n">
        <v>0.62</v>
      </c>
      <c r="V182" t="n">
        <v>0.93</v>
      </c>
      <c r="W182" t="n">
        <v>0.23</v>
      </c>
      <c r="X182" t="n">
        <v>1.14</v>
      </c>
      <c r="Y182" t="n">
        <v>1</v>
      </c>
      <c r="Z182" t="n">
        <v>10</v>
      </c>
    </row>
    <row r="183">
      <c r="A183" t="n">
        <v>13</v>
      </c>
      <c r="B183" t="n">
        <v>105</v>
      </c>
      <c r="C183" t="inlineStr">
        <is>
          <t xml:space="preserve">CONCLUIDO	</t>
        </is>
      </c>
      <c r="D183" t="n">
        <v>4.4829</v>
      </c>
      <c r="E183" t="n">
        <v>22.31</v>
      </c>
      <c r="F183" t="n">
        <v>18.28</v>
      </c>
      <c r="G183" t="n">
        <v>30.47</v>
      </c>
      <c r="H183" t="n">
        <v>0.36</v>
      </c>
      <c r="I183" t="n">
        <v>36</v>
      </c>
      <c r="J183" t="n">
        <v>209.17</v>
      </c>
      <c r="K183" t="n">
        <v>55.27</v>
      </c>
      <c r="L183" t="n">
        <v>4.25</v>
      </c>
      <c r="M183" t="n">
        <v>34</v>
      </c>
      <c r="N183" t="n">
        <v>44.65</v>
      </c>
      <c r="O183" t="n">
        <v>26032.25</v>
      </c>
      <c r="P183" t="n">
        <v>207.47</v>
      </c>
      <c r="Q183" t="n">
        <v>2924.65</v>
      </c>
      <c r="R183" t="n">
        <v>93.39</v>
      </c>
      <c r="S183" t="n">
        <v>60.56</v>
      </c>
      <c r="T183" t="n">
        <v>16518.83</v>
      </c>
      <c r="U183" t="n">
        <v>0.65</v>
      </c>
      <c r="V183" t="n">
        <v>0.9399999999999999</v>
      </c>
      <c r="W183" t="n">
        <v>0.22</v>
      </c>
      <c r="X183" t="n">
        <v>1</v>
      </c>
      <c r="Y183" t="n">
        <v>1</v>
      </c>
      <c r="Z183" t="n">
        <v>10</v>
      </c>
    </row>
    <row r="184">
      <c r="A184" t="n">
        <v>14</v>
      </c>
      <c r="B184" t="n">
        <v>105</v>
      </c>
      <c r="C184" t="inlineStr">
        <is>
          <t xml:space="preserve">CONCLUIDO	</t>
        </is>
      </c>
      <c r="D184" t="n">
        <v>4.5124</v>
      </c>
      <c r="E184" t="n">
        <v>22.16</v>
      </c>
      <c r="F184" t="n">
        <v>18.22</v>
      </c>
      <c r="G184" t="n">
        <v>32.15</v>
      </c>
      <c r="H184" t="n">
        <v>0.38</v>
      </c>
      <c r="I184" t="n">
        <v>34</v>
      </c>
      <c r="J184" t="n">
        <v>209.58</v>
      </c>
      <c r="K184" t="n">
        <v>55.27</v>
      </c>
      <c r="L184" t="n">
        <v>4.5</v>
      </c>
      <c r="M184" t="n">
        <v>32</v>
      </c>
      <c r="N184" t="n">
        <v>44.8</v>
      </c>
      <c r="O184" t="n">
        <v>26081.73</v>
      </c>
      <c r="P184" t="n">
        <v>201.78</v>
      </c>
      <c r="Q184" t="n">
        <v>2924.56</v>
      </c>
      <c r="R184" t="n">
        <v>91.22</v>
      </c>
      <c r="S184" t="n">
        <v>60.56</v>
      </c>
      <c r="T184" t="n">
        <v>15442.76</v>
      </c>
      <c r="U184" t="n">
        <v>0.66</v>
      </c>
      <c r="V184" t="n">
        <v>0.9399999999999999</v>
      </c>
      <c r="W184" t="n">
        <v>0.22</v>
      </c>
      <c r="X184" t="n">
        <v>0.9399999999999999</v>
      </c>
      <c r="Y184" t="n">
        <v>1</v>
      </c>
      <c r="Z184" t="n">
        <v>10</v>
      </c>
    </row>
    <row r="185">
      <c r="A185" t="n">
        <v>15</v>
      </c>
      <c r="B185" t="n">
        <v>105</v>
      </c>
      <c r="C185" t="inlineStr">
        <is>
          <t xml:space="preserve">CONCLUIDO	</t>
        </is>
      </c>
      <c r="D185" t="n">
        <v>4.5548</v>
      </c>
      <c r="E185" t="n">
        <v>21.95</v>
      </c>
      <c r="F185" t="n">
        <v>18.13</v>
      </c>
      <c r="G185" t="n">
        <v>35.1</v>
      </c>
      <c r="H185" t="n">
        <v>0.4</v>
      </c>
      <c r="I185" t="n">
        <v>31</v>
      </c>
      <c r="J185" t="n">
        <v>209.98</v>
      </c>
      <c r="K185" t="n">
        <v>55.27</v>
      </c>
      <c r="L185" t="n">
        <v>4.75</v>
      </c>
      <c r="M185" t="n">
        <v>24</v>
      </c>
      <c r="N185" t="n">
        <v>44.95</v>
      </c>
      <c r="O185" t="n">
        <v>26131.27</v>
      </c>
      <c r="P185" t="n">
        <v>196.14</v>
      </c>
      <c r="Q185" t="n">
        <v>2924.57</v>
      </c>
      <c r="R185" t="n">
        <v>88.17</v>
      </c>
      <c r="S185" t="n">
        <v>60.56</v>
      </c>
      <c r="T185" t="n">
        <v>13936.26</v>
      </c>
      <c r="U185" t="n">
        <v>0.6899999999999999</v>
      </c>
      <c r="V185" t="n">
        <v>0.95</v>
      </c>
      <c r="W185" t="n">
        <v>0.22</v>
      </c>
      <c r="X185" t="n">
        <v>0.85</v>
      </c>
      <c r="Y185" t="n">
        <v>1</v>
      </c>
      <c r="Z185" t="n">
        <v>10</v>
      </c>
    </row>
    <row r="186">
      <c r="A186" t="n">
        <v>16</v>
      </c>
      <c r="B186" t="n">
        <v>105</v>
      </c>
      <c r="C186" t="inlineStr">
        <is>
          <t xml:space="preserve">CONCLUIDO	</t>
        </is>
      </c>
      <c r="D186" t="n">
        <v>4.561</v>
      </c>
      <c r="E186" t="n">
        <v>21.92</v>
      </c>
      <c r="F186" t="n">
        <v>18.14</v>
      </c>
      <c r="G186" t="n">
        <v>36.29</v>
      </c>
      <c r="H186" t="n">
        <v>0.42</v>
      </c>
      <c r="I186" t="n">
        <v>30</v>
      </c>
      <c r="J186" t="n">
        <v>210.38</v>
      </c>
      <c r="K186" t="n">
        <v>55.27</v>
      </c>
      <c r="L186" t="n">
        <v>5</v>
      </c>
      <c r="M186" t="n">
        <v>10</v>
      </c>
      <c r="N186" t="n">
        <v>45.11</v>
      </c>
      <c r="O186" t="n">
        <v>26180.86</v>
      </c>
      <c r="P186" t="n">
        <v>194.3</v>
      </c>
      <c r="Q186" t="n">
        <v>2924.63</v>
      </c>
      <c r="R186" t="n">
        <v>88.06999999999999</v>
      </c>
      <c r="S186" t="n">
        <v>60.56</v>
      </c>
      <c r="T186" t="n">
        <v>13891.59</v>
      </c>
      <c r="U186" t="n">
        <v>0.6899999999999999</v>
      </c>
      <c r="V186" t="n">
        <v>0.95</v>
      </c>
      <c r="W186" t="n">
        <v>0.24</v>
      </c>
      <c r="X186" t="n">
        <v>0.87</v>
      </c>
      <c r="Y186" t="n">
        <v>1</v>
      </c>
      <c r="Z186" t="n">
        <v>10</v>
      </c>
    </row>
    <row r="187">
      <c r="A187" t="n">
        <v>17</v>
      </c>
      <c r="B187" t="n">
        <v>105</v>
      </c>
      <c r="C187" t="inlineStr">
        <is>
          <t xml:space="preserve">CONCLUIDO	</t>
        </is>
      </c>
      <c r="D187" t="n">
        <v>4.574</v>
      </c>
      <c r="E187" t="n">
        <v>21.86</v>
      </c>
      <c r="F187" t="n">
        <v>18.12</v>
      </c>
      <c r="G187" t="n">
        <v>37.49</v>
      </c>
      <c r="H187" t="n">
        <v>0.44</v>
      </c>
      <c r="I187" t="n">
        <v>29</v>
      </c>
      <c r="J187" t="n">
        <v>210.78</v>
      </c>
      <c r="K187" t="n">
        <v>55.27</v>
      </c>
      <c r="L187" t="n">
        <v>5.25</v>
      </c>
      <c r="M187" t="n">
        <v>2</v>
      </c>
      <c r="N187" t="n">
        <v>45.26</v>
      </c>
      <c r="O187" t="n">
        <v>26230.5</v>
      </c>
      <c r="P187" t="n">
        <v>192.89</v>
      </c>
      <c r="Q187" t="n">
        <v>2924.51</v>
      </c>
      <c r="R187" t="n">
        <v>87.13</v>
      </c>
      <c r="S187" t="n">
        <v>60.56</v>
      </c>
      <c r="T187" t="n">
        <v>13423.58</v>
      </c>
      <c r="U187" t="n">
        <v>0.7</v>
      </c>
      <c r="V187" t="n">
        <v>0.95</v>
      </c>
      <c r="W187" t="n">
        <v>0.24</v>
      </c>
      <c r="X187" t="n">
        <v>0.84</v>
      </c>
      <c r="Y187" t="n">
        <v>1</v>
      </c>
      <c r="Z187" t="n">
        <v>10</v>
      </c>
    </row>
    <row r="188">
      <c r="A188" t="n">
        <v>18</v>
      </c>
      <c r="B188" t="n">
        <v>105</v>
      </c>
      <c r="C188" t="inlineStr">
        <is>
          <t xml:space="preserve">CONCLUIDO	</t>
        </is>
      </c>
      <c r="D188" t="n">
        <v>4.5682</v>
      </c>
      <c r="E188" t="n">
        <v>21.89</v>
      </c>
      <c r="F188" t="n">
        <v>18.15</v>
      </c>
      <c r="G188" t="n">
        <v>37.55</v>
      </c>
      <c r="H188" t="n">
        <v>0.46</v>
      </c>
      <c r="I188" t="n">
        <v>29</v>
      </c>
      <c r="J188" t="n">
        <v>211.18</v>
      </c>
      <c r="K188" t="n">
        <v>55.27</v>
      </c>
      <c r="L188" t="n">
        <v>5.5</v>
      </c>
      <c r="M188" t="n">
        <v>1</v>
      </c>
      <c r="N188" t="n">
        <v>45.41</v>
      </c>
      <c r="O188" t="n">
        <v>26280.2</v>
      </c>
      <c r="P188" t="n">
        <v>193.23</v>
      </c>
      <c r="Q188" t="n">
        <v>2924.52</v>
      </c>
      <c r="R188" t="n">
        <v>88.12</v>
      </c>
      <c r="S188" t="n">
        <v>60.56</v>
      </c>
      <c r="T188" t="n">
        <v>13922.21</v>
      </c>
      <c r="U188" t="n">
        <v>0.6899999999999999</v>
      </c>
      <c r="V188" t="n">
        <v>0.95</v>
      </c>
      <c r="W188" t="n">
        <v>0.24</v>
      </c>
      <c r="X188" t="n">
        <v>0.87</v>
      </c>
      <c r="Y188" t="n">
        <v>1</v>
      </c>
      <c r="Z188" t="n">
        <v>10</v>
      </c>
    </row>
    <row r="189">
      <c r="A189" t="n">
        <v>19</v>
      </c>
      <c r="B189" t="n">
        <v>105</v>
      </c>
      <c r="C189" t="inlineStr">
        <is>
          <t xml:space="preserve">CONCLUIDO	</t>
        </is>
      </c>
      <c r="D189" t="n">
        <v>4.5679</v>
      </c>
      <c r="E189" t="n">
        <v>21.89</v>
      </c>
      <c r="F189" t="n">
        <v>18.15</v>
      </c>
      <c r="G189" t="n">
        <v>37.55</v>
      </c>
      <c r="H189" t="n">
        <v>0.48</v>
      </c>
      <c r="I189" t="n">
        <v>29</v>
      </c>
      <c r="J189" t="n">
        <v>211.59</v>
      </c>
      <c r="K189" t="n">
        <v>55.27</v>
      </c>
      <c r="L189" t="n">
        <v>5.75</v>
      </c>
      <c r="M189" t="n">
        <v>0</v>
      </c>
      <c r="N189" t="n">
        <v>45.57</v>
      </c>
      <c r="O189" t="n">
        <v>26329.94</v>
      </c>
      <c r="P189" t="n">
        <v>193.55</v>
      </c>
      <c r="Q189" t="n">
        <v>2924.74</v>
      </c>
      <c r="R189" t="n">
        <v>87.97</v>
      </c>
      <c r="S189" t="n">
        <v>60.56</v>
      </c>
      <c r="T189" t="n">
        <v>13843.3</v>
      </c>
      <c r="U189" t="n">
        <v>0.6899999999999999</v>
      </c>
      <c r="V189" t="n">
        <v>0.95</v>
      </c>
      <c r="W189" t="n">
        <v>0.25</v>
      </c>
      <c r="X189" t="n">
        <v>0.87</v>
      </c>
      <c r="Y189" t="n">
        <v>1</v>
      </c>
      <c r="Z189" t="n">
        <v>10</v>
      </c>
    </row>
    <row r="190">
      <c r="A190" t="n">
        <v>0</v>
      </c>
      <c r="B190" t="n">
        <v>60</v>
      </c>
      <c r="C190" t="inlineStr">
        <is>
          <t xml:space="preserve">CONCLUIDO	</t>
        </is>
      </c>
      <c r="D190" t="n">
        <v>3.6147</v>
      </c>
      <c r="E190" t="n">
        <v>27.66</v>
      </c>
      <c r="F190" t="n">
        <v>21.67</v>
      </c>
      <c r="G190" t="n">
        <v>8.609999999999999</v>
      </c>
      <c r="H190" t="n">
        <v>0.14</v>
      </c>
      <c r="I190" t="n">
        <v>151</v>
      </c>
      <c r="J190" t="n">
        <v>124.63</v>
      </c>
      <c r="K190" t="n">
        <v>45</v>
      </c>
      <c r="L190" t="n">
        <v>1</v>
      </c>
      <c r="M190" t="n">
        <v>149</v>
      </c>
      <c r="N190" t="n">
        <v>18.64</v>
      </c>
      <c r="O190" t="n">
        <v>15605.44</v>
      </c>
      <c r="P190" t="n">
        <v>208.16</v>
      </c>
      <c r="Q190" t="n">
        <v>2924.83</v>
      </c>
      <c r="R190" t="n">
        <v>204.68</v>
      </c>
      <c r="S190" t="n">
        <v>60.56</v>
      </c>
      <c r="T190" t="n">
        <v>71589.42</v>
      </c>
      <c r="U190" t="n">
        <v>0.3</v>
      </c>
      <c r="V190" t="n">
        <v>0.79</v>
      </c>
      <c r="W190" t="n">
        <v>0.39</v>
      </c>
      <c r="X190" t="n">
        <v>4.39</v>
      </c>
      <c r="Y190" t="n">
        <v>1</v>
      </c>
      <c r="Z190" t="n">
        <v>10</v>
      </c>
    </row>
    <row r="191">
      <c r="A191" t="n">
        <v>1</v>
      </c>
      <c r="B191" t="n">
        <v>60</v>
      </c>
      <c r="C191" t="inlineStr">
        <is>
          <t xml:space="preserve">CONCLUIDO	</t>
        </is>
      </c>
      <c r="D191" t="n">
        <v>3.9433</v>
      </c>
      <c r="E191" t="n">
        <v>25.36</v>
      </c>
      <c r="F191" t="n">
        <v>20.42</v>
      </c>
      <c r="G191" t="n">
        <v>11.14</v>
      </c>
      <c r="H191" t="n">
        <v>0.18</v>
      </c>
      <c r="I191" t="n">
        <v>110</v>
      </c>
      <c r="J191" t="n">
        <v>124.96</v>
      </c>
      <c r="K191" t="n">
        <v>45</v>
      </c>
      <c r="L191" t="n">
        <v>1.25</v>
      </c>
      <c r="M191" t="n">
        <v>108</v>
      </c>
      <c r="N191" t="n">
        <v>18.71</v>
      </c>
      <c r="O191" t="n">
        <v>15645.96</v>
      </c>
      <c r="P191" t="n">
        <v>189.35</v>
      </c>
      <c r="Q191" t="n">
        <v>2924.94</v>
      </c>
      <c r="R191" t="n">
        <v>163.01</v>
      </c>
      <c r="S191" t="n">
        <v>60.56</v>
      </c>
      <c r="T191" t="n">
        <v>50961.11</v>
      </c>
      <c r="U191" t="n">
        <v>0.37</v>
      </c>
      <c r="V191" t="n">
        <v>0.84</v>
      </c>
      <c r="W191" t="n">
        <v>0.34</v>
      </c>
      <c r="X191" t="n">
        <v>3.14</v>
      </c>
      <c r="Y191" t="n">
        <v>1</v>
      </c>
      <c r="Z191" t="n">
        <v>10</v>
      </c>
    </row>
    <row r="192">
      <c r="A192" t="n">
        <v>2</v>
      </c>
      <c r="B192" t="n">
        <v>60</v>
      </c>
      <c r="C192" t="inlineStr">
        <is>
          <t xml:space="preserve">CONCLUIDO	</t>
        </is>
      </c>
      <c r="D192" t="n">
        <v>4.1585</v>
      </c>
      <c r="E192" t="n">
        <v>24.05</v>
      </c>
      <c r="F192" t="n">
        <v>19.72</v>
      </c>
      <c r="G192" t="n">
        <v>13.76</v>
      </c>
      <c r="H192" t="n">
        <v>0.21</v>
      </c>
      <c r="I192" t="n">
        <v>86</v>
      </c>
      <c r="J192" t="n">
        <v>125.29</v>
      </c>
      <c r="K192" t="n">
        <v>45</v>
      </c>
      <c r="L192" t="n">
        <v>1.5</v>
      </c>
      <c r="M192" t="n">
        <v>84</v>
      </c>
      <c r="N192" t="n">
        <v>18.79</v>
      </c>
      <c r="O192" t="n">
        <v>15686.51</v>
      </c>
      <c r="P192" t="n">
        <v>176.03</v>
      </c>
      <c r="Q192" t="n">
        <v>2924.7</v>
      </c>
      <c r="R192" t="n">
        <v>140.04</v>
      </c>
      <c r="S192" t="n">
        <v>60.56</v>
      </c>
      <c r="T192" t="n">
        <v>39593.25</v>
      </c>
      <c r="U192" t="n">
        <v>0.43</v>
      </c>
      <c r="V192" t="n">
        <v>0.87</v>
      </c>
      <c r="W192" t="n">
        <v>0.3</v>
      </c>
      <c r="X192" t="n">
        <v>2.44</v>
      </c>
      <c r="Y192" t="n">
        <v>1</v>
      </c>
      <c r="Z192" t="n">
        <v>10</v>
      </c>
    </row>
    <row r="193">
      <c r="A193" t="n">
        <v>3</v>
      </c>
      <c r="B193" t="n">
        <v>60</v>
      </c>
      <c r="C193" t="inlineStr">
        <is>
          <t xml:space="preserve">CONCLUIDO	</t>
        </is>
      </c>
      <c r="D193" t="n">
        <v>4.3312</v>
      </c>
      <c r="E193" t="n">
        <v>23.09</v>
      </c>
      <c r="F193" t="n">
        <v>19.19</v>
      </c>
      <c r="G193" t="n">
        <v>16.69</v>
      </c>
      <c r="H193" t="n">
        <v>0.25</v>
      </c>
      <c r="I193" t="n">
        <v>69</v>
      </c>
      <c r="J193" t="n">
        <v>125.62</v>
      </c>
      <c r="K193" t="n">
        <v>45</v>
      </c>
      <c r="L193" t="n">
        <v>1.75</v>
      </c>
      <c r="M193" t="n">
        <v>67</v>
      </c>
      <c r="N193" t="n">
        <v>18.87</v>
      </c>
      <c r="O193" t="n">
        <v>15727.09</v>
      </c>
      <c r="P193" t="n">
        <v>164.21</v>
      </c>
      <c r="Q193" t="n">
        <v>2924.71</v>
      </c>
      <c r="R193" t="n">
        <v>122.92</v>
      </c>
      <c r="S193" t="n">
        <v>60.56</v>
      </c>
      <c r="T193" t="n">
        <v>31120.78</v>
      </c>
      <c r="U193" t="n">
        <v>0.49</v>
      </c>
      <c r="V193" t="n">
        <v>0.9</v>
      </c>
      <c r="W193" t="n">
        <v>0.28</v>
      </c>
      <c r="X193" t="n">
        <v>1.91</v>
      </c>
      <c r="Y193" t="n">
        <v>1</v>
      </c>
      <c r="Z193" t="n">
        <v>10</v>
      </c>
    </row>
    <row r="194">
      <c r="A194" t="n">
        <v>4</v>
      </c>
      <c r="B194" t="n">
        <v>60</v>
      </c>
      <c r="C194" t="inlineStr">
        <is>
          <t xml:space="preserve">CONCLUIDO	</t>
        </is>
      </c>
      <c r="D194" t="n">
        <v>4.4947</v>
      </c>
      <c r="E194" t="n">
        <v>22.25</v>
      </c>
      <c r="F194" t="n">
        <v>18.69</v>
      </c>
      <c r="G194" t="n">
        <v>20.02</v>
      </c>
      <c r="H194" t="n">
        <v>0.28</v>
      </c>
      <c r="I194" t="n">
        <v>56</v>
      </c>
      <c r="J194" t="n">
        <v>125.95</v>
      </c>
      <c r="K194" t="n">
        <v>45</v>
      </c>
      <c r="L194" t="n">
        <v>2</v>
      </c>
      <c r="M194" t="n">
        <v>48</v>
      </c>
      <c r="N194" t="n">
        <v>18.95</v>
      </c>
      <c r="O194" t="n">
        <v>15767.7</v>
      </c>
      <c r="P194" t="n">
        <v>151.44</v>
      </c>
      <c r="Q194" t="n">
        <v>2924.58</v>
      </c>
      <c r="R194" t="n">
        <v>105.69</v>
      </c>
      <c r="S194" t="n">
        <v>60.56</v>
      </c>
      <c r="T194" t="n">
        <v>22569.6</v>
      </c>
      <c r="U194" t="n">
        <v>0.57</v>
      </c>
      <c r="V194" t="n">
        <v>0.92</v>
      </c>
      <c r="W194" t="n">
        <v>0.26</v>
      </c>
      <c r="X194" t="n">
        <v>1.41</v>
      </c>
      <c r="Y194" t="n">
        <v>1</v>
      </c>
      <c r="Z194" t="n">
        <v>10</v>
      </c>
    </row>
    <row r="195">
      <c r="A195" t="n">
        <v>5</v>
      </c>
      <c r="B195" t="n">
        <v>60</v>
      </c>
      <c r="C195" t="inlineStr">
        <is>
          <t xml:space="preserve">CONCLUIDO	</t>
        </is>
      </c>
      <c r="D195" t="n">
        <v>4.475</v>
      </c>
      <c r="E195" t="n">
        <v>22.35</v>
      </c>
      <c r="F195" t="n">
        <v>18.91</v>
      </c>
      <c r="G195" t="n">
        <v>22.25</v>
      </c>
      <c r="H195" t="n">
        <v>0.31</v>
      </c>
      <c r="I195" t="n">
        <v>51</v>
      </c>
      <c r="J195" t="n">
        <v>126.28</v>
      </c>
      <c r="K195" t="n">
        <v>45</v>
      </c>
      <c r="L195" t="n">
        <v>2.25</v>
      </c>
      <c r="M195" t="n">
        <v>12</v>
      </c>
      <c r="N195" t="n">
        <v>19.03</v>
      </c>
      <c r="O195" t="n">
        <v>15808.34</v>
      </c>
      <c r="P195" t="n">
        <v>149.27</v>
      </c>
      <c r="Q195" t="n">
        <v>2924.81</v>
      </c>
      <c r="R195" t="n">
        <v>113.02</v>
      </c>
      <c r="S195" t="n">
        <v>60.56</v>
      </c>
      <c r="T195" t="n">
        <v>26261.21</v>
      </c>
      <c r="U195" t="n">
        <v>0.54</v>
      </c>
      <c r="V195" t="n">
        <v>0.91</v>
      </c>
      <c r="W195" t="n">
        <v>0.29</v>
      </c>
      <c r="X195" t="n">
        <v>1.63</v>
      </c>
      <c r="Y195" t="n">
        <v>1</v>
      </c>
      <c r="Z195" t="n">
        <v>10</v>
      </c>
    </row>
    <row r="196">
      <c r="A196" t="n">
        <v>6</v>
      </c>
      <c r="B196" t="n">
        <v>60</v>
      </c>
      <c r="C196" t="inlineStr">
        <is>
          <t xml:space="preserve">CONCLUIDO	</t>
        </is>
      </c>
      <c r="D196" t="n">
        <v>4.5346</v>
      </c>
      <c r="E196" t="n">
        <v>22.05</v>
      </c>
      <c r="F196" t="n">
        <v>18.64</v>
      </c>
      <c r="G196" t="n">
        <v>22.37</v>
      </c>
      <c r="H196" t="n">
        <v>0.35</v>
      </c>
      <c r="I196" t="n">
        <v>50</v>
      </c>
      <c r="J196" t="n">
        <v>126.61</v>
      </c>
      <c r="K196" t="n">
        <v>45</v>
      </c>
      <c r="L196" t="n">
        <v>2.5</v>
      </c>
      <c r="M196" t="n">
        <v>1</v>
      </c>
      <c r="N196" t="n">
        <v>19.11</v>
      </c>
      <c r="O196" t="n">
        <v>15849</v>
      </c>
      <c r="P196" t="n">
        <v>147.06</v>
      </c>
      <c r="Q196" t="n">
        <v>2924.7</v>
      </c>
      <c r="R196" t="n">
        <v>103.42</v>
      </c>
      <c r="S196" t="n">
        <v>60.56</v>
      </c>
      <c r="T196" t="n">
        <v>21463.8</v>
      </c>
      <c r="U196" t="n">
        <v>0.59</v>
      </c>
      <c r="V196" t="n">
        <v>0.92</v>
      </c>
      <c r="W196" t="n">
        <v>0.29</v>
      </c>
      <c r="X196" t="n">
        <v>1.36</v>
      </c>
      <c r="Y196" t="n">
        <v>1</v>
      </c>
      <c r="Z196" t="n">
        <v>10</v>
      </c>
    </row>
    <row r="197">
      <c r="A197" t="n">
        <v>7</v>
      </c>
      <c r="B197" t="n">
        <v>60</v>
      </c>
      <c r="C197" t="inlineStr">
        <is>
          <t xml:space="preserve">CONCLUIDO	</t>
        </is>
      </c>
      <c r="D197" t="n">
        <v>4.5339</v>
      </c>
      <c r="E197" t="n">
        <v>22.06</v>
      </c>
      <c r="F197" t="n">
        <v>18.65</v>
      </c>
      <c r="G197" t="n">
        <v>22.38</v>
      </c>
      <c r="H197" t="n">
        <v>0.38</v>
      </c>
      <c r="I197" t="n">
        <v>50</v>
      </c>
      <c r="J197" t="n">
        <v>126.94</v>
      </c>
      <c r="K197" t="n">
        <v>45</v>
      </c>
      <c r="L197" t="n">
        <v>2.75</v>
      </c>
      <c r="M197" t="n">
        <v>0</v>
      </c>
      <c r="N197" t="n">
        <v>19.19</v>
      </c>
      <c r="O197" t="n">
        <v>15889.69</v>
      </c>
      <c r="P197" t="n">
        <v>147.45</v>
      </c>
      <c r="Q197" t="n">
        <v>2924.62</v>
      </c>
      <c r="R197" t="n">
        <v>103.54</v>
      </c>
      <c r="S197" t="n">
        <v>60.56</v>
      </c>
      <c r="T197" t="n">
        <v>21526.75</v>
      </c>
      <c r="U197" t="n">
        <v>0.58</v>
      </c>
      <c r="V197" t="n">
        <v>0.92</v>
      </c>
      <c r="W197" t="n">
        <v>0.29</v>
      </c>
      <c r="X197" t="n">
        <v>1.37</v>
      </c>
      <c r="Y197" t="n">
        <v>1</v>
      </c>
      <c r="Z197" t="n">
        <v>10</v>
      </c>
    </row>
    <row r="198">
      <c r="A198" t="n">
        <v>0</v>
      </c>
      <c r="B198" t="n">
        <v>135</v>
      </c>
      <c r="C198" t="inlineStr">
        <is>
          <t xml:space="preserve">CONCLUIDO	</t>
        </is>
      </c>
      <c r="D198" t="n">
        <v>2.1448</v>
      </c>
      <c r="E198" t="n">
        <v>46.62</v>
      </c>
      <c r="F198" t="n">
        <v>27.19</v>
      </c>
      <c r="G198" t="n">
        <v>4.97</v>
      </c>
      <c r="H198" t="n">
        <v>0.07000000000000001</v>
      </c>
      <c r="I198" t="n">
        <v>328</v>
      </c>
      <c r="J198" t="n">
        <v>263.32</v>
      </c>
      <c r="K198" t="n">
        <v>59.89</v>
      </c>
      <c r="L198" t="n">
        <v>1</v>
      </c>
      <c r="M198" t="n">
        <v>326</v>
      </c>
      <c r="N198" t="n">
        <v>67.43000000000001</v>
      </c>
      <c r="O198" t="n">
        <v>32710.1</v>
      </c>
      <c r="P198" t="n">
        <v>450.92</v>
      </c>
      <c r="Q198" t="n">
        <v>2925.89</v>
      </c>
      <c r="R198" t="n">
        <v>385.26</v>
      </c>
      <c r="S198" t="n">
        <v>60.56</v>
      </c>
      <c r="T198" t="n">
        <v>160996.73</v>
      </c>
      <c r="U198" t="n">
        <v>0.16</v>
      </c>
      <c r="V198" t="n">
        <v>0.63</v>
      </c>
      <c r="W198" t="n">
        <v>0.6899999999999999</v>
      </c>
      <c r="X198" t="n">
        <v>9.91</v>
      </c>
      <c r="Y198" t="n">
        <v>1</v>
      </c>
      <c r="Z198" t="n">
        <v>10</v>
      </c>
    </row>
    <row r="199">
      <c r="A199" t="n">
        <v>1</v>
      </c>
      <c r="B199" t="n">
        <v>135</v>
      </c>
      <c r="C199" t="inlineStr">
        <is>
          <t xml:space="preserve">CONCLUIDO	</t>
        </is>
      </c>
      <c r="D199" t="n">
        <v>2.5935</v>
      </c>
      <c r="E199" t="n">
        <v>38.56</v>
      </c>
      <c r="F199" t="n">
        <v>24.08</v>
      </c>
      <c r="G199" t="n">
        <v>6.28</v>
      </c>
      <c r="H199" t="n">
        <v>0.08</v>
      </c>
      <c r="I199" t="n">
        <v>230</v>
      </c>
      <c r="J199" t="n">
        <v>263.79</v>
      </c>
      <c r="K199" t="n">
        <v>59.89</v>
      </c>
      <c r="L199" t="n">
        <v>1.25</v>
      </c>
      <c r="M199" t="n">
        <v>228</v>
      </c>
      <c r="N199" t="n">
        <v>67.65000000000001</v>
      </c>
      <c r="O199" t="n">
        <v>32767.75</v>
      </c>
      <c r="P199" t="n">
        <v>396.11</v>
      </c>
      <c r="Q199" t="n">
        <v>2925.18</v>
      </c>
      <c r="R199" t="n">
        <v>283.01</v>
      </c>
      <c r="S199" t="n">
        <v>60.56</v>
      </c>
      <c r="T199" t="n">
        <v>110359.78</v>
      </c>
      <c r="U199" t="n">
        <v>0.21</v>
      </c>
      <c r="V199" t="n">
        <v>0.71</v>
      </c>
      <c r="W199" t="n">
        <v>0.53</v>
      </c>
      <c r="X199" t="n">
        <v>6.79</v>
      </c>
      <c r="Y199" t="n">
        <v>1</v>
      </c>
      <c r="Z199" t="n">
        <v>10</v>
      </c>
    </row>
    <row r="200">
      <c r="A200" t="n">
        <v>2</v>
      </c>
      <c r="B200" t="n">
        <v>135</v>
      </c>
      <c r="C200" t="inlineStr">
        <is>
          <t xml:space="preserve">CONCLUIDO	</t>
        </is>
      </c>
      <c r="D200" t="n">
        <v>2.9122</v>
      </c>
      <c r="E200" t="n">
        <v>34.34</v>
      </c>
      <c r="F200" t="n">
        <v>22.49</v>
      </c>
      <c r="G200" t="n">
        <v>7.58</v>
      </c>
      <c r="H200" t="n">
        <v>0.1</v>
      </c>
      <c r="I200" t="n">
        <v>178</v>
      </c>
      <c r="J200" t="n">
        <v>264.25</v>
      </c>
      <c r="K200" t="n">
        <v>59.89</v>
      </c>
      <c r="L200" t="n">
        <v>1.5</v>
      </c>
      <c r="M200" t="n">
        <v>176</v>
      </c>
      <c r="N200" t="n">
        <v>67.87</v>
      </c>
      <c r="O200" t="n">
        <v>32825.49</v>
      </c>
      <c r="P200" t="n">
        <v>367.14</v>
      </c>
      <c r="Q200" t="n">
        <v>2924.78</v>
      </c>
      <c r="R200" t="n">
        <v>230.79</v>
      </c>
      <c r="S200" t="n">
        <v>60.56</v>
      </c>
      <c r="T200" t="n">
        <v>84511.46000000001</v>
      </c>
      <c r="U200" t="n">
        <v>0.26</v>
      </c>
      <c r="V200" t="n">
        <v>0.77</v>
      </c>
      <c r="W200" t="n">
        <v>0.45</v>
      </c>
      <c r="X200" t="n">
        <v>5.21</v>
      </c>
      <c r="Y200" t="n">
        <v>1</v>
      </c>
      <c r="Z200" t="n">
        <v>10</v>
      </c>
    </row>
    <row r="201">
      <c r="A201" t="n">
        <v>3</v>
      </c>
      <c r="B201" t="n">
        <v>135</v>
      </c>
      <c r="C201" t="inlineStr">
        <is>
          <t xml:space="preserve">CONCLUIDO	</t>
        </is>
      </c>
      <c r="D201" t="n">
        <v>3.1661</v>
      </c>
      <c r="E201" t="n">
        <v>31.58</v>
      </c>
      <c r="F201" t="n">
        <v>21.45</v>
      </c>
      <c r="G201" t="n">
        <v>8.94</v>
      </c>
      <c r="H201" t="n">
        <v>0.12</v>
      </c>
      <c r="I201" t="n">
        <v>144</v>
      </c>
      <c r="J201" t="n">
        <v>264.72</v>
      </c>
      <c r="K201" t="n">
        <v>59.89</v>
      </c>
      <c r="L201" t="n">
        <v>1.75</v>
      </c>
      <c r="M201" t="n">
        <v>142</v>
      </c>
      <c r="N201" t="n">
        <v>68.09</v>
      </c>
      <c r="O201" t="n">
        <v>32883.31</v>
      </c>
      <c r="P201" t="n">
        <v>347.45</v>
      </c>
      <c r="Q201" t="n">
        <v>2925.19</v>
      </c>
      <c r="R201" t="n">
        <v>197.23</v>
      </c>
      <c r="S201" t="n">
        <v>60.56</v>
      </c>
      <c r="T201" t="n">
        <v>67900.89999999999</v>
      </c>
      <c r="U201" t="n">
        <v>0.31</v>
      </c>
      <c r="V201" t="n">
        <v>0.8</v>
      </c>
      <c r="W201" t="n">
        <v>0.38</v>
      </c>
      <c r="X201" t="n">
        <v>4.17</v>
      </c>
      <c r="Y201" t="n">
        <v>1</v>
      </c>
      <c r="Z201" t="n">
        <v>10</v>
      </c>
    </row>
    <row r="202">
      <c r="A202" t="n">
        <v>4</v>
      </c>
      <c r="B202" t="n">
        <v>135</v>
      </c>
      <c r="C202" t="inlineStr">
        <is>
          <t xml:space="preserve">CONCLUIDO	</t>
        </is>
      </c>
      <c r="D202" t="n">
        <v>3.3644</v>
      </c>
      <c r="E202" t="n">
        <v>29.72</v>
      </c>
      <c r="F202" t="n">
        <v>20.75</v>
      </c>
      <c r="G202" t="n">
        <v>10.29</v>
      </c>
      <c r="H202" t="n">
        <v>0.13</v>
      </c>
      <c r="I202" t="n">
        <v>121</v>
      </c>
      <c r="J202" t="n">
        <v>265.19</v>
      </c>
      <c r="K202" t="n">
        <v>59.89</v>
      </c>
      <c r="L202" t="n">
        <v>2</v>
      </c>
      <c r="M202" t="n">
        <v>119</v>
      </c>
      <c r="N202" t="n">
        <v>68.31</v>
      </c>
      <c r="O202" t="n">
        <v>32941.21</v>
      </c>
      <c r="P202" t="n">
        <v>333.43</v>
      </c>
      <c r="Q202" t="n">
        <v>2924.91</v>
      </c>
      <c r="R202" t="n">
        <v>173.93</v>
      </c>
      <c r="S202" t="n">
        <v>60.56</v>
      </c>
      <c r="T202" t="n">
        <v>56362.98</v>
      </c>
      <c r="U202" t="n">
        <v>0.35</v>
      </c>
      <c r="V202" t="n">
        <v>0.83</v>
      </c>
      <c r="W202" t="n">
        <v>0.35</v>
      </c>
      <c r="X202" t="n">
        <v>3.47</v>
      </c>
      <c r="Y202" t="n">
        <v>1</v>
      </c>
      <c r="Z202" t="n">
        <v>10</v>
      </c>
    </row>
    <row r="203">
      <c r="A203" t="n">
        <v>5</v>
      </c>
      <c r="B203" t="n">
        <v>135</v>
      </c>
      <c r="C203" t="inlineStr">
        <is>
          <t xml:space="preserve">CONCLUIDO	</t>
        </is>
      </c>
      <c r="D203" t="n">
        <v>3.5301</v>
      </c>
      <c r="E203" t="n">
        <v>28.33</v>
      </c>
      <c r="F203" t="n">
        <v>20.22</v>
      </c>
      <c r="G203" t="n">
        <v>11.66</v>
      </c>
      <c r="H203" t="n">
        <v>0.15</v>
      </c>
      <c r="I203" t="n">
        <v>104</v>
      </c>
      <c r="J203" t="n">
        <v>265.66</v>
      </c>
      <c r="K203" t="n">
        <v>59.89</v>
      </c>
      <c r="L203" t="n">
        <v>2.25</v>
      </c>
      <c r="M203" t="n">
        <v>102</v>
      </c>
      <c r="N203" t="n">
        <v>68.53</v>
      </c>
      <c r="O203" t="n">
        <v>32999.19</v>
      </c>
      <c r="P203" t="n">
        <v>322.19</v>
      </c>
      <c r="Q203" t="n">
        <v>2924.71</v>
      </c>
      <c r="R203" t="n">
        <v>156.46</v>
      </c>
      <c r="S203" t="n">
        <v>60.56</v>
      </c>
      <c r="T203" t="n">
        <v>47715.13</v>
      </c>
      <c r="U203" t="n">
        <v>0.39</v>
      </c>
      <c r="V203" t="n">
        <v>0.85</v>
      </c>
      <c r="W203" t="n">
        <v>0.33</v>
      </c>
      <c r="X203" t="n">
        <v>2.94</v>
      </c>
      <c r="Y203" t="n">
        <v>1</v>
      </c>
      <c r="Z203" t="n">
        <v>10</v>
      </c>
    </row>
    <row r="204">
      <c r="A204" t="n">
        <v>6</v>
      </c>
      <c r="B204" t="n">
        <v>135</v>
      </c>
      <c r="C204" t="inlineStr">
        <is>
          <t xml:space="preserve">CONCLUIDO	</t>
        </is>
      </c>
      <c r="D204" t="n">
        <v>3.6504</v>
      </c>
      <c r="E204" t="n">
        <v>27.39</v>
      </c>
      <c r="F204" t="n">
        <v>19.89</v>
      </c>
      <c r="G204" t="n">
        <v>12.97</v>
      </c>
      <c r="H204" t="n">
        <v>0.17</v>
      </c>
      <c r="I204" t="n">
        <v>92</v>
      </c>
      <c r="J204" t="n">
        <v>266.13</v>
      </c>
      <c r="K204" t="n">
        <v>59.89</v>
      </c>
      <c r="L204" t="n">
        <v>2.5</v>
      </c>
      <c r="M204" t="n">
        <v>90</v>
      </c>
      <c r="N204" t="n">
        <v>68.75</v>
      </c>
      <c r="O204" t="n">
        <v>33057.26</v>
      </c>
      <c r="P204" t="n">
        <v>314.32</v>
      </c>
      <c r="Q204" t="n">
        <v>2924.76</v>
      </c>
      <c r="R204" t="n">
        <v>145.8</v>
      </c>
      <c r="S204" t="n">
        <v>60.56</v>
      </c>
      <c r="T204" t="n">
        <v>42444.46</v>
      </c>
      <c r="U204" t="n">
        <v>0.42</v>
      </c>
      <c r="V204" t="n">
        <v>0.87</v>
      </c>
      <c r="W204" t="n">
        <v>0.31</v>
      </c>
      <c r="X204" t="n">
        <v>2.61</v>
      </c>
      <c r="Y204" t="n">
        <v>1</v>
      </c>
      <c r="Z204" t="n">
        <v>10</v>
      </c>
    </row>
    <row r="205">
      <c r="A205" t="n">
        <v>7</v>
      </c>
      <c r="B205" t="n">
        <v>135</v>
      </c>
      <c r="C205" t="inlineStr">
        <is>
          <t xml:space="preserve">CONCLUIDO	</t>
        </is>
      </c>
      <c r="D205" t="n">
        <v>3.7735</v>
      </c>
      <c r="E205" t="n">
        <v>26.5</v>
      </c>
      <c r="F205" t="n">
        <v>19.55</v>
      </c>
      <c r="G205" t="n">
        <v>14.48</v>
      </c>
      <c r="H205" t="n">
        <v>0.18</v>
      </c>
      <c r="I205" t="n">
        <v>81</v>
      </c>
      <c r="J205" t="n">
        <v>266.6</v>
      </c>
      <c r="K205" t="n">
        <v>59.89</v>
      </c>
      <c r="L205" t="n">
        <v>2.75</v>
      </c>
      <c r="M205" t="n">
        <v>79</v>
      </c>
      <c r="N205" t="n">
        <v>68.97</v>
      </c>
      <c r="O205" t="n">
        <v>33115.41</v>
      </c>
      <c r="P205" t="n">
        <v>306.45</v>
      </c>
      <c r="Q205" t="n">
        <v>2924.8</v>
      </c>
      <c r="R205" t="n">
        <v>134.55</v>
      </c>
      <c r="S205" t="n">
        <v>60.56</v>
      </c>
      <c r="T205" t="n">
        <v>36873.75</v>
      </c>
      <c r="U205" t="n">
        <v>0.45</v>
      </c>
      <c r="V205" t="n">
        <v>0.88</v>
      </c>
      <c r="W205" t="n">
        <v>0.3</v>
      </c>
      <c r="X205" t="n">
        <v>2.27</v>
      </c>
      <c r="Y205" t="n">
        <v>1</v>
      </c>
      <c r="Z205" t="n">
        <v>10</v>
      </c>
    </row>
    <row r="206">
      <c r="A206" t="n">
        <v>8</v>
      </c>
      <c r="B206" t="n">
        <v>135</v>
      </c>
      <c r="C206" t="inlineStr">
        <is>
          <t xml:space="preserve">CONCLUIDO	</t>
        </is>
      </c>
      <c r="D206" t="n">
        <v>3.8648</v>
      </c>
      <c r="E206" t="n">
        <v>25.87</v>
      </c>
      <c r="F206" t="n">
        <v>19.33</v>
      </c>
      <c r="G206" t="n">
        <v>15.89</v>
      </c>
      <c r="H206" t="n">
        <v>0.2</v>
      </c>
      <c r="I206" t="n">
        <v>73</v>
      </c>
      <c r="J206" t="n">
        <v>267.08</v>
      </c>
      <c r="K206" t="n">
        <v>59.89</v>
      </c>
      <c r="L206" t="n">
        <v>3</v>
      </c>
      <c r="M206" t="n">
        <v>71</v>
      </c>
      <c r="N206" t="n">
        <v>69.19</v>
      </c>
      <c r="O206" t="n">
        <v>33173.65</v>
      </c>
      <c r="P206" t="n">
        <v>300.53</v>
      </c>
      <c r="Q206" t="n">
        <v>2924.46</v>
      </c>
      <c r="R206" t="n">
        <v>127.7</v>
      </c>
      <c r="S206" t="n">
        <v>60.56</v>
      </c>
      <c r="T206" t="n">
        <v>33490.77</v>
      </c>
      <c r="U206" t="n">
        <v>0.47</v>
      </c>
      <c r="V206" t="n">
        <v>0.89</v>
      </c>
      <c r="W206" t="n">
        <v>0.28</v>
      </c>
      <c r="X206" t="n">
        <v>2.05</v>
      </c>
      <c r="Y206" t="n">
        <v>1</v>
      </c>
      <c r="Z206" t="n">
        <v>10</v>
      </c>
    </row>
    <row r="207">
      <c r="A207" t="n">
        <v>9</v>
      </c>
      <c r="B207" t="n">
        <v>135</v>
      </c>
      <c r="C207" t="inlineStr">
        <is>
          <t xml:space="preserve">CONCLUIDO	</t>
        </is>
      </c>
      <c r="D207" t="n">
        <v>3.9534</v>
      </c>
      <c r="E207" t="n">
        <v>25.29</v>
      </c>
      <c r="F207" t="n">
        <v>19.1</v>
      </c>
      <c r="G207" t="n">
        <v>17.37</v>
      </c>
      <c r="H207" t="n">
        <v>0.22</v>
      </c>
      <c r="I207" t="n">
        <v>66</v>
      </c>
      <c r="J207" t="n">
        <v>267.55</v>
      </c>
      <c r="K207" t="n">
        <v>59.89</v>
      </c>
      <c r="L207" t="n">
        <v>3.25</v>
      </c>
      <c r="M207" t="n">
        <v>64</v>
      </c>
      <c r="N207" t="n">
        <v>69.41</v>
      </c>
      <c r="O207" t="n">
        <v>33231.97</v>
      </c>
      <c r="P207" t="n">
        <v>294.23</v>
      </c>
      <c r="Q207" t="n">
        <v>2924.77</v>
      </c>
      <c r="R207" t="n">
        <v>120.11</v>
      </c>
      <c r="S207" t="n">
        <v>60.56</v>
      </c>
      <c r="T207" t="n">
        <v>29731.6</v>
      </c>
      <c r="U207" t="n">
        <v>0.5</v>
      </c>
      <c r="V207" t="n">
        <v>0.9</v>
      </c>
      <c r="W207" t="n">
        <v>0.27</v>
      </c>
      <c r="X207" t="n">
        <v>1.83</v>
      </c>
      <c r="Y207" t="n">
        <v>1</v>
      </c>
      <c r="Z207" t="n">
        <v>10</v>
      </c>
    </row>
    <row r="208">
      <c r="A208" t="n">
        <v>10</v>
      </c>
      <c r="B208" t="n">
        <v>135</v>
      </c>
      <c r="C208" t="inlineStr">
        <is>
          <t xml:space="preserve">CONCLUIDO	</t>
        </is>
      </c>
      <c r="D208" t="n">
        <v>4.0196</v>
      </c>
      <c r="E208" t="n">
        <v>24.88</v>
      </c>
      <c r="F208" t="n">
        <v>18.94</v>
      </c>
      <c r="G208" t="n">
        <v>18.63</v>
      </c>
      <c r="H208" t="n">
        <v>0.23</v>
      </c>
      <c r="I208" t="n">
        <v>61</v>
      </c>
      <c r="J208" t="n">
        <v>268.02</v>
      </c>
      <c r="K208" t="n">
        <v>59.89</v>
      </c>
      <c r="L208" t="n">
        <v>3.5</v>
      </c>
      <c r="M208" t="n">
        <v>59</v>
      </c>
      <c r="N208" t="n">
        <v>69.64</v>
      </c>
      <c r="O208" t="n">
        <v>33290.38</v>
      </c>
      <c r="P208" t="n">
        <v>289.11</v>
      </c>
      <c r="Q208" t="n">
        <v>2924.59</v>
      </c>
      <c r="R208" t="n">
        <v>114.63</v>
      </c>
      <c r="S208" t="n">
        <v>60.56</v>
      </c>
      <c r="T208" t="n">
        <v>27014.69</v>
      </c>
      <c r="U208" t="n">
        <v>0.53</v>
      </c>
      <c r="V208" t="n">
        <v>0.91</v>
      </c>
      <c r="W208" t="n">
        <v>0.26</v>
      </c>
      <c r="X208" t="n">
        <v>1.66</v>
      </c>
      <c r="Y208" t="n">
        <v>1</v>
      </c>
      <c r="Z208" t="n">
        <v>10</v>
      </c>
    </row>
    <row r="209">
      <c r="A209" t="n">
        <v>11</v>
      </c>
      <c r="B209" t="n">
        <v>135</v>
      </c>
      <c r="C209" t="inlineStr">
        <is>
          <t xml:space="preserve">CONCLUIDO	</t>
        </is>
      </c>
      <c r="D209" t="n">
        <v>4.1265</v>
      </c>
      <c r="E209" t="n">
        <v>24.23</v>
      </c>
      <c r="F209" t="n">
        <v>18.6</v>
      </c>
      <c r="G209" t="n">
        <v>20.29</v>
      </c>
      <c r="H209" t="n">
        <v>0.25</v>
      </c>
      <c r="I209" t="n">
        <v>55</v>
      </c>
      <c r="J209" t="n">
        <v>268.5</v>
      </c>
      <c r="K209" t="n">
        <v>59.89</v>
      </c>
      <c r="L209" t="n">
        <v>3.75</v>
      </c>
      <c r="M209" t="n">
        <v>53</v>
      </c>
      <c r="N209" t="n">
        <v>69.86</v>
      </c>
      <c r="O209" t="n">
        <v>33348.87</v>
      </c>
      <c r="P209" t="n">
        <v>280.61</v>
      </c>
      <c r="Q209" t="n">
        <v>2924.53</v>
      </c>
      <c r="R209" t="n">
        <v>102.99</v>
      </c>
      <c r="S209" t="n">
        <v>60.56</v>
      </c>
      <c r="T209" t="n">
        <v>21225.14</v>
      </c>
      <c r="U209" t="n">
        <v>0.59</v>
      </c>
      <c r="V209" t="n">
        <v>0.93</v>
      </c>
      <c r="W209" t="n">
        <v>0.25</v>
      </c>
      <c r="X209" t="n">
        <v>1.32</v>
      </c>
      <c r="Y209" t="n">
        <v>1</v>
      </c>
      <c r="Z209" t="n">
        <v>10</v>
      </c>
    </row>
    <row r="210">
      <c r="A210" t="n">
        <v>12</v>
      </c>
      <c r="B210" t="n">
        <v>135</v>
      </c>
      <c r="C210" t="inlineStr">
        <is>
          <t xml:space="preserve">CONCLUIDO	</t>
        </is>
      </c>
      <c r="D210" t="n">
        <v>4.1385</v>
      </c>
      <c r="E210" t="n">
        <v>24.16</v>
      </c>
      <c r="F210" t="n">
        <v>18.68</v>
      </c>
      <c r="G210" t="n">
        <v>21.56</v>
      </c>
      <c r="H210" t="n">
        <v>0.26</v>
      </c>
      <c r="I210" t="n">
        <v>52</v>
      </c>
      <c r="J210" t="n">
        <v>268.97</v>
      </c>
      <c r="K210" t="n">
        <v>59.89</v>
      </c>
      <c r="L210" t="n">
        <v>4</v>
      </c>
      <c r="M210" t="n">
        <v>50</v>
      </c>
      <c r="N210" t="n">
        <v>70.09</v>
      </c>
      <c r="O210" t="n">
        <v>33407.45</v>
      </c>
      <c r="P210" t="n">
        <v>279.65</v>
      </c>
      <c r="Q210" t="n">
        <v>2924.46</v>
      </c>
      <c r="R210" t="n">
        <v>107.28</v>
      </c>
      <c r="S210" t="n">
        <v>60.56</v>
      </c>
      <c r="T210" t="n">
        <v>23382.91</v>
      </c>
      <c r="U210" t="n">
        <v>0.5600000000000001</v>
      </c>
      <c r="V210" t="n">
        <v>0.92</v>
      </c>
      <c r="W210" t="n">
        <v>0.22</v>
      </c>
      <c r="X210" t="n">
        <v>1.4</v>
      </c>
      <c r="Y210" t="n">
        <v>1</v>
      </c>
      <c r="Z210" t="n">
        <v>10</v>
      </c>
    </row>
    <row r="211">
      <c r="A211" t="n">
        <v>13</v>
      </c>
      <c r="B211" t="n">
        <v>135</v>
      </c>
      <c r="C211" t="inlineStr">
        <is>
          <t xml:space="preserve">CONCLUIDO	</t>
        </is>
      </c>
      <c r="D211" t="n">
        <v>4.167</v>
      </c>
      <c r="E211" t="n">
        <v>24</v>
      </c>
      <c r="F211" t="n">
        <v>18.72</v>
      </c>
      <c r="G211" t="n">
        <v>23.4</v>
      </c>
      <c r="H211" t="n">
        <v>0.28</v>
      </c>
      <c r="I211" t="n">
        <v>48</v>
      </c>
      <c r="J211" t="n">
        <v>269.45</v>
      </c>
      <c r="K211" t="n">
        <v>59.89</v>
      </c>
      <c r="L211" t="n">
        <v>4.25</v>
      </c>
      <c r="M211" t="n">
        <v>46</v>
      </c>
      <c r="N211" t="n">
        <v>70.31</v>
      </c>
      <c r="O211" t="n">
        <v>33466.11</v>
      </c>
      <c r="P211" t="n">
        <v>278.17</v>
      </c>
      <c r="Q211" t="n">
        <v>2924.51</v>
      </c>
      <c r="R211" t="n">
        <v>107.91</v>
      </c>
      <c r="S211" t="n">
        <v>60.56</v>
      </c>
      <c r="T211" t="n">
        <v>23721.55</v>
      </c>
      <c r="U211" t="n">
        <v>0.5600000000000001</v>
      </c>
      <c r="V211" t="n">
        <v>0.92</v>
      </c>
      <c r="W211" t="n">
        <v>0.24</v>
      </c>
      <c r="X211" t="n">
        <v>1.44</v>
      </c>
      <c r="Y211" t="n">
        <v>1</v>
      </c>
      <c r="Z211" t="n">
        <v>10</v>
      </c>
    </row>
    <row r="212">
      <c r="A212" t="n">
        <v>14</v>
      </c>
      <c r="B212" t="n">
        <v>135</v>
      </c>
      <c r="C212" t="inlineStr">
        <is>
          <t xml:space="preserve">CONCLUIDO	</t>
        </is>
      </c>
      <c r="D212" t="n">
        <v>4.2163</v>
      </c>
      <c r="E212" t="n">
        <v>23.72</v>
      </c>
      <c r="F212" t="n">
        <v>18.59</v>
      </c>
      <c r="G212" t="n">
        <v>24.79</v>
      </c>
      <c r="H212" t="n">
        <v>0.3</v>
      </c>
      <c r="I212" t="n">
        <v>45</v>
      </c>
      <c r="J212" t="n">
        <v>269.92</v>
      </c>
      <c r="K212" t="n">
        <v>59.89</v>
      </c>
      <c r="L212" t="n">
        <v>4.5</v>
      </c>
      <c r="M212" t="n">
        <v>43</v>
      </c>
      <c r="N212" t="n">
        <v>70.54000000000001</v>
      </c>
      <c r="O212" t="n">
        <v>33524.86</v>
      </c>
      <c r="P212" t="n">
        <v>273.29</v>
      </c>
      <c r="Q212" t="n">
        <v>2924.42</v>
      </c>
      <c r="R212" t="n">
        <v>103.58</v>
      </c>
      <c r="S212" t="n">
        <v>60.56</v>
      </c>
      <c r="T212" t="n">
        <v>21571.82</v>
      </c>
      <c r="U212" t="n">
        <v>0.58</v>
      </c>
      <c r="V212" t="n">
        <v>0.93</v>
      </c>
      <c r="W212" t="n">
        <v>0.24</v>
      </c>
      <c r="X212" t="n">
        <v>1.31</v>
      </c>
      <c r="Y212" t="n">
        <v>1</v>
      </c>
      <c r="Z212" t="n">
        <v>10</v>
      </c>
    </row>
    <row r="213">
      <c r="A213" t="n">
        <v>15</v>
      </c>
      <c r="B213" t="n">
        <v>135</v>
      </c>
      <c r="C213" t="inlineStr">
        <is>
          <t xml:space="preserve">CONCLUIDO	</t>
        </is>
      </c>
      <c r="D213" t="n">
        <v>4.2639</v>
      </c>
      <c r="E213" t="n">
        <v>23.45</v>
      </c>
      <c r="F213" t="n">
        <v>18.48</v>
      </c>
      <c r="G213" t="n">
        <v>26.39</v>
      </c>
      <c r="H213" t="n">
        <v>0.31</v>
      </c>
      <c r="I213" t="n">
        <v>42</v>
      </c>
      <c r="J213" t="n">
        <v>270.4</v>
      </c>
      <c r="K213" t="n">
        <v>59.89</v>
      </c>
      <c r="L213" t="n">
        <v>4.75</v>
      </c>
      <c r="M213" t="n">
        <v>40</v>
      </c>
      <c r="N213" t="n">
        <v>70.76000000000001</v>
      </c>
      <c r="O213" t="n">
        <v>33583.7</v>
      </c>
      <c r="P213" t="n">
        <v>268.75</v>
      </c>
      <c r="Q213" t="n">
        <v>2924.55</v>
      </c>
      <c r="R213" t="n">
        <v>99.8</v>
      </c>
      <c r="S213" t="n">
        <v>60.56</v>
      </c>
      <c r="T213" t="n">
        <v>19694.21</v>
      </c>
      <c r="U213" t="n">
        <v>0.61</v>
      </c>
      <c r="V213" t="n">
        <v>0.93</v>
      </c>
      <c r="W213" t="n">
        <v>0.23</v>
      </c>
      <c r="X213" t="n">
        <v>1.2</v>
      </c>
      <c r="Y213" t="n">
        <v>1</v>
      </c>
      <c r="Z213" t="n">
        <v>10</v>
      </c>
    </row>
    <row r="214">
      <c r="A214" t="n">
        <v>16</v>
      </c>
      <c r="B214" t="n">
        <v>135</v>
      </c>
      <c r="C214" t="inlineStr">
        <is>
          <t xml:space="preserve">CONCLUIDO	</t>
        </is>
      </c>
      <c r="D214" t="n">
        <v>4.3086</v>
      </c>
      <c r="E214" t="n">
        <v>23.21</v>
      </c>
      <c r="F214" t="n">
        <v>18.38</v>
      </c>
      <c r="G214" t="n">
        <v>28.28</v>
      </c>
      <c r="H214" t="n">
        <v>0.33</v>
      </c>
      <c r="I214" t="n">
        <v>39</v>
      </c>
      <c r="J214" t="n">
        <v>270.88</v>
      </c>
      <c r="K214" t="n">
        <v>59.89</v>
      </c>
      <c r="L214" t="n">
        <v>5</v>
      </c>
      <c r="M214" t="n">
        <v>37</v>
      </c>
      <c r="N214" t="n">
        <v>70.98999999999999</v>
      </c>
      <c r="O214" t="n">
        <v>33642.62</v>
      </c>
      <c r="P214" t="n">
        <v>264.54</v>
      </c>
      <c r="Q214" t="n">
        <v>2924.77</v>
      </c>
      <c r="R214" t="n">
        <v>96.63</v>
      </c>
      <c r="S214" t="n">
        <v>60.56</v>
      </c>
      <c r="T214" t="n">
        <v>18123.56</v>
      </c>
      <c r="U214" t="n">
        <v>0.63</v>
      </c>
      <c r="V214" t="n">
        <v>0.9399999999999999</v>
      </c>
      <c r="W214" t="n">
        <v>0.23</v>
      </c>
      <c r="X214" t="n">
        <v>1.11</v>
      </c>
      <c r="Y214" t="n">
        <v>1</v>
      </c>
      <c r="Z214" t="n">
        <v>10</v>
      </c>
    </row>
    <row r="215">
      <c r="A215" t="n">
        <v>17</v>
      </c>
      <c r="B215" t="n">
        <v>135</v>
      </c>
      <c r="C215" t="inlineStr">
        <is>
          <t xml:space="preserve">CONCLUIDO	</t>
        </is>
      </c>
      <c r="D215" t="n">
        <v>4.3415</v>
      </c>
      <c r="E215" t="n">
        <v>23.03</v>
      </c>
      <c r="F215" t="n">
        <v>18.31</v>
      </c>
      <c r="G215" t="n">
        <v>29.69</v>
      </c>
      <c r="H215" t="n">
        <v>0.34</v>
      </c>
      <c r="I215" t="n">
        <v>37</v>
      </c>
      <c r="J215" t="n">
        <v>271.36</v>
      </c>
      <c r="K215" t="n">
        <v>59.89</v>
      </c>
      <c r="L215" t="n">
        <v>5.25</v>
      </c>
      <c r="M215" t="n">
        <v>35</v>
      </c>
      <c r="N215" t="n">
        <v>71.22</v>
      </c>
      <c r="O215" t="n">
        <v>33701.64</v>
      </c>
      <c r="P215" t="n">
        <v>260.64</v>
      </c>
      <c r="Q215" t="n">
        <v>2924.51</v>
      </c>
      <c r="R215" t="n">
        <v>94.31</v>
      </c>
      <c r="S215" t="n">
        <v>60.56</v>
      </c>
      <c r="T215" t="n">
        <v>16976.36</v>
      </c>
      <c r="U215" t="n">
        <v>0.64</v>
      </c>
      <c r="V215" t="n">
        <v>0.9399999999999999</v>
      </c>
      <c r="W215" t="n">
        <v>0.22</v>
      </c>
      <c r="X215" t="n">
        <v>1.03</v>
      </c>
      <c r="Y215" t="n">
        <v>1</v>
      </c>
      <c r="Z215" t="n">
        <v>10</v>
      </c>
    </row>
    <row r="216">
      <c r="A216" t="n">
        <v>18</v>
      </c>
      <c r="B216" t="n">
        <v>135</v>
      </c>
      <c r="C216" t="inlineStr">
        <is>
          <t xml:space="preserve">CONCLUIDO	</t>
        </is>
      </c>
      <c r="D216" t="n">
        <v>4.3741</v>
      </c>
      <c r="E216" t="n">
        <v>22.86</v>
      </c>
      <c r="F216" t="n">
        <v>18.24</v>
      </c>
      <c r="G216" t="n">
        <v>31.27</v>
      </c>
      <c r="H216" t="n">
        <v>0.36</v>
      </c>
      <c r="I216" t="n">
        <v>35</v>
      </c>
      <c r="J216" t="n">
        <v>271.84</v>
      </c>
      <c r="K216" t="n">
        <v>59.89</v>
      </c>
      <c r="L216" t="n">
        <v>5.5</v>
      </c>
      <c r="M216" t="n">
        <v>33</v>
      </c>
      <c r="N216" t="n">
        <v>71.45</v>
      </c>
      <c r="O216" t="n">
        <v>33760.74</v>
      </c>
      <c r="P216" t="n">
        <v>256.89</v>
      </c>
      <c r="Q216" t="n">
        <v>2924.56</v>
      </c>
      <c r="R216" t="n">
        <v>91.97</v>
      </c>
      <c r="S216" t="n">
        <v>60.56</v>
      </c>
      <c r="T216" t="n">
        <v>15814.75</v>
      </c>
      <c r="U216" t="n">
        <v>0.66</v>
      </c>
      <c r="V216" t="n">
        <v>0.9399999999999999</v>
      </c>
      <c r="W216" t="n">
        <v>0.22</v>
      </c>
      <c r="X216" t="n">
        <v>0.96</v>
      </c>
      <c r="Y216" t="n">
        <v>1</v>
      </c>
      <c r="Z216" t="n">
        <v>10</v>
      </c>
    </row>
    <row r="217">
      <c r="A217" t="n">
        <v>19</v>
      </c>
      <c r="B217" t="n">
        <v>135</v>
      </c>
      <c r="C217" t="inlineStr">
        <is>
          <t xml:space="preserve">CONCLUIDO	</t>
        </is>
      </c>
      <c r="D217" t="n">
        <v>4.4023</v>
      </c>
      <c r="E217" t="n">
        <v>22.72</v>
      </c>
      <c r="F217" t="n">
        <v>18.19</v>
      </c>
      <c r="G217" t="n">
        <v>33.08</v>
      </c>
      <c r="H217" t="n">
        <v>0.38</v>
      </c>
      <c r="I217" t="n">
        <v>33</v>
      </c>
      <c r="J217" t="n">
        <v>272.32</v>
      </c>
      <c r="K217" t="n">
        <v>59.89</v>
      </c>
      <c r="L217" t="n">
        <v>5.75</v>
      </c>
      <c r="M217" t="n">
        <v>31</v>
      </c>
      <c r="N217" t="n">
        <v>71.68000000000001</v>
      </c>
      <c r="O217" t="n">
        <v>33820.05</v>
      </c>
      <c r="P217" t="n">
        <v>252.87</v>
      </c>
      <c r="Q217" t="n">
        <v>2924.51</v>
      </c>
      <c r="R217" t="n">
        <v>90.51000000000001</v>
      </c>
      <c r="S217" t="n">
        <v>60.56</v>
      </c>
      <c r="T217" t="n">
        <v>15095.22</v>
      </c>
      <c r="U217" t="n">
        <v>0.67</v>
      </c>
      <c r="V217" t="n">
        <v>0.95</v>
      </c>
      <c r="W217" t="n">
        <v>0.22</v>
      </c>
      <c r="X217" t="n">
        <v>0.92</v>
      </c>
      <c r="Y217" t="n">
        <v>1</v>
      </c>
      <c r="Z217" t="n">
        <v>10</v>
      </c>
    </row>
    <row r="218">
      <c r="A218" t="n">
        <v>20</v>
      </c>
      <c r="B218" t="n">
        <v>135</v>
      </c>
      <c r="C218" t="inlineStr">
        <is>
          <t xml:space="preserve">CONCLUIDO	</t>
        </is>
      </c>
      <c r="D218" t="n">
        <v>4.4361</v>
      </c>
      <c r="E218" t="n">
        <v>22.54</v>
      </c>
      <c r="F218" t="n">
        <v>18.12</v>
      </c>
      <c r="G218" t="n">
        <v>35.08</v>
      </c>
      <c r="H218" t="n">
        <v>0.39</v>
      </c>
      <c r="I218" t="n">
        <v>31</v>
      </c>
      <c r="J218" t="n">
        <v>272.8</v>
      </c>
      <c r="K218" t="n">
        <v>59.89</v>
      </c>
      <c r="L218" t="n">
        <v>6</v>
      </c>
      <c r="M218" t="n">
        <v>29</v>
      </c>
      <c r="N218" t="n">
        <v>71.91</v>
      </c>
      <c r="O218" t="n">
        <v>33879.33</v>
      </c>
      <c r="P218" t="n">
        <v>248.52</v>
      </c>
      <c r="Q218" t="n">
        <v>2924.49</v>
      </c>
      <c r="R218" t="n">
        <v>88.17</v>
      </c>
      <c r="S218" t="n">
        <v>60.56</v>
      </c>
      <c r="T218" t="n">
        <v>13935.73</v>
      </c>
      <c r="U218" t="n">
        <v>0.6899999999999999</v>
      </c>
      <c r="V218" t="n">
        <v>0.95</v>
      </c>
      <c r="W218" t="n">
        <v>0.21</v>
      </c>
      <c r="X218" t="n">
        <v>0.84</v>
      </c>
      <c r="Y218" t="n">
        <v>1</v>
      </c>
      <c r="Z218" t="n">
        <v>10</v>
      </c>
    </row>
    <row r="219">
      <c r="A219" t="n">
        <v>21</v>
      </c>
      <c r="B219" t="n">
        <v>135</v>
      </c>
      <c r="C219" t="inlineStr">
        <is>
          <t xml:space="preserve">CONCLUIDO	</t>
        </is>
      </c>
      <c r="D219" t="n">
        <v>4.4687</v>
      </c>
      <c r="E219" t="n">
        <v>22.38</v>
      </c>
      <c r="F219" t="n">
        <v>18.06</v>
      </c>
      <c r="G219" t="n">
        <v>37.36</v>
      </c>
      <c r="H219" t="n">
        <v>0.41</v>
      </c>
      <c r="I219" t="n">
        <v>29</v>
      </c>
      <c r="J219" t="n">
        <v>273.28</v>
      </c>
      <c r="K219" t="n">
        <v>59.89</v>
      </c>
      <c r="L219" t="n">
        <v>6.25</v>
      </c>
      <c r="M219" t="n">
        <v>27</v>
      </c>
      <c r="N219" t="n">
        <v>72.14</v>
      </c>
      <c r="O219" t="n">
        <v>33938.7</v>
      </c>
      <c r="P219" t="n">
        <v>243.61</v>
      </c>
      <c r="Q219" t="n">
        <v>2924.42</v>
      </c>
      <c r="R219" t="n">
        <v>86.03</v>
      </c>
      <c r="S219" t="n">
        <v>60.56</v>
      </c>
      <c r="T219" t="n">
        <v>12874.38</v>
      </c>
      <c r="U219" t="n">
        <v>0.7</v>
      </c>
      <c r="V219" t="n">
        <v>0.95</v>
      </c>
      <c r="W219" t="n">
        <v>0.21</v>
      </c>
      <c r="X219" t="n">
        <v>0.78</v>
      </c>
      <c r="Y219" t="n">
        <v>1</v>
      </c>
      <c r="Z219" t="n">
        <v>10</v>
      </c>
    </row>
    <row r="220">
      <c r="A220" t="n">
        <v>22</v>
      </c>
      <c r="B220" t="n">
        <v>135</v>
      </c>
      <c r="C220" t="inlineStr">
        <is>
          <t xml:space="preserve">CONCLUIDO	</t>
        </is>
      </c>
      <c r="D220" t="n">
        <v>4.495</v>
      </c>
      <c r="E220" t="n">
        <v>22.25</v>
      </c>
      <c r="F220" t="n">
        <v>17.98</v>
      </c>
      <c r="G220" t="n">
        <v>38.52</v>
      </c>
      <c r="H220" t="n">
        <v>0.42</v>
      </c>
      <c r="I220" t="n">
        <v>28</v>
      </c>
      <c r="J220" t="n">
        <v>273.76</v>
      </c>
      <c r="K220" t="n">
        <v>59.89</v>
      </c>
      <c r="L220" t="n">
        <v>6.5</v>
      </c>
      <c r="M220" t="n">
        <v>26</v>
      </c>
      <c r="N220" t="n">
        <v>72.37</v>
      </c>
      <c r="O220" t="n">
        <v>33998.16</v>
      </c>
      <c r="P220" t="n">
        <v>240.13</v>
      </c>
      <c r="Q220" t="n">
        <v>2924.59</v>
      </c>
      <c r="R220" t="n">
        <v>82.98999999999999</v>
      </c>
      <c r="S220" t="n">
        <v>60.56</v>
      </c>
      <c r="T220" t="n">
        <v>11359.75</v>
      </c>
      <c r="U220" t="n">
        <v>0.73</v>
      </c>
      <c r="V220" t="n">
        <v>0.96</v>
      </c>
      <c r="W220" t="n">
        <v>0.22</v>
      </c>
      <c r="X220" t="n">
        <v>0.7</v>
      </c>
      <c r="Y220" t="n">
        <v>1</v>
      </c>
      <c r="Z220" t="n">
        <v>10</v>
      </c>
    </row>
    <row r="221">
      <c r="A221" t="n">
        <v>23</v>
      </c>
      <c r="B221" t="n">
        <v>135</v>
      </c>
      <c r="C221" t="inlineStr">
        <is>
          <t xml:space="preserve">CONCLUIDO	</t>
        </is>
      </c>
      <c r="D221" t="n">
        <v>4.5234</v>
      </c>
      <c r="E221" t="n">
        <v>22.11</v>
      </c>
      <c r="F221" t="n">
        <v>17.94</v>
      </c>
      <c r="G221" t="n">
        <v>41.4</v>
      </c>
      <c r="H221" t="n">
        <v>0.44</v>
      </c>
      <c r="I221" t="n">
        <v>26</v>
      </c>
      <c r="J221" t="n">
        <v>274.24</v>
      </c>
      <c r="K221" t="n">
        <v>59.89</v>
      </c>
      <c r="L221" t="n">
        <v>6.75</v>
      </c>
      <c r="M221" t="n">
        <v>24</v>
      </c>
      <c r="N221" t="n">
        <v>72.61</v>
      </c>
      <c r="O221" t="n">
        <v>34057.71</v>
      </c>
      <c r="P221" t="n">
        <v>235.3</v>
      </c>
      <c r="Q221" t="n">
        <v>2924.44</v>
      </c>
      <c r="R221" t="n">
        <v>82.61</v>
      </c>
      <c r="S221" t="n">
        <v>60.56</v>
      </c>
      <c r="T221" t="n">
        <v>11179.9</v>
      </c>
      <c r="U221" t="n">
        <v>0.73</v>
      </c>
      <c r="V221" t="n">
        <v>0.96</v>
      </c>
      <c r="W221" t="n">
        <v>0.19</v>
      </c>
      <c r="X221" t="n">
        <v>0.66</v>
      </c>
      <c r="Y221" t="n">
        <v>1</v>
      </c>
      <c r="Z221" t="n">
        <v>10</v>
      </c>
    </row>
    <row r="222">
      <c r="A222" t="n">
        <v>24</v>
      </c>
      <c r="B222" t="n">
        <v>135</v>
      </c>
      <c r="C222" t="inlineStr">
        <is>
          <t xml:space="preserve">CONCLUIDO	</t>
        </is>
      </c>
      <c r="D222" t="n">
        <v>4.5235</v>
      </c>
      <c r="E222" t="n">
        <v>22.11</v>
      </c>
      <c r="F222" t="n">
        <v>17.99</v>
      </c>
      <c r="G222" t="n">
        <v>43.18</v>
      </c>
      <c r="H222" t="n">
        <v>0.45</v>
      </c>
      <c r="I222" t="n">
        <v>25</v>
      </c>
      <c r="J222" t="n">
        <v>274.73</v>
      </c>
      <c r="K222" t="n">
        <v>59.89</v>
      </c>
      <c r="L222" t="n">
        <v>7</v>
      </c>
      <c r="M222" t="n">
        <v>23</v>
      </c>
      <c r="N222" t="n">
        <v>72.84</v>
      </c>
      <c r="O222" t="n">
        <v>34117.35</v>
      </c>
      <c r="P222" t="n">
        <v>233.79</v>
      </c>
      <c r="Q222" t="n">
        <v>2924.63</v>
      </c>
      <c r="R222" t="n">
        <v>83.83</v>
      </c>
      <c r="S222" t="n">
        <v>60.56</v>
      </c>
      <c r="T222" t="n">
        <v>11793.39</v>
      </c>
      <c r="U222" t="n">
        <v>0.72</v>
      </c>
      <c r="V222" t="n">
        <v>0.96</v>
      </c>
      <c r="W222" t="n">
        <v>0.21</v>
      </c>
      <c r="X222" t="n">
        <v>0.71</v>
      </c>
      <c r="Y222" t="n">
        <v>1</v>
      </c>
      <c r="Z222" t="n">
        <v>10</v>
      </c>
    </row>
    <row r="223">
      <c r="A223" t="n">
        <v>25</v>
      </c>
      <c r="B223" t="n">
        <v>135</v>
      </c>
      <c r="C223" t="inlineStr">
        <is>
          <t xml:space="preserve">CONCLUIDO	</t>
        </is>
      </c>
      <c r="D223" t="n">
        <v>4.5383</v>
      </c>
      <c r="E223" t="n">
        <v>22.03</v>
      </c>
      <c r="F223" t="n">
        <v>17.97</v>
      </c>
      <c r="G223" t="n">
        <v>44.92</v>
      </c>
      <c r="H223" t="n">
        <v>0.47</v>
      </c>
      <c r="I223" t="n">
        <v>24</v>
      </c>
      <c r="J223" t="n">
        <v>275.21</v>
      </c>
      <c r="K223" t="n">
        <v>59.89</v>
      </c>
      <c r="L223" t="n">
        <v>7.25</v>
      </c>
      <c r="M223" t="n">
        <v>16</v>
      </c>
      <c r="N223" t="n">
        <v>73.08</v>
      </c>
      <c r="O223" t="n">
        <v>34177.09</v>
      </c>
      <c r="P223" t="n">
        <v>229.79</v>
      </c>
      <c r="Q223" t="n">
        <v>2924.42</v>
      </c>
      <c r="R223" t="n">
        <v>83.06</v>
      </c>
      <c r="S223" t="n">
        <v>60.56</v>
      </c>
      <c r="T223" t="n">
        <v>11416.25</v>
      </c>
      <c r="U223" t="n">
        <v>0.73</v>
      </c>
      <c r="V223" t="n">
        <v>0.96</v>
      </c>
      <c r="W223" t="n">
        <v>0.21</v>
      </c>
      <c r="X223" t="n">
        <v>0.6899999999999999</v>
      </c>
      <c r="Y223" t="n">
        <v>1</v>
      </c>
      <c r="Z223" t="n">
        <v>10</v>
      </c>
    </row>
    <row r="224">
      <c r="A224" t="n">
        <v>26</v>
      </c>
      <c r="B224" t="n">
        <v>135</v>
      </c>
      <c r="C224" t="inlineStr">
        <is>
          <t xml:space="preserve">CONCLUIDO	</t>
        </is>
      </c>
      <c r="D224" t="n">
        <v>4.5585</v>
      </c>
      <c r="E224" t="n">
        <v>21.94</v>
      </c>
      <c r="F224" t="n">
        <v>17.92</v>
      </c>
      <c r="G224" t="n">
        <v>46.75</v>
      </c>
      <c r="H224" t="n">
        <v>0.48</v>
      </c>
      <c r="I224" t="n">
        <v>23</v>
      </c>
      <c r="J224" t="n">
        <v>275.7</v>
      </c>
      <c r="K224" t="n">
        <v>59.89</v>
      </c>
      <c r="L224" t="n">
        <v>7.5</v>
      </c>
      <c r="M224" t="n">
        <v>8</v>
      </c>
      <c r="N224" t="n">
        <v>73.31</v>
      </c>
      <c r="O224" t="n">
        <v>34236.91</v>
      </c>
      <c r="P224" t="n">
        <v>226.82</v>
      </c>
      <c r="Q224" t="n">
        <v>2924.45</v>
      </c>
      <c r="R224" t="n">
        <v>81.03</v>
      </c>
      <c r="S224" t="n">
        <v>60.56</v>
      </c>
      <c r="T224" t="n">
        <v>10406.87</v>
      </c>
      <c r="U224" t="n">
        <v>0.75</v>
      </c>
      <c r="V224" t="n">
        <v>0.96</v>
      </c>
      <c r="W224" t="n">
        <v>0.22</v>
      </c>
      <c r="X224" t="n">
        <v>0.64</v>
      </c>
      <c r="Y224" t="n">
        <v>1</v>
      </c>
      <c r="Z224" t="n">
        <v>10</v>
      </c>
    </row>
    <row r="225">
      <c r="A225" t="n">
        <v>27</v>
      </c>
      <c r="B225" t="n">
        <v>135</v>
      </c>
      <c r="C225" t="inlineStr">
        <is>
          <t xml:space="preserve">CONCLUIDO	</t>
        </is>
      </c>
      <c r="D225" t="n">
        <v>4.556</v>
      </c>
      <c r="E225" t="n">
        <v>21.95</v>
      </c>
      <c r="F225" t="n">
        <v>17.93</v>
      </c>
      <c r="G225" t="n">
        <v>46.78</v>
      </c>
      <c r="H225" t="n">
        <v>0.5</v>
      </c>
      <c r="I225" t="n">
        <v>23</v>
      </c>
      <c r="J225" t="n">
        <v>276.18</v>
      </c>
      <c r="K225" t="n">
        <v>59.89</v>
      </c>
      <c r="L225" t="n">
        <v>7.75</v>
      </c>
      <c r="M225" t="n">
        <v>3</v>
      </c>
      <c r="N225" t="n">
        <v>73.55</v>
      </c>
      <c r="O225" t="n">
        <v>34296.82</v>
      </c>
      <c r="P225" t="n">
        <v>226.69</v>
      </c>
      <c r="Q225" t="n">
        <v>2924.52</v>
      </c>
      <c r="R225" t="n">
        <v>81.28</v>
      </c>
      <c r="S225" t="n">
        <v>60.56</v>
      </c>
      <c r="T225" t="n">
        <v>10530</v>
      </c>
      <c r="U225" t="n">
        <v>0.75</v>
      </c>
      <c r="V225" t="n">
        <v>0.96</v>
      </c>
      <c r="W225" t="n">
        <v>0.22</v>
      </c>
      <c r="X225" t="n">
        <v>0.66</v>
      </c>
      <c r="Y225" t="n">
        <v>1</v>
      </c>
      <c r="Z225" t="n">
        <v>10</v>
      </c>
    </row>
    <row r="226">
      <c r="A226" t="n">
        <v>28</v>
      </c>
      <c r="B226" t="n">
        <v>135</v>
      </c>
      <c r="C226" t="inlineStr">
        <is>
          <t xml:space="preserve">CONCLUIDO	</t>
        </is>
      </c>
      <c r="D226" t="n">
        <v>4.5552</v>
      </c>
      <c r="E226" t="n">
        <v>21.95</v>
      </c>
      <c r="F226" t="n">
        <v>17.94</v>
      </c>
      <c r="G226" t="n">
        <v>46.79</v>
      </c>
      <c r="H226" t="n">
        <v>0.51</v>
      </c>
      <c r="I226" t="n">
        <v>23</v>
      </c>
      <c r="J226" t="n">
        <v>276.67</v>
      </c>
      <c r="K226" t="n">
        <v>59.89</v>
      </c>
      <c r="L226" t="n">
        <v>8</v>
      </c>
      <c r="M226" t="n">
        <v>0</v>
      </c>
      <c r="N226" t="n">
        <v>73.78</v>
      </c>
      <c r="O226" t="n">
        <v>34356.83</v>
      </c>
      <c r="P226" t="n">
        <v>226.73</v>
      </c>
      <c r="Q226" t="n">
        <v>2924.42</v>
      </c>
      <c r="R226" t="n">
        <v>81.22</v>
      </c>
      <c r="S226" t="n">
        <v>60.56</v>
      </c>
      <c r="T226" t="n">
        <v>10501.53</v>
      </c>
      <c r="U226" t="n">
        <v>0.75</v>
      </c>
      <c r="V226" t="n">
        <v>0.96</v>
      </c>
      <c r="W226" t="n">
        <v>0.23</v>
      </c>
      <c r="X226" t="n">
        <v>0.66</v>
      </c>
      <c r="Y226" t="n">
        <v>1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3.1617</v>
      </c>
      <c r="E227" t="n">
        <v>31.63</v>
      </c>
      <c r="F227" t="n">
        <v>23.02</v>
      </c>
      <c r="G227" t="n">
        <v>7.08</v>
      </c>
      <c r="H227" t="n">
        <v>0.11</v>
      </c>
      <c r="I227" t="n">
        <v>195</v>
      </c>
      <c r="J227" t="n">
        <v>159.12</v>
      </c>
      <c r="K227" t="n">
        <v>50.28</v>
      </c>
      <c r="L227" t="n">
        <v>1</v>
      </c>
      <c r="M227" t="n">
        <v>193</v>
      </c>
      <c r="N227" t="n">
        <v>27.84</v>
      </c>
      <c r="O227" t="n">
        <v>19859.16</v>
      </c>
      <c r="P227" t="n">
        <v>268.18</v>
      </c>
      <c r="Q227" t="n">
        <v>2924.9</v>
      </c>
      <c r="R227" t="n">
        <v>248</v>
      </c>
      <c r="S227" t="n">
        <v>60.56</v>
      </c>
      <c r="T227" t="n">
        <v>93028.14</v>
      </c>
      <c r="U227" t="n">
        <v>0.24</v>
      </c>
      <c r="V227" t="n">
        <v>0.75</v>
      </c>
      <c r="W227" t="n">
        <v>0.49</v>
      </c>
      <c r="X227" t="n">
        <v>5.74</v>
      </c>
      <c r="Y227" t="n">
        <v>1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3.5347</v>
      </c>
      <c r="E228" t="n">
        <v>28.29</v>
      </c>
      <c r="F228" t="n">
        <v>21.39</v>
      </c>
      <c r="G228" t="n">
        <v>9.039999999999999</v>
      </c>
      <c r="H228" t="n">
        <v>0.14</v>
      </c>
      <c r="I228" t="n">
        <v>142</v>
      </c>
      <c r="J228" t="n">
        <v>159.48</v>
      </c>
      <c r="K228" t="n">
        <v>50.28</v>
      </c>
      <c r="L228" t="n">
        <v>1.25</v>
      </c>
      <c r="M228" t="n">
        <v>140</v>
      </c>
      <c r="N228" t="n">
        <v>27.95</v>
      </c>
      <c r="O228" t="n">
        <v>19902.91</v>
      </c>
      <c r="P228" t="n">
        <v>244.2</v>
      </c>
      <c r="Q228" t="n">
        <v>2925.05</v>
      </c>
      <c r="R228" t="n">
        <v>195</v>
      </c>
      <c r="S228" t="n">
        <v>60.56</v>
      </c>
      <c r="T228" t="n">
        <v>66795.69</v>
      </c>
      <c r="U228" t="n">
        <v>0.31</v>
      </c>
      <c r="V228" t="n">
        <v>0.8</v>
      </c>
      <c r="W228" t="n">
        <v>0.39</v>
      </c>
      <c r="X228" t="n">
        <v>4.11</v>
      </c>
      <c r="Y228" t="n">
        <v>1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3.7945</v>
      </c>
      <c r="E229" t="n">
        <v>26.35</v>
      </c>
      <c r="F229" t="n">
        <v>20.45</v>
      </c>
      <c r="G229" t="n">
        <v>11.06</v>
      </c>
      <c r="H229" t="n">
        <v>0.17</v>
      </c>
      <c r="I229" t="n">
        <v>111</v>
      </c>
      <c r="J229" t="n">
        <v>159.83</v>
      </c>
      <c r="K229" t="n">
        <v>50.28</v>
      </c>
      <c r="L229" t="n">
        <v>1.5</v>
      </c>
      <c r="M229" t="n">
        <v>109</v>
      </c>
      <c r="N229" t="n">
        <v>28.05</v>
      </c>
      <c r="O229" t="n">
        <v>19946.71</v>
      </c>
      <c r="P229" t="n">
        <v>228.67</v>
      </c>
      <c r="Q229" t="n">
        <v>2924.68</v>
      </c>
      <c r="R229" t="n">
        <v>164.14</v>
      </c>
      <c r="S229" t="n">
        <v>60.56</v>
      </c>
      <c r="T229" t="n">
        <v>51520.04</v>
      </c>
      <c r="U229" t="n">
        <v>0.37</v>
      </c>
      <c r="V229" t="n">
        <v>0.84</v>
      </c>
      <c r="W229" t="n">
        <v>0.34</v>
      </c>
      <c r="X229" t="n">
        <v>3.17</v>
      </c>
      <c r="Y229" t="n">
        <v>1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3.991</v>
      </c>
      <c r="E230" t="n">
        <v>25.06</v>
      </c>
      <c r="F230" t="n">
        <v>19.83</v>
      </c>
      <c r="G230" t="n">
        <v>13.22</v>
      </c>
      <c r="H230" t="n">
        <v>0.19</v>
      </c>
      <c r="I230" t="n">
        <v>90</v>
      </c>
      <c r="J230" t="n">
        <v>160.19</v>
      </c>
      <c r="K230" t="n">
        <v>50.28</v>
      </c>
      <c r="L230" t="n">
        <v>1.75</v>
      </c>
      <c r="M230" t="n">
        <v>88</v>
      </c>
      <c r="N230" t="n">
        <v>28.16</v>
      </c>
      <c r="O230" t="n">
        <v>19990.53</v>
      </c>
      <c r="P230" t="n">
        <v>216.72</v>
      </c>
      <c r="Q230" t="n">
        <v>2924.67</v>
      </c>
      <c r="R230" t="n">
        <v>143.83</v>
      </c>
      <c r="S230" t="n">
        <v>60.56</v>
      </c>
      <c r="T230" t="n">
        <v>41470.05</v>
      </c>
      <c r="U230" t="n">
        <v>0.42</v>
      </c>
      <c r="V230" t="n">
        <v>0.87</v>
      </c>
      <c r="W230" t="n">
        <v>0.31</v>
      </c>
      <c r="X230" t="n">
        <v>2.55</v>
      </c>
      <c r="Y230" t="n">
        <v>1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4.1351</v>
      </c>
      <c r="E231" t="n">
        <v>24.18</v>
      </c>
      <c r="F231" t="n">
        <v>19.41</v>
      </c>
      <c r="G231" t="n">
        <v>15.32</v>
      </c>
      <c r="H231" t="n">
        <v>0.22</v>
      </c>
      <c r="I231" t="n">
        <v>76</v>
      </c>
      <c r="J231" t="n">
        <v>160.54</v>
      </c>
      <c r="K231" t="n">
        <v>50.28</v>
      </c>
      <c r="L231" t="n">
        <v>2</v>
      </c>
      <c r="M231" t="n">
        <v>74</v>
      </c>
      <c r="N231" t="n">
        <v>28.26</v>
      </c>
      <c r="O231" t="n">
        <v>20034.4</v>
      </c>
      <c r="P231" t="n">
        <v>206.93</v>
      </c>
      <c r="Q231" t="n">
        <v>2924.76</v>
      </c>
      <c r="R231" t="n">
        <v>130.13</v>
      </c>
      <c r="S231" t="n">
        <v>60.56</v>
      </c>
      <c r="T231" t="n">
        <v>34688.02</v>
      </c>
      <c r="U231" t="n">
        <v>0.47</v>
      </c>
      <c r="V231" t="n">
        <v>0.89</v>
      </c>
      <c r="W231" t="n">
        <v>0.28</v>
      </c>
      <c r="X231" t="n">
        <v>2.13</v>
      </c>
      <c r="Y231" t="n">
        <v>1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4.2563</v>
      </c>
      <c r="E232" t="n">
        <v>23.49</v>
      </c>
      <c r="F232" t="n">
        <v>19.08</v>
      </c>
      <c r="G232" t="n">
        <v>17.61</v>
      </c>
      <c r="H232" t="n">
        <v>0.25</v>
      </c>
      <c r="I232" t="n">
        <v>65</v>
      </c>
      <c r="J232" t="n">
        <v>160.9</v>
      </c>
      <c r="K232" t="n">
        <v>50.28</v>
      </c>
      <c r="L232" t="n">
        <v>2.25</v>
      </c>
      <c r="M232" t="n">
        <v>63</v>
      </c>
      <c r="N232" t="n">
        <v>28.37</v>
      </c>
      <c r="O232" t="n">
        <v>20078.3</v>
      </c>
      <c r="P232" t="n">
        <v>198.28</v>
      </c>
      <c r="Q232" t="n">
        <v>2924.6</v>
      </c>
      <c r="R232" t="n">
        <v>119</v>
      </c>
      <c r="S232" t="n">
        <v>60.56</v>
      </c>
      <c r="T232" t="n">
        <v>29178.75</v>
      </c>
      <c r="U232" t="n">
        <v>0.51</v>
      </c>
      <c r="V232" t="n">
        <v>0.9</v>
      </c>
      <c r="W232" t="n">
        <v>0.27</v>
      </c>
      <c r="X232" t="n">
        <v>1.8</v>
      </c>
      <c r="Y232" t="n">
        <v>1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4.4074</v>
      </c>
      <c r="E233" t="n">
        <v>22.69</v>
      </c>
      <c r="F233" t="n">
        <v>18.59</v>
      </c>
      <c r="G233" t="n">
        <v>20.28</v>
      </c>
      <c r="H233" t="n">
        <v>0.27</v>
      </c>
      <c r="I233" t="n">
        <v>55</v>
      </c>
      <c r="J233" t="n">
        <v>161.26</v>
      </c>
      <c r="K233" t="n">
        <v>50.28</v>
      </c>
      <c r="L233" t="n">
        <v>2.5</v>
      </c>
      <c r="M233" t="n">
        <v>53</v>
      </c>
      <c r="N233" t="n">
        <v>28.48</v>
      </c>
      <c r="O233" t="n">
        <v>20122.23</v>
      </c>
      <c r="P233" t="n">
        <v>186.82</v>
      </c>
      <c r="Q233" t="n">
        <v>2924.56</v>
      </c>
      <c r="R233" t="n">
        <v>102.71</v>
      </c>
      <c r="S233" t="n">
        <v>60.56</v>
      </c>
      <c r="T233" t="n">
        <v>21085.52</v>
      </c>
      <c r="U233" t="n">
        <v>0.59</v>
      </c>
      <c r="V233" t="n">
        <v>0.93</v>
      </c>
      <c r="W233" t="n">
        <v>0.25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4.3713</v>
      </c>
      <c r="E234" t="n">
        <v>22.88</v>
      </c>
      <c r="F234" t="n">
        <v>18.94</v>
      </c>
      <c r="G234" t="n">
        <v>22.73</v>
      </c>
      <c r="H234" t="n">
        <v>0.3</v>
      </c>
      <c r="I234" t="n">
        <v>50</v>
      </c>
      <c r="J234" t="n">
        <v>161.61</v>
      </c>
      <c r="K234" t="n">
        <v>50.28</v>
      </c>
      <c r="L234" t="n">
        <v>2.75</v>
      </c>
      <c r="M234" t="n">
        <v>48</v>
      </c>
      <c r="N234" t="n">
        <v>28.58</v>
      </c>
      <c r="O234" t="n">
        <v>20166.2</v>
      </c>
      <c r="P234" t="n">
        <v>186.73</v>
      </c>
      <c r="Q234" t="n">
        <v>2924.51</v>
      </c>
      <c r="R234" t="n">
        <v>116.35</v>
      </c>
      <c r="S234" t="n">
        <v>60.56</v>
      </c>
      <c r="T234" t="n">
        <v>27930.76</v>
      </c>
      <c r="U234" t="n">
        <v>0.52</v>
      </c>
      <c r="V234" t="n">
        <v>0.91</v>
      </c>
      <c r="W234" t="n">
        <v>0.23</v>
      </c>
      <c r="X234" t="n">
        <v>1.66</v>
      </c>
      <c r="Y234" t="n">
        <v>1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4.5002</v>
      </c>
      <c r="E235" t="n">
        <v>22.22</v>
      </c>
      <c r="F235" t="n">
        <v>18.51</v>
      </c>
      <c r="G235" t="n">
        <v>25.83</v>
      </c>
      <c r="H235" t="n">
        <v>0.33</v>
      </c>
      <c r="I235" t="n">
        <v>43</v>
      </c>
      <c r="J235" t="n">
        <v>161.97</v>
      </c>
      <c r="K235" t="n">
        <v>50.28</v>
      </c>
      <c r="L235" t="n">
        <v>3</v>
      </c>
      <c r="M235" t="n">
        <v>40</v>
      </c>
      <c r="N235" t="n">
        <v>28.69</v>
      </c>
      <c r="O235" t="n">
        <v>20210.21</v>
      </c>
      <c r="P235" t="n">
        <v>175.05</v>
      </c>
      <c r="Q235" t="n">
        <v>2924.48</v>
      </c>
      <c r="R235" t="n">
        <v>100.97</v>
      </c>
      <c r="S235" t="n">
        <v>60.56</v>
      </c>
      <c r="T235" t="n">
        <v>20272.89</v>
      </c>
      <c r="U235" t="n">
        <v>0.6</v>
      </c>
      <c r="V235" t="n">
        <v>0.93</v>
      </c>
      <c r="W235" t="n">
        <v>0.23</v>
      </c>
      <c r="X235" t="n">
        <v>1.23</v>
      </c>
      <c r="Y235" t="n">
        <v>1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4.5495</v>
      </c>
      <c r="E236" t="n">
        <v>21.98</v>
      </c>
      <c r="F236" t="n">
        <v>18.4</v>
      </c>
      <c r="G236" t="n">
        <v>28.31</v>
      </c>
      <c r="H236" t="n">
        <v>0.35</v>
      </c>
      <c r="I236" t="n">
        <v>39</v>
      </c>
      <c r="J236" t="n">
        <v>162.33</v>
      </c>
      <c r="K236" t="n">
        <v>50.28</v>
      </c>
      <c r="L236" t="n">
        <v>3.25</v>
      </c>
      <c r="M236" t="n">
        <v>17</v>
      </c>
      <c r="N236" t="n">
        <v>28.8</v>
      </c>
      <c r="O236" t="n">
        <v>20254.26</v>
      </c>
      <c r="P236" t="n">
        <v>169.31</v>
      </c>
      <c r="Q236" t="n">
        <v>2924.61</v>
      </c>
      <c r="R236" t="n">
        <v>96.58</v>
      </c>
      <c r="S236" t="n">
        <v>60.56</v>
      </c>
      <c r="T236" t="n">
        <v>18099.13</v>
      </c>
      <c r="U236" t="n">
        <v>0.63</v>
      </c>
      <c r="V236" t="n">
        <v>0.9399999999999999</v>
      </c>
      <c r="W236" t="n">
        <v>0.25</v>
      </c>
      <c r="X236" t="n">
        <v>1.12</v>
      </c>
      <c r="Y236" t="n">
        <v>1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4.5593</v>
      </c>
      <c r="E237" t="n">
        <v>21.93</v>
      </c>
      <c r="F237" t="n">
        <v>18.38</v>
      </c>
      <c r="G237" t="n">
        <v>29.03</v>
      </c>
      <c r="H237" t="n">
        <v>0.38</v>
      </c>
      <c r="I237" t="n">
        <v>38</v>
      </c>
      <c r="J237" t="n">
        <v>162.68</v>
      </c>
      <c r="K237" t="n">
        <v>50.28</v>
      </c>
      <c r="L237" t="n">
        <v>3.5</v>
      </c>
      <c r="M237" t="n">
        <v>2</v>
      </c>
      <c r="N237" t="n">
        <v>28.9</v>
      </c>
      <c r="O237" t="n">
        <v>20298.34</v>
      </c>
      <c r="P237" t="n">
        <v>167.72</v>
      </c>
      <c r="Q237" t="n">
        <v>2924.54</v>
      </c>
      <c r="R237" t="n">
        <v>95.15000000000001</v>
      </c>
      <c r="S237" t="n">
        <v>60.56</v>
      </c>
      <c r="T237" t="n">
        <v>17388.22</v>
      </c>
      <c r="U237" t="n">
        <v>0.64</v>
      </c>
      <c r="V237" t="n">
        <v>0.9399999999999999</v>
      </c>
      <c r="W237" t="n">
        <v>0.27</v>
      </c>
      <c r="X237" t="n">
        <v>1.11</v>
      </c>
      <c r="Y237" t="n">
        <v>1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4.5582</v>
      </c>
      <c r="E238" t="n">
        <v>21.94</v>
      </c>
      <c r="F238" t="n">
        <v>18.39</v>
      </c>
      <c r="G238" t="n">
        <v>29.04</v>
      </c>
      <c r="H238" t="n">
        <v>0.41</v>
      </c>
      <c r="I238" t="n">
        <v>38</v>
      </c>
      <c r="J238" t="n">
        <v>163.04</v>
      </c>
      <c r="K238" t="n">
        <v>50.28</v>
      </c>
      <c r="L238" t="n">
        <v>3.75</v>
      </c>
      <c r="M238" t="n">
        <v>0</v>
      </c>
      <c r="N238" t="n">
        <v>29.01</v>
      </c>
      <c r="O238" t="n">
        <v>20342.46</v>
      </c>
      <c r="P238" t="n">
        <v>167.9</v>
      </c>
      <c r="Q238" t="n">
        <v>2924.76</v>
      </c>
      <c r="R238" t="n">
        <v>95.25</v>
      </c>
      <c r="S238" t="n">
        <v>60.56</v>
      </c>
      <c r="T238" t="n">
        <v>17441.79</v>
      </c>
      <c r="U238" t="n">
        <v>0.64</v>
      </c>
      <c r="V238" t="n">
        <v>0.9399999999999999</v>
      </c>
      <c r="W238" t="n">
        <v>0.27</v>
      </c>
      <c r="X238" t="n">
        <v>1.11</v>
      </c>
      <c r="Y238" t="n">
        <v>1</v>
      </c>
      <c r="Z238" t="n">
        <v>10</v>
      </c>
    </row>
    <row r="239">
      <c r="A239" t="n">
        <v>0</v>
      </c>
      <c r="B239" t="n">
        <v>115</v>
      </c>
      <c r="C239" t="inlineStr">
        <is>
          <t xml:space="preserve">CONCLUIDO	</t>
        </is>
      </c>
      <c r="D239" t="n">
        <v>2.4857</v>
      </c>
      <c r="E239" t="n">
        <v>40.23</v>
      </c>
      <c r="F239" t="n">
        <v>25.5</v>
      </c>
      <c r="G239" t="n">
        <v>5.56</v>
      </c>
      <c r="H239" t="n">
        <v>0.08</v>
      </c>
      <c r="I239" t="n">
        <v>275</v>
      </c>
      <c r="J239" t="n">
        <v>222.93</v>
      </c>
      <c r="K239" t="n">
        <v>56.94</v>
      </c>
      <c r="L239" t="n">
        <v>1</v>
      </c>
      <c r="M239" t="n">
        <v>273</v>
      </c>
      <c r="N239" t="n">
        <v>49.99</v>
      </c>
      <c r="O239" t="n">
        <v>27728.69</v>
      </c>
      <c r="P239" t="n">
        <v>377.89</v>
      </c>
      <c r="Q239" t="n">
        <v>2925.77</v>
      </c>
      <c r="R239" t="n">
        <v>330.06</v>
      </c>
      <c r="S239" t="n">
        <v>60.56</v>
      </c>
      <c r="T239" t="n">
        <v>133660.9</v>
      </c>
      <c r="U239" t="n">
        <v>0.18</v>
      </c>
      <c r="V239" t="n">
        <v>0.68</v>
      </c>
      <c r="W239" t="n">
        <v>0.59</v>
      </c>
      <c r="X239" t="n">
        <v>8.210000000000001</v>
      </c>
      <c r="Y239" t="n">
        <v>1</v>
      </c>
      <c r="Z239" t="n">
        <v>10</v>
      </c>
    </row>
    <row r="240">
      <c r="A240" t="n">
        <v>1</v>
      </c>
      <c r="B240" t="n">
        <v>115</v>
      </c>
      <c r="C240" t="inlineStr">
        <is>
          <t xml:space="preserve">CONCLUIDO	</t>
        </is>
      </c>
      <c r="D240" t="n">
        <v>2.9163</v>
      </c>
      <c r="E240" t="n">
        <v>34.29</v>
      </c>
      <c r="F240" t="n">
        <v>23.03</v>
      </c>
      <c r="G240" t="n">
        <v>7.05</v>
      </c>
      <c r="H240" t="n">
        <v>0.1</v>
      </c>
      <c r="I240" t="n">
        <v>196</v>
      </c>
      <c r="J240" t="n">
        <v>223.35</v>
      </c>
      <c r="K240" t="n">
        <v>56.94</v>
      </c>
      <c r="L240" t="n">
        <v>1.25</v>
      </c>
      <c r="M240" t="n">
        <v>194</v>
      </c>
      <c r="N240" t="n">
        <v>50.15</v>
      </c>
      <c r="O240" t="n">
        <v>27780.03</v>
      </c>
      <c r="P240" t="n">
        <v>337.62</v>
      </c>
      <c r="Q240" t="n">
        <v>2925.14</v>
      </c>
      <c r="R240" t="n">
        <v>248.53</v>
      </c>
      <c r="S240" t="n">
        <v>60.56</v>
      </c>
      <c r="T240" t="n">
        <v>93290.39</v>
      </c>
      <c r="U240" t="n">
        <v>0.24</v>
      </c>
      <c r="V240" t="n">
        <v>0.75</v>
      </c>
      <c r="W240" t="n">
        <v>0.48</v>
      </c>
      <c r="X240" t="n">
        <v>5.75</v>
      </c>
      <c r="Y240" t="n">
        <v>1</v>
      </c>
      <c r="Z240" t="n">
        <v>10</v>
      </c>
    </row>
    <row r="241">
      <c r="A241" t="n">
        <v>2</v>
      </c>
      <c r="B241" t="n">
        <v>115</v>
      </c>
      <c r="C241" t="inlineStr">
        <is>
          <t xml:space="preserve">CONCLUIDO	</t>
        </is>
      </c>
      <c r="D241" t="n">
        <v>3.2141</v>
      </c>
      <c r="E241" t="n">
        <v>31.11</v>
      </c>
      <c r="F241" t="n">
        <v>21.74</v>
      </c>
      <c r="G241" t="n">
        <v>8.52</v>
      </c>
      <c r="H241" t="n">
        <v>0.12</v>
      </c>
      <c r="I241" t="n">
        <v>153</v>
      </c>
      <c r="J241" t="n">
        <v>223.76</v>
      </c>
      <c r="K241" t="n">
        <v>56.94</v>
      </c>
      <c r="L241" t="n">
        <v>1.5</v>
      </c>
      <c r="M241" t="n">
        <v>151</v>
      </c>
      <c r="N241" t="n">
        <v>50.32</v>
      </c>
      <c r="O241" t="n">
        <v>27831.42</v>
      </c>
      <c r="P241" t="n">
        <v>315.33</v>
      </c>
      <c r="Q241" t="n">
        <v>2925.07</v>
      </c>
      <c r="R241" t="n">
        <v>206.29</v>
      </c>
      <c r="S241" t="n">
        <v>60.56</v>
      </c>
      <c r="T241" t="n">
        <v>72383.02</v>
      </c>
      <c r="U241" t="n">
        <v>0.29</v>
      </c>
      <c r="V241" t="n">
        <v>0.79</v>
      </c>
      <c r="W241" t="n">
        <v>0.41</v>
      </c>
      <c r="X241" t="n">
        <v>4.46</v>
      </c>
      <c r="Y241" t="n">
        <v>1</v>
      </c>
      <c r="Z241" t="n">
        <v>10</v>
      </c>
    </row>
    <row r="242">
      <c r="A242" t="n">
        <v>3</v>
      </c>
      <c r="B242" t="n">
        <v>115</v>
      </c>
      <c r="C242" t="inlineStr">
        <is>
          <t xml:space="preserve">CONCLUIDO	</t>
        </is>
      </c>
      <c r="D242" t="n">
        <v>3.4554</v>
      </c>
      <c r="E242" t="n">
        <v>28.94</v>
      </c>
      <c r="F242" t="n">
        <v>20.84</v>
      </c>
      <c r="G242" t="n">
        <v>10.08</v>
      </c>
      <c r="H242" t="n">
        <v>0.14</v>
      </c>
      <c r="I242" t="n">
        <v>124</v>
      </c>
      <c r="J242" t="n">
        <v>224.18</v>
      </c>
      <c r="K242" t="n">
        <v>56.94</v>
      </c>
      <c r="L242" t="n">
        <v>1.75</v>
      </c>
      <c r="M242" t="n">
        <v>122</v>
      </c>
      <c r="N242" t="n">
        <v>50.49</v>
      </c>
      <c r="O242" t="n">
        <v>27882.87</v>
      </c>
      <c r="P242" t="n">
        <v>299</v>
      </c>
      <c r="Q242" t="n">
        <v>2924.85</v>
      </c>
      <c r="R242" t="n">
        <v>177.04</v>
      </c>
      <c r="S242" t="n">
        <v>60.56</v>
      </c>
      <c r="T242" t="n">
        <v>57904.05</v>
      </c>
      <c r="U242" t="n">
        <v>0.34</v>
      </c>
      <c r="V242" t="n">
        <v>0.83</v>
      </c>
      <c r="W242" t="n">
        <v>0.36</v>
      </c>
      <c r="X242" t="n">
        <v>3.56</v>
      </c>
      <c r="Y242" t="n">
        <v>1</v>
      </c>
      <c r="Z242" t="n">
        <v>10</v>
      </c>
    </row>
    <row r="243">
      <c r="A243" t="n">
        <v>4</v>
      </c>
      <c r="B243" t="n">
        <v>115</v>
      </c>
      <c r="C243" t="inlineStr">
        <is>
          <t xml:space="preserve">CONCLUIDO	</t>
        </is>
      </c>
      <c r="D243" t="n">
        <v>3.6329</v>
      </c>
      <c r="E243" t="n">
        <v>27.53</v>
      </c>
      <c r="F243" t="n">
        <v>20.26</v>
      </c>
      <c r="G243" t="n">
        <v>11.58</v>
      </c>
      <c r="H243" t="n">
        <v>0.16</v>
      </c>
      <c r="I243" t="n">
        <v>105</v>
      </c>
      <c r="J243" t="n">
        <v>224.6</v>
      </c>
      <c r="K243" t="n">
        <v>56.94</v>
      </c>
      <c r="L243" t="n">
        <v>2</v>
      </c>
      <c r="M243" t="n">
        <v>103</v>
      </c>
      <c r="N243" t="n">
        <v>50.65</v>
      </c>
      <c r="O243" t="n">
        <v>27934.37</v>
      </c>
      <c r="P243" t="n">
        <v>287.41</v>
      </c>
      <c r="Q243" t="n">
        <v>2924.8</v>
      </c>
      <c r="R243" t="n">
        <v>157.69</v>
      </c>
      <c r="S243" t="n">
        <v>60.56</v>
      </c>
      <c r="T243" t="n">
        <v>48326.49</v>
      </c>
      <c r="U243" t="n">
        <v>0.38</v>
      </c>
      <c r="V243" t="n">
        <v>0.85</v>
      </c>
      <c r="W243" t="n">
        <v>0.33</v>
      </c>
      <c r="X243" t="n">
        <v>2.98</v>
      </c>
      <c r="Y243" t="n">
        <v>1</v>
      </c>
      <c r="Z243" t="n">
        <v>10</v>
      </c>
    </row>
    <row r="244">
      <c r="A244" t="n">
        <v>5</v>
      </c>
      <c r="B244" t="n">
        <v>115</v>
      </c>
      <c r="C244" t="inlineStr">
        <is>
          <t xml:space="preserve">CONCLUIDO	</t>
        </is>
      </c>
      <c r="D244" t="n">
        <v>3.7809</v>
      </c>
      <c r="E244" t="n">
        <v>26.45</v>
      </c>
      <c r="F244" t="n">
        <v>19.84</v>
      </c>
      <c r="G244" t="n">
        <v>13.23</v>
      </c>
      <c r="H244" t="n">
        <v>0.18</v>
      </c>
      <c r="I244" t="n">
        <v>90</v>
      </c>
      <c r="J244" t="n">
        <v>225.01</v>
      </c>
      <c r="K244" t="n">
        <v>56.94</v>
      </c>
      <c r="L244" t="n">
        <v>2.25</v>
      </c>
      <c r="M244" t="n">
        <v>88</v>
      </c>
      <c r="N244" t="n">
        <v>50.82</v>
      </c>
      <c r="O244" t="n">
        <v>27985.94</v>
      </c>
      <c r="P244" t="n">
        <v>278.35</v>
      </c>
      <c r="Q244" t="n">
        <v>2924.87</v>
      </c>
      <c r="R244" t="n">
        <v>143.88</v>
      </c>
      <c r="S244" t="n">
        <v>60.56</v>
      </c>
      <c r="T244" t="n">
        <v>41492.88</v>
      </c>
      <c r="U244" t="n">
        <v>0.42</v>
      </c>
      <c r="V244" t="n">
        <v>0.87</v>
      </c>
      <c r="W244" t="n">
        <v>0.31</v>
      </c>
      <c r="X244" t="n">
        <v>2.56</v>
      </c>
      <c r="Y244" t="n">
        <v>1</v>
      </c>
      <c r="Z244" t="n">
        <v>10</v>
      </c>
    </row>
    <row r="245">
      <c r="A245" t="n">
        <v>6</v>
      </c>
      <c r="B245" t="n">
        <v>115</v>
      </c>
      <c r="C245" t="inlineStr">
        <is>
          <t xml:space="preserve">CONCLUIDO	</t>
        </is>
      </c>
      <c r="D245" t="n">
        <v>3.9009</v>
      </c>
      <c r="E245" t="n">
        <v>25.64</v>
      </c>
      <c r="F245" t="n">
        <v>19.51</v>
      </c>
      <c r="G245" t="n">
        <v>14.82</v>
      </c>
      <c r="H245" t="n">
        <v>0.2</v>
      </c>
      <c r="I245" t="n">
        <v>79</v>
      </c>
      <c r="J245" t="n">
        <v>225.43</v>
      </c>
      <c r="K245" t="n">
        <v>56.94</v>
      </c>
      <c r="L245" t="n">
        <v>2.5</v>
      </c>
      <c r="M245" t="n">
        <v>77</v>
      </c>
      <c r="N245" t="n">
        <v>50.99</v>
      </c>
      <c r="O245" t="n">
        <v>28037.57</v>
      </c>
      <c r="P245" t="n">
        <v>270.31</v>
      </c>
      <c r="Q245" t="n">
        <v>2924.77</v>
      </c>
      <c r="R245" t="n">
        <v>133.49</v>
      </c>
      <c r="S245" t="n">
        <v>60.56</v>
      </c>
      <c r="T245" t="n">
        <v>36357.26</v>
      </c>
      <c r="U245" t="n">
        <v>0.45</v>
      </c>
      <c r="V245" t="n">
        <v>0.88</v>
      </c>
      <c r="W245" t="n">
        <v>0.29</v>
      </c>
      <c r="X245" t="n">
        <v>2.23</v>
      </c>
      <c r="Y245" t="n">
        <v>1</v>
      </c>
      <c r="Z245" t="n">
        <v>10</v>
      </c>
    </row>
    <row r="246">
      <c r="A246" t="n">
        <v>7</v>
      </c>
      <c r="B246" t="n">
        <v>115</v>
      </c>
      <c r="C246" t="inlineStr">
        <is>
          <t xml:space="preserve">CONCLUIDO	</t>
        </is>
      </c>
      <c r="D246" t="n">
        <v>4.0065</v>
      </c>
      <c r="E246" t="n">
        <v>24.96</v>
      </c>
      <c r="F246" t="n">
        <v>19.23</v>
      </c>
      <c r="G246" t="n">
        <v>16.48</v>
      </c>
      <c r="H246" t="n">
        <v>0.22</v>
      </c>
      <c r="I246" t="n">
        <v>70</v>
      </c>
      <c r="J246" t="n">
        <v>225.85</v>
      </c>
      <c r="K246" t="n">
        <v>56.94</v>
      </c>
      <c r="L246" t="n">
        <v>2.75</v>
      </c>
      <c r="M246" t="n">
        <v>68</v>
      </c>
      <c r="N246" t="n">
        <v>51.16</v>
      </c>
      <c r="O246" t="n">
        <v>28089.25</v>
      </c>
      <c r="P246" t="n">
        <v>263.29</v>
      </c>
      <c r="Q246" t="n">
        <v>2924.63</v>
      </c>
      <c r="R246" t="n">
        <v>123.92</v>
      </c>
      <c r="S246" t="n">
        <v>60.56</v>
      </c>
      <c r="T246" t="n">
        <v>31616.23</v>
      </c>
      <c r="U246" t="n">
        <v>0.49</v>
      </c>
      <c r="V246" t="n">
        <v>0.89</v>
      </c>
      <c r="W246" t="n">
        <v>0.28</v>
      </c>
      <c r="X246" t="n">
        <v>1.95</v>
      </c>
      <c r="Y246" t="n">
        <v>1</v>
      </c>
      <c r="Z246" t="n">
        <v>10</v>
      </c>
    </row>
    <row r="247">
      <c r="A247" t="n">
        <v>8</v>
      </c>
      <c r="B247" t="n">
        <v>115</v>
      </c>
      <c r="C247" t="inlineStr">
        <is>
          <t xml:space="preserve">CONCLUIDO	</t>
        </is>
      </c>
      <c r="D247" t="n">
        <v>4.0943</v>
      </c>
      <c r="E247" t="n">
        <v>24.42</v>
      </c>
      <c r="F247" t="n">
        <v>19</v>
      </c>
      <c r="G247" t="n">
        <v>18.09</v>
      </c>
      <c r="H247" t="n">
        <v>0.24</v>
      </c>
      <c r="I247" t="n">
        <v>63</v>
      </c>
      <c r="J247" t="n">
        <v>226.27</v>
      </c>
      <c r="K247" t="n">
        <v>56.94</v>
      </c>
      <c r="L247" t="n">
        <v>3</v>
      </c>
      <c r="M247" t="n">
        <v>61</v>
      </c>
      <c r="N247" t="n">
        <v>51.33</v>
      </c>
      <c r="O247" t="n">
        <v>28140.99</v>
      </c>
      <c r="P247" t="n">
        <v>256.76</v>
      </c>
      <c r="Q247" t="n">
        <v>2924.42</v>
      </c>
      <c r="R247" t="n">
        <v>116.61</v>
      </c>
      <c r="S247" t="n">
        <v>60.56</v>
      </c>
      <c r="T247" t="n">
        <v>27994.78</v>
      </c>
      <c r="U247" t="n">
        <v>0.52</v>
      </c>
      <c r="V247" t="n">
        <v>0.91</v>
      </c>
      <c r="W247" t="n">
        <v>0.26</v>
      </c>
      <c r="X247" t="n">
        <v>1.72</v>
      </c>
      <c r="Y247" t="n">
        <v>1</v>
      </c>
      <c r="Z247" t="n">
        <v>10</v>
      </c>
    </row>
    <row r="248">
      <c r="A248" t="n">
        <v>9</v>
      </c>
      <c r="B248" t="n">
        <v>115</v>
      </c>
      <c r="C248" t="inlineStr">
        <is>
          <t xml:space="preserve">CONCLUIDO	</t>
        </is>
      </c>
      <c r="D248" t="n">
        <v>4.1827</v>
      </c>
      <c r="E248" t="n">
        <v>23.91</v>
      </c>
      <c r="F248" t="n">
        <v>18.75</v>
      </c>
      <c r="G248" t="n">
        <v>19.73</v>
      </c>
      <c r="H248" t="n">
        <v>0.25</v>
      </c>
      <c r="I248" t="n">
        <v>57</v>
      </c>
      <c r="J248" t="n">
        <v>226.69</v>
      </c>
      <c r="K248" t="n">
        <v>56.94</v>
      </c>
      <c r="L248" t="n">
        <v>3.25</v>
      </c>
      <c r="M248" t="n">
        <v>55</v>
      </c>
      <c r="N248" t="n">
        <v>51.5</v>
      </c>
      <c r="O248" t="n">
        <v>28192.8</v>
      </c>
      <c r="P248" t="n">
        <v>250.11</v>
      </c>
      <c r="Q248" t="n">
        <v>2924.69</v>
      </c>
      <c r="R248" t="n">
        <v>107.96</v>
      </c>
      <c r="S248" t="n">
        <v>60.56</v>
      </c>
      <c r="T248" t="n">
        <v>23699.04</v>
      </c>
      <c r="U248" t="n">
        <v>0.5600000000000001</v>
      </c>
      <c r="V248" t="n">
        <v>0.92</v>
      </c>
      <c r="W248" t="n">
        <v>0.26</v>
      </c>
      <c r="X248" t="n">
        <v>1.47</v>
      </c>
      <c r="Y248" t="n">
        <v>1</v>
      </c>
      <c r="Z248" t="n">
        <v>10</v>
      </c>
    </row>
    <row r="249">
      <c r="A249" t="n">
        <v>10</v>
      </c>
      <c r="B249" t="n">
        <v>115</v>
      </c>
      <c r="C249" t="inlineStr">
        <is>
          <t xml:space="preserve">CONCLUIDO	</t>
        </is>
      </c>
      <c r="D249" t="n">
        <v>4.2383</v>
      </c>
      <c r="E249" t="n">
        <v>23.59</v>
      </c>
      <c r="F249" t="n">
        <v>18.65</v>
      </c>
      <c r="G249" t="n">
        <v>21.52</v>
      </c>
      <c r="H249" t="n">
        <v>0.27</v>
      </c>
      <c r="I249" t="n">
        <v>52</v>
      </c>
      <c r="J249" t="n">
        <v>227.11</v>
      </c>
      <c r="K249" t="n">
        <v>56.94</v>
      </c>
      <c r="L249" t="n">
        <v>3.5</v>
      </c>
      <c r="M249" t="n">
        <v>50</v>
      </c>
      <c r="N249" t="n">
        <v>51.67</v>
      </c>
      <c r="O249" t="n">
        <v>28244.66</v>
      </c>
      <c r="P249" t="n">
        <v>245.01</v>
      </c>
      <c r="Q249" t="n">
        <v>2924.55</v>
      </c>
      <c r="R249" t="n">
        <v>106.2</v>
      </c>
      <c r="S249" t="n">
        <v>60.56</v>
      </c>
      <c r="T249" t="n">
        <v>22843.57</v>
      </c>
      <c r="U249" t="n">
        <v>0.57</v>
      </c>
      <c r="V249" t="n">
        <v>0.92</v>
      </c>
      <c r="W249" t="n">
        <v>0.22</v>
      </c>
      <c r="X249" t="n">
        <v>1.37</v>
      </c>
      <c r="Y249" t="n">
        <v>1</v>
      </c>
      <c r="Z249" t="n">
        <v>10</v>
      </c>
    </row>
    <row r="250">
      <c r="A250" t="n">
        <v>11</v>
      </c>
      <c r="B250" t="n">
        <v>115</v>
      </c>
      <c r="C250" t="inlineStr">
        <is>
          <t xml:space="preserve">CONCLUIDO	</t>
        </is>
      </c>
      <c r="D250" t="n">
        <v>4.2524</v>
      </c>
      <c r="E250" t="n">
        <v>23.52</v>
      </c>
      <c r="F250" t="n">
        <v>18.75</v>
      </c>
      <c r="G250" t="n">
        <v>23.44</v>
      </c>
      <c r="H250" t="n">
        <v>0.29</v>
      </c>
      <c r="I250" t="n">
        <v>48</v>
      </c>
      <c r="J250" t="n">
        <v>227.53</v>
      </c>
      <c r="K250" t="n">
        <v>56.94</v>
      </c>
      <c r="L250" t="n">
        <v>3.75</v>
      </c>
      <c r="M250" t="n">
        <v>46</v>
      </c>
      <c r="N250" t="n">
        <v>51.84</v>
      </c>
      <c r="O250" t="n">
        <v>28296.58</v>
      </c>
      <c r="P250" t="n">
        <v>243.5</v>
      </c>
      <c r="Q250" t="n">
        <v>2924.55</v>
      </c>
      <c r="R250" t="n">
        <v>109.08</v>
      </c>
      <c r="S250" t="n">
        <v>60.56</v>
      </c>
      <c r="T250" t="n">
        <v>24305.11</v>
      </c>
      <c r="U250" t="n">
        <v>0.5600000000000001</v>
      </c>
      <c r="V250" t="n">
        <v>0.92</v>
      </c>
      <c r="W250" t="n">
        <v>0.24</v>
      </c>
      <c r="X250" t="n">
        <v>1.47</v>
      </c>
      <c r="Y250" t="n">
        <v>1</v>
      </c>
      <c r="Z250" t="n">
        <v>10</v>
      </c>
    </row>
    <row r="251">
      <c r="A251" t="n">
        <v>12</v>
      </c>
      <c r="B251" t="n">
        <v>115</v>
      </c>
      <c r="C251" t="inlineStr">
        <is>
          <t xml:space="preserve">CONCLUIDO	</t>
        </is>
      </c>
      <c r="D251" t="n">
        <v>4.3197</v>
      </c>
      <c r="E251" t="n">
        <v>23.15</v>
      </c>
      <c r="F251" t="n">
        <v>18.56</v>
      </c>
      <c r="G251" t="n">
        <v>25.31</v>
      </c>
      <c r="H251" t="n">
        <v>0.31</v>
      </c>
      <c r="I251" t="n">
        <v>44</v>
      </c>
      <c r="J251" t="n">
        <v>227.95</v>
      </c>
      <c r="K251" t="n">
        <v>56.94</v>
      </c>
      <c r="L251" t="n">
        <v>4</v>
      </c>
      <c r="M251" t="n">
        <v>42</v>
      </c>
      <c r="N251" t="n">
        <v>52.01</v>
      </c>
      <c r="O251" t="n">
        <v>28348.56</v>
      </c>
      <c r="P251" t="n">
        <v>237.59</v>
      </c>
      <c r="Q251" t="n">
        <v>2924.48</v>
      </c>
      <c r="R251" t="n">
        <v>102.6</v>
      </c>
      <c r="S251" t="n">
        <v>60.56</v>
      </c>
      <c r="T251" t="n">
        <v>21085.96</v>
      </c>
      <c r="U251" t="n">
        <v>0.59</v>
      </c>
      <c r="V251" t="n">
        <v>0.93</v>
      </c>
      <c r="W251" t="n">
        <v>0.23</v>
      </c>
      <c r="X251" t="n">
        <v>1.28</v>
      </c>
      <c r="Y251" t="n">
        <v>1</v>
      </c>
      <c r="Z251" t="n">
        <v>10</v>
      </c>
    </row>
    <row r="252">
      <c r="A252" t="n">
        <v>13</v>
      </c>
      <c r="B252" t="n">
        <v>115</v>
      </c>
      <c r="C252" t="inlineStr">
        <is>
          <t xml:space="preserve">CONCLUIDO	</t>
        </is>
      </c>
      <c r="D252" t="n">
        <v>4.3831</v>
      </c>
      <c r="E252" t="n">
        <v>22.82</v>
      </c>
      <c r="F252" t="n">
        <v>18.4</v>
      </c>
      <c r="G252" t="n">
        <v>27.6</v>
      </c>
      <c r="H252" t="n">
        <v>0.33</v>
      </c>
      <c r="I252" t="n">
        <v>40</v>
      </c>
      <c r="J252" t="n">
        <v>228.38</v>
      </c>
      <c r="K252" t="n">
        <v>56.94</v>
      </c>
      <c r="L252" t="n">
        <v>4.25</v>
      </c>
      <c r="M252" t="n">
        <v>38</v>
      </c>
      <c r="N252" t="n">
        <v>52.18</v>
      </c>
      <c r="O252" t="n">
        <v>28400.61</v>
      </c>
      <c r="P252" t="n">
        <v>231.32</v>
      </c>
      <c r="Q252" t="n">
        <v>2924.49</v>
      </c>
      <c r="R252" t="n">
        <v>97.27</v>
      </c>
      <c r="S252" t="n">
        <v>60.56</v>
      </c>
      <c r="T252" t="n">
        <v>18439.89</v>
      </c>
      <c r="U252" t="n">
        <v>0.62</v>
      </c>
      <c r="V252" t="n">
        <v>0.9399999999999999</v>
      </c>
      <c r="W252" t="n">
        <v>0.23</v>
      </c>
      <c r="X252" t="n">
        <v>1.12</v>
      </c>
      <c r="Y252" t="n">
        <v>1</v>
      </c>
      <c r="Z252" t="n">
        <v>10</v>
      </c>
    </row>
    <row r="253">
      <c r="A253" t="n">
        <v>14</v>
      </c>
      <c r="B253" t="n">
        <v>115</v>
      </c>
      <c r="C253" t="inlineStr">
        <is>
          <t xml:space="preserve">CONCLUIDO	</t>
        </is>
      </c>
      <c r="D253" t="n">
        <v>4.4095</v>
      </c>
      <c r="E253" t="n">
        <v>22.68</v>
      </c>
      <c r="F253" t="n">
        <v>18.35</v>
      </c>
      <c r="G253" t="n">
        <v>28.97</v>
      </c>
      <c r="H253" t="n">
        <v>0.35</v>
      </c>
      <c r="I253" t="n">
        <v>38</v>
      </c>
      <c r="J253" t="n">
        <v>228.8</v>
      </c>
      <c r="K253" t="n">
        <v>56.94</v>
      </c>
      <c r="L253" t="n">
        <v>4.5</v>
      </c>
      <c r="M253" t="n">
        <v>36</v>
      </c>
      <c r="N253" t="n">
        <v>52.36</v>
      </c>
      <c r="O253" t="n">
        <v>28452.71</v>
      </c>
      <c r="P253" t="n">
        <v>226.95</v>
      </c>
      <c r="Q253" t="n">
        <v>2924.44</v>
      </c>
      <c r="R253" t="n">
        <v>95.58</v>
      </c>
      <c r="S253" t="n">
        <v>60.56</v>
      </c>
      <c r="T253" t="n">
        <v>17603.72</v>
      </c>
      <c r="U253" t="n">
        <v>0.63</v>
      </c>
      <c r="V253" t="n">
        <v>0.9399999999999999</v>
      </c>
      <c r="W253" t="n">
        <v>0.23</v>
      </c>
      <c r="X253" t="n">
        <v>1.07</v>
      </c>
      <c r="Y253" t="n">
        <v>1</v>
      </c>
      <c r="Z253" t="n">
        <v>10</v>
      </c>
    </row>
    <row r="254">
      <c r="A254" t="n">
        <v>15</v>
      </c>
      <c r="B254" t="n">
        <v>115</v>
      </c>
      <c r="C254" t="inlineStr">
        <is>
          <t xml:space="preserve">CONCLUIDO	</t>
        </is>
      </c>
      <c r="D254" t="n">
        <v>4.4567</v>
      </c>
      <c r="E254" t="n">
        <v>22.44</v>
      </c>
      <c r="F254" t="n">
        <v>18.24</v>
      </c>
      <c r="G254" t="n">
        <v>31.27</v>
      </c>
      <c r="H254" t="n">
        <v>0.37</v>
      </c>
      <c r="I254" t="n">
        <v>35</v>
      </c>
      <c r="J254" t="n">
        <v>229.22</v>
      </c>
      <c r="K254" t="n">
        <v>56.94</v>
      </c>
      <c r="L254" t="n">
        <v>4.75</v>
      </c>
      <c r="M254" t="n">
        <v>33</v>
      </c>
      <c r="N254" t="n">
        <v>52.53</v>
      </c>
      <c r="O254" t="n">
        <v>28504.87</v>
      </c>
      <c r="P254" t="n">
        <v>222.02</v>
      </c>
      <c r="Q254" t="n">
        <v>2924.6</v>
      </c>
      <c r="R254" t="n">
        <v>91.98999999999999</v>
      </c>
      <c r="S254" t="n">
        <v>60.56</v>
      </c>
      <c r="T254" t="n">
        <v>15826.68</v>
      </c>
      <c r="U254" t="n">
        <v>0.66</v>
      </c>
      <c r="V254" t="n">
        <v>0.9399999999999999</v>
      </c>
      <c r="W254" t="n">
        <v>0.22</v>
      </c>
      <c r="X254" t="n">
        <v>0.96</v>
      </c>
      <c r="Y254" t="n">
        <v>1</v>
      </c>
      <c r="Z254" t="n">
        <v>10</v>
      </c>
    </row>
    <row r="255">
      <c r="A255" t="n">
        <v>16</v>
      </c>
      <c r="B255" t="n">
        <v>115</v>
      </c>
      <c r="C255" t="inlineStr">
        <is>
          <t xml:space="preserve">CONCLUIDO	</t>
        </is>
      </c>
      <c r="D255" t="n">
        <v>4.5002</v>
      </c>
      <c r="E255" t="n">
        <v>22.22</v>
      </c>
      <c r="F255" t="n">
        <v>18.16</v>
      </c>
      <c r="G255" t="n">
        <v>34.04</v>
      </c>
      <c r="H255" t="n">
        <v>0.39</v>
      </c>
      <c r="I255" t="n">
        <v>32</v>
      </c>
      <c r="J255" t="n">
        <v>229.65</v>
      </c>
      <c r="K255" t="n">
        <v>56.94</v>
      </c>
      <c r="L255" t="n">
        <v>5</v>
      </c>
      <c r="M255" t="n">
        <v>30</v>
      </c>
      <c r="N255" t="n">
        <v>52.7</v>
      </c>
      <c r="O255" t="n">
        <v>28557.1</v>
      </c>
      <c r="P255" t="n">
        <v>216.05</v>
      </c>
      <c r="Q255" t="n">
        <v>2924.59</v>
      </c>
      <c r="R255" t="n">
        <v>89.18000000000001</v>
      </c>
      <c r="S255" t="n">
        <v>60.56</v>
      </c>
      <c r="T255" t="n">
        <v>14433.46</v>
      </c>
      <c r="U255" t="n">
        <v>0.68</v>
      </c>
      <c r="V255" t="n">
        <v>0.95</v>
      </c>
      <c r="W255" t="n">
        <v>0.22</v>
      </c>
      <c r="X255" t="n">
        <v>0.88</v>
      </c>
      <c r="Y255" t="n">
        <v>1</v>
      </c>
      <c r="Z255" t="n">
        <v>10</v>
      </c>
    </row>
    <row r="256">
      <c r="A256" t="n">
        <v>17</v>
      </c>
      <c r="B256" t="n">
        <v>115</v>
      </c>
      <c r="C256" t="inlineStr">
        <is>
          <t xml:space="preserve">CONCLUIDO	</t>
        </is>
      </c>
      <c r="D256" t="n">
        <v>4.5346</v>
      </c>
      <c r="E256" t="n">
        <v>22.05</v>
      </c>
      <c r="F256" t="n">
        <v>18.07</v>
      </c>
      <c r="G256" t="n">
        <v>36.15</v>
      </c>
      <c r="H256" t="n">
        <v>0.41</v>
      </c>
      <c r="I256" t="n">
        <v>30</v>
      </c>
      <c r="J256" t="n">
        <v>230.07</v>
      </c>
      <c r="K256" t="n">
        <v>56.94</v>
      </c>
      <c r="L256" t="n">
        <v>5.25</v>
      </c>
      <c r="M256" t="n">
        <v>28</v>
      </c>
      <c r="N256" t="n">
        <v>52.88</v>
      </c>
      <c r="O256" t="n">
        <v>28609.38</v>
      </c>
      <c r="P256" t="n">
        <v>211.16</v>
      </c>
      <c r="Q256" t="n">
        <v>2924.45</v>
      </c>
      <c r="R256" t="n">
        <v>86.5</v>
      </c>
      <c r="S256" t="n">
        <v>60.56</v>
      </c>
      <c r="T256" t="n">
        <v>13105.66</v>
      </c>
      <c r="U256" t="n">
        <v>0.7</v>
      </c>
      <c r="V256" t="n">
        <v>0.95</v>
      </c>
      <c r="W256" t="n">
        <v>0.21</v>
      </c>
      <c r="X256" t="n">
        <v>0.8</v>
      </c>
      <c r="Y256" t="n">
        <v>1</v>
      </c>
      <c r="Z256" t="n">
        <v>10</v>
      </c>
    </row>
    <row r="257">
      <c r="A257" t="n">
        <v>18</v>
      </c>
      <c r="B257" t="n">
        <v>115</v>
      </c>
      <c r="C257" t="inlineStr">
        <is>
          <t xml:space="preserve">CONCLUIDO	</t>
        </is>
      </c>
      <c r="D257" t="n">
        <v>4.5638</v>
      </c>
      <c r="E257" t="n">
        <v>21.91</v>
      </c>
      <c r="F257" t="n">
        <v>18.02</v>
      </c>
      <c r="G257" t="n">
        <v>38.62</v>
      </c>
      <c r="H257" t="n">
        <v>0.42</v>
      </c>
      <c r="I257" t="n">
        <v>28</v>
      </c>
      <c r="J257" t="n">
        <v>230.49</v>
      </c>
      <c r="K257" t="n">
        <v>56.94</v>
      </c>
      <c r="L257" t="n">
        <v>5.5</v>
      </c>
      <c r="M257" t="n">
        <v>22</v>
      </c>
      <c r="N257" t="n">
        <v>53.05</v>
      </c>
      <c r="O257" t="n">
        <v>28661.73</v>
      </c>
      <c r="P257" t="n">
        <v>206.19</v>
      </c>
      <c r="Q257" t="n">
        <v>2924.4</v>
      </c>
      <c r="R257" t="n">
        <v>84.41</v>
      </c>
      <c r="S257" t="n">
        <v>60.56</v>
      </c>
      <c r="T257" t="n">
        <v>12069.16</v>
      </c>
      <c r="U257" t="n">
        <v>0.72</v>
      </c>
      <c r="V257" t="n">
        <v>0.95</v>
      </c>
      <c r="W257" t="n">
        <v>0.22</v>
      </c>
      <c r="X257" t="n">
        <v>0.74</v>
      </c>
      <c r="Y257" t="n">
        <v>1</v>
      </c>
      <c r="Z257" t="n">
        <v>10</v>
      </c>
    </row>
    <row r="258">
      <c r="A258" t="n">
        <v>19</v>
      </c>
      <c r="B258" t="n">
        <v>115</v>
      </c>
      <c r="C258" t="inlineStr">
        <is>
          <t xml:space="preserve">CONCLUIDO	</t>
        </is>
      </c>
      <c r="D258" t="n">
        <v>4.5752</v>
      </c>
      <c r="E258" t="n">
        <v>21.86</v>
      </c>
      <c r="F258" t="n">
        <v>18.01</v>
      </c>
      <c r="G258" t="n">
        <v>40.02</v>
      </c>
      <c r="H258" t="n">
        <v>0.44</v>
      </c>
      <c r="I258" t="n">
        <v>27</v>
      </c>
      <c r="J258" t="n">
        <v>230.92</v>
      </c>
      <c r="K258" t="n">
        <v>56.94</v>
      </c>
      <c r="L258" t="n">
        <v>5.75</v>
      </c>
      <c r="M258" t="n">
        <v>10</v>
      </c>
      <c r="N258" t="n">
        <v>53.23</v>
      </c>
      <c r="O258" t="n">
        <v>28714.14</v>
      </c>
      <c r="P258" t="n">
        <v>203.72</v>
      </c>
      <c r="Q258" t="n">
        <v>2924.52</v>
      </c>
      <c r="R258" t="n">
        <v>83.66</v>
      </c>
      <c r="S258" t="n">
        <v>60.56</v>
      </c>
      <c r="T258" t="n">
        <v>11700.24</v>
      </c>
      <c r="U258" t="n">
        <v>0.72</v>
      </c>
      <c r="V258" t="n">
        <v>0.96</v>
      </c>
      <c r="W258" t="n">
        <v>0.23</v>
      </c>
      <c r="X258" t="n">
        <v>0.73</v>
      </c>
      <c r="Y258" t="n">
        <v>1</v>
      </c>
      <c r="Z258" t="n">
        <v>10</v>
      </c>
    </row>
    <row r="259">
      <c r="A259" t="n">
        <v>20</v>
      </c>
      <c r="B259" t="n">
        <v>115</v>
      </c>
      <c r="C259" t="inlineStr">
        <is>
          <t xml:space="preserve">CONCLUIDO	</t>
        </is>
      </c>
      <c r="D259" t="n">
        <v>4.566</v>
      </c>
      <c r="E259" t="n">
        <v>21.9</v>
      </c>
      <c r="F259" t="n">
        <v>18.06</v>
      </c>
      <c r="G259" t="n">
        <v>40.12</v>
      </c>
      <c r="H259" t="n">
        <v>0.46</v>
      </c>
      <c r="I259" t="n">
        <v>27</v>
      </c>
      <c r="J259" t="n">
        <v>231.34</v>
      </c>
      <c r="K259" t="n">
        <v>56.94</v>
      </c>
      <c r="L259" t="n">
        <v>6</v>
      </c>
      <c r="M259" t="n">
        <v>1</v>
      </c>
      <c r="N259" t="n">
        <v>53.4</v>
      </c>
      <c r="O259" t="n">
        <v>28766.61</v>
      </c>
      <c r="P259" t="n">
        <v>204.22</v>
      </c>
      <c r="Q259" t="n">
        <v>2924.36</v>
      </c>
      <c r="R259" t="n">
        <v>84.81999999999999</v>
      </c>
      <c r="S259" t="n">
        <v>60.56</v>
      </c>
      <c r="T259" t="n">
        <v>12279.9</v>
      </c>
      <c r="U259" t="n">
        <v>0.71</v>
      </c>
      <c r="V259" t="n">
        <v>0.95</v>
      </c>
      <c r="W259" t="n">
        <v>0.24</v>
      </c>
      <c r="X259" t="n">
        <v>0.78</v>
      </c>
      <c r="Y259" t="n">
        <v>1</v>
      </c>
      <c r="Z259" t="n">
        <v>10</v>
      </c>
    </row>
    <row r="260">
      <c r="A260" t="n">
        <v>21</v>
      </c>
      <c r="B260" t="n">
        <v>115</v>
      </c>
      <c r="C260" t="inlineStr">
        <is>
          <t xml:space="preserve">CONCLUIDO	</t>
        </is>
      </c>
      <c r="D260" t="n">
        <v>4.5656</v>
      </c>
      <c r="E260" t="n">
        <v>21.9</v>
      </c>
      <c r="F260" t="n">
        <v>18.06</v>
      </c>
      <c r="G260" t="n">
        <v>40.13</v>
      </c>
      <c r="H260" t="n">
        <v>0.48</v>
      </c>
      <c r="I260" t="n">
        <v>27</v>
      </c>
      <c r="J260" t="n">
        <v>231.77</v>
      </c>
      <c r="K260" t="n">
        <v>56.94</v>
      </c>
      <c r="L260" t="n">
        <v>6.25</v>
      </c>
      <c r="M260" t="n">
        <v>1</v>
      </c>
      <c r="N260" t="n">
        <v>53.58</v>
      </c>
      <c r="O260" t="n">
        <v>28819.14</v>
      </c>
      <c r="P260" t="n">
        <v>204.64</v>
      </c>
      <c r="Q260" t="n">
        <v>2924.4</v>
      </c>
      <c r="R260" t="n">
        <v>84.68000000000001</v>
      </c>
      <c r="S260" t="n">
        <v>60.56</v>
      </c>
      <c r="T260" t="n">
        <v>12210.07</v>
      </c>
      <c r="U260" t="n">
        <v>0.72</v>
      </c>
      <c r="V260" t="n">
        <v>0.95</v>
      </c>
      <c r="W260" t="n">
        <v>0.25</v>
      </c>
      <c r="X260" t="n">
        <v>0.78</v>
      </c>
      <c r="Y260" t="n">
        <v>1</v>
      </c>
      <c r="Z260" t="n">
        <v>10</v>
      </c>
    </row>
    <row r="261">
      <c r="A261" t="n">
        <v>22</v>
      </c>
      <c r="B261" t="n">
        <v>115</v>
      </c>
      <c r="C261" t="inlineStr">
        <is>
          <t xml:space="preserve">CONCLUIDO	</t>
        </is>
      </c>
      <c r="D261" t="n">
        <v>4.566</v>
      </c>
      <c r="E261" t="n">
        <v>21.9</v>
      </c>
      <c r="F261" t="n">
        <v>18.05</v>
      </c>
      <c r="G261" t="n">
        <v>40.12</v>
      </c>
      <c r="H261" t="n">
        <v>0.5</v>
      </c>
      <c r="I261" t="n">
        <v>27</v>
      </c>
      <c r="J261" t="n">
        <v>232.2</v>
      </c>
      <c r="K261" t="n">
        <v>56.94</v>
      </c>
      <c r="L261" t="n">
        <v>6.5</v>
      </c>
      <c r="M261" t="n">
        <v>0</v>
      </c>
      <c r="N261" t="n">
        <v>53.75</v>
      </c>
      <c r="O261" t="n">
        <v>28871.74</v>
      </c>
      <c r="P261" t="n">
        <v>205.08</v>
      </c>
      <c r="Q261" t="n">
        <v>2924.56</v>
      </c>
      <c r="R261" t="n">
        <v>84.58</v>
      </c>
      <c r="S261" t="n">
        <v>60.56</v>
      </c>
      <c r="T261" t="n">
        <v>12158.14</v>
      </c>
      <c r="U261" t="n">
        <v>0.72</v>
      </c>
      <c r="V261" t="n">
        <v>0.95</v>
      </c>
      <c r="W261" t="n">
        <v>0.25</v>
      </c>
      <c r="X261" t="n">
        <v>0.78</v>
      </c>
      <c r="Y261" t="n">
        <v>1</v>
      </c>
      <c r="Z261" t="n">
        <v>10</v>
      </c>
    </row>
    <row r="262">
      <c r="A262" t="n">
        <v>0</v>
      </c>
      <c r="B262" t="n">
        <v>35</v>
      </c>
      <c r="C262" t="inlineStr">
        <is>
          <t xml:space="preserve">CONCLUIDO	</t>
        </is>
      </c>
      <c r="D262" t="n">
        <v>4.2817</v>
      </c>
      <c r="E262" t="n">
        <v>23.36</v>
      </c>
      <c r="F262" t="n">
        <v>19.9</v>
      </c>
      <c r="G262" t="n">
        <v>13.12</v>
      </c>
      <c r="H262" t="n">
        <v>0.22</v>
      </c>
      <c r="I262" t="n">
        <v>91</v>
      </c>
      <c r="J262" t="n">
        <v>80.84</v>
      </c>
      <c r="K262" t="n">
        <v>35.1</v>
      </c>
      <c r="L262" t="n">
        <v>1</v>
      </c>
      <c r="M262" t="n">
        <v>57</v>
      </c>
      <c r="N262" t="n">
        <v>9.74</v>
      </c>
      <c r="O262" t="n">
        <v>10204.21</v>
      </c>
      <c r="P262" t="n">
        <v>123.52</v>
      </c>
      <c r="Q262" t="n">
        <v>2924.63</v>
      </c>
      <c r="R262" t="n">
        <v>144.46</v>
      </c>
      <c r="S262" t="n">
        <v>60.56</v>
      </c>
      <c r="T262" t="n">
        <v>41781.07</v>
      </c>
      <c r="U262" t="n">
        <v>0.42</v>
      </c>
      <c r="V262" t="n">
        <v>0.86</v>
      </c>
      <c r="W262" t="n">
        <v>0.35</v>
      </c>
      <c r="X262" t="n">
        <v>2.62</v>
      </c>
      <c r="Y262" t="n">
        <v>1</v>
      </c>
      <c r="Z262" t="n">
        <v>10</v>
      </c>
    </row>
    <row r="263">
      <c r="A263" t="n">
        <v>1</v>
      </c>
      <c r="B263" t="n">
        <v>35</v>
      </c>
      <c r="C263" t="inlineStr">
        <is>
          <t xml:space="preserve">CONCLUIDO	</t>
        </is>
      </c>
      <c r="D263" t="n">
        <v>4.3198</v>
      </c>
      <c r="E263" t="n">
        <v>23.15</v>
      </c>
      <c r="F263" t="n">
        <v>19.79</v>
      </c>
      <c r="G263" t="n">
        <v>13.97</v>
      </c>
      <c r="H263" t="n">
        <v>0.27</v>
      </c>
      <c r="I263" t="n">
        <v>85</v>
      </c>
      <c r="J263" t="n">
        <v>81.14</v>
      </c>
      <c r="K263" t="n">
        <v>35.1</v>
      </c>
      <c r="L263" t="n">
        <v>1.25</v>
      </c>
      <c r="M263" t="n">
        <v>0</v>
      </c>
      <c r="N263" t="n">
        <v>9.789999999999999</v>
      </c>
      <c r="O263" t="n">
        <v>10241.25</v>
      </c>
      <c r="P263" t="n">
        <v>120.91</v>
      </c>
      <c r="Q263" t="n">
        <v>2924.63</v>
      </c>
      <c r="R263" t="n">
        <v>138.77</v>
      </c>
      <c r="S263" t="n">
        <v>60.56</v>
      </c>
      <c r="T263" t="n">
        <v>38963.02</v>
      </c>
      <c r="U263" t="n">
        <v>0.44</v>
      </c>
      <c r="V263" t="n">
        <v>0.87</v>
      </c>
      <c r="W263" t="n">
        <v>0.42</v>
      </c>
      <c r="X263" t="n">
        <v>2.52</v>
      </c>
      <c r="Y263" t="n">
        <v>1</v>
      </c>
      <c r="Z263" t="n">
        <v>10</v>
      </c>
    </row>
    <row r="264">
      <c r="A264" t="n">
        <v>0</v>
      </c>
      <c r="B264" t="n">
        <v>50</v>
      </c>
      <c r="C264" t="inlineStr">
        <is>
          <t xml:space="preserve">CONCLUIDO	</t>
        </is>
      </c>
      <c r="D264" t="n">
        <v>3.8684</v>
      </c>
      <c r="E264" t="n">
        <v>25.85</v>
      </c>
      <c r="F264" t="n">
        <v>20.97</v>
      </c>
      <c r="G264" t="n">
        <v>9.83</v>
      </c>
      <c r="H264" t="n">
        <v>0.16</v>
      </c>
      <c r="I264" t="n">
        <v>128</v>
      </c>
      <c r="J264" t="n">
        <v>107.41</v>
      </c>
      <c r="K264" t="n">
        <v>41.65</v>
      </c>
      <c r="L264" t="n">
        <v>1</v>
      </c>
      <c r="M264" t="n">
        <v>126</v>
      </c>
      <c r="N264" t="n">
        <v>14.77</v>
      </c>
      <c r="O264" t="n">
        <v>13481.73</v>
      </c>
      <c r="P264" t="n">
        <v>176.52</v>
      </c>
      <c r="Q264" t="n">
        <v>2925.25</v>
      </c>
      <c r="R264" t="n">
        <v>180.94</v>
      </c>
      <c r="S264" t="n">
        <v>60.56</v>
      </c>
      <c r="T264" t="n">
        <v>59834.69</v>
      </c>
      <c r="U264" t="n">
        <v>0.33</v>
      </c>
      <c r="V264" t="n">
        <v>0.82</v>
      </c>
      <c r="W264" t="n">
        <v>0.37</v>
      </c>
      <c r="X264" t="n">
        <v>3.69</v>
      </c>
      <c r="Y264" t="n">
        <v>1</v>
      </c>
      <c r="Z264" t="n">
        <v>10</v>
      </c>
    </row>
    <row r="265">
      <c r="A265" t="n">
        <v>1</v>
      </c>
      <c r="B265" t="n">
        <v>50</v>
      </c>
      <c r="C265" t="inlineStr">
        <is>
          <t xml:space="preserve">CONCLUIDO	</t>
        </is>
      </c>
      <c r="D265" t="n">
        <v>4.1615</v>
      </c>
      <c r="E265" t="n">
        <v>24.03</v>
      </c>
      <c r="F265" t="n">
        <v>19.93</v>
      </c>
      <c r="G265" t="n">
        <v>12.86</v>
      </c>
      <c r="H265" t="n">
        <v>0.2</v>
      </c>
      <c r="I265" t="n">
        <v>93</v>
      </c>
      <c r="J265" t="n">
        <v>107.73</v>
      </c>
      <c r="K265" t="n">
        <v>41.65</v>
      </c>
      <c r="L265" t="n">
        <v>1.25</v>
      </c>
      <c r="M265" t="n">
        <v>91</v>
      </c>
      <c r="N265" t="n">
        <v>14.83</v>
      </c>
      <c r="O265" t="n">
        <v>13520.81</v>
      </c>
      <c r="P265" t="n">
        <v>159.5</v>
      </c>
      <c r="Q265" t="n">
        <v>2924.9</v>
      </c>
      <c r="R265" t="n">
        <v>146.9</v>
      </c>
      <c r="S265" t="n">
        <v>60.56</v>
      </c>
      <c r="T265" t="n">
        <v>42991.68</v>
      </c>
      <c r="U265" t="n">
        <v>0.41</v>
      </c>
      <c r="V265" t="n">
        <v>0.86</v>
      </c>
      <c r="W265" t="n">
        <v>0.31</v>
      </c>
      <c r="X265" t="n">
        <v>2.65</v>
      </c>
      <c r="Y265" t="n">
        <v>1</v>
      </c>
      <c r="Z265" t="n">
        <v>10</v>
      </c>
    </row>
    <row r="266">
      <c r="A266" t="n">
        <v>2</v>
      </c>
      <c r="B266" t="n">
        <v>50</v>
      </c>
      <c r="C266" t="inlineStr">
        <is>
          <t xml:space="preserve">CONCLUIDO	</t>
        </is>
      </c>
      <c r="D266" t="n">
        <v>4.3742</v>
      </c>
      <c r="E266" t="n">
        <v>22.86</v>
      </c>
      <c r="F266" t="n">
        <v>19.25</v>
      </c>
      <c r="G266" t="n">
        <v>16.27</v>
      </c>
      <c r="H266" t="n">
        <v>0.24</v>
      </c>
      <c r="I266" t="n">
        <v>71</v>
      </c>
      <c r="J266" t="n">
        <v>108.05</v>
      </c>
      <c r="K266" t="n">
        <v>41.65</v>
      </c>
      <c r="L266" t="n">
        <v>1.5</v>
      </c>
      <c r="M266" t="n">
        <v>66</v>
      </c>
      <c r="N266" t="n">
        <v>14.9</v>
      </c>
      <c r="O266" t="n">
        <v>13559.91</v>
      </c>
      <c r="P266" t="n">
        <v>145.26</v>
      </c>
      <c r="Q266" t="n">
        <v>2924.61</v>
      </c>
      <c r="R266" t="n">
        <v>124.53</v>
      </c>
      <c r="S266" t="n">
        <v>60.56</v>
      </c>
      <c r="T266" t="n">
        <v>31913.13</v>
      </c>
      <c r="U266" t="n">
        <v>0.49</v>
      </c>
      <c r="V266" t="n">
        <v>0.89</v>
      </c>
      <c r="W266" t="n">
        <v>0.28</v>
      </c>
      <c r="X266" t="n">
        <v>1.97</v>
      </c>
      <c r="Y266" t="n">
        <v>1</v>
      </c>
      <c r="Z266" t="n">
        <v>10</v>
      </c>
    </row>
    <row r="267">
      <c r="A267" t="n">
        <v>3</v>
      </c>
      <c r="B267" t="n">
        <v>50</v>
      </c>
      <c r="C267" t="inlineStr">
        <is>
          <t xml:space="preserve">CONCLUIDO	</t>
        </is>
      </c>
      <c r="D267" t="n">
        <v>4.4545</v>
      </c>
      <c r="E267" t="n">
        <v>22.45</v>
      </c>
      <c r="F267" t="n">
        <v>19.06</v>
      </c>
      <c r="G267" t="n">
        <v>18.75</v>
      </c>
      <c r="H267" t="n">
        <v>0.28</v>
      </c>
      <c r="I267" t="n">
        <v>61</v>
      </c>
      <c r="J267" t="n">
        <v>108.37</v>
      </c>
      <c r="K267" t="n">
        <v>41.65</v>
      </c>
      <c r="L267" t="n">
        <v>1.75</v>
      </c>
      <c r="M267" t="n">
        <v>12</v>
      </c>
      <c r="N267" t="n">
        <v>14.97</v>
      </c>
      <c r="O267" t="n">
        <v>13599.17</v>
      </c>
      <c r="P267" t="n">
        <v>137.76</v>
      </c>
      <c r="Q267" t="n">
        <v>2924.65</v>
      </c>
      <c r="R267" t="n">
        <v>116.58</v>
      </c>
      <c r="S267" t="n">
        <v>60.56</v>
      </c>
      <c r="T267" t="n">
        <v>27991.1</v>
      </c>
      <c r="U267" t="n">
        <v>0.52</v>
      </c>
      <c r="V267" t="n">
        <v>0.9</v>
      </c>
      <c r="W267" t="n">
        <v>0.33</v>
      </c>
      <c r="X267" t="n">
        <v>1.78</v>
      </c>
      <c r="Y267" t="n">
        <v>1</v>
      </c>
      <c r="Z267" t="n">
        <v>10</v>
      </c>
    </row>
    <row r="268">
      <c r="A268" t="n">
        <v>4</v>
      </c>
      <c r="B268" t="n">
        <v>50</v>
      </c>
      <c r="C268" t="inlineStr">
        <is>
          <t xml:space="preserve">CONCLUIDO	</t>
        </is>
      </c>
      <c r="D268" t="n">
        <v>4.4575</v>
      </c>
      <c r="E268" t="n">
        <v>22.43</v>
      </c>
      <c r="F268" t="n">
        <v>19.06</v>
      </c>
      <c r="G268" t="n">
        <v>19.06</v>
      </c>
      <c r="H268" t="n">
        <v>0.32</v>
      </c>
      <c r="I268" t="n">
        <v>60</v>
      </c>
      <c r="J268" t="n">
        <v>108.68</v>
      </c>
      <c r="K268" t="n">
        <v>41.65</v>
      </c>
      <c r="L268" t="n">
        <v>2</v>
      </c>
      <c r="M268" t="n">
        <v>0</v>
      </c>
      <c r="N268" t="n">
        <v>15.03</v>
      </c>
      <c r="O268" t="n">
        <v>13638.32</v>
      </c>
      <c r="P268" t="n">
        <v>138.02</v>
      </c>
      <c r="Q268" t="n">
        <v>2924.84</v>
      </c>
      <c r="R268" t="n">
        <v>116.4</v>
      </c>
      <c r="S268" t="n">
        <v>60.56</v>
      </c>
      <c r="T268" t="n">
        <v>27906.63</v>
      </c>
      <c r="U268" t="n">
        <v>0.52</v>
      </c>
      <c r="V268" t="n">
        <v>0.9</v>
      </c>
      <c r="W268" t="n">
        <v>0.34</v>
      </c>
      <c r="X268" t="n">
        <v>1.79</v>
      </c>
      <c r="Y268" t="n">
        <v>1</v>
      </c>
      <c r="Z268" t="n">
        <v>10</v>
      </c>
    </row>
    <row r="269">
      <c r="A269" t="n">
        <v>0</v>
      </c>
      <c r="B269" t="n">
        <v>25</v>
      </c>
      <c r="C269" t="inlineStr">
        <is>
          <t xml:space="preserve">CONCLUIDO	</t>
        </is>
      </c>
      <c r="D269" t="n">
        <v>4.1304</v>
      </c>
      <c r="E269" t="n">
        <v>24.21</v>
      </c>
      <c r="F269" t="n">
        <v>20.78</v>
      </c>
      <c r="G269" t="n">
        <v>10.56</v>
      </c>
      <c r="H269" t="n">
        <v>0.28</v>
      </c>
      <c r="I269" t="n">
        <v>118</v>
      </c>
      <c r="J269" t="n">
        <v>61.76</v>
      </c>
      <c r="K269" t="n">
        <v>28.92</v>
      </c>
      <c r="L269" t="n">
        <v>1</v>
      </c>
      <c r="M269" t="n">
        <v>0</v>
      </c>
      <c r="N269" t="n">
        <v>6.84</v>
      </c>
      <c r="O269" t="n">
        <v>7851.41</v>
      </c>
      <c r="P269" t="n">
        <v>108.12</v>
      </c>
      <c r="Q269" t="n">
        <v>2925.04</v>
      </c>
      <c r="R269" t="n">
        <v>169.56</v>
      </c>
      <c r="S269" t="n">
        <v>60.56</v>
      </c>
      <c r="T269" t="n">
        <v>54193.08</v>
      </c>
      <c r="U269" t="n">
        <v>0.36</v>
      </c>
      <c r="V269" t="n">
        <v>0.83</v>
      </c>
      <c r="W269" t="n">
        <v>0.51</v>
      </c>
      <c r="X269" t="n">
        <v>3.5</v>
      </c>
      <c r="Y269" t="n">
        <v>1</v>
      </c>
      <c r="Z269" t="n">
        <v>10</v>
      </c>
    </row>
    <row r="270">
      <c r="A270" t="n">
        <v>0</v>
      </c>
      <c r="B270" t="n">
        <v>85</v>
      </c>
      <c r="C270" t="inlineStr">
        <is>
          <t xml:space="preserve">CONCLUIDO	</t>
        </is>
      </c>
      <c r="D270" t="n">
        <v>3.0572</v>
      </c>
      <c r="E270" t="n">
        <v>32.71</v>
      </c>
      <c r="F270" t="n">
        <v>23.36</v>
      </c>
      <c r="G270" t="n">
        <v>6.8</v>
      </c>
      <c r="H270" t="n">
        <v>0.11</v>
      </c>
      <c r="I270" t="n">
        <v>206</v>
      </c>
      <c r="J270" t="n">
        <v>167.88</v>
      </c>
      <c r="K270" t="n">
        <v>51.39</v>
      </c>
      <c r="L270" t="n">
        <v>1</v>
      </c>
      <c r="M270" t="n">
        <v>204</v>
      </c>
      <c r="N270" t="n">
        <v>30.49</v>
      </c>
      <c r="O270" t="n">
        <v>20939.59</v>
      </c>
      <c r="P270" t="n">
        <v>283.15</v>
      </c>
      <c r="Q270" t="n">
        <v>2925.39</v>
      </c>
      <c r="R270" t="n">
        <v>259.16</v>
      </c>
      <c r="S270" t="n">
        <v>60.56</v>
      </c>
      <c r="T270" t="n">
        <v>98555.16</v>
      </c>
      <c r="U270" t="n">
        <v>0.23</v>
      </c>
      <c r="V270" t="n">
        <v>0.74</v>
      </c>
      <c r="W270" t="n">
        <v>0.5</v>
      </c>
      <c r="X270" t="n">
        <v>6.07</v>
      </c>
      <c r="Y270" t="n">
        <v>1</v>
      </c>
      <c r="Z270" t="n">
        <v>10</v>
      </c>
    </row>
    <row r="271">
      <c r="A271" t="n">
        <v>1</v>
      </c>
      <c r="B271" t="n">
        <v>85</v>
      </c>
      <c r="C271" t="inlineStr">
        <is>
          <t xml:space="preserve">CONCLUIDO	</t>
        </is>
      </c>
      <c r="D271" t="n">
        <v>3.4372</v>
      </c>
      <c r="E271" t="n">
        <v>29.09</v>
      </c>
      <c r="F271" t="n">
        <v>21.64</v>
      </c>
      <c r="G271" t="n">
        <v>8.65</v>
      </c>
      <c r="H271" t="n">
        <v>0.13</v>
      </c>
      <c r="I271" t="n">
        <v>150</v>
      </c>
      <c r="J271" t="n">
        <v>168.25</v>
      </c>
      <c r="K271" t="n">
        <v>51.39</v>
      </c>
      <c r="L271" t="n">
        <v>1.25</v>
      </c>
      <c r="M271" t="n">
        <v>148</v>
      </c>
      <c r="N271" t="n">
        <v>30.6</v>
      </c>
      <c r="O271" t="n">
        <v>20984.25</v>
      </c>
      <c r="P271" t="n">
        <v>257.51</v>
      </c>
      <c r="Q271" t="n">
        <v>2925.59</v>
      </c>
      <c r="R271" t="n">
        <v>202.97</v>
      </c>
      <c r="S271" t="n">
        <v>60.56</v>
      </c>
      <c r="T271" t="n">
        <v>70740.45</v>
      </c>
      <c r="U271" t="n">
        <v>0.3</v>
      </c>
      <c r="V271" t="n">
        <v>0.8</v>
      </c>
      <c r="W271" t="n">
        <v>0.4</v>
      </c>
      <c r="X271" t="n">
        <v>4.35</v>
      </c>
      <c r="Y271" t="n">
        <v>1</v>
      </c>
      <c r="Z271" t="n">
        <v>10</v>
      </c>
    </row>
    <row r="272">
      <c r="A272" t="n">
        <v>2</v>
      </c>
      <c r="B272" t="n">
        <v>85</v>
      </c>
      <c r="C272" t="inlineStr">
        <is>
          <t xml:space="preserve">CONCLUIDO	</t>
        </is>
      </c>
      <c r="D272" t="n">
        <v>3.7071</v>
      </c>
      <c r="E272" t="n">
        <v>26.98</v>
      </c>
      <c r="F272" t="n">
        <v>20.64</v>
      </c>
      <c r="G272" t="n">
        <v>10.58</v>
      </c>
      <c r="H272" t="n">
        <v>0.16</v>
      </c>
      <c r="I272" t="n">
        <v>117</v>
      </c>
      <c r="J272" t="n">
        <v>168.61</v>
      </c>
      <c r="K272" t="n">
        <v>51.39</v>
      </c>
      <c r="L272" t="n">
        <v>1.5</v>
      </c>
      <c r="M272" t="n">
        <v>115</v>
      </c>
      <c r="N272" t="n">
        <v>30.71</v>
      </c>
      <c r="O272" t="n">
        <v>21028.94</v>
      </c>
      <c r="P272" t="n">
        <v>241.07</v>
      </c>
      <c r="Q272" t="n">
        <v>2925.33</v>
      </c>
      <c r="R272" t="n">
        <v>170.3</v>
      </c>
      <c r="S272" t="n">
        <v>60.56</v>
      </c>
      <c r="T272" t="n">
        <v>54568.19</v>
      </c>
      <c r="U272" t="n">
        <v>0.36</v>
      </c>
      <c r="V272" t="n">
        <v>0.83</v>
      </c>
      <c r="W272" t="n">
        <v>0.35</v>
      </c>
      <c r="X272" t="n">
        <v>3.36</v>
      </c>
      <c r="Y272" t="n">
        <v>1</v>
      </c>
      <c r="Z272" t="n">
        <v>10</v>
      </c>
    </row>
    <row r="273">
      <c r="A273" t="n">
        <v>3</v>
      </c>
      <c r="B273" t="n">
        <v>85</v>
      </c>
      <c r="C273" t="inlineStr">
        <is>
          <t xml:space="preserve">CONCLUIDO	</t>
        </is>
      </c>
      <c r="D273" t="n">
        <v>3.8929</v>
      </c>
      <c r="E273" t="n">
        <v>25.69</v>
      </c>
      <c r="F273" t="n">
        <v>20.06</v>
      </c>
      <c r="G273" t="n">
        <v>12.54</v>
      </c>
      <c r="H273" t="n">
        <v>0.18</v>
      </c>
      <c r="I273" t="n">
        <v>96</v>
      </c>
      <c r="J273" t="n">
        <v>168.97</v>
      </c>
      <c r="K273" t="n">
        <v>51.39</v>
      </c>
      <c r="L273" t="n">
        <v>1.75</v>
      </c>
      <c r="M273" t="n">
        <v>94</v>
      </c>
      <c r="N273" t="n">
        <v>30.83</v>
      </c>
      <c r="O273" t="n">
        <v>21073.68</v>
      </c>
      <c r="P273" t="n">
        <v>229.84</v>
      </c>
      <c r="Q273" t="n">
        <v>2924.44</v>
      </c>
      <c r="R273" t="n">
        <v>151.5</v>
      </c>
      <c r="S273" t="n">
        <v>60.56</v>
      </c>
      <c r="T273" t="n">
        <v>45275.13</v>
      </c>
      <c r="U273" t="n">
        <v>0.4</v>
      </c>
      <c r="V273" t="n">
        <v>0.86</v>
      </c>
      <c r="W273" t="n">
        <v>0.32</v>
      </c>
      <c r="X273" t="n">
        <v>2.78</v>
      </c>
      <c r="Y273" t="n">
        <v>1</v>
      </c>
      <c r="Z273" t="n">
        <v>10</v>
      </c>
    </row>
    <row r="274">
      <c r="A274" t="n">
        <v>4</v>
      </c>
      <c r="B274" t="n">
        <v>85</v>
      </c>
      <c r="C274" t="inlineStr">
        <is>
          <t xml:space="preserve">CONCLUIDO	</t>
        </is>
      </c>
      <c r="D274" t="n">
        <v>4.0642</v>
      </c>
      <c r="E274" t="n">
        <v>24.6</v>
      </c>
      <c r="F274" t="n">
        <v>19.52</v>
      </c>
      <c r="G274" t="n">
        <v>14.64</v>
      </c>
      <c r="H274" t="n">
        <v>0.21</v>
      </c>
      <c r="I274" t="n">
        <v>80</v>
      </c>
      <c r="J274" t="n">
        <v>169.33</v>
      </c>
      <c r="K274" t="n">
        <v>51.39</v>
      </c>
      <c r="L274" t="n">
        <v>2</v>
      </c>
      <c r="M274" t="n">
        <v>78</v>
      </c>
      <c r="N274" t="n">
        <v>30.94</v>
      </c>
      <c r="O274" t="n">
        <v>21118.46</v>
      </c>
      <c r="P274" t="n">
        <v>218.93</v>
      </c>
      <c r="Q274" t="n">
        <v>2924.8</v>
      </c>
      <c r="R274" t="n">
        <v>133.81</v>
      </c>
      <c r="S274" t="n">
        <v>60.56</v>
      </c>
      <c r="T274" t="n">
        <v>36509.7</v>
      </c>
      <c r="U274" t="n">
        <v>0.45</v>
      </c>
      <c r="V274" t="n">
        <v>0.88</v>
      </c>
      <c r="W274" t="n">
        <v>0.29</v>
      </c>
      <c r="X274" t="n">
        <v>2.24</v>
      </c>
      <c r="Y274" t="n">
        <v>1</v>
      </c>
      <c r="Z274" t="n">
        <v>10</v>
      </c>
    </row>
    <row r="275">
      <c r="A275" t="n">
        <v>5</v>
      </c>
      <c r="B275" t="n">
        <v>85</v>
      </c>
      <c r="C275" t="inlineStr">
        <is>
          <t xml:space="preserve">CONCLUIDO	</t>
        </is>
      </c>
      <c r="D275" t="n">
        <v>4.1949</v>
      </c>
      <c r="E275" t="n">
        <v>23.84</v>
      </c>
      <c r="F275" t="n">
        <v>19.16</v>
      </c>
      <c r="G275" t="n">
        <v>16.91</v>
      </c>
      <c r="H275" t="n">
        <v>0.24</v>
      </c>
      <c r="I275" t="n">
        <v>68</v>
      </c>
      <c r="J275" t="n">
        <v>169.7</v>
      </c>
      <c r="K275" t="n">
        <v>51.39</v>
      </c>
      <c r="L275" t="n">
        <v>2.25</v>
      </c>
      <c r="M275" t="n">
        <v>66</v>
      </c>
      <c r="N275" t="n">
        <v>31.05</v>
      </c>
      <c r="O275" t="n">
        <v>21163.27</v>
      </c>
      <c r="P275" t="n">
        <v>210.19</v>
      </c>
      <c r="Q275" t="n">
        <v>2924.67</v>
      </c>
      <c r="R275" t="n">
        <v>121.87</v>
      </c>
      <c r="S275" t="n">
        <v>60.56</v>
      </c>
      <c r="T275" t="n">
        <v>30602.37</v>
      </c>
      <c r="U275" t="n">
        <v>0.5</v>
      </c>
      <c r="V275" t="n">
        <v>0.9</v>
      </c>
      <c r="W275" t="n">
        <v>0.27</v>
      </c>
      <c r="X275" t="n">
        <v>1.88</v>
      </c>
      <c r="Y275" t="n">
        <v>1</v>
      </c>
      <c r="Z275" t="n">
        <v>10</v>
      </c>
    </row>
    <row r="276">
      <c r="A276" t="n">
        <v>6</v>
      </c>
      <c r="B276" t="n">
        <v>85</v>
      </c>
      <c r="C276" t="inlineStr">
        <is>
          <t xml:space="preserve">CONCLUIDO	</t>
        </is>
      </c>
      <c r="D276" t="n">
        <v>4.3051</v>
      </c>
      <c r="E276" t="n">
        <v>23.23</v>
      </c>
      <c r="F276" t="n">
        <v>18.86</v>
      </c>
      <c r="G276" t="n">
        <v>19.18</v>
      </c>
      <c r="H276" t="n">
        <v>0.26</v>
      </c>
      <c r="I276" t="n">
        <v>59</v>
      </c>
      <c r="J276" t="n">
        <v>170.06</v>
      </c>
      <c r="K276" t="n">
        <v>51.39</v>
      </c>
      <c r="L276" t="n">
        <v>2.5</v>
      </c>
      <c r="M276" t="n">
        <v>57</v>
      </c>
      <c r="N276" t="n">
        <v>31.17</v>
      </c>
      <c r="O276" t="n">
        <v>21208.12</v>
      </c>
      <c r="P276" t="n">
        <v>201.68</v>
      </c>
      <c r="Q276" t="n">
        <v>2924.52</v>
      </c>
      <c r="R276" t="n">
        <v>111.77</v>
      </c>
      <c r="S276" t="n">
        <v>60.56</v>
      </c>
      <c r="T276" t="n">
        <v>25595.86</v>
      </c>
      <c r="U276" t="n">
        <v>0.54</v>
      </c>
      <c r="V276" t="n">
        <v>0.91</v>
      </c>
      <c r="W276" t="n">
        <v>0.26</v>
      </c>
      <c r="X276" t="n">
        <v>1.58</v>
      </c>
      <c r="Y276" t="n">
        <v>1</v>
      </c>
      <c r="Z276" t="n">
        <v>10</v>
      </c>
    </row>
    <row r="277">
      <c r="A277" t="n">
        <v>7</v>
      </c>
      <c r="B277" t="n">
        <v>85</v>
      </c>
      <c r="C277" t="inlineStr">
        <is>
          <t xml:space="preserve">CONCLUIDO	</t>
        </is>
      </c>
      <c r="D277" t="n">
        <v>4.3947</v>
      </c>
      <c r="E277" t="n">
        <v>22.75</v>
      </c>
      <c r="F277" t="n">
        <v>18.62</v>
      </c>
      <c r="G277" t="n">
        <v>21.48</v>
      </c>
      <c r="H277" t="n">
        <v>0.29</v>
      </c>
      <c r="I277" t="n">
        <v>52</v>
      </c>
      <c r="J277" t="n">
        <v>170.42</v>
      </c>
      <c r="K277" t="n">
        <v>51.39</v>
      </c>
      <c r="L277" t="n">
        <v>2.75</v>
      </c>
      <c r="M277" t="n">
        <v>50</v>
      </c>
      <c r="N277" t="n">
        <v>31.28</v>
      </c>
      <c r="O277" t="n">
        <v>21253.01</v>
      </c>
      <c r="P277" t="n">
        <v>193.46</v>
      </c>
      <c r="Q277" t="n">
        <v>2924.66</v>
      </c>
      <c r="R277" t="n">
        <v>104.81</v>
      </c>
      <c r="S277" t="n">
        <v>60.56</v>
      </c>
      <c r="T277" t="n">
        <v>22148.85</v>
      </c>
      <c r="U277" t="n">
        <v>0.58</v>
      </c>
      <c r="V277" t="n">
        <v>0.92</v>
      </c>
      <c r="W277" t="n">
        <v>0.22</v>
      </c>
      <c r="X277" t="n">
        <v>1.34</v>
      </c>
      <c r="Y277" t="n">
        <v>1</v>
      </c>
      <c r="Z277" t="n">
        <v>10</v>
      </c>
    </row>
    <row r="278">
      <c r="A278" t="n">
        <v>8</v>
      </c>
      <c r="B278" t="n">
        <v>85</v>
      </c>
      <c r="C278" t="inlineStr">
        <is>
          <t xml:space="preserve">CONCLUIDO	</t>
        </is>
      </c>
      <c r="D278" t="n">
        <v>4.4116</v>
      </c>
      <c r="E278" t="n">
        <v>22.67</v>
      </c>
      <c r="F278" t="n">
        <v>18.7</v>
      </c>
      <c r="G278" t="n">
        <v>23.88</v>
      </c>
      <c r="H278" t="n">
        <v>0.31</v>
      </c>
      <c r="I278" t="n">
        <v>47</v>
      </c>
      <c r="J278" t="n">
        <v>170.79</v>
      </c>
      <c r="K278" t="n">
        <v>51.39</v>
      </c>
      <c r="L278" t="n">
        <v>3</v>
      </c>
      <c r="M278" t="n">
        <v>45</v>
      </c>
      <c r="N278" t="n">
        <v>31.4</v>
      </c>
      <c r="O278" t="n">
        <v>21297.94</v>
      </c>
      <c r="P278" t="n">
        <v>190.31</v>
      </c>
      <c r="Q278" t="n">
        <v>2924.45</v>
      </c>
      <c r="R278" t="n">
        <v>107.54</v>
      </c>
      <c r="S278" t="n">
        <v>60.56</v>
      </c>
      <c r="T278" t="n">
        <v>23542.21</v>
      </c>
      <c r="U278" t="n">
        <v>0.5600000000000001</v>
      </c>
      <c r="V278" t="n">
        <v>0.92</v>
      </c>
      <c r="W278" t="n">
        <v>0.24</v>
      </c>
      <c r="X278" t="n">
        <v>1.42</v>
      </c>
      <c r="Y278" t="n">
        <v>1</v>
      </c>
      <c r="Z278" t="n">
        <v>10</v>
      </c>
    </row>
    <row r="279">
      <c r="A279" t="n">
        <v>9</v>
      </c>
      <c r="B279" t="n">
        <v>85</v>
      </c>
      <c r="C279" t="inlineStr">
        <is>
          <t xml:space="preserve">CONCLUIDO	</t>
        </is>
      </c>
      <c r="D279" t="n">
        <v>4.5037</v>
      </c>
      <c r="E279" t="n">
        <v>22.2</v>
      </c>
      <c r="F279" t="n">
        <v>18.44</v>
      </c>
      <c r="G279" t="n">
        <v>26.99</v>
      </c>
      <c r="H279" t="n">
        <v>0.34</v>
      </c>
      <c r="I279" t="n">
        <v>41</v>
      </c>
      <c r="J279" t="n">
        <v>171.15</v>
      </c>
      <c r="K279" t="n">
        <v>51.39</v>
      </c>
      <c r="L279" t="n">
        <v>3.25</v>
      </c>
      <c r="M279" t="n">
        <v>38</v>
      </c>
      <c r="N279" t="n">
        <v>31.51</v>
      </c>
      <c r="O279" t="n">
        <v>21342.91</v>
      </c>
      <c r="P279" t="n">
        <v>180.98</v>
      </c>
      <c r="Q279" t="n">
        <v>2924.4</v>
      </c>
      <c r="R279" t="n">
        <v>98.54000000000001</v>
      </c>
      <c r="S279" t="n">
        <v>60.56</v>
      </c>
      <c r="T279" t="n">
        <v>19071.18</v>
      </c>
      <c r="U279" t="n">
        <v>0.61</v>
      </c>
      <c r="V279" t="n">
        <v>0.93</v>
      </c>
      <c r="W279" t="n">
        <v>0.23</v>
      </c>
      <c r="X279" t="n">
        <v>1.17</v>
      </c>
      <c r="Y279" t="n">
        <v>1</v>
      </c>
      <c r="Z279" t="n">
        <v>10</v>
      </c>
    </row>
    <row r="280">
      <c r="A280" t="n">
        <v>10</v>
      </c>
      <c r="B280" t="n">
        <v>85</v>
      </c>
      <c r="C280" t="inlineStr">
        <is>
          <t xml:space="preserve">CONCLUIDO	</t>
        </is>
      </c>
      <c r="D280" t="n">
        <v>4.5553</v>
      </c>
      <c r="E280" t="n">
        <v>21.95</v>
      </c>
      <c r="F280" t="n">
        <v>18.33</v>
      </c>
      <c r="G280" t="n">
        <v>29.72</v>
      </c>
      <c r="H280" t="n">
        <v>0.36</v>
      </c>
      <c r="I280" t="n">
        <v>37</v>
      </c>
      <c r="J280" t="n">
        <v>171.52</v>
      </c>
      <c r="K280" t="n">
        <v>51.39</v>
      </c>
      <c r="L280" t="n">
        <v>3.5</v>
      </c>
      <c r="M280" t="n">
        <v>25</v>
      </c>
      <c r="N280" t="n">
        <v>31.63</v>
      </c>
      <c r="O280" t="n">
        <v>21387.92</v>
      </c>
      <c r="P280" t="n">
        <v>174.37</v>
      </c>
      <c r="Q280" t="n">
        <v>2924.41</v>
      </c>
      <c r="R280" t="n">
        <v>94.43000000000001</v>
      </c>
      <c r="S280" t="n">
        <v>60.56</v>
      </c>
      <c r="T280" t="n">
        <v>17033.77</v>
      </c>
      <c r="U280" t="n">
        <v>0.64</v>
      </c>
      <c r="V280" t="n">
        <v>0.9399999999999999</v>
      </c>
      <c r="W280" t="n">
        <v>0.24</v>
      </c>
      <c r="X280" t="n">
        <v>1.05</v>
      </c>
      <c r="Y280" t="n">
        <v>1</v>
      </c>
      <c r="Z280" t="n">
        <v>10</v>
      </c>
    </row>
    <row r="281">
      <c r="A281" t="n">
        <v>11</v>
      </c>
      <c r="B281" t="n">
        <v>85</v>
      </c>
      <c r="C281" t="inlineStr">
        <is>
          <t xml:space="preserve">CONCLUIDO	</t>
        </is>
      </c>
      <c r="D281" t="n">
        <v>4.5622</v>
      </c>
      <c r="E281" t="n">
        <v>21.92</v>
      </c>
      <c r="F281" t="n">
        <v>18.33</v>
      </c>
      <c r="G281" t="n">
        <v>30.54</v>
      </c>
      <c r="H281" t="n">
        <v>0.39</v>
      </c>
      <c r="I281" t="n">
        <v>36</v>
      </c>
      <c r="J281" t="n">
        <v>171.88</v>
      </c>
      <c r="K281" t="n">
        <v>51.39</v>
      </c>
      <c r="L281" t="n">
        <v>3.75</v>
      </c>
      <c r="M281" t="n">
        <v>6</v>
      </c>
      <c r="N281" t="n">
        <v>31.74</v>
      </c>
      <c r="O281" t="n">
        <v>21432.96</v>
      </c>
      <c r="P281" t="n">
        <v>173.36</v>
      </c>
      <c r="Q281" t="n">
        <v>2924.77</v>
      </c>
      <c r="R281" t="n">
        <v>93.56999999999999</v>
      </c>
      <c r="S281" t="n">
        <v>60.56</v>
      </c>
      <c r="T281" t="n">
        <v>16610.3</v>
      </c>
      <c r="U281" t="n">
        <v>0.65</v>
      </c>
      <c r="V281" t="n">
        <v>0.9399999999999999</v>
      </c>
      <c r="W281" t="n">
        <v>0.26</v>
      </c>
      <c r="X281" t="n">
        <v>1.05</v>
      </c>
      <c r="Y281" t="n">
        <v>1</v>
      </c>
      <c r="Z281" t="n">
        <v>10</v>
      </c>
    </row>
    <row r="282">
      <c r="A282" t="n">
        <v>12</v>
      </c>
      <c r="B282" t="n">
        <v>85</v>
      </c>
      <c r="C282" t="inlineStr">
        <is>
          <t xml:space="preserve">CONCLUIDO	</t>
        </is>
      </c>
      <c r="D282" t="n">
        <v>4.5576</v>
      </c>
      <c r="E282" t="n">
        <v>21.94</v>
      </c>
      <c r="F282" t="n">
        <v>18.35</v>
      </c>
      <c r="G282" t="n">
        <v>30.58</v>
      </c>
      <c r="H282" t="n">
        <v>0.41</v>
      </c>
      <c r="I282" t="n">
        <v>36</v>
      </c>
      <c r="J282" t="n">
        <v>172.25</v>
      </c>
      <c r="K282" t="n">
        <v>51.39</v>
      </c>
      <c r="L282" t="n">
        <v>4</v>
      </c>
      <c r="M282" t="n">
        <v>0</v>
      </c>
      <c r="N282" t="n">
        <v>31.86</v>
      </c>
      <c r="O282" t="n">
        <v>21478.05</v>
      </c>
      <c r="P282" t="n">
        <v>173.28</v>
      </c>
      <c r="Q282" t="n">
        <v>2924.65</v>
      </c>
      <c r="R282" t="n">
        <v>94.14</v>
      </c>
      <c r="S282" t="n">
        <v>60.56</v>
      </c>
      <c r="T282" t="n">
        <v>16892.86</v>
      </c>
      <c r="U282" t="n">
        <v>0.64</v>
      </c>
      <c r="V282" t="n">
        <v>0.9399999999999999</v>
      </c>
      <c r="W282" t="n">
        <v>0.27</v>
      </c>
      <c r="X282" t="n">
        <v>1.07</v>
      </c>
      <c r="Y282" t="n">
        <v>1</v>
      </c>
      <c r="Z282" t="n">
        <v>10</v>
      </c>
    </row>
    <row r="283">
      <c r="A283" t="n">
        <v>0</v>
      </c>
      <c r="B283" t="n">
        <v>20</v>
      </c>
      <c r="C283" t="inlineStr">
        <is>
          <t xml:space="preserve">CONCLUIDO	</t>
        </is>
      </c>
      <c r="D283" t="n">
        <v>3.9568</v>
      </c>
      <c r="E283" t="n">
        <v>25.27</v>
      </c>
      <c r="F283" t="n">
        <v>21.72</v>
      </c>
      <c r="G283" t="n">
        <v>8.800000000000001</v>
      </c>
      <c r="H283" t="n">
        <v>0.34</v>
      </c>
      <c r="I283" t="n">
        <v>148</v>
      </c>
      <c r="J283" t="n">
        <v>51.33</v>
      </c>
      <c r="K283" t="n">
        <v>24.83</v>
      </c>
      <c r="L283" t="n">
        <v>1</v>
      </c>
      <c r="M283" t="n">
        <v>0</v>
      </c>
      <c r="N283" t="n">
        <v>5.51</v>
      </c>
      <c r="O283" t="n">
        <v>6564.78</v>
      </c>
      <c r="P283" t="n">
        <v>100.76</v>
      </c>
      <c r="Q283" t="n">
        <v>2925.26</v>
      </c>
      <c r="R283" t="n">
        <v>199.27</v>
      </c>
      <c r="S283" t="n">
        <v>60.56</v>
      </c>
      <c r="T283" t="n">
        <v>68900.50999999999</v>
      </c>
      <c r="U283" t="n">
        <v>0.3</v>
      </c>
      <c r="V283" t="n">
        <v>0.79</v>
      </c>
      <c r="W283" t="n">
        <v>0.59</v>
      </c>
      <c r="X283" t="n">
        <v>4.44</v>
      </c>
      <c r="Y283" t="n">
        <v>1</v>
      </c>
      <c r="Z283" t="n">
        <v>10</v>
      </c>
    </row>
    <row r="284">
      <c r="A284" t="n">
        <v>0</v>
      </c>
      <c r="B284" t="n">
        <v>120</v>
      </c>
      <c r="C284" t="inlineStr">
        <is>
          <t xml:space="preserve">CONCLUIDO	</t>
        </is>
      </c>
      <c r="D284" t="n">
        <v>2.3946</v>
      </c>
      <c r="E284" t="n">
        <v>41.76</v>
      </c>
      <c r="F284" t="n">
        <v>25.93</v>
      </c>
      <c r="G284" t="n">
        <v>5.4</v>
      </c>
      <c r="H284" t="n">
        <v>0.08</v>
      </c>
      <c r="I284" t="n">
        <v>288</v>
      </c>
      <c r="J284" t="n">
        <v>232.68</v>
      </c>
      <c r="K284" t="n">
        <v>57.72</v>
      </c>
      <c r="L284" t="n">
        <v>1</v>
      </c>
      <c r="M284" t="n">
        <v>286</v>
      </c>
      <c r="N284" t="n">
        <v>53.95</v>
      </c>
      <c r="O284" t="n">
        <v>28931.02</v>
      </c>
      <c r="P284" t="n">
        <v>395.74</v>
      </c>
      <c r="Q284" t="n">
        <v>2925.85</v>
      </c>
      <c r="R284" t="n">
        <v>343.71</v>
      </c>
      <c r="S284" t="n">
        <v>60.56</v>
      </c>
      <c r="T284" t="n">
        <v>140419.14</v>
      </c>
      <c r="U284" t="n">
        <v>0.18</v>
      </c>
      <c r="V284" t="n">
        <v>0.66</v>
      </c>
      <c r="W284" t="n">
        <v>0.63</v>
      </c>
      <c r="X284" t="n">
        <v>8.65</v>
      </c>
      <c r="Y284" t="n">
        <v>1</v>
      </c>
      <c r="Z284" t="n">
        <v>10</v>
      </c>
    </row>
    <row r="285">
      <c r="A285" t="n">
        <v>1</v>
      </c>
      <c r="B285" t="n">
        <v>120</v>
      </c>
      <c r="C285" t="inlineStr">
        <is>
          <t xml:space="preserve">CONCLUIDO	</t>
        </is>
      </c>
      <c r="D285" t="n">
        <v>2.8269</v>
      </c>
      <c r="E285" t="n">
        <v>35.37</v>
      </c>
      <c r="F285" t="n">
        <v>23.33</v>
      </c>
      <c r="G285" t="n">
        <v>6.83</v>
      </c>
      <c r="H285" t="n">
        <v>0.1</v>
      </c>
      <c r="I285" t="n">
        <v>205</v>
      </c>
      <c r="J285" t="n">
        <v>233.1</v>
      </c>
      <c r="K285" t="n">
        <v>57.72</v>
      </c>
      <c r="L285" t="n">
        <v>1.25</v>
      </c>
      <c r="M285" t="n">
        <v>203</v>
      </c>
      <c r="N285" t="n">
        <v>54.13</v>
      </c>
      <c r="O285" t="n">
        <v>28983.75</v>
      </c>
      <c r="P285" t="n">
        <v>352.52</v>
      </c>
      <c r="Q285" t="n">
        <v>2924.8</v>
      </c>
      <c r="R285" t="n">
        <v>258.39</v>
      </c>
      <c r="S285" t="n">
        <v>60.56</v>
      </c>
      <c r="T285" t="n">
        <v>98174.91</v>
      </c>
      <c r="U285" t="n">
        <v>0.23</v>
      </c>
      <c r="V285" t="n">
        <v>0.74</v>
      </c>
      <c r="W285" t="n">
        <v>0.49</v>
      </c>
      <c r="X285" t="n">
        <v>6.05</v>
      </c>
      <c r="Y285" t="n">
        <v>1</v>
      </c>
      <c r="Z285" t="n">
        <v>10</v>
      </c>
    </row>
    <row r="286">
      <c r="A286" t="n">
        <v>2</v>
      </c>
      <c r="B286" t="n">
        <v>120</v>
      </c>
      <c r="C286" t="inlineStr">
        <is>
          <t xml:space="preserve">CONCLUIDO	</t>
        </is>
      </c>
      <c r="D286" t="n">
        <v>3.139</v>
      </c>
      <c r="E286" t="n">
        <v>31.86</v>
      </c>
      <c r="F286" t="n">
        <v>21.91</v>
      </c>
      <c r="G286" t="n">
        <v>8.27</v>
      </c>
      <c r="H286" t="n">
        <v>0.11</v>
      </c>
      <c r="I286" t="n">
        <v>159</v>
      </c>
      <c r="J286" t="n">
        <v>233.53</v>
      </c>
      <c r="K286" t="n">
        <v>57.72</v>
      </c>
      <c r="L286" t="n">
        <v>1.5</v>
      </c>
      <c r="M286" t="n">
        <v>157</v>
      </c>
      <c r="N286" t="n">
        <v>54.31</v>
      </c>
      <c r="O286" t="n">
        <v>29036.54</v>
      </c>
      <c r="P286" t="n">
        <v>327.69</v>
      </c>
      <c r="Q286" t="n">
        <v>2925.13</v>
      </c>
      <c r="R286" t="n">
        <v>211.94</v>
      </c>
      <c r="S286" t="n">
        <v>60.56</v>
      </c>
      <c r="T286" t="n">
        <v>75179.89999999999</v>
      </c>
      <c r="U286" t="n">
        <v>0.29</v>
      </c>
      <c r="V286" t="n">
        <v>0.79</v>
      </c>
      <c r="W286" t="n">
        <v>0.41</v>
      </c>
      <c r="X286" t="n">
        <v>4.62</v>
      </c>
      <c r="Y286" t="n">
        <v>1</v>
      </c>
      <c r="Z286" t="n">
        <v>10</v>
      </c>
    </row>
    <row r="287">
      <c r="A287" t="n">
        <v>3</v>
      </c>
      <c r="B287" t="n">
        <v>120</v>
      </c>
      <c r="C287" t="inlineStr">
        <is>
          <t xml:space="preserve">CONCLUIDO	</t>
        </is>
      </c>
      <c r="D287" t="n">
        <v>3.3802</v>
      </c>
      <c r="E287" t="n">
        <v>29.58</v>
      </c>
      <c r="F287" t="n">
        <v>21</v>
      </c>
      <c r="G287" t="n">
        <v>9.77</v>
      </c>
      <c r="H287" t="n">
        <v>0.13</v>
      </c>
      <c r="I287" t="n">
        <v>129</v>
      </c>
      <c r="J287" t="n">
        <v>233.96</v>
      </c>
      <c r="K287" t="n">
        <v>57.72</v>
      </c>
      <c r="L287" t="n">
        <v>1.75</v>
      </c>
      <c r="M287" t="n">
        <v>127</v>
      </c>
      <c r="N287" t="n">
        <v>54.49</v>
      </c>
      <c r="O287" t="n">
        <v>29089.39</v>
      </c>
      <c r="P287" t="n">
        <v>311.1</v>
      </c>
      <c r="Q287" t="n">
        <v>2924.81</v>
      </c>
      <c r="R287" t="n">
        <v>182.11</v>
      </c>
      <c r="S287" t="n">
        <v>60.56</v>
      </c>
      <c r="T287" t="n">
        <v>60412.51</v>
      </c>
      <c r="U287" t="n">
        <v>0.33</v>
      </c>
      <c r="V287" t="n">
        <v>0.82</v>
      </c>
      <c r="W287" t="n">
        <v>0.37</v>
      </c>
      <c r="X287" t="n">
        <v>3.72</v>
      </c>
      <c r="Y287" t="n">
        <v>1</v>
      </c>
      <c r="Z287" t="n">
        <v>10</v>
      </c>
    </row>
    <row r="288">
      <c r="A288" t="n">
        <v>4</v>
      </c>
      <c r="B288" t="n">
        <v>120</v>
      </c>
      <c r="C288" t="inlineStr">
        <is>
          <t xml:space="preserve">CONCLUIDO	</t>
        </is>
      </c>
      <c r="D288" t="n">
        <v>3.5628</v>
      </c>
      <c r="E288" t="n">
        <v>28.07</v>
      </c>
      <c r="F288" t="n">
        <v>20.39</v>
      </c>
      <c r="G288" t="n">
        <v>11.23</v>
      </c>
      <c r="H288" t="n">
        <v>0.15</v>
      </c>
      <c r="I288" t="n">
        <v>109</v>
      </c>
      <c r="J288" t="n">
        <v>234.39</v>
      </c>
      <c r="K288" t="n">
        <v>57.72</v>
      </c>
      <c r="L288" t="n">
        <v>2</v>
      </c>
      <c r="M288" t="n">
        <v>107</v>
      </c>
      <c r="N288" t="n">
        <v>54.67</v>
      </c>
      <c r="O288" t="n">
        <v>29142.31</v>
      </c>
      <c r="P288" t="n">
        <v>299.05</v>
      </c>
      <c r="Q288" t="n">
        <v>2924.69</v>
      </c>
      <c r="R288" t="n">
        <v>162.22</v>
      </c>
      <c r="S288" t="n">
        <v>60.56</v>
      </c>
      <c r="T288" t="n">
        <v>50571.66</v>
      </c>
      <c r="U288" t="n">
        <v>0.37</v>
      </c>
      <c r="V288" t="n">
        <v>0.84</v>
      </c>
      <c r="W288" t="n">
        <v>0.34</v>
      </c>
      <c r="X288" t="n">
        <v>3.12</v>
      </c>
      <c r="Y288" t="n">
        <v>1</v>
      </c>
      <c r="Z288" t="n">
        <v>10</v>
      </c>
    </row>
    <row r="289">
      <c r="A289" t="n">
        <v>5</v>
      </c>
      <c r="B289" t="n">
        <v>120</v>
      </c>
      <c r="C289" t="inlineStr">
        <is>
          <t xml:space="preserve">CONCLUIDO	</t>
        </is>
      </c>
      <c r="D289" t="n">
        <v>3.7137</v>
      </c>
      <c r="E289" t="n">
        <v>26.93</v>
      </c>
      <c r="F289" t="n">
        <v>19.94</v>
      </c>
      <c r="G289" t="n">
        <v>12.73</v>
      </c>
      <c r="H289" t="n">
        <v>0.17</v>
      </c>
      <c r="I289" t="n">
        <v>94</v>
      </c>
      <c r="J289" t="n">
        <v>234.82</v>
      </c>
      <c r="K289" t="n">
        <v>57.72</v>
      </c>
      <c r="L289" t="n">
        <v>2.25</v>
      </c>
      <c r="M289" t="n">
        <v>92</v>
      </c>
      <c r="N289" t="n">
        <v>54.85</v>
      </c>
      <c r="O289" t="n">
        <v>29195.29</v>
      </c>
      <c r="P289" t="n">
        <v>289.44</v>
      </c>
      <c r="Q289" t="n">
        <v>2924.82</v>
      </c>
      <c r="R289" t="n">
        <v>147.4</v>
      </c>
      <c r="S289" t="n">
        <v>60.56</v>
      </c>
      <c r="T289" t="n">
        <v>43232.54</v>
      </c>
      <c r="U289" t="n">
        <v>0.41</v>
      </c>
      <c r="V289" t="n">
        <v>0.86</v>
      </c>
      <c r="W289" t="n">
        <v>0.31</v>
      </c>
      <c r="X289" t="n">
        <v>2.66</v>
      </c>
      <c r="Y289" t="n">
        <v>1</v>
      </c>
      <c r="Z289" t="n">
        <v>10</v>
      </c>
    </row>
    <row r="290">
      <c r="A290" t="n">
        <v>6</v>
      </c>
      <c r="B290" t="n">
        <v>120</v>
      </c>
      <c r="C290" t="inlineStr">
        <is>
          <t xml:space="preserve">CONCLUIDO	</t>
        </is>
      </c>
      <c r="D290" t="n">
        <v>3.8419</v>
      </c>
      <c r="E290" t="n">
        <v>26.03</v>
      </c>
      <c r="F290" t="n">
        <v>19.58</v>
      </c>
      <c r="G290" t="n">
        <v>14.33</v>
      </c>
      <c r="H290" t="n">
        <v>0.19</v>
      </c>
      <c r="I290" t="n">
        <v>82</v>
      </c>
      <c r="J290" t="n">
        <v>235.25</v>
      </c>
      <c r="K290" t="n">
        <v>57.72</v>
      </c>
      <c r="L290" t="n">
        <v>2.5</v>
      </c>
      <c r="M290" t="n">
        <v>80</v>
      </c>
      <c r="N290" t="n">
        <v>55.03</v>
      </c>
      <c r="O290" t="n">
        <v>29248.33</v>
      </c>
      <c r="P290" t="n">
        <v>281.09</v>
      </c>
      <c r="Q290" t="n">
        <v>2924.55</v>
      </c>
      <c r="R290" t="n">
        <v>135.87</v>
      </c>
      <c r="S290" t="n">
        <v>60.56</v>
      </c>
      <c r="T290" t="n">
        <v>37531.54</v>
      </c>
      <c r="U290" t="n">
        <v>0.45</v>
      </c>
      <c r="V290" t="n">
        <v>0.88</v>
      </c>
      <c r="W290" t="n">
        <v>0.29</v>
      </c>
      <c r="X290" t="n">
        <v>2.31</v>
      </c>
      <c r="Y290" t="n">
        <v>1</v>
      </c>
      <c r="Z290" t="n">
        <v>10</v>
      </c>
    </row>
    <row r="291">
      <c r="A291" t="n">
        <v>7</v>
      </c>
      <c r="B291" t="n">
        <v>120</v>
      </c>
      <c r="C291" t="inlineStr">
        <is>
          <t xml:space="preserve">CONCLUIDO	</t>
        </is>
      </c>
      <c r="D291" t="n">
        <v>3.9446</v>
      </c>
      <c r="E291" t="n">
        <v>25.35</v>
      </c>
      <c r="F291" t="n">
        <v>19.32</v>
      </c>
      <c r="G291" t="n">
        <v>15.88</v>
      </c>
      <c r="H291" t="n">
        <v>0.21</v>
      </c>
      <c r="I291" t="n">
        <v>73</v>
      </c>
      <c r="J291" t="n">
        <v>235.68</v>
      </c>
      <c r="K291" t="n">
        <v>57.72</v>
      </c>
      <c r="L291" t="n">
        <v>2.75</v>
      </c>
      <c r="M291" t="n">
        <v>71</v>
      </c>
      <c r="N291" t="n">
        <v>55.21</v>
      </c>
      <c r="O291" t="n">
        <v>29301.44</v>
      </c>
      <c r="P291" t="n">
        <v>274.17</v>
      </c>
      <c r="Q291" t="n">
        <v>2924.6</v>
      </c>
      <c r="R291" t="n">
        <v>126.93</v>
      </c>
      <c r="S291" t="n">
        <v>60.56</v>
      </c>
      <c r="T291" t="n">
        <v>33106.87</v>
      </c>
      <c r="U291" t="n">
        <v>0.48</v>
      </c>
      <c r="V291" t="n">
        <v>0.89</v>
      </c>
      <c r="W291" t="n">
        <v>0.28</v>
      </c>
      <c r="X291" t="n">
        <v>2.04</v>
      </c>
      <c r="Y291" t="n">
        <v>1</v>
      </c>
      <c r="Z291" t="n">
        <v>10</v>
      </c>
    </row>
    <row r="292">
      <c r="A292" t="n">
        <v>8</v>
      </c>
      <c r="B292" t="n">
        <v>120</v>
      </c>
      <c r="C292" t="inlineStr">
        <is>
          <t xml:space="preserve">CONCLUIDO	</t>
        </is>
      </c>
      <c r="D292" t="n">
        <v>4.0418</v>
      </c>
      <c r="E292" t="n">
        <v>24.74</v>
      </c>
      <c r="F292" t="n">
        <v>19.07</v>
      </c>
      <c r="G292" t="n">
        <v>17.6</v>
      </c>
      <c r="H292" t="n">
        <v>0.23</v>
      </c>
      <c r="I292" t="n">
        <v>65</v>
      </c>
      <c r="J292" t="n">
        <v>236.11</v>
      </c>
      <c r="K292" t="n">
        <v>57.72</v>
      </c>
      <c r="L292" t="n">
        <v>3</v>
      </c>
      <c r="M292" t="n">
        <v>63</v>
      </c>
      <c r="N292" t="n">
        <v>55.39</v>
      </c>
      <c r="O292" t="n">
        <v>29354.61</v>
      </c>
      <c r="P292" t="n">
        <v>267.58</v>
      </c>
      <c r="Q292" t="n">
        <v>2924.81</v>
      </c>
      <c r="R292" t="n">
        <v>118.91</v>
      </c>
      <c r="S292" t="n">
        <v>60.56</v>
      </c>
      <c r="T292" t="n">
        <v>29133.11</v>
      </c>
      <c r="U292" t="n">
        <v>0.51</v>
      </c>
      <c r="V292" t="n">
        <v>0.9</v>
      </c>
      <c r="W292" t="n">
        <v>0.27</v>
      </c>
      <c r="X292" t="n">
        <v>1.79</v>
      </c>
      <c r="Y292" t="n">
        <v>1</v>
      </c>
      <c r="Z292" t="n">
        <v>10</v>
      </c>
    </row>
    <row r="293">
      <c r="A293" t="n">
        <v>9</v>
      </c>
      <c r="B293" t="n">
        <v>120</v>
      </c>
      <c r="C293" t="inlineStr">
        <is>
          <t xml:space="preserve">CONCLUIDO	</t>
        </is>
      </c>
      <c r="D293" t="n">
        <v>4.1205</v>
      </c>
      <c r="E293" t="n">
        <v>24.27</v>
      </c>
      <c r="F293" t="n">
        <v>18.87</v>
      </c>
      <c r="G293" t="n">
        <v>19.19</v>
      </c>
      <c r="H293" t="n">
        <v>0.24</v>
      </c>
      <c r="I293" t="n">
        <v>59</v>
      </c>
      <c r="J293" t="n">
        <v>236.54</v>
      </c>
      <c r="K293" t="n">
        <v>57.72</v>
      </c>
      <c r="L293" t="n">
        <v>3.25</v>
      </c>
      <c r="M293" t="n">
        <v>57</v>
      </c>
      <c r="N293" t="n">
        <v>55.57</v>
      </c>
      <c r="O293" t="n">
        <v>29407.85</v>
      </c>
      <c r="P293" t="n">
        <v>261.68</v>
      </c>
      <c r="Q293" t="n">
        <v>2924.56</v>
      </c>
      <c r="R293" t="n">
        <v>112.19</v>
      </c>
      <c r="S293" t="n">
        <v>60.56</v>
      </c>
      <c r="T293" t="n">
        <v>25806.3</v>
      </c>
      <c r="U293" t="n">
        <v>0.54</v>
      </c>
      <c r="V293" t="n">
        <v>0.91</v>
      </c>
      <c r="W293" t="n">
        <v>0.26</v>
      </c>
      <c r="X293" t="n">
        <v>1.59</v>
      </c>
      <c r="Y293" t="n">
        <v>1</v>
      </c>
      <c r="Z293" t="n">
        <v>10</v>
      </c>
    </row>
    <row r="294">
      <c r="A294" t="n">
        <v>10</v>
      </c>
      <c r="B294" t="n">
        <v>120</v>
      </c>
      <c r="C294" t="inlineStr">
        <is>
          <t xml:space="preserve">CONCLUIDO	</t>
        </is>
      </c>
      <c r="D294" t="n">
        <v>4.2261</v>
      </c>
      <c r="E294" t="n">
        <v>23.66</v>
      </c>
      <c r="F294" t="n">
        <v>18.54</v>
      </c>
      <c r="G294" t="n">
        <v>20.99</v>
      </c>
      <c r="H294" t="n">
        <v>0.26</v>
      </c>
      <c r="I294" t="n">
        <v>53</v>
      </c>
      <c r="J294" t="n">
        <v>236.98</v>
      </c>
      <c r="K294" t="n">
        <v>57.72</v>
      </c>
      <c r="L294" t="n">
        <v>3.5</v>
      </c>
      <c r="M294" t="n">
        <v>51</v>
      </c>
      <c r="N294" t="n">
        <v>55.75</v>
      </c>
      <c r="O294" t="n">
        <v>29461.15</v>
      </c>
      <c r="P294" t="n">
        <v>253.19</v>
      </c>
      <c r="Q294" t="n">
        <v>2924.47</v>
      </c>
      <c r="R294" t="n">
        <v>101.44</v>
      </c>
      <c r="S294" t="n">
        <v>60.56</v>
      </c>
      <c r="T294" t="n">
        <v>20462.39</v>
      </c>
      <c r="U294" t="n">
        <v>0.6</v>
      </c>
      <c r="V294" t="n">
        <v>0.93</v>
      </c>
      <c r="W294" t="n">
        <v>0.24</v>
      </c>
      <c r="X294" t="n">
        <v>1.26</v>
      </c>
      <c r="Y294" t="n">
        <v>1</v>
      </c>
      <c r="Z294" t="n">
        <v>10</v>
      </c>
    </row>
    <row r="295">
      <c r="A295" t="n">
        <v>11</v>
      </c>
      <c r="B295" t="n">
        <v>120</v>
      </c>
      <c r="C295" t="inlineStr">
        <is>
          <t xml:space="preserve">CONCLUIDO	</t>
        </is>
      </c>
      <c r="D295" t="n">
        <v>4.1437</v>
      </c>
      <c r="E295" t="n">
        <v>24.13</v>
      </c>
      <c r="F295" t="n">
        <v>19.1</v>
      </c>
      <c r="G295" t="n">
        <v>22.47</v>
      </c>
      <c r="H295" t="n">
        <v>0.28</v>
      </c>
      <c r="I295" t="n">
        <v>51</v>
      </c>
      <c r="J295" t="n">
        <v>237.41</v>
      </c>
      <c r="K295" t="n">
        <v>57.72</v>
      </c>
      <c r="L295" t="n">
        <v>3.75</v>
      </c>
      <c r="M295" t="n">
        <v>49</v>
      </c>
      <c r="N295" t="n">
        <v>55.93</v>
      </c>
      <c r="O295" t="n">
        <v>29514.51</v>
      </c>
      <c r="P295" t="n">
        <v>259.72</v>
      </c>
      <c r="Q295" t="n">
        <v>2924.56</v>
      </c>
      <c r="R295" t="n">
        <v>122.3</v>
      </c>
      <c r="S295" t="n">
        <v>60.56</v>
      </c>
      <c r="T295" t="n">
        <v>30899.99</v>
      </c>
      <c r="U295" t="n">
        <v>0.5</v>
      </c>
      <c r="V295" t="n">
        <v>0.9</v>
      </c>
      <c r="W295" t="n">
        <v>0.22</v>
      </c>
      <c r="X295" t="n">
        <v>1.82</v>
      </c>
      <c r="Y295" t="n">
        <v>1</v>
      </c>
      <c r="Z295" t="n">
        <v>10</v>
      </c>
    </row>
    <row r="296">
      <c r="A296" t="n">
        <v>12</v>
      </c>
      <c r="B296" t="n">
        <v>120</v>
      </c>
      <c r="C296" t="inlineStr">
        <is>
          <t xml:space="preserve">CONCLUIDO	</t>
        </is>
      </c>
      <c r="D296" t="n">
        <v>4.2679</v>
      </c>
      <c r="E296" t="n">
        <v>23.43</v>
      </c>
      <c r="F296" t="n">
        <v>18.63</v>
      </c>
      <c r="G296" t="n">
        <v>24.29</v>
      </c>
      <c r="H296" t="n">
        <v>0.3</v>
      </c>
      <c r="I296" t="n">
        <v>46</v>
      </c>
      <c r="J296" t="n">
        <v>237.84</v>
      </c>
      <c r="K296" t="n">
        <v>57.72</v>
      </c>
      <c r="L296" t="n">
        <v>4</v>
      </c>
      <c r="M296" t="n">
        <v>44</v>
      </c>
      <c r="N296" t="n">
        <v>56.12</v>
      </c>
      <c r="O296" t="n">
        <v>29567.95</v>
      </c>
      <c r="P296" t="n">
        <v>248.93</v>
      </c>
      <c r="Q296" t="n">
        <v>2924.63</v>
      </c>
      <c r="R296" t="n">
        <v>104.82</v>
      </c>
      <c r="S296" t="n">
        <v>60.56</v>
      </c>
      <c r="T296" t="n">
        <v>22187.18</v>
      </c>
      <c r="U296" t="n">
        <v>0.58</v>
      </c>
      <c r="V296" t="n">
        <v>0.92</v>
      </c>
      <c r="W296" t="n">
        <v>0.24</v>
      </c>
      <c r="X296" t="n">
        <v>1.35</v>
      </c>
      <c r="Y296" t="n">
        <v>1</v>
      </c>
      <c r="Z296" t="n">
        <v>10</v>
      </c>
    </row>
    <row r="297">
      <c r="A297" t="n">
        <v>13</v>
      </c>
      <c r="B297" t="n">
        <v>120</v>
      </c>
      <c r="C297" t="inlineStr">
        <is>
          <t xml:space="preserve">CONCLUIDO	</t>
        </is>
      </c>
      <c r="D297" t="n">
        <v>4.3273</v>
      </c>
      <c r="E297" t="n">
        <v>23.11</v>
      </c>
      <c r="F297" t="n">
        <v>18.49</v>
      </c>
      <c r="G297" t="n">
        <v>26.41</v>
      </c>
      <c r="H297" t="n">
        <v>0.32</v>
      </c>
      <c r="I297" t="n">
        <v>42</v>
      </c>
      <c r="J297" t="n">
        <v>238.28</v>
      </c>
      <c r="K297" t="n">
        <v>57.72</v>
      </c>
      <c r="L297" t="n">
        <v>4.25</v>
      </c>
      <c r="M297" t="n">
        <v>40</v>
      </c>
      <c r="N297" t="n">
        <v>56.3</v>
      </c>
      <c r="O297" t="n">
        <v>29621.44</v>
      </c>
      <c r="P297" t="n">
        <v>243.19</v>
      </c>
      <c r="Q297" t="n">
        <v>2924.54</v>
      </c>
      <c r="R297" t="n">
        <v>100.05</v>
      </c>
      <c r="S297" t="n">
        <v>60.56</v>
      </c>
      <c r="T297" t="n">
        <v>19821.59</v>
      </c>
      <c r="U297" t="n">
        <v>0.61</v>
      </c>
      <c r="V297" t="n">
        <v>0.93</v>
      </c>
      <c r="W297" t="n">
        <v>0.23</v>
      </c>
      <c r="X297" t="n">
        <v>1.21</v>
      </c>
      <c r="Y297" t="n">
        <v>1</v>
      </c>
      <c r="Z297" t="n">
        <v>10</v>
      </c>
    </row>
    <row r="298">
      <c r="A298" t="n">
        <v>14</v>
      </c>
      <c r="B298" t="n">
        <v>120</v>
      </c>
      <c r="C298" t="inlineStr">
        <is>
          <t xml:space="preserve">CONCLUIDO	</t>
        </is>
      </c>
      <c r="D298" t="n">
        <v>4.3728</v>
      </c>
      <c r="E298" t="n">
        <v>22.87</v>
      </c>
      <c r="F298" t="n">
        <v>18.38</v>
      </c>
      <c r="G298" t="n">
        <v>28.28</v>
      </c>
      <c r="H298" t="n">
        <v>0.34</v>
      </c>
      <c r="I298" t="n">
        <v>39</v>
      </c>
      <c r="J298" t="n">
        <v>238.71</v>
      </c>
      <c r="K298" t="n">
        <v>57.72</v>
      </c>
      <c r="L298" t="n">
        <v>4.5</v>
      </c>
      <c r="M298" t="n">
        <v>37</v>
      </c>
      <c r="N298" t="n">
        <v>56.49</v>
      </c>
      <c r="O298" t="n">
        <v>29675.01</v>
      </c>
      <c r="P298" t="n">
        <v>238.36</v>
      </c>
      <c r="Q298" t="n">
        <v>2924.51</v>
      </c>
      <c r="R298" t="n">
        <v>96.7</v>
      </c>
      <c r="S298" t="n">
        <v>60.56</v>
      </c>
      <c r="T298" t="n">
        <v>18161.43</v>
      </c>
      <c r="U298" t="n">
        <v>0.63</v>
      </c>
      <c r="V298" t="n">
        <v>0.9399999999999999</v>
      </c>
      <c r="W298" t="n">
        <v>0.23</v>
      </c>
      <c r="X298" t="n">
        <v>1.11</v>
      </c>
      <c r="Y298" t="n">
        <v>1</v>
      </c>
      <c r="Z298" t="n">
        <v>10</v>
      </c>
    </row>
    <row r="299">
      <c r="A299" t="n">
        <v>15</v>
      </c>
      <c r="B299" t="n">
        <v>120</v>
      </c>
      <c r="C299" t="inlineStr">
        <is>
          <t xml:space="preserve">CONCLUIDO	</t>
        </is>
      </c>
      <c r="D299" t="n">
        <v>4.4043</v>
      </c>
      <c r="E299" t="n">
        <v>22.71</v>
      </c>
      <c r="F299" t="n">
        <v>18.31</v>
      </c>
      <c r="G299" t="n">
        <v>29.69</v>
      </c>
      <c r="H299" t="n">
        <v>0.35</v>
      </c>
      <c r="I299" t="n">
        <v>37</v>
      </c>
      <c r="J299" t="n">
        <v>239.14</v>
      </c>
      <c r="K299" t="n">
        <v>57.72</v>
      </c>
      <c r="L299" t="n">
        <v>4.75</v>
      </c>
      <c r="M299" t="n">
        <v>35</v>
      </c>
      <c r="N299" t="n">
        <v>56.67</v>
      </c>
      <c r="O299" t="n">
        <v>29728.63</v>
      </c>
      <c r="P299" t="n">
        <v>234.61</v>
      </c>
      <c r="Q299" t="n">
        <v>2924.58</v>
      </c>
      <c r="R299" t="n">
        <v>94.27</v>
      </c>
      <c r="S299" t="n">
        <v>60.56</v>
      </c>
      <c r="T299" t="n">
        <v>16953.57</v>
      </c>
      <c r="U299" t="n">
        <v>0.64</v>
      </c>
      <c r="V299" t="n">
        <v>0.9399999999999999</v>
      </c>
      <c r="W299" t="n">
        <v>0.22</v>
      </c>
      <c r="X299" t="n">
        <v>1.03</v>
      </c>
      <c r="Y299" t="n">
        <v>1</v>
      </c>
      <c r="Z299" t="n">
        <v>10</v>
      </c>
    </row>
    <row r="300">
      <c r="A300" t="n">
        <v>16</v>
      </c>
      <c r="B300" t="n">
        <v>120</v>
      </c>
      <c r="C300" t="inlineStr">
        <is>
          <t xml:space="preserve">CONCLUIDO	</t>
        </is>
      </c>
      <c r="D300" t="n">
        <v>4.4503</v>
      </c>
      <c r="E300" t="n">
        <v>22.47</v>
      </c>
      <c r="F300" t="n">
        <v>18.21</v>
      </c>
      <c r="G300" t="n">
        <v>32.14</v>
      </c>
      <c r="H300" t="n">
        <v>0.37</v>
      </c>
      <c r="I300" t="n">
        <v>34</v>
      </c>
      <c r="J300" t="n">
        <v>239.58</v>
      </c>
      <c r="K300" t="n">
        <v>57.72</v>
      </c>
      <c r="L300" t="n">
        <v>5</v>
      </c>
      <c r="M300" t="n">
        <v>32</v>
      </c>
      <c r="N300" t="n">
        <v>56.86</v>
      </c>
      <c r="O300" t="n">
        <v>29782.33</v>
      </c>
      <c r="P300" t="n">
        <v>229.39</v>
      </c>
      <c r="Q300" t="n">
        <v>2924.55</v>
      </c>
      <c r="R300" t="n">
        <v>91.03</v>
      </c>
      <c r="S300" t="n">
        <v>60.56</v>
      </c>
      <c r="T300" t="n">
        <v>15349.31</v>
      </c>
      <c r="U300" t="n">
        <v>0.67</v>
      </c>
      <c r="V300" t="n">
        <v>0.9399999999999999</v>
      </c>
      <c r="W300" t="n">
        <v>0.22</v>
      </c>
      <c r="X300" t="n">
        <v>0.9399999999999999</v>
      </c>
      <c r="Y300" t="n">
        <v>1</v>
      </c>
      <c r="Z300" t="n">
        <v>10</v>
      </c>
    </row>
    <row r="301">
      <c r="A301" t="n">
        <v>17</v>
      </c>
      <c r="B301" t="n">
        <v>120</v>
      </c>
      <c r="C301" t="inlineStr">
        <is>
          <t xml:space="preserve">CONCLUIDO	</t>
        </is>
      </c>
      <c r="D301" t="n">
        <v>4.4809</v>
      </c>
      <c r="E301" t="n">
        <v>22.32</v>
      </c>
      <c r="F301" t="n">
        <v>18.15</v>
      </c>
      <c r="G301" t="n">
        <v>34.03</v>
      </c>
      <c r="H301" t="n">
        <v>0.39</v>
      </c>
      <c r="I301" t="n">
        <v>32</v>
      </c>
      <c r="J301" t="n">
        <v>240.02</v>
      </c>
      <c r="K301" t="n">
        <v>57.72</v>
      </c>
      <c r="L301" t="n">
        <v>5.25</v>
      </c>
      <c r="M301" t="n">
        <v>30</v>
      </c>
      <c r="N301" t="n">
        <v>57.04</v>
      </c>
      <c r="O301" t="n">
        <v>29836.09</v>
      </c>
      <c r="P301" t="n">
        <v>224.38</v>
      </c>
      <c r="Q301" t="n">
        <v>2924.58</v>
      </c>
      <c r="R301" t="n">
        <v>89.06</v>
      </c>
      <c r="S301" t="n">
        <v>60.56</v>
      </c>
      <c r="T301" t="n">
        <v>14376.13</v>
      </c>
      <c r="U301" t="n">
        <v>0.68</v>
      </c>
      <c r="V301" t="n">
        <v>0.95</v>
      </c>
      <c r="W301" t="n">
        <v>0.21</v>
      </c>
      <c r="X301" t="n">
        <v>0.87</v>
      </c>
      <c r="Y301" t="n">
        <v>1</v>
      </c>
      <c r="Z301" t="n">
        <v>10</v>
      </c>
    </row>
    <row r="302">
      <c r="A302" t="n">
        <v>18</v>
      </c>
      <c r="B302" t="n">
        <v>120</v>
      </c>
      <c r="C302" t="inlineStr">
        <is>
          <t xml:space="preserve">CONCLUIDO	</t>
        </is>
      </c>
      <c r="D302" t="n">
        <v>4.5144</v>
      </c>
      <c r="E302" t="n">
        <v>22.15</v>
      </c>
      <c r="F302" t="n">
        <v>18.08</v>
      </c>
      <c r="G302" t="n">
        <v>36.15</v>
      </c>
      <c r="H302" t="n">
        <v>0.41</v>
      </c>
      <c r="I302" t="n">
        <v>30</v>
      </c>
      <c r="J302" t="n">
        <v>240.45</v>
      </c>
      <c r="K302" t="n">
        <v>57.72</v>
      </c>
      <c r="L302" t="n">
        <v>5.5</v>
      </c>
      <c r="M302" t="n">
        <v>28</v>
      </c>
      <c r="N302" t="n">
        <v>57.23</v>
      </c>
      <c r="O302" t="n">
        <v>29890.04</v>
      </c>
      <c r="P302" t="n">
        <v>219.97</v>
      </c>
      <c r="Q302" t="n">
        <v>2924.52</v>
      </c>
      <c r="R302" t="n">
        <v>86.48</v>
      </c>
      <c r="S302" t="n">
        <v>60.56</v>
      </c>
      <c r="T302" t="n">
        <v>13097.33</v>
      </c>
      <c r="U302" t="n">
        <v>0.7</v>
      </c>
      <c r="V302" t="n">
        <v>0.95</v>
      </c>
      <c r="W302" t="n">
        <v>0.21</v>
      </c>
      <c r="X302" t="n">
        <v>0.8</v>
      </c>
      <c r="Y302" t="n">
        <v>1</v>
      </c>
      <c r="Z302" t="n">
        <v>10</v>
      </c>
    </row>
    <row r="303">
      <c r="A303" t="n">
        <v>19</v>
      </c>
      <c r="B303" t="n">
        <v>120</v>
      </c>
      <c r="C303" t="inlineStr">
        <is>
          <t xml:space="preserve">CONCLUIDO	</t>
        </is>
      </c>
      <c r="D303" t="n">
        <v>4.552</v>
      </c>
      <c r="E303" t="n">
        <v>21.97</v>
      </c>
      <c r="F303" t="n">
        <v>17.98</v>
      </c>
      <c r="G303" t="n">
        <v>38.54</v>
      </c>
      <c r="H303" t="n">
        <v>0.42</v>
      </c>
      <c r="I303" t="n">
        <v>28</v>
      </c>
      <c r="J303" t="n">
        <v>240.89</v>
      </c>
      <c r="K303" t="n">
        <v>57.72</v>
      </c>
      <c r="L303" t="n">
        <v>5.75</v>
      </c>
      <c r="M303" t="n">
        <v>25</v>
      </c>
      <c r="N303" t="n">
        <v>57.42</v>
      </c>
      <c r="O303" t="n">
        <v>29943.94</v>
      </c>
      <c r="P303" t="n">
        <v>214.2</v>
      </c>
      <c r="Q303" t="n">
        <v>2924.53</v>
      </c>
      <c r="R303" t="n">
        <v>83.28</v>
      </c>
      <c r="S303" t="n">
        <v>60.56</v>
      </c>
      <c r="T303" t="n">
        <v>11507.08</v>
      </c>
      <c r="U303" t="n">
        <v>0.73</v>
      </c>
      <c r="V303" t="n">
        <v>0.96</v>
      </c>
      <c r="W303" t="n">
        <v>0.21</v>
      </c>
      <c r="X303" t="n">
        <v>0.71</v>
      </c>
      <c r="Y303" t="n">
        <v>1</v>
      </c>
      <c r="Z303" t="n">
        <v>10</v>
      </c>
    </row>
    <row r="304">
      <c r="A304" t="n">
        <v>20</v>
      </c>
      <c r="B304" t="n">
        <v>120</v>
      </c>
      <c r="C304" t="inlineStr">
        <is>
          <t xml:space="preserve">CONCLUIDO	</t>
        </is>
      </c>
      <c r="D304" t="n">
        <v>4.5774</v>
      </c>
      <c r="E304" t="n">
        <v>21.85</v>
      </c>
      <c r="F304" t="n">
        <v>17.91</v>
      </c>
      <c r="G304" t="n">
        <v>39.79</v>
      </c>
      <c r="H304" t="n">
        <v>0.44</v>
      </c>
      <c r="I304" t="n">
        <v>27</v>
      </c>
      <c r="J304" t="n">
        <v>241.33</v>
      </c>
      <c r="K304" t="n">
        <v>57.72</v>
      </c>
      <c r="L304" t="n">
        <v>6</v>
      </c>
      <c r="M304" t="n">
        <v>12</v>
      </c>
      <c r="N304" t="n">
        <v>57.6</v>
      </c>
      <c r="O304" t="n">
        <v>29997.9</v>
      </c>
      <c r="P304" t="n">
        <v>208.41</v>
      </c>
      <c r="Q304" t="n">
        <v>2924.53</v>
      </c>
      <c r="R304" t="n">
        <v>80.56999999999999</v>
      </c>
      <c r="S304" t="n">
        <v>60.56</v>
      </c>
      <c r="T304" t="n">
        <v>10157.42</v>
      </c>
      <c r="U304" t="n">
        <v>0.75</v>
      </c>
      <c r="V304" t="n">
        <v>0.96</v>
      </c>
      <c r="W304" t="n">
        <v>0.21</v>
      </c>
      <c r="X304" t="n">
        <v>0.63</v>
      </c>
      <c r="Y304" t="n">
        <v>1</v>
      </c>
      <c r="Z304" t="n">
        <v>10</v>
      </c>
    </row>
    <row r="305">
      <c r="A305" t="n">
        <v>21</v>
      </c>
      <c r="B305" t="n">
        <v>120</v>
      </c>
      <c r="C305" t="inlineStr">
        <is>
          <t xml:space="preserve">CONCLUIDO	</t>
        </is>
      </c>
      <c r="D305" t="n">
        <v>4.5579</v>
      </c>
      <c r="E305" t="n">
        <v>21.94</v>
      </c>
      <c r="F305" t="n">
        <v>18.05</v>
      </c>
      <c r="G305" t="n">
        <v>41.65</v>
      </c>
      <c r="H305" t="n">
        <v>0.46</v>
      </c>
      <c r="I305" t="n">
        <v>26</v>
      </c>
      <c r="J305" t="n">
        <v>241.77</v>
      </c>
      <c r="K305" t="n">
        <v>57.72</v>
      </c>
      <c r="L305" t="n">
        <v>6.25</v>
      </c>
      <c r="M305" t="n">
        <v>6</v>
      </c>
      <c r="N305" t="n">
        <v>57.79</v>
      </c>
      <c r="O305" t="n">
        <v>30051.93</v>
      </c>
      <c r="P305" t="n">
        <v>209.53</v>
      </c>
      <c r="Q305" t="n">
        <v>2924.49</v>
      </c>
      <c r="R305" t="n">
        <v>85.06</v>
      </c>
      <c r="S305" t="n">
        <v>60.56</v>
      </c>
      <c r="T305" t="n">
        <v>12405.32</v>
      </c>
      <c r="U305" t="n">
        <v>0.71</v>
      </c>
      <c r="V305" t="n">
        <v>0.95</v>
      </c>
      <c r="W305" t="n">
        <v>0.23</v>
      </c>
      <c r="X305" t="n">
        <v>0.77</v>
      </c>
      <c r="Y305" t="n">
        <v>1</v>
      </c>
      <c r="Z305" t="n">
        <v>10</v>
      </c>
    </row>
    <row r="306">
      <c r="A306" t="n">
        <v>22</v>
      </c>
      <c r="B306" t="n">
        <v>120</v>
      </c>
      <c r="C306" t="inlineStr">
        <is>
          <t xml:space="preserve">CONCLUIDO	</t>
        </is>
      </c>
      <c r="D306" t="n">
        <v>4.5727</v>
      </c>
      <c r="E306" t="n">
        <v>21.87</v>
      </c>
      <c r="F306" t="n">
        <v>17.98</v>
      </c>
      <c r="G306" t="n">
        <v>41.48</v>
      </c>
      <c r="H306" t="n">
        <v>0.48</v>
      </c>
      <c r="I306" t="n">
        <v>26</v>
      </c>
      <c r="J306" t="n">
        <v>242.2</v>
      </c>
      <c r="K306" t="n">
        <v>57.72</v>
      </c>
      <c r="L306" t="n">
        <v>6.5</v>
      </c>
      <c r="M306" t="n">
        <v>0</v>
      </c>
      <c r="N306" t="n">
        <v>57.98</v>
      </c>
      <c r="O306" t="n">
        <v>30106.03</v>
      </c>
      <c r="P306" t="n">
        <v>208.74</v>
      </c>
      <c r="Q306" t="n">
        <v>2924.48</v>
      </c>
      <c r="R306" t="n">
        <v>82.51000000000001</v>
      </c>
      <c r="S306" t="n">
        <v>60.56</v>
      </c>
      <c r="T306" t="n">
        <v>11127.84</v>
      </c>
      <c r="U306" t="n">
        <v>0.73</v>
      </c>
      <c r="V306" t="n">
        <v>0.96</v>
      </c>
      <c r="W306" t="n">
        <v>0.23</v>
      </c>
      <c r="X306" t="n">
        <v>0.7</v>
      </c>
      <c r="Y306" t="n">
        <v>1</v>
      </c>
      <c r="Z306" t="n">
        <v>10</v>
      </c>
    </row>
    <row r="307">
      <c r="A307" t="n">
        <v>0</v>
      </c>
      <c r="B307" t="n">
        <v>145</v>
      </c>
      <c r="C307" t="inlineStr">
        <is>
          <t xml:space="preserve">CONCLUIDO	</t>
        </is>
      </c>
      <c r="D307" t="n">
        <v>1.9801</v>
      </c>
      <c r="E307" t="n">
        <v>50.5</v>
      </c>
      <c r="F307" t="n">
        <v>28.21</v>
      </c>
      <c r="G307" t="n">
        <v>4.71</v>
      </c>
      <c r="H307" t="n">
        <v>0.06</v>
      </c>
      <c r="I307" t="n">
        <v>359</v>
      </c>
      <c r="J307" t="n">
        <v>285.18</v>
      </c>
      <c r="K307" t="n">
        <v>61.2</v>
      </c>
      <c r="L307" t="n">
        <v>1</v>
      </c>
      <c r="M307" t="n">
        <v>357</v>
      </c>
      <c r="N307" t="n">
        <v>77.98</v>
      </c>
      <c r="O307" t="n">
        <v>35406.83</v>
      </c>
      <c r="P307" t="n">
        <v>493.13</v>
      </c>
      <c r="Q307" t="n">
        <v>2926.19</v>
      </c>
      <c r="R307" t="n">
        <v>418.55</v>
      </c>
      <c r="S307" t="n">
        <v>60.56</v>
      </c>
      <c r="T307" t="n">
        <v>177482.73</v>
      </c>
      <c r="U307" t="n">
        <v>0.14</v>
      </c>
      <c r="V307" t="n">
        <v>0.61</v>
      </c>
      <c r="W307" t="n">
        <v>0.74</v>
      </c>
      <c r="X307" t="n">
        <v>10.92</v>
      </c>
      <c r="Y307" t="n">
        <v>1</v>
      </c>
      <c r="Z307" t="n">
        <v>10</v>
      </c>
    </row>
    <row r="308">
      <c r="A308" t="n">
        <v>1</v>
      </c>
      <c r="B308" t="n">
        <v>145</v>
      </c>
      <c r="C308" t="inlineStr">
        <is>
          <t xml:space="preserve">CONCLUIDO	</t>
        </is>
      </c>
      <c r="D308" t="n">
        <v>2.436</v>
      </c>
      <c r="E308" t="n">
        <v>41.05</v>
      </c>
      <c r="F308" t="n">
        <v>24.68</v>
      </c>
      <c r="G308" t="n">
        <v>5.95</v>
      </c>
      <c r="H308" t="n">
        <v>0.08</v>
      </c>
      <c r="I308" t="n">
        <v>249</v>
      </c>
      <c r="J308" t="n">
        <v>285.68</v>
      </c>
      <c r="K308" t="n">
        <v>61.2</v>
      </c>
      <c r="L308" t="n">
        <v>1.25</v>
      </c>
      <c r="M308" t="n">
        <v>247</v>
      </c>
      <c r="N308" t="n">
        <v>78.23999999999999</v>
      </c>
      <c r="O308" t="n">
        <v>35468.6</v>
      </c>
      <c r="P308" t="n">
        <v>428.54</v>
      </c>
      <c r="Q308" t="n">
        <v>2925.35</v>
      </c>
      <c r="R308" t="n">
        <v>302.71</v>
      </c>
      <c r="S308" t="n">
        <v>60.56</v>
      </c>
      <c r="T308" t="n">
        <v>120114.2</v>
      </c>
      <c r="U308" t="n">
        <v>0.2</v>
      </c>
      <c r="V308" t="n">
        <v>0.7</v>
      </c>
      <c r="W308" t="n">
        <v>0.57</v>
      </c>
      <c r="X308" t="n">
        <v>7.4</v>
      </c>
      <c r="Y308" t="n">
        <v>1</v>
      </c>
      <c r="Z308" t="n">
        <v>10</v>
      </c>
    </row>
    <row r="309">
      <c r="A309" t="n">
        <v>2</v>
      </c>
      <c r="B309" t="n">
        <v>145</v>
      </c>
      <c r="C309" t="inlineStr">
        <is>
          <t xml:space="preserve">CONCLUIDO	</t>
        </is>
      </c>
      <c r="D309" t="n">
        <v>2.7683</v>
      </c>
      <c r="E309" t="n">
        <v>36.12</v>
      </c>
      <c r="F309" t="n">
        <v>22.88</v>
      </c>
      <c r="G309" t="n">
        <v>7.19</v>
      </c>
      <c r="H309" t="n">
        <v>0.09</v>
      </c>
      <c r="I309" t="n">
        <v>191</v>
      </c>
      <c r="J309" t="n">
        <v>286.19</v>
      </c>
      <c r="K309" t="n">
        <v>61.2</v>
      </c>
      <c r="L309" t="n">
        <v>1.5</v>
      </c>
      <c r="M309" t="n">
        <v>189</v>
      </c>
      <c r="N309" t="n">
        <v>78.48999999999999</v>
      </c>
      <c r="O309" t="n">
        <v>35530.47</v>
      </c>
      <c r="P309" t="n">
        <v>394.59</v>
      </c>
      <c r="Q309" t="n">
        <v>2925.05</v>
      </c>
      <c r="R309" t="n">
        <v>243.56</v>
      </c>
      <c r="S309" t="n">
        <v>60.56</v>
      </c>
      <c r="T309" t="n">
        <v>90827.73</v>
      </c>
      <c r="U309" t="n">
        <v>0.25</v>
      </c>
      <c r="V309" t="n">
        <v>0.75</v>
      </c>
      <c r="W309" t="n">
        <v>0.47</v>
      </c>
      <c r="X309" t="n">
        <v>5.6</v>
      </c>
      <c r="Y309" t="n">
        <v>1</v>
      </c>
      <c r="Z309" t="n">
        <v>10</v>
      </c>
    </row>
    <row r="310">
      <c r="A310" t="n">
        <v>3</v>
      </c>
      <c r="B310" t="n">
        <v>145</v>
      </c>
      <c r="C310" t="inlineStr">
        <is>
          <t xml:space="preserve">CONCLUIDO	</t>
        </is>
      </c>
      <c r="D310" t="n">
        <v>3.0203</v>
      </c>
      <c r="E310" t="n">
        <v>33.11</v>
      </c>
      <c r="F310" t="n">
        <v>21.81</v>
      </c>
      <c r="G310" t="n">
        <v>8.44</v>
      </c>
      <c r="H310" t="n">
        <v>0.11</v>
      </c>
      <c r="I310" t="n">
        <v>155</v>
      </c>
      <c r="J310" t="n">
        <v>286.69</v>
      </c>
      <c r="K310" t="n">
        <v>61.2</v>
      </c>
      <c r="L310" t="n">
        <v>1.75</v>
      </c>
      <c r="M310" t="n">
        <v>153</v>
      </c>
      <c r="N310" t="n">
        <v>78.73999999999999</v>
      </c>
      <c r="O310" t="n">
        <v>35592.57</v>
      </c>
      <c r="P310" t="n">
        <v>373.62</v>
      </c>
      <c r="Q310" t="n">
        <v>2925.01</v>
      </c>
      <c r="R310" t="n">
        <v>208.55</v>
      </c>
      <c r="S310" t="n">
        <v>60.56</v>
      </c>
      <c r="T310" t="n">
        <v>73505.3</v>
      </c>
      <c r="U310" t="n">
        <v>0.29</v>
      </c>
      <c r="V310" t="n">
        <v>0.79</v>
      </c>
      <c r="W310" t="n">
        <v>0.41</v>
      </c>
      <c r="X310" t="n">
        <v>4.53</v>
      </c>
      <c r="Y310" t="n">
        <v>1</v>
      </c>
      <c r="Z310" t="n">
        <v>10</v>
      </c>
    </row>
    <row r="311">
      <c r="A311" t="n">
        <v>4</v>
      </c>
      <c r="B311" t="n">
        <v>145</v>
      </c>
      <c r="C311" t="inlineStr">
        <is>
          <t xml:space="preserve">CONCLUIDO	</t>
        </is>
      </c>
      <c r="D311" t="n">
        <v>3.2281</v>
      </c>
      <c r="E311" t="n">
        <v>30.98</v>
      </c>
      <c r="F311" t="n">
        <v>21.02</v>
      </c>
      <c r="G311" t="n">
        <v>9.699999999999999</v>
      </c>
      <c r="H311" t="n">
        <v>0.12</v>
      </c>
      <c r="I311" t="n">
        <v>130</v>
      </c>
      <c r="J311" t="n">
        <v>287.19</v>
      </c>
      <c r="K311" t="n">
        <v>61.2</v>
      </c>
      <c r="L311" t="n">
        <v>2</v>
      </c>
      <c r="M311" t="n">
        <v>128</v>
      </c>
      <c r="N311" t="n">
        <v>78.98999999999999</v>
      </c>
      <c r="O311" t="n">
        <v>35654.65</v>
      </c>
      <c r="P311" t="n">
        <v>357.7</v>
      </c>
      <c r="Q311" t="n">
        <v>2924.85</v>
      </c>
      <c r="R311" t="n">
        <v>182.84</v>
      </c>
      <c r="S311" t="n">
        <v>60.56</v>
      </c>
      <c r="T311" t="n">
        <v>60773.89</v>
      </c>
      <c r="U311" t="n">
        <v>0.33</v>
      </c>
      <c r="V311" t="n">
        <v>0.82</v>
      </c>
      <c r="W311" t="n">
        <v>0.37</v>
      </c>
      <c r="X311" t="n">
        <v>3.74</v>
      </c>
      <c r="Y311" t="n">
        <v>1</v>
      </c>
      <c r="Z311" t="n">
        <v>10</v>
      </c>
    </row>
    <row r="312">
      <c r="A312" t="n">
        <v>5</v>
      </c>
      <c r="B312" t="n">
        <v>145</v>
      </c>
      <c r="C312" t="inlineStr">
        <is>
          <t xml:space="preserve">CONCLUIDO	</t>
        </is>
      </c>
      <c r="D312" t="n">
        <v>3.3937</v>
      </c>
      <c r="E312" t="n">
        <v>29.47</v>
      </c>
      <c r="F312" t="n">
        <v>20.48</v>
      </c>
      <c r="G312" t="n">
        <v>10.97</v>
      </c>
      <c r="H312" t="n">
        <v>0.14</v>
      </c>
      <c r="I312" t="n">
        <v>112</v>
      </c>
      <c r="J312" t="n">
        <v>287.7</v>
      </c>
      <c r="K312" t="n">
        <v>61.2</v>
      </c>
      <c r="L312" t="n">
        <v>2.25</v>
      </c>
      <c r="M312" t="n">
        <v>110</v>
      </c>
      <c r="N312" t="n">
        <v>79.25</v>
      </c>
      <c r="O312" t="n">
        <v>35716.83</v>
      </c>
      <c r="P312" t="n">
        <v>346.06</v>
      </c>
      <c r="Q312" t="n">
        <v>2924.65</v>
      </c>
      <c r="R312" t="n">
        <v>165.09</v>
      </c>
      <c r="S312" t="n">
        <v>60.56</v>
      </c>
      <c r="T312" t="n">
        <v>51991.21</v>
      </c>
      <c r="U312" t="n">
        <v>0.37</v>
      </c>
      <c r="V312" t="n">
        <v>0.84</v>
      </c>
      <c r="W312" t="n">
        <v>0.34</v>
      </c>
      <c r="X312" t="n">
        <v>3.2</v>
      </c>
      <c r="Y312" t="n">
        <v>1</v>
      </c>
      <c r="Z312" t="n">
        <v>10</v>
      </c>
    </row>
    <row r="313">
      <c r="A313" t="n">
        <v>6</v>
      </c>
      <c r="B313" t="n">
        <v>145</v>
      </c>
      <c r="C313" t="inlineStr">
        <is>
          <t xml:space="preserve">CONCLUIDO	</t>
        </is>
      </c>
      <c r="D313" t="n">
        <v>3.5342</v>
      </c>
      <c r="E313" t="n">
        <v>28.29</v>
      </c>
      <c r="F313" t="n">
        <v>20.06</v>
      </c>
      <c r="G313" t="n">
        <v>12.28</v>
      </c>
      <c r="H313" t="n">
        <v>0.15</v>
      </c>
      <c r="I313" t="n">
        <v>98</v>
      </c>
      <c r="J313" t="n">
        <v>288.2</v>
      </c>
      <c r="K313" t="n">
        <v>61.2</v>
      </c>
      <c r="L313" t="n">
        <v>2.5</v>
      </c>
      <c r="M313" t="n">
        <v>96</v>
      </c>
      <c r="N313" t="n">
        <v>79.5</v>
      </c>
      <c r="O313" t="n">
        <v>35779.11</v>
      </c>
      <c r="P313" t="n">
        <v>336.83</v>
      </c>
      <c r="Q313" t="n">
        <v>2924.84</v>
      </c>
      <c r="R313" t="n">
        <v>151.48</v>
      </c>
      <c r="S313" t="n">
        <v>60.56</v>
      </c>
      <c r="T313" t="n">
        <v>45255</v>
      </c>
      <c r="U313" t="n">
        <v>0.4</v>
      </c>
      <c r="V313" t="n">
        <v>0.86</v>
      </c>
      <c r="W313" t="n">
        <v>0.32</v>
      </c>
      <c r="X313" t="n">
        <v>2.78</v>
      </c>
      <c r="Y313" t="n">
        <v>1</v>
      </c>
      <c r="Z313" t="n">
        <v>10</v>
      </c>
    </row>
    <row r="314">
      <c r="A314" t="n">
        <v>7</v>
      </c>
      <c r="B314" t="n">
        <v>145</v>
      </c>
      <c r="C314" t="inlineStr">
        <is>
          <t xml:space="preserve">CONCLUIDO	</t>
        </is>
      </c>
      <c r="D314" t="n">
        <v>3.652</v>
      </c>
      <c r="E314" t="n">
        <v>27.38</v>
      </c>
      <c r="F314" t="n">
        <v>19.75</v>
      </c>
      <c r="G314" t="n">
        <v>13.62</v>
      </c>
      <c r="H314" t="n">
        <v>0.17</v>
      </c>
      <c r="I314" t="n">
        <v>87</v>
      </c>
      <c r="J314" t="n">
        <v>288.71</v>
      </c>
      <c r="K314" t="n">
        <v>61.2</v>
      </c>
      <c r="L314" t="n">
        <v>2.75</v>
      </c>
      <c r="M314" t="n">
        <v>85</v>
      </c>
      <c r="N314" t="n">
        <v>79.76000000000001</v>
      </c>
      <c r="O314" t="n">
        <v>35841.5</v>
      </c>
      <c r="P314" t="n">
        <v>329.1</v>
      </c>
      <c r="Q314" t="n">
        <v>2924.96</v>
      </c>
      <c r="R314" t="n">
        <v>140.95</v>
      </c>
      <c r="S314" t="n">
        <v>60.56</v>
      </c>
      <c r="T314" t="n">
        <v>40043.37</v>
      </c>
      <c r="U314" t="n">
        <v>0.43</v>
      </c>
      <c r="V314" t="n">
        <v>0.87</v>
      </c>
      <c r="W314" t="n">
        <v>0.3</v>
      </c>
      <c r="X314" t="n">
        <v>2.47</v>
      </c>
      <c r="Y314" t="n">
        <v>1</v>
      </c>
      <c r="Z314" t="n">
        <v>10</v>
      </c>
    </row>
    <row r="315">
      <c r="A315" t="n">
        <v>8</v>
      </c>
      <c r="B315" t="n">
        <v>145</v>
      </c>
      <c r="C315" t="inlineStr">
        <is>
          <t xml:space="preserve">CONCLUIDO	</t>
        </is>
      </c>
      <c r="D315" t="n">
        <v>3.7418</v>
      </c>
      <c r="E315" t="n">
        <v>26.72</v>
      </c>
      <c r="F315" t="n">
        <v>19.52</v>
      </c>
      <c r="G315" t="n">
        <v>14.82</v>
      </c>
      <c r="H315" t="n">
        <v>0.18</v>
      </c>
      <c r="I315" t="n">
        <v>79</v>
      </c>
      <c r="J315" t="n">
        <v>289.21</v>
      </c>
      <c r="K315" t="n">
        <v>61.2</v>
      </c>
      <c r="L315" t="n">
        <v>3</v>
      </c>
      <c r="M315" t="n">
        <v>77</v>
      </c>
      <c r="N315" t="n">
        <v>80.02</v>
      </c>
      <c r="O315" t="n">
        <v>35903.99</v>
      </c>
      <c r="P315" t="n">
        <v>322.91</v>
      </c>
      <c r="Q315" t="n">
        <v>2924.85</v>
      </c>
      <c r="R315" t="n">
        <v>133.72</v>
      </c>
      <c r="S315" t="n">
        <v>60.56</v>
      </c>
      <c r="T315" t="n">
        <v>36468.98</v>
      </c>
      <c r="U315" t="n">
        <v>0.45</v>
      </c>
      <c r="V315" t="n">
        <v>0.88</v>
      </c>
      <c r="W315" t="n">
        <v>0.29</v>
      </c>
      <c r="X315" t="n">
        <v>2.24</v>
      </c>
      <c r="Y315" t="n">
        <v>1</v>
      </c>
      <c r="Z315" t="n">
        <v>10</v>
      </c>
    </row>
    <row r="316">
      <c r="A316" t="n">
        <v>9</v>
      </c>
      <c r="B316" t="n">
        <v>145</v>
      </c>
      <c r="C316" t="inlineStr">
        <is>
          <t xml:space="preserve">CONCLUIDO	</t>
        </is>
      </c>
      <c r="D316" t="n">
        <v>3.8405</v>
      </c>
      <c r="E316" t="n">
        <v>26.04</v>
      </c>
      <c r="F316" t="n">
        <v>19.26</v>
      </c>
      <c r="G316" t="n">
        <v>16.28</v>
      </c>
      <c r="H316" t="n">
        <v>0.2</v>
      </c>
      <c r="I316" t="n">
        <v>71</v>
      </c>
      <c r="J316" t="n">
        <v>289.72</v>
      </c>
      <c r="K316" t="n">
        <v>61.2</v>
      </c>
      <c r="L316" t="n">
        <v>3.25</v>
      </c>
      <c r="M316" t="n">
        <v>69</v>
      </c>
      <c r="N316" t="n">
        <v>80.27</v>
      </c>
      <c r="O316" t="n">
        <v>35966.59</v>
      </c>
      <c r="P316" t="n">
        <v>316.33</v>
      </c>
      <c r="Q316" t="n">
        <v>2924.68</v>
      </c>
      <c r="R316" t="n">
        <v>125.46</v>
      </c>
      <c r="S316" t="n">
        <v>60.56</v>
      </c>
      <c r="T316" t="n">
        <v>32378.79</v>
      </c>
      <c r="U316" t="n">
        <v>0.48</v>
      </c>
      <c r="V316" t="n">
        <v>0.89</v>
      </c>
      <c r="W316" t="n">
        <v>0.27</v>
      </c>
      <c r="X316" t="n">
        <v>1.98</v>
      </c>
      <c r="Y316" t="n">
        <v>1</v>
      </c>
      <c r="Z316" t="n">
        <v>10</v>
      </c>
    </row>
    <row r="317">
      <c r="A317" t="n">
        <v>10</v>
      </c>
      <c r="B317" t="n">
        <v>145</v>
      </c>
      <c r="C317" t="inlineStr">
        <is>
          <t xml:space="preserve">CONCLUIDO	</t>
        </is>
      </c>
      <c r="D317" t="n">
        <v>3.9167</v>
      </c>
      <c r="E317" t="n">
        <v>25.53</v>
      </c>
      <c r="F317" t="n">
        <v>19.08</v>
      </c>
      <c r="G317" t="n">
        <v>17.61</v>
      </c>
      <c r="H317" t="n">
        <v>0.21</v>
      </c>
      <c r="I317" t="n">
        <v>65</v>
      </c>
      <c r="J317" t="n">
        <v>290.23</v>
      </c>
      <c r="K317" t="n">
        <v>61.2</v>
      </c>
      <c r="L317" t="n">
        <v>3.5</v>
      </c>
      <c r="M317" t="n">
        <v>63</v>
      </c>
      <c r="N317" t="n">
        <v>80.53</v>
      </c>
      <c r="O317" t="n">
        <v>36029.29</v>
      </c>
      <c r="P317" t="n">
        <v>311.04</v>
      </c>
      <c r="Q317" t="n">
        <v>2924.6</v>
      </c>
      <c r="R317" t="n">
        <v>119.32</v>
      </c>
      <c r="S317" t="n">
        <v>60.56</v>
      </c>
      <c r="T317" t="n">
        <v>29339.83</v>
      </c>
      <c r="U317" t="n">
        <v>0.51</v>
      </c>
      <c r="V317" t="n">
        <v>0.9</v>
      </c>
      <c r="W317" t="n">
        <v>0.27</v>
      </c>
      <c r="X317" t="n">
        <v>1.8</v>
      </c>
      <c r="Y317" t="n">
        <v>1</v>
      </c>
      <c r="Z317" t="n">
        <v>10</v>
      </c>
    </row>
    <row r="318">
      <c r="A318" t="n">
        <v>11</v>
      </c>
      <c r="B318" t="n">
        <v>145</v>
      </c>
      <c r="C318" t="inlineStr">
        <is>
          <t xml:space="preserve">CONCLUIDO	</t>
        </is>
      </c>
      <c r="D318" t="n">
        <v>3.986</v>
      </c>
      <c r="E318" t="n">
        <v>25.09</v>
      </c>
      <c r="F318" t="n">
        <v>18.91</v>
      </c>
      <c r="G318" t="n">
        <v>18.91</v>
      </c>
      <c r="H318" t="n">
        <v>0.23</v>
      </c>
      <c r="I318" t="n">
        <v>60</v>
      </c>
      <c r="J318" t="n">
        <v>290.74</v>
      </c>
      <c r="K318" t="n">
        <v>61.2</v>
      </c>
      <c r="L318" t="n">
        <v>3.75</v>
      </c>
      <c r="M318" t="n">
        <v>58</v>
      </c>
      <c r="N318" t="n">
        <v>80.79000000000001</v>
      </c>
      <c r="O318" t="n">
        <v>36092.1</v>
      </c>
      <c r="P318" t="n">
        <v>305.71</v>
      </c>
      <c r="Q318" t="n">
        <v>2924.76</v>
      </c>
      <c r="R318" t="n">
        <v>113.38</v>
      </c>
      <c r="S318" t="n">
        <v>60.56</v>
      </c>
      <c r="T318" t="n">
        <v>26395.25</v>
      </c>
      <c r="U318" t="n">
        <v>0.53</v>
      </c>
      <c r="V318" t="n">
        <v>0.91</v>
      </c>
      <c r="W318" t="n">
        <v>0.26</v>
      </c>
      <c r="X318" t="n">
        <v>1.63</v>
      </c>
      <c r="Y318" t="n">
        <v>1</v>
      </c>
      <c r="Z318" t="n">
        <v>10</v>
      </c>
    </row>
    <row r="319">
      <c r="A319" t="n">
        <v>12</v>
      </c>
      <c r="B319" t="n">
        <v>145</v>
      </c>
      <c r="C319" t="inlineStr">
        <is>
          <t xml:space="preserve">CONCLUIDO	</t>
        </is>
      </c>
      <c r="D319" t="n">
        <v>4.082</v>
      </c>
      <c r="E319" t="n">
        <v>24.5</v>
      </c>
      <c r="F319" t="n">
        <v>18.59</v>
      </c>
      <c r="G319" t="n">
        <v>20.27</v>
      </c>
      <c r="H319" t="n">
        <v>0.24</v>
      </c>
      <c r="I319" t="n">
        <v>55</v>
      </c>
      <c r="J319" t="n">
        <v>291.25</v>
      </c>
      <c r="K319" t="n">
        <v>61.2</v>
      </c>
      <c r="L319" t="n">
        <v>4</v>
      </c>
      <c r="M319" t="n">
        <v>53</v>
      </c>
      <c r="N319" t="n">
        <v>81.05</v>
      </c>
      <c r="O319" t="n">
        <v>36155.02</v>
      </c>
      <c r="P319" t="n">
        <v>297.68</v>
      </c>
      <c r="Q319" t="n">
        <v>2924.6</v>
      </c>
      <c r="R319" t="n">
        <v>102.49</v>
      </c>
      <c r="S319" t="n">
        <v>60.56</v>
      </c>
      <c r="T319" t="n">
        <v>20973.18</v>
      </c>
      <c r="U319" t="n">
        <v>0.59</v>
      </c>
      <c r="V319" t="n">
        <v>0.93</v>
      </c>
      <c r="W319" t="n">
        <v>0.25</v>
      </c>
      <c r="X319" t="n">
        <v>1.31</v>
      </c>
      <c r="Y319" t="n">
        <v>1</v>
      </c>
      <c r="Z319" t="n">
        <v>10</v>
      </c>
    </row>
    <row r="320">
      <c r="A320" t="n">
        <v>13</v>
      </c>
      <c r="B320" t="n">
        <v>145</v>
      </c>
      <c r="C320" t="inlineStr">
        <is>
          <t xml:space="preserve">CONCLUIDO	</t>
        </is>
      </c>
      <c r="D320" t="n">
        <v>4.0936</v>
      </c>
      <c r="E320" t="n">
        <v>24.43</v>
      </c>
      <c r="F320" t="n">
        <v>18.68</v>
      </c>
      <c r="G320" t="n">
        <v>21.55</v>
      </c>
      <c r="H320" t="n">
        <v>0.26</v>
      </c>
      <c r="I320" t="n">
        <v>52</v>
      </c>
      <c r="J320" t="n">
        <v>291.76</v>
      </c>
      <c r="K320" t="n">
        <v>61.2</v>
      </c>
      <c r="L320" t="n">
        <v>4.25</v>
      </c>
      <c r="M320" t="n">
        <v>50</v>
      </c>
      <c r="N320" t="n">
        <v>81.31</v>
      </c>
      <c r="O320" t="n">
        <v>36218.04</v>
      </c>
      <c r="P320" t="n">
        <v>297.19</v>
      </c>
      <c r="Q320" t="n">
        <v>2924.51</v>
      </c>
      <c r="R320" t="n">
        <v>107.12</v>
      </c>
      <c r="S320" t="n">
        <v>60.56</v>
      </c>
      <c r="T320" t="n">
        <v>23304.31</v>
      </c>
      <c r="U320" t="n">
        <v>0.57</v>
      </c>
      <c r="V320" t="n">
        <v>0.92</v>
      </c>
      <c r="W320" t="n">
        <v>0.22</v>
      </c>
      <c r="X320" t="n">
        <v>1.4</v>
      </c>
      <c r="Y320" t="n">
        <v>1</v>
      </c>
      <c r="Z320" t="n">
        <v>10</v>
      </c>
    </row>
    <row r="321">
      <c r="A321" t="n">
        <v>14</v>
      </c>
      <c r="B321" t="n">
        <v>145</v>
      </c>
      <c r="C321" t="inlineStr">
        <is>
          <t xml:space="preserve">CONCLUIDO	</t>
        </is>
      </c>
      <c r="D321" t="n">
        <v>4.0909</v>
      </c>
      <c r="E321" t="n">
        <v>24.44</v>
      </c>
      <c r="F321" t="n">
        <v>18.85</v>
      </c>
      <c r="G321" t="n">
        <v>23.09</v>
      </c>
      <c r="H321" t="n">
        <v>0.27</v>
      </c>
      <c r="I321" t="n">
        <v>49</v>
      </c>
      <c r="J321" t="n">
        <v>292.27</v>
      </c>
      <c r="K321" t="n">
        <v>61.2</v>
      </c>
      <c r="L321" t="n">
        <v>4.5</v>
      </c>
      <c r="M321" t="n">
        <v>47</v>
      </c>
      <c r="N321" t="n">
        <v>81.56999999999999</v>
      </c>
      <c r="O321" t="n">
        <v>36281.16</v>
      </c>
      <c r="P321" t="n">
        <v>298.46</v>
      </c>
      <c r="Q321" t="n">
        <v>2924.55</v>
      </c>
      <c r="R321" t="n">
        <v>112.88</v>
      </c>
      <c r="S321" t="n">
        <v>60.56</v>
      </c>
      <c r="T321" t="n">
        <v>26199.32</v>
      </c>
      <c r="U321" t="n">
        <v>0.54</v>
      </c>
      <c r="V321" t="n">
        <v>0.91</v>
      </c>
      <c r="W321" t="n">
        <v>0.24</v>
      </c>
      <c r="X321" t="n">
        <v>1.58</v>
      </c>
      <c r="Y321" t="n">
        <v>1</v>
      </c>
      <c r="Z321" t="n">
        <v>10</v>
      </c>
    </row>
    <row r="322">
      <c r="A322" t="n">
        <v>15</v>
      </c>
      <c r="B322" t="n">
        <v>145</v>
      </c>
      <c r="C322" t="inlineStr">
        <is>
          <t xml:space="preserve">CONCLUIDO	</t>
        </is>
      </c>
      <c r="D322" t="n">
        <v>4.1743</v>
      </c>
      <c r="E322" t="n">
        <v>23.96</v>
      </c>
      <c r="F322" t="n">
        <v>18.58</v>
      </c>
      <c r="G322" t="n">
        <v>24.78</v>
      </c>
      <c r="H322" t="n">
        <v>0.29</v>
      </c>
      <c r="I322" t="n">
        <v>45</v>
      </c>
      <c r="J322" t="n">
        <v>292.79</v>
      </c>
      <c r="K322" t="n">
        <v>61.2</v>
      </c>
      <c r="L322" t="n">
        <v>4.75</v>
      </c>
      <c r="M322" t="n">
        <v>43</v>
      </c>
      <c r="N322" t="n">
        <v>81.84</v>
      </c>
      <c r="O322" t="n">
        <v>36344.4</v>
      </c>
      <c r="P322" t="n">
        <v>291.3</v>
      </c>
      <c r="Q322" t="n">
        <v>2924.55</v>
      </c>
      <c r="R322" t="n">
        <v>103.3</v>
      </c>
      <c r="S322" t="n">
        <v>60.56</v>
      </c>
      <c r="T322" t="n">
        <v>21432.12</v>
      </c>
      <c r="U322" t="n">
        <v>0.59</v>
      </c>
      <c r="V322" t="n">
        <v>0.93</v>
      </c>
      <c r="W322" t="n">
        <v>0.24</v>
      </c>
      <c r="X322" t="n">
        <v>1.3</v>
      </c>
      <c r="Y322" t="n">
        <v>1</v>
      </c>
      <c r="Z322" t="n">
        <v>10</v>
      </c>
    </row>
    <row r="323">
      <c r="A323" t="n">
        <v>16</v>
      </c>
      <c r="B323" t="n">
        <v>145</v>
      </c>
      <c r="C323" t="inlineStr">
        <is>
          <t xml:space="preserve">CONCLUIDO	</t>
        </is>
      </c>
      <c r="D323" t="n">
        <v>4.2033</v>
      </c>
      <c r="E323" t="n">
        <v>23.79</v>
      </c>
      <c r="F323" t="n">
        <v>18.52</v>
      </c>
      <c r="G323" t="n">
        <v>25.85</v>
      </c>
      <c r="H323" t="n">
        <v>0.3</v>
      </c>
      <c r="I323" t="n">
        <v>43</v>
      </c>
      <c r="J323" t="n">
        <v>293.3</v>
      </c>
      <c r="K323" t="n">
        <v>61.2</v>
      </c>
      <c r="L323" t="n">
        <v>5</v>
      </c>
      <c r="M323" t="n">
        <v>41</v>
      </c>
      <c r="N323" t="n">
        <v>82.09999999999999</v>
      </c>
      <c r="O323" t="n">
        <v>36407.75</v>
      </c>
      <c r="P323" t="n">
        <v>287.72</v>
      </c>
      <c r="Q323" t="n">
        <v>2924.7</v>
      </c>
      <c r="R323" t="n">
        <v>101.33</v>
      </c>
      <c r="S323" t="n">
        <v>60.56</v>
      </c>
      <c r="T323" t="n">
        <v>20457.48</v>
      </c>
      <c r="U323" t="n">
        <v>0.6</v>
      </c>
      <c r="V323" t="n">
        <v>0.93</v>
      </c>
      <c r="W323" t="n">
        <v>0.23</v>
      </c>
      <c r="X323" t="n">
        <v>1.25</v>
      </c>
      <c r="Y323" t="n">
        <v>1</v>
      </c>
      <c r="Z323" t="n">
        <v>10</v>
      </c>
    </row>
    <row r="324">
      <c r="A324" t="n">
        <v>17</v>
      </c>
      <c r="B324" t="n">
        <v>145</v>
      </c>
      <c r="C324" t="inlineStr">
        <is>
          <t xml:space="preserve">CONCLUIDO	</t>
        </is>
      </c>
      <c r="D324" t="n">
        <v>4.2537</v>
      </c>
      <c r="E324" t="n">
        <v>23.51</v>
      </c>
      <c r="F324" t="n">
        <v>18.4</v>
      </c>
      <c r="G324" t="n">
        <v>27.61</v>
      </c>
      <c r="H324" t="n">
        <v>0.32</v>
      </c>
      <c r="I324" t="n">
        <v>40</v>
      </c>
      <c r="J324" t="n">
        <v>293.81</v>
      </c>
      <c r="K324" t="n">
        <v>61.2</v>
      </c>
      <c r="L324" t="n">
        <v>5.25</v>
      </c>
      <c r="M324" t="n">
        <v>38</v>
      </c>
      <c r="N324" t="n">
        <v>82.36</v>
      </c>
      <c r="O324" t="n">
        <v>36471.2</v>
      </c>
      <c r="P324" t="n">
        <v>283.17</v>
      </c>
      <c r="Q324" t="n">
        <v>2924.43</v>
      </c>
      <c r="R324" t="n">
        <v>97.3</v>
      </c>
      <c r="S324" t="n">
        <v>60.56</v>
      </c>
      <c r="T324" t="n">
        <v>18456.21</v>
      </c>
      <c r="U324" t="n">
        <v>0.62</v>
      </c>
      <c r="V324" t="n">
        <v>0.93</v>
      </c>
      <c r="W324" t="n">
        <v>0.23</v>
      </c>
      <c r="X324" t="n">
        <v>1.13</v>
      </c>
      <c r="Y324" t="n">
        <v>1</v>
      </c>
      <c r="Z324" t="n">
        <v>10</v>
      </c>
    </row>
    <row r="325">
      <c r="A325" t="n">
        <v>18</v>
      </c>
      <c r="B325" t="n">
        <v>145</v>
      </c>
      <c r="C325" t="inlineStr">
        <is>
          <t xml:space="preserve">CONCLUIDO	</t>
        </is>
      </c>
      <c r="D325" t="n">
        <v>4.2851</v>
      </c>
      <c r="E325" t="n">
        <v>23.34</v>
      </c>
      <c r="F325" t="n">
        <v>18.34</v>
      </c>
      <c r="G325" t="n">
        <v>28.96</v>
      </c>
      <c r="H325" t="n">
        <v>0.33</v>
      </c>
      <c r="I325" t="n">
        <v>38</v>
      </c>
      <c r="J325" t="n">
        <v>294.33</v>
      </c>
      <c r="K325" t="n">
        <v>61.2</v>
      </c>
      <c r="L325" t="n">
        <v>5.5</v>
      </c>
      <c r="M325" t="n">
        <v>36</v>
      </c>
      <c r="N325" t="n">
        <v>82.63</v>
      </c>
      <c r="O325" t="n">
        <v>36534.76</v>
      </c>
      <c r="P325" t="n">
        <v>280.19</v>
      </c>
      <c r="Q325" t="n">
        <v>2924.39</v>
      </c>
      <c r="R325" t="n">
        <v>95.48999999999999</v>
      </c>
      <c r="S325" t="n">
        <v>60.56</v>
      </c>
      <c r="T325" t="n">
        <v>17558.39</v>
      </c>
      <c r="U325" t="n">
        <v>0.63</v>
      </c>
      <c r="V325" t="n">
        <v>0.9399999999999999</v>
      </c>
      <c r="W325" t="n">
        <v>0.22</v>
      </c>
      <c r="X325" t="n">
        <v>1.06</v>
      </c>
      <c r="Y325" t="n">
        <v>1</v>
      </c>
      <c r="Z325" t="n">
        <v>10</v>
      </c>
    </row>
    <row r="326">
      <c r="A326" t="n">
        <v>19</v>
      </c>
      <c r="B326" t="n">
        <v>145</v>
      </c>
      <c r="C326" t="inlineStr">
        <is>
          <t xml:space="preserve">CONCLUIDO	</t>
        </is>
      </c>
      <c r="D326" t="n">
        <v>4.3145</v>
      </c>
      <c r="E326" t="n">
        <v>23.18</v>
      </c>
      <c r="F326" t="n">
        <v>18.29</v>
      </c>
      <c r="G326" t="n">
        <v>30.48</v>
      </c>
      <c r="H326" t="n">
        <v>0.35</v>
      </c>
      <c r="I326" t="n">
        <v>36</v>
      </c>
      <c r="J326" t="n">
        <v>294.84</v>
      </c>
      <c r="K326" t="n">
        <v>61.2</v>
      </c>
      <c r="L326" t="n">
        <v>5.75</v>
      </c>
      <c r="M326" t="n">
        <v>34</v>
      </c>
      <c r="N326" t="n">
        <v>82.90000000000001</v>
      </c>
      <c r="O326" t="n">
        <v>36598.44</v>
      </c>
      <c r="P326" t="n">
        <v>276.63</v>
      </c>
      <c r="Q326" t="n">
        <v>2924.48</v>
      </c>
      <c r="R326" t="n">
        <v>93.59999999999999</v>
      </c>
      <c r="S326" t="n">
        <v>60.56</v>
      </c>
      <c r="T326" t="n">
        <v>16625.1</v>
      </c>
      <c r="U326" t="n">
        <v>0.65</v>
      </c>
      <c r="V326" t="n">
        <v>0.9399999999999999</v>
      </c>
      <c r="W326" t="n">
        <v>0.22</v>
      </c>
      <c r="X326" t="n">
        <v>1.01</v>
      </c>
      <c r="Y326" t="n">
        <v>1</v>
      </c>
      <c r="Z326" t="n">
        <v>10</v>
      </c>
    </row>
    <row r="327">
      <c r="A327" t="n">
        <v>20</v>
      </c>
      <c r="B327" t="n">
        <v>145</v>
      </c>
      <c r="C327" t="inlineStr">
        <is>
          <t xml:space="preserve">CONCLUIDO	</t>
        </is>
      </c>
      <c r="D327" t="n">
        <v>4.3492</v>
      </c>
      <c r="E327" t="n">
        <v>22.99</v>
      </c>
      <c r="F327" t="n">
        <v>18.21</v>
      </c>
      <c r="G327" t="n">
        <v>32.14</v>
      </c>
      <c r="H327" t="n">
        <v>0.36</v>
      </c>
      <c r="I327" t="n">
        <v>34</v>
      </c>
      <c r="J327" t="n">
        <v>295.36</v>
      </c>
      <c r="K327" t="n">
        <v>61.2</v>
      </c>
      <c r="L327" t="n">
        <v>6</v>
      </c>
      <c r="M327" t="n">
        <v>32</v>
      </c>
      <c r="N327" t="n">
        <v>83.16</v>
      </c>
      <c r="O327" t="n">
        <v>36662.22</v>
      </c>
      <c r="P327" t="n">
        <v>272.79</v>
      </c>
      <c r="Q327" t="n">
        <v>2924.54</v>
      </c>
      <c r="R327" t="n">
        <v>91.05</v>
      </c>
      <c r="S327" t="n">
        <v>60.56</v>
      </c>
      <c r="T327" t="n">
        <v>15357.89</v>
      </c>
      <c r="U327" t="n">
        <v>0.67</v>
      </c>
      <c r="V327" t="n">
        <v>0.9399999999999999</v>
      </c>
      <c r="W327" t="n">
        <v>0.22</v>
      </c>
      <c r="X327" t="n">
        <v>0.93</v>
      </c>
      <c r="Y327" t="n">
        <v>1</v>
      </c>
      <c r="Z327" t="n">
        <v>10</v>
      </c>
    </row>
    <row r="328">
      <c r="A328" t="n">
        <v>21</v>
      </c>
      <c r="B328" t="n">
        <v>145</v>
      </c>
      <c r="C328" t="inlineStr">
        <is>
          <t xml:space="preserve">CONCLUIDO	</t>
        </is>
      </c>
      <c r="D328" t="n">
        <v>4.3817</v>
      </c>
      <c r="E328" t="n">
        <v>22.82</v>
      </c>
      <c r="F328" t="n">
        <v>18.15</v>
      </c>
      <c r="G328" t="n">
        <v>34.03</v>
      </c>
      <c r="H328" t="n">
        <v>0.38</v>
      </c>
      <c r="I328" t="n">
        <v>32</v>
      </c>
      <c r="J328" t="n">
        <v>295.88</v>
      </c>
      <c r="K328" t="n">
        <v>61.2</v>
      </c>
      <c r="L328" t="n">
        <v>6.25</v>
      </c>
      <c r="M328" t="n">
        <v>30</v>
      </c>
      <c r="N328" t="n">
        <v>83.43000000000001</v>
      </c>
      <c r="O328" t="n">
        <v>36726.12</v>
      </c>
      <c r="P328" t="n">
        <v>269.28</v>
      </c>
      <c r="Q328" t="n">
        <v>2924.48</v>
      </c>
      <c r="R328" t="n">
        <v>88.89</v>
      </c>
      <c r="S328" t="n">
        <v>60.56</v>
      </c>
      <c r="T328" t="n">
        <v>14290.53</v>
      </c>
      <c r="U328" t="n">
        <v>0.68</v>
      </c>
      <c r="V328" t="n">
        <v>0.95</v>
      </c>
      <c r="W328" t="n">
        <v>0.22</v>
      </c>
      <c r="X328" t="n">
        <v>0.87</v>
      </c>
      <c r="Y328" t="n">
        <v>1</v>
      </c>
      <c r="Z328" t="n">
        <v>10</v>
      </c>
    </row>
    <row r="329">
      <c r="A329" t="n">
        <v>22</v>
      </c>
      <c r="B329" t="n">
        <v>145</v>
      </c>
      <c r="C329" t="inlineStr">
        <is>
          <t xml:space="preserve">CONCLUIDO	</t>
        </is>
      </c>
      <c r="D329" t="n">
        <v>4.3981</v>
      </c>
      <c r="E329" t="n">
        <v>22.74</v>
      </c>
      <c r="F329" t="n">
        <v>18.12</v>
      </c>
      <c r="G329" t="n">
        <v>35.07</v>
      </c>
      <c r="H329" t="n">
        <v>0.39</v>
      </c>
      <c r="I329" t="n">
        <v>31</v>
      </c>
      <c r="J329" t="n">
        <v>296.4</v>
      </c>
      <c r="K329" t="n">
        <v>61.2</v>
      </c>
      <c r="L329" t="n">
        <v>6.5</v>
      </c>
      <c r="M329" t="n">
        <v>29</v>
      </c>
      <c r="N329" t="n">
        <v>83.7</v>
      </c>
      <c r="O329" t="n">
        <v>36790.13</v>
      </c>
      <c r="P329" t="n">
        <v>265.36</v>
      </c>
      <c r="Q329" t="n">
        <v>2924.46</v>
      </c>
      <c r="R329" t="n">
        <v>87.98</v>
      </c>
      <c r="S329" t="n">
        <v>60.56</v>
      </c>
      <c r="T329" t="n">
        <v>13841.81</v>
      </c>
      <c r="U329" t="n">
        <v>0.6899999999999999</v>
      </c>
      <c r="V329" t="n">
        <v>0.95</v>
      </c>
      <c r="W329" t="n">
        <v>0.21</v>
      </c>
      <c r="X329" t="n">
        <v>0.84</v>
      </c>
      <c r="Y329" t="n">
        <v>1</v>
      </c>
      <c r="Z329" t="n">
        <v>10</v>
      </c>
    </row>
    <row r="330">
      <c r="A330" t="n">
        <v>23</v>
      </c>
      <c r="B330" t="n">
        <v>145</v>
      </c>
      <c r="C330" t="inlineStr">
        <is>
          <t xml:space="preserve">CONCLUIDO	</t>
        </is>
      </c>
      <c r="D330" t="n">
        <v>4.4308</v>
      </c>
      <c r="E330" t="n">
        <v>22.57</v>
      </c>
      <c r="F330" t="n">
        <v>18.06</v>
      </c>
      <c r="G330" t="n">
        <v>37.36</v>
      </c>
      <c r="H330" t="n">
        <v>0.4</v>
      </c>
      <c r="I330" t="n">
        <v>29</v>
      </c>
      <c r="J330" t="n">
        <v>296.92</v>
      </c>
      <c r="K330" t="n">
        <v>61.2</v>
      </c>
      <c r="L330" t="n">
        <v>6.75</v>
      </c>
      <c r="M330" t="n">
        <v>27</v>
      </c>
      <c r="N330" t="n">
        <v>83.97</v>
      </c>
      <c r="O330" t="n">
        <v>36854.25</v>
      </c>
      <c r="P330" t="n">
        <v>261.91</v>
      </c>
      <c r="Q330" t="n">
        <v>2924.6</v>
      </c>
      <c r="R330" t="n">
        <v>85.84999999999999</v>
      </c>
      <c r="S330" t="n">
        <v>60.56</v>
      </c>
      <c r="T330" t="n">
        <v>12786.49</v>
      </c>
      <c r="U330" t="n">
        <v>0.71</v>
      </c>
      <c r="V330" t="n">
        <v>0.95</v>
      </c>
      <c r="W330" t="n">
        <v>0.21</v>
      </c>
      <c r="X330" t="n">
        <v>0.78</v>
      </c>
      <c r="Y330" t="n">
        <v>1</v>
      </c>
      <c r="Z330" t="n">
        <v>10</v>
      </c>
    </row>
    <row r="331">
      <c r="A331" t="n">
        <v>24</v>
      </c>
      <c r="B331" t="n">
        <v>145</v>
      </c>
      <c r="C331" t="inlineStr">
        <is>
          <t xml:space="preserve">CONCLUIDO	</t>
        </is>
      </c>
      <c r="D331" t="n">
        <v>4.4562</v>
      </c>
      <c r="E331" t="n">
        <v>22.44</v>
      </c>
      <c r="F331" t="n">
        <v>17.98</v>
      </c>
      <c r="G331" t="n">
        <v>38.53</v>
      </c>
      <c r="H331" t="n">
        <v>0.42</v>
      </c>
      <c r="I331" t="n">
        <v>28</v>
      </c>
      <c r="J331" t="n">
        <v>297.44</v>
      </c>
      <c r="K331" t="n">
        <v>61.2</v>
      </c>
      <c r="L331" t="n">
        <v>7</v>
      </c>
      <c r="M331" t="n">
        <v>26</v>
      </c>
      <c r="N331" t="n">
        <v>84.23999999999999</v>
      </c>
      <c r="O331" t="n">
        <v>36918.48</v>
      </c>
      <c r="P331" t="n">
        <v>258.36</v>
      </c>
      <c r="Q331" t="n">
        <v>2924.4</v>
      </c>
      <c r="R331" t="n">
        <v>83.18000000000001</v>
      </c>
      <c r="S331" t="n">
        <v>60.56</v>
      </c>
      <c r="T331" t="n">
        <v>11455.28</v>
      </c>
      <c r="U331" t="n">
        <v>0.73</v>
      </c>
      <c r="V331" t="n">
        <v>0.96</v>
      </c>
      <c r="W331" t="n">
        <v>0.22</v>
      </c>
      <c r="X331" t="n">
        <v>0.71</v>
      </c>
      <c r="Y331" t="n">
        <v>1</v>
      </c>
      <c r="Z331" t="n">
        <v>10</v>
      </c>
    </row>
    <row r="332">
      <c r="A332" t="n">
        <v>25</v>
      </c>
      <c r="B332" t="n">
        <v>145</v>
      </c>
      <c r="C332" t="inlineStr">
        <is>
          <t xml:space="preserve">CONCLUIDO	</t>
        </is>
      </c>
      <c r="D332" t="n">
        <v>4.4917</v>
      </c>
      <c r="E332" t="n">
        <v>22.26</v>
      </c>
      <c r="F332" t="n">
        <v>17.91</v>
      </c>
      <c r="G332" t="n">
        <v>41.34</v>
      </c>
      <c r="H332" t="n">
        <v>0.43</v>
      </c>
      <c r="I332" t="n">
        <v>26</v>
      </c>
      <c r="J332" t="n">
        <v>297.96</v>
      </c>
      <c r="K332" t="n">
        <v>61.2</v>
      </c>
      <c r="L332" t="n">
        <v>7.25</v>
      </c>
      <c r="M332" t="n">
        <v>24</v>
      </c>
      <c r="N332" t="n">
        <v>84.51000000000001</v>
      </c>
      <c r="O332" t="n">
        <v>36982.83</v>
      </c>
      <c r="P332" t="n">
        <v>253.04</v>
      </c>
      <c r="Q332" t="n">
        <v>2924.54</v>
      </c>
      <c r="R332" t="n">
        <v>81.62</v>
      </c>
      <c r="S332" t="n">
        <v>60.56</v>
      </c>
      <c r="T332" t="n">
        <v>10683.73</v>
      </c>
      <c r="U332" t="n">
        <v>0.74</v>
      </c>
      <c r="V332" t="n">
        <v>0.96</v>
      </c>
      <c r="W332" t="n">
        <v>0.19</v>
      </c>
      <c r="X332" t="n">
        <v>0.64</v>
      </c>
      <c r="Y332" t="n">
        <v>1</v>
      </c>
      <c r="Z332" t="n">
        <v>10</v>
      </c>
    </row>
    <row r="333">
      <c r="A333" t="n">
        <v>26</v>
      </c>
      <c r="B333" t="n">
        <v>145</v>
      </c>
      <c r="C333" t="inlineStr">
        <is>
          <t xml:space="preserve">CONCLUIDO	</t>
        </is>
      </c>
      <c r="D333" t="n">
        <v>4.4548</v>
      </c>
      <c r="E333" t="n">
        <v>22.45</v>
      </c>
      <c r="F333" t="n">
        <v>18.1</v>
      </c>
      <c r="G333" t="n">
        <v>41.76</v>
      </c>
      <c r="H333" t="n">
        <v>0.45</v>
      </c>
      <c r="I333" t="n">
        <v>26</v>
      </c>
      <c r="J333" t="n">
        <v>298.48</v>
      </c>
      <c r="K333" t="n">
        <v>61.2</v>
      </c>
      <c r="L333" t="n">
        <v>7.5</v>
      </c>
      <c r="M333" t="n">
        <v>24</v>
      </c>
      <c r="N333" t="n">
        <v>84.79000000000001</v>
      </c>
      <c r="O333" t="n">
        <v>37047.29</v>
      </c>
      <c r="P333" t="n">
        <v>255.02</v>
      </c>
      <c r="Q333" t="n">
        <v>2924.39</v>
      </c>
      <c r="R333" t="n">
        <v>87.72</v>
      </c>
      <c r="S333" t="n">
        <v>60.56</v>
      </c>
      <c r="T333" t="n">
        <v>13733.01</v>
      </c>
      <c r="U333" t="n">
        <v>0.6899999999999999</v>
      </c>
      <c r="V333" t="n">
        <v>0.95</v>
      </c>
      <c r="W333" t="n">
        <v>0.21</v>
      </c>
      <c r="X333" t="n">
        <v>0.82</v>
      </c>
      <c r="Y333" t="n">
        <v>1</v>
      </c>
      <c r="Z333" t="n">
        <v>10</v>
      </c>
    </row>
    <row r="334">
      <c r="A334" t="n">
        <v>27</v>
      </c>
      <c r="B334" t="n">
        <v>145</v>
      </c>
      <c r="C334" t="inlineStr">
        <is>
          <t xml:space="preserve">CONCLUIDO	</t>
        </is>
      </c>
      <c r="D334" t="n">
        <v>4.5063</v>
      </c>
      <c r="E334" t="n">
        <v>22.19</v>
      </c>
      <c r="F334" t="n">
        <v>17.95</v>
      </c>
      <c r="G334" t="n">
        <v>44.87</v>
      </c>
      <c r="H334" t="n">
        <v>0.46</v>
      </c>
      <c r="I334" t="n">
        <v>24</v>
      </c>
      <c r="J334" t="n">
        <v>299.01</v>
      </c>
      <c r="K334" t="n">
        <v>61.2</v>
      </c>
      <c r="L334" t="n">
        <v>7.75</v>
      </c>
      <c r="M334" t="n">
        <v>22</v>
      </c>
      <c r="N334" t="n">
        <v>85.06</v>
      </c>
      <c r="O334" t="n">
        <v>37111.87</v>
      </c>
      <c r="P334" t="n">
        <v>247.95</v>
      </c>
      <c r="Q334" t="n">
        <v>2924.39</v>
      </c>
      <c r="R334" t="n">
        <v>82.59</v>
      </c>
      <c r="S334" t="n">
        <v>60.56</v>
      </c>
      <c r="T334" t="n">
        <v>11179.14</v>
      </c>
      <c r="U334" t="n">
        <v>0.73</v>
      </c>
      <c r="V334" t="n">
        <v>0.96</v>
      </c>
      <c r="W334" t="n">
        <v>0.2</v>
      </c>
      <c r="X334" t="n">
        <v>0.67</v>
      </c>
      <c r="Y334" t="n">
        <v>1</v>
      </c>
      <c r="Z334" t="n">
        <v>10</v>
      </c>
    </row>
    <row r="335">
      <c r="A335" t="n">
        <v>28</v>
      </c>
      <c r="B335" t="n">
        <v>145</v>
      </c>
      <c r="C335" t="inlineStr">
        <is>
          <t xml:space="preserve">CONCLUIDO	</t>
        </is>
      </c>
      <c r="D335" t="n">
        <v>4.5269</v>
      </c>
      <c r="E335" t="n">
        <v>22.09</v>
      </c>
      <c r="F335" t="n">
        <v>17.9</v>
      </c>
      <c r="G335" t="n">
        <v>46.7</v>
      </c>
      <c r="H335" t="n">
        <v>0.48</v>
      </c>
      <c r="I335" t="n">
        <v>23</v>
      </c>
      <c r="J335" t="n">
        <v>299.53</v>
      </c>
      <c r="K335" t="n">
        <v>61.2</v>
      </c>
      <c r="L335" t="n">
        <v>8</v>
      </c>
      <c r="M335" t="n">
        <v>21</v>
      </c>
      <c r="N335" t="n">
        <v>85.33</v>
      </c>
      <c r="O335" t="n">
        <v>37176.68</v>
      </c>
      <c r="P335" t="n">
        <v>244.56</v>
      </c>
      <c r="Q335" t="n">
        <v>2924.44</v>
      </c>
      <c r="R335" t="n">
        <v>81.01000000000001</v>
      </c>
      <c r="S335" t="n">
        <v>60.56</v>
      </c>
      <c r="T335" t="n">
        <v>10395.78</v>
      </c>
      <c r="U335" t="n">
        <v>0.75</v>
      </c>
      <c r="V335" t="n">
        <v>0.96</v>
      </c>
      <c r="W335" t="n">
        <v>0.2</v>
      </c>
      <c r="X335" t="n">
        <v>0.62</v>
      </c>
      <c r="Y335" t="n">
        <v>1</v>
      </c>
      <c r="Z335" t="n">
        <v>10</v>
      </c>
    </row>
    <row r="336">
      <c r="A336" t="n">
        <v>29</v>
      </c>
      <c r="B336" t="n">
        <v>145</v>
      </c>
      <c r="C336" t="inlineStr">
        <is>
          <t xml:space="preserve">CONCLUIDO	</t>
        </is>
      </c>
      <c r="D336" t="n">
        <v>4.542</v>
      </c>
      <c r="E336" t="n">
        <v>22.02</v>
      </c>
      <c r="F336" t="n">
        <v>17.88</v>
      </c>
      <c r="G336" t="n">
        <v>48.77</v>
      </c>
      <c r="H336" t="n">
        <v>0.49</v>
      </c>
      <c r="I336" t="n">
        <v>22</v>
      </c>
      <c r="J336" t="n">
        <v>300.06</v>
      </c>
      <c r="K336" t="n">
        <v>61.2</v>
      </c>
      <c r="L336" t="n">
        <v>8.25</v>
      </c>
      <c r="M336" t="n">
        <v>15</v>
      </c>
      <c r="N336" t="n">
        <v>85.61</v>
      </c>
      <c r="O336" t="n">
        <v>37241.49</v>
      </c>
      <c r="P336" t="n">
        <v>240.85</v>
      </c>
      <c r="Q336" t="n">
        <v>2924.47</v>
      </c>
      <c r="R336" t="n">
        <v>80.08</v>
      </c>
      <c r="S336" t="n">
        <v>60.56</v>
      </c>
      <c r="T336" t="n">
        <v>9933.74</v>
      </c>
      <c r="U336" t="n">
        <v>0.76</v>
      </c>
      <c r="V336" t="n">
        <v>0.96</v>
      </c>
      <c r="W336" t="n">
        <v>0.21</v>
      </c>
      <c r="X336" t="n">
        <v>0.6</v>
      </c>
      <c r="Y336" t="n">
        <v>1</v>
      </c>
      <c r="Z336" t="n">
        <v>10</v>
      </c>
    </row>
    <row r="337">
      <c r="A337" t="n">
        <v>30</v>
      </c>
      <c r="B337" t="n">
        <v>145</v>
      </c>
      <c r="C337" t="inlineStr">
        <is>
          <t xml:space="preserve">CONCLUIDO	</t>
        </is>
      </c>
      <c r="D337" t="n">
        <v>4.5396</v>
      </c>
      <c r="E337" t="n">
        <v>22.03</v>
      </c>
      <c r="F337" t="n">
        <v>17.89</v>
      </c>
      <c r="G337" t="n">
        <v>48.8</v>
      </c>
      <c r="H337" t="n">
        <v>0.5</v>
      </c>
      <c r="I337" t="n">
        <v>22</v>
      </c>
      <c r="J337" t="n">
        <v>300.59</v>
      </c>
      <c r="K337" t="n">
        <v>61.2</v>
      </c>
      <c r="L337" t="n">
        <v>8.5</v>
      </c>
      <c r="M337" t="n">
        <v>7</v>
      </c>
      <c r="N337" t="n">
        <v>85.89</v>
      </c>
      <c r="O337" t="n">
        <v>37306.42</v>
      </c>
      <c r="P337" t="n">
        <v>240.37</v>
      </c>
      <c r="Q337" t="n">
        <v>2924.55</v>
      </c>
      <c r="R337" t="n">
        <v>80.13</v>
      </c>
      <c r="S337" t="n">
        <v>60.56</v>
      </c>
      <c r="T337" t="n">
        <v>9960.68</v>
      </c>
      <c r="U337" t="n">
        <v>0.76</v>
      </c>
      <c r="V337" t="n">
        <v>0.96</v>
      </c>
      <c r="W337" t="n">
        <v>0.22</v>
      </c>
      <c r="X337" t="n">
        <v>0.62</v>
      </c>
      <c r="Y337" t="n">
        <v>1</v>
      </c>
      <c r="Z337" t="n">
        <v>10</v>
      </c>
    </row>
    <row r="338">
      <c r="A338" t="n">
        <v>31</v>
      </c>
      <c r="B338" t="n">
        <v>145</v>
      </c>
      <c r="C338" t="inlineStr">
        <is>
          <t xml:space="preserve">CONCLUIDO	</t>
        </is>
      </c>
      <c r="D338" t="n">
        <v>4.5388</v>
      </c>
      <c r="E338" t="n">
        <v>22.03</v>
      </c>
      <c r="F338" t="n">
        <v>17.9</v>
      </c>
      <c r="G338" t="n">
        <v>48.81</v>
      </c>
      <c r="H338" t="n">
        <v>0.52</v>
      </c>
      <c r="I338" t="n">
        <v>22</v>
      </c>
      <c r="J338" t="n">
        <v>301.11</v>
      </c>
      <c r="K338" t="n">
        <v>61.2</v>
      </c>
      <c r="L338" t="n">
        <v>8.75</v>
      </c>
      <c r="M338" t="n">
        <v>3</v>
      </c>
      <c r="N338" t="n">
        <v>86.16</v>
      </c>
      <c r="O338" t="n">
        <v>37371.47</v>
      </c>
      <c r="P338" t="n">
        <v>239.89</v>
      </c>
      <c r="Q338" t="n">
        <v>2924.42</v>
      </c>
      <c r="R338" t="n">
        <v>80.17</v>
      </c>
      <c r="S338" t="n">
        <v>60.56</v>
      </c>
      <c r="T338" t="n">
        <v>9979.24</v>
      </c>
      <c r="U338" t="n">
        <v>0.76</v>
      </c>
      <c r="V338" t="n">
        <v>0.96</v>
      </c>
      <c r="W338" t="n">
        <v>0.22</v>
      </c>
      <c r="X338" t="n">
        <v>0.62</v>
      </c>
      <c r="Y338" t="n">
        <v>1</v>
      </c>
      <c r="Z338" t="n">
        <v>10</v>
      </c>
    </row>
    <row r="339">
      <c r="A339" t="n">
        <v>32</v>
      </c>
      <c r="B339" t="n">
        <v>145</v>
      </c>
      <c r="C339" t="inlineStr">
        <is>
          <t xml:space="preserve">CONCLUIDO	</t>
        </is>
      </c>
      <c r="D339" t="n">
        <v>4.5355</v>
      </c>
      <c r="E339" t="n">
        <v>22.05</v>
      </c>
      <c r="F339" t="n">
        <v>17.91</v>
      </c>
      <c r="G339" t="n">
        <v>48.85</v>
      </c>
      <c r="H339" t="n">
        <v>0.53</v>
      </c>
      <c r="I339" t="n">
        <v>22</v>
      </c>
      <c r="J339" t="n">
        <v>301.64</v>
      </c>
      <c r="K339" t="n">
        <v>61.2</v>
      </c>
      <c r="L339" t="n">
        <v>9</v>
      </c>
      <c r="M339" t="n">
        <v>0</v>
      </c>
      <c r="N339" t="n">
        <v>86.44</v>
      </c>
      <c r="O339" t="n">
        <v>37436.63</v>
      </c>
      <c r="P339" t="n">
        <v>239.87</v>
      </c>
      <c r="Q339" t="n">
        <v>2924.44</v>
      </c>
      <c r="R339" t="n">
        <v>80.59999999999999</v>
      </c>
      <c r="S339" t="n">
        <v>60.56</v>
      </c>
      <c r="T339" t="n">
        <v>10194.35</v>
      </c>
      <c r="U339" t="n">
        <v>0.75</v>
      </c>
      <c r="V339" t="n">
        <v>0.96</v>
      </c>
      <c r="W339" t="n">
        <v>0.23</v>
      </c>
      <c r="X339" t="n">
        <v>0.64</v>
      </c>
      <c r="Y339" t="n">
        <v>1</v>
      </c>
      <c r="Z339" t="n">
        <v>10</v>
      </c>
    </row>
    <row r="340">
      <c r="A340" t="n">
        <v>0</v>
      </c>
      <c r="B340" t="n">
        <v>65</v>
      </c>
      <c r="C340" t="inlineStr">
        <is>
          <t xml:space="preserve">CONCLUIDO	</t>
        </is>
      </c>
      <c r="D340" t="n">
        <v>3.495</v>
      </c>
      <c r="E340" t="n">
        <v>28.61</v>
      </c>
      <c r="F340" t="n">
        <v>22.02</v>
      </c>
      <c r="G340" t="n">
        <v>8.16</v>
      </c>
      <c r="H340" t="n">
        <v>0.13</v>
      </c>
      <c r="I340" t="n">
        <v>162</v>
      </c>
      <c r="J340" t="n">
        <v>133.21</v>
      </c>
      <c r="K340" t="n">
        <v>46.47</v>
      </c>
      <c r="L340" t="n">
        <v>1</v>
      </c>
      <c r="M340" t="n">
        <v>160</v>
      </c>
      <c r="N340" t="n">
        <v>20.75</v>
      </c>
      <c r="O340" t="n">
        <v>16663.42</v>
      </c>
      <c r="P340" t="n">
        <v>223.36</v>
      </c>
      <c r="Q340" t="n">
        <v>2925.11</v>
      </c>
      <c r="R340" t="n">
        <v>215.84</v>
      </c>
      <c r="S340" t="n">
        <v>60.56</v>
      </c>
      <c r="T340" t="n">
        <v>77113.14</v>
      </c>
      <c r="U340" t="n">
        <v>0.28</v>
      </c>
      <c r="V340" t="n">
        <v>0.78</v>
      </c>
      <c r="W340" t="n">
        <v>0.42</v>
      </c>
      <c r="X340" t="n">
        <v>4.74</v>
      </c>
      <c r="Y340" t="n">
        <v>1</v>
      </c>
      <c r="Z340" t="n">
        <v>10</v>
      </c>
    </row>
    <row r="341">
      <c r="A341" t="n">
        <v>1</v>
      </c>
      <c r="B341" t="n">
        <v>65</v>
      </c>
      <c r="C341" t="inlineStr">
        <is>
          <t xml:space="preserve">CONCLUIDO	</t>
        </is>
      </c>
      <c r="D341" t="n">
        <v>3.8275</v>
      </c>
      <c r="E341" t="n">
        <v>26.13</v>
      </c>
      <c r="F341" t="n">
        <v>20.71</v>
      </c>
      <c r="G341" t="n">
        <v>10.44</v>
      </c>
      <c r="H341" t="n">
        <v>0.17</v>
      </c>
      <c r="I341" t="n">
        <v>119</v>
      </c>
      <c r="J341" t="n">
        <v>133.55</v>
      </c>
      <c r="K341" t="n">
        <v>46.47</v>
      </c>
      <c r="L341" t="n">
        <v>1.25</v>
      </c>
      <c r="M341" t="n">
        <v>117</v>
      </c>
      <c r="N341" t="n">
        <v>20.83</v>
      </c>
      <c r="O341" t="n">
        <v>16704.7</v>
      </c>
      <c r="P341" t="n">
        <v>203.96</v>
      </c>
      <c r="Q341" t="n">
        <v>2924.75</v>
      </c>
      <c r="R341" t="n">
        <v>172.29</v>
      </c>
      <c r="S341" t="n">
        <v>60.56</v>
      </c>
      <c r="T341" t="n">
        <v>55554.29</v>
      </c>
      <c r="U341" t="n">
        <v>0.35</v>
      </c>
      <c r="V341" t="n">
        <v>0.83</v>
      </c>
      <c r="W341" t="n">
        <v>0.36</v>
      </c>
      <c r="X341" t="n">
        <v>3.43</v>
      </c>
      <c r="Y341" t="n">
        <v>1</v>
      </c>
      <c r="Z341" t="n">
        <v>10</v>
      </c>
    </row>
    <row r="342">
      <c r="A342" t="n">
        <v>2</v>
      </c>
      <c r="B342" t="n">
        <v>65</v>
      </c>
      <c r="C342" t="inlineStr">
        <is>
          <t xml:space="preserve">CONCLUIDO	</t>
        </is>
      </c>
      <c r="D342" t="n">
        <v>4.0673</v>
      </c>
      <c r="E342" t="n">
        <v>24.59</v>
      </c>
      <c r="F342" t="n">
        <v>19.9</v>
      </c>
      <c r="G342" t="n">
        <v>12.98</v>
      </c>
      <c r="H342" t="n">
        <v>0.2</v>
      </c>
      <c r="I342" t="n">
        <v>92</v>
      </c>
      <c r="J342" t="n">
        <v>133.88</v>
      </c>
      <c r="K342" t="n">
        <v>46.47</v>
      </c>
      <c r="L342" t="n">
        <v>1.5</v>
      </c>
      <c r="M342" t="n">
        <v>90</v>
      </c>
      <c r="N342" t="n">
        <v>20.91</v>
      </c>
      <c r="O342" t="n">
        <v>16746.01</v>
      </c>
      <c r="P342" t="n">
        <v>189.73</v>
      </c>
      <c r="Q342" t="n">
        <v>2924.78</v>
      </c>
      <c r="R342" t="n">
        <v>146.3</v>
      </c>
      <c r="S342" t="n">
        <v>60.56</v>
      </c>
      <c r="T342" t="n">
        <v>42694.75</v>
      </c>
      <c r="U342" t="n">
        <v>0.41</v>
      </c>
      <c r="V342" t="n">
        <v>0.86</v>
      </c>
      <c r="W342" t="n">
        <v>0.31</v>
      </c>
      <c r="X342" t="n">
        <v>2.62</v>
      </c>
      <c r="Y342" t="n">
        <v>1</v>
      </c>
      <c r="Z342" t="n">
        <v>10</v>
      </c>
    </row>
    <row r="343">
      <c r="A343" t="n">
        <v>3</v>
      </c>
      <c r="B343" t="n">
        <v>65</v>
      </c>
      <c r="C343" t="inlineStr">
        <is>
          <t xml:space="preserve">CONCLUIDO	</t>
        </is>
      </c>
      <c r="D343" t="n">
        <v>4.2486</v>
      </c>
      <c r="E343" t="n">
        <v>23.54</v>
      </c>
      <c r="F343" t="n">
        <v>19.34</v>
      </c>
      <c r="G343" t="n">
        <v>15.68</v>
      </c>
      <c r="H343" t="n">
        <v>0.23</v>
      </c>
      <c r="I343" t="n">
        <v>74</v>
      </c>
      <c r="J343" t="n">
        <v>134.22</v>
      </c>
      <c r="K343" t="n">
        <v>46.47</v>
      </c>
      <c r="L343" t="n">
        <v>1.75</v>
      </c>
      <c r="M343" t="n">
        <v>72</v>
      </c>
      <c r="N343" t="n">
        <v>21</v>
      </c>
      <c r="O343" t="n">
        <v>16787.35</v>
      </c>
      <c r="P343" t="n">
        <v>177.94</v>
      </c>
      <c r="Q343" t="n">
        <v>2924.72</v>
      </c>
      <c r="R343" t="n">
        <v>127.68</v>
      </c>
      <c r="S343" t="n">
        <v>60.56</v>
      </c>
      <c r="T343" t="n">
        <v>33474.08</v>
      </c>
      <c r="U343" t="n">
        <v>0.47</v>
      </c>
      <c r="V343" t="n">
        <v>0.89</v>
      </c>
      <c r="W343" t="n">
        <v>0.29</v>
      </c>
      <c r="X343" t="n">
        <v>2.06</v>
      </c>
      <c r="Y343" t="n">
        <v>1</v>
      </c>
      <c r="Z343" t="n">
        <v>10</v>
      </c>
    </row>
    <row r="344">
      <c r="A344" t="n">
        <v>4</v>
      </c>
      <c r="B344" t="n">
        <v>65</v>
      </c>
      <c r="C344" t="inlineStr">
        <is>
          <t xml:space="preserve">CONCLUIDO	</t>
        </is>
      </c>
      <c r="D344" t="n">
        <v>4.3897</v>
      </c>
      <c r="E344" t="n">
        <v>22.78</v>
      </c>
      <c r="F344" t="n">
        <v>18.94</v>
      </c>
      <c r="G344" t="n">
        <v>18.63</v>
      </c>
      <c r="H344" t="n">
        <v>0.26</v>
      </c>
      <c r="I344" t="n">
        <v>61</v>
      </c>
      <c r="J344" t="n">
        <v>134.55</v>
      </c>
      <c r="K344" t="n">
        <v>46.47</v>
      </c>
      <c r="L344" t="n">
        <v>2</v>
      </c>
      <c r="M344" t="n">
        <v>59</v>
      </c>
      <c r="N344" t="n">
        <v>21.09</v>
      </c>
      <c r="O344" t="n">
        <v>16828.84</v>
      </c>
      <c r="P344" t="n">
        <v>166.8</v>
      </c>
      <c r="Q344" t="n">
        <v>2924.78</v>
      </c>
      <c r="R344" t="n">
        <v>114.5</v>
      </c>
      <c r="S344" t="n">
        <v>60.56</v>
      </c>
      <c r="T344" t="n">
        <v>26947.76</v>
      </c>
      <c r="U344" t="n">
        <v>0.53</v>
      </c>
      <c r="V344" t="n">
        <v>0.91</v>
      </c>
      <c r="W344" t="n">
        <v>0.27</v>
      </c>
      <c r="X344" t="n">
        <v>1.66</v>
      </c>
      <c r="Y344" t="n">
        <v>1</v>
      </c>
      <c r="Z344" t="n">
        <v>10</v>
      </c>
    </row>
    <row r="345">
      <c r="A345" t="n">
        <v>5</v>
      </c>
      <c r="B345" t="n">
        <v>65</v>
      </c>
      <c r="C345" t="inlineStr">
        <is>
          <t xml:space="preserve">CONCLUIDO	</t>
        </is>
      </c>
      <c r="D345" t="n">
        <v>4.5021</v>
      </c>
      <c r="E345" t="n">
        <v>22.21</v>
      </c>
      <c r="F345" t="n">
        <v>18.64</v>
      </c>
      <c r="G345" t="n">
        <v>21.93</v>
      </c>
      <c r="H345" t="n">
        <v>0.29</v>
      </c>
      <c r="I345" t="n">
        <v>51</v>
      </c>
      <c r="J345" t="n">
        <v>134.89</v>
      </c>
      <c r="K345" t="n">
        <v>46.47</v>
      </c>
      <c r="L345" t="n">
        <v>2.25</v>
      </c>
      <c r="M345" t="n">
        <v>45</v>
      </c>
      <c r="N345" t="n">
        <v>21.17</v>
      </c>
      <c r="O345" t="n">
        <v>16870.25</v>
      </c>
      <c r="P345" t="n">
        <v>156.82</v>
      </c>
      <c r="Q345" t="n">
        <v>2924.5</v>
      </c>
      <c r="R345" t="n">
        <v>105.83</v>
      </c>
      <c r="S345" t="n">
        <v>60.56</v>
      </c>
      <c r="T345" t="n">
        <v>22666.81</v>
      </c>
      <c r="U345" t="n">
        <v>0.57</v>
      </c>
      <c r="V345" t="n">
        <v>0.92</v>
      </c>
      <c r="W345" t="n">
        <v>0.22</v>
      </c>
      <c r="X345" t="n">
        <v>1.37</v>
      </c>
      <c r="Y345" t="n">
        <v>1</v>
      </c>
      <c r="Z345" t="n">
        <v>10</v>
      </c>
    </row>
    <row r="346">
      <c r="A346" t="n">
        <v>6</v>
      </c>
      <c r="B346" t="n">
        <v>65</v>
      </c>
      <c r="C346" t="inlineStr">
        <is>
          <t xml:space="preserve">CONCLUIDO	</t>
        </is>
      </c>
      <c r="D346" t="n">
        <v>4.5157</v>
      </c>
      <c r="E346" t="n">
        <v>22.14</v>
      </c>
      <c r="F346" t="n">
        <v>18.68</v>
      </c>
      <c r="G346" t="n">
        <v>23.85</v>
      </c>
      <c r="H346" t="n">
        <v>0.33</v>
      </c>
      <c r="I346" t="n">
        <v>47</v>
      </c>
      <c r="J346" t="n">
        <v>135.22</v>
      </c>
      <c r="K346" t="n">
        <v>46.47</v>
      </c>
      <c r="L346" t="n">
        <v>2.5</v>
      </c>
      <c r="M346" t="n">
        <v>9</v>
      </c>
      <c r="N346" t="n">
        <v>21.26</v>
      </c>
      <c r="O346" t="n">
        <v>16911.68</v>
      </c>
      <c r="P346" t="n">
        <v>153.56</v>
      </c>
      <c r="Q346" t="n">
        <v>2924.59</v>
      </c>
      <c r="R346" t="n">
        <v>105.19</v>
      </c>
      <c r="S346" t="n">
        <v>60.56</v>
      </c>
      <c r="T346" t="n">
        <v>22365.07</v>
      </c>
      <c r="U346" t="n">
        <v>0.58</v>
      </c>
      <c r="V346" t="n">
        <v>0.92</v>
      </c>
      <c r="W346" t="n">
        <v>0.28</v>
      </c>
      <c r="X346" t="n">
        <v>1.41</v>
      </c>
      <c r="Y346" t="n">
        <v>1</v>
      </c>
      <c r="Z346" t="n">
        <v>10</v>
      </c>
    </row>
    <row r="347">
      <c r="A347" t="n">
        <v>7</v>
      </c>
      <c r="B347" t="n">
        <v>65</v>
      </c>
      <c r="C347" t="inlineStr">
        <is>
          <t xml:space="preserve">CONCLUIDO	</t>
        </is>
      </c>
      <c r="D347" t="n">
        <v>4.5377</v>
      </c>
      <c r="E347" t="n">
        <v>22.04</v>
      </c>
      <c r="F347" t="n">
        <v>18.61</v>
      </c>
      <c r="G347" t="n">
        <v>24.27</v>
      </c>
      <c r="H347" t="n">
        <v>0.36</v>
      </c>
      <c r="I347" t="n">
        <v>46</v>
      </c>
      <c r="J347" t="n">
        <v>135.56</v>
      </c>
      <c r="K347" t="n">
        <v>46.47</v>
      </c>
      <c r="L347" t="n">
        <v>2.75</v>
      </c>
      <c r="M347" t="n">
        <v>0</v>
      </c>
      <c r="N347" t="n">
        <v>21.34</v>
      </c>
      <c r="O347" t="n">
        <v>16953.14</v>
      </c>
      <c r="P347" t="n">
        <v>152.29</v>
      </c>
      <c r="Q347" t="n">
        <v>2924.55</v>
      </c>
      <c r="R347" t="n">
        <v>101.71</v>
      </c>
      <c r="S347" t="n">
        <v>60.56</v>
      </c>
      <c r="T347" t="n">
        <v>20627.65</v>
      </c>
      <c r="U347" t="n">
        <v>0.6</v>
      </c>
      <c r="V347" t="n">
        <v>0.92</v>
      </c>
      <c r="W347" t="n">
        <v>0.3</v>
      </c>
      <c r="X347" t="n">
        <v>1.33</v>
      </c>
      <c r="Y347" t="n">
        <v>1</v>
      </c>
      <c r="Z347" t="n">
        <v>10</v>
      </c>
    </row>
    <row r="348">
      <c r="A348" t="n">
        <v>0</v>
      </c>
      <c r="B348" t="n">
        <v>130</v>
      </c>
      <c r="C348" t="inlineStr">
        <is>
          <t xml:space="preserve">CONCLUIDO	</t>
        </is>
      </c>
      <c r="D348" t="n">
        <v>2.2269</v>
      </c>
      <c r="E348" t="n">
        <v>44.91</v>
      </c>
      <c r="F348" t="n">
        <v>26.75</v>
      </c>
      <c r="G348" t="n">
        <v>5.11</v>
      </c>
      <c r="H348" t="n">
        <v>0.07000000000000001</v>
      </c>
      <c r="I348" t="n">
        <v>314</v>
      </c>
      <c r="J348" t="n">
        <v>252.85</v>
      </c>
      <c r="K348" t="n">
        <v>59.19</v>
      </c>
      <c r="L348" t="n">
        <v>1</v>
      </c>
      <c r="M348" t="n">
        <v>312</v>
      </c>
      <c r="N348" t="n">
        <v>62.65</v>
      </c>
      <c r="O348" t="n">
        <v>31418.63</v>
      </c>
      <c r="P348" t="n">
        <v>431.77</v>
      </c>
      <c r="Q348" t="n">
        <v>2926.06</v>
      </c>
      <c r="R348" t="n">
        <v>370.57</v>
      </c>
      <c r="S348" t="n">
        <v>60.56</v>
      </c>
      <c r="T348" t="n">
        <v>153718.52</v>
      </c>
      <c r="U348" t="n">
        <v>0.16</v>
      </c>
      <c r="V348" t="n">
        <v>0.64</v>
      </c>
      <c r="W348" t="n">
        <v>0.67</v>
      </c>
      <c r="X348" t="n">
        <v>9.460000000000001</v>
      </c>
      <c r="Y348" t="n">
        <v>1</v>
      </c>
      <c r="Z348" t="n">
        <v>10</v>
      </c>
    </row>
    <row r="349">
      <c r="A349" t="n">
        <v>1</v>
      </c>
      <c r="B349" t="n">
        <v>130</v>
      </c>
      <c r="C349" t="inlineStr">
        <is>
          <t xml:space="preserve">CONCLUIDO	</t>
        </is>
      </c>
      <c r="D349" t="n">
        <v>2.6664</v>
      </c>
      <c r="E349" t="n">
        <v>37.5</v>
      </c>
      <c r="F349" t="n">
        <v>23.85</v>
      </c>
      <c r="G349" t="n">
        <v>6.44</v>
      </c>
      <c r="H349" t="n">
        <v>0.09</v>
      </c>
      <c r="I349" t="n">
        <v>222</v>
      </c>
      <c r="J349" t="n">
        <v>253.3</v>
      </c>
      <c r="K349" t="n">
        <v>59.19</v>
      </c>
      <c r="L349" t="n">
        <v>1.25</v>
      </c>
      <c r="M349" t="n">
        <v>220</v>
      </c>
      <c r="N349" t="n">
        <v>62.86</v>
      </c>
      <c r="O349" t="n">
        <v>31474.5</v>
      </c>
      <c r="P349" t="n">
        <v>381.63</v>
      </c>
      <c r="Q349" t="n">
        <v>2925.54</v>
      </c>
      <c r="R349" t="n">
        <v>275.06</v>
      </c>
      <c r="S349" t="n">
        <v>60.56</v>
      </c>
      <c r="T349" t="n">
        <v>106425.72</v>
      </c>
      <c r="U349" t="n">
        <v>0.22</v>
      </c>
      <c r="V349" t="n">
        <v>0.72</v>
      </c>
      <c r="W349" t="n">
        <v>0.52</v>
      </c>
      <c r="X349" t="n">
        <v>6.56</v>
      </c>
      <c r="Y349" t="n">
        <v>1</v>
      </c>
      <c r="Z349" t="n">
        <v>10</v>
      </c>
    </row>
    <row r="350">
      <c r="A350" t="n">
        <v>2</v>
      </c>
      <c r="B350" t="n">
        <v>130</v>
      </c>
      <c r="C350" t="inlineStr">
        <is>
          <t xml:space="preserve">CONCLUIDO	</t>
        </is>
      </c>
      <c r="D350" t="n">
        <v>2.9921</v>
      </c>
      <c r="E350" t="n">
        <v>33.42</v>
      </c>
      <c r="F350" t="n">
        <v>22.26</v>
      </c>
      <c r="G350" t="n">
        <v>7.81</v>
      </c>
      <c r="H350" t="n">
        <v>0.11</v>
      </c>
      <c r="I350" t="n">
        <v>171</v>
      </c>
      <c r="J350" t="n">
        <v>253.75</v>
      </c>
      <c r="K350" t="n">
        <v>59.19</v>
      </c>
      <c r="L350" t="n">
        <v>1.5</v>
      </c>
      <c r="M350" t="n">
        <v>169</v>
      </c>
      <c r="N350" t="n">
        <v>63.06</v>
      </c>
      <c r="O350" t="n">
        <v>31530.44</v>
      </c>
      <c r="P350" t="n">
        <v>353.13</v>
      </c>
      <c r="Q350" t="n">
        <v>2924.98</v>
      </c>
      <c r="R350" t="n">
        <v>223.08</v>
      </c>
      <c r="S350" t="n">
        <v>60.56</v>
      </c>
      <c r="T350" t="n">
        <v>80688.71000000001</v>
      </c>
      <c r="U350" t="n">
        <v>0.27</v>
      </c>
      <c r="V350" t="n">
        <v>0.77</v>
      </c>
      <c r="W350" t="n">
        <v>0.44</v>
      </c>
      <c r="X350" t="n">
        <v>4.98</v>
      </c>
      <c r="Y350" t="n">
        <v>1</v>
      </c>
      <c r="Z350" t="n">
        <v>10</v>
      </c>
    </row>
    <row r="351">
      <c r="A351" t="n">
        <v>3</v>
      </c>
      <c r="B351" t="n">
        <v>130</v>
      </c>
      <c r="C351" t="inlineStr">
        <is>
          <t xml:space="preserve">CONCLUIDO	</t>
        </is>
      </c>
      <c r="D351" t="n">
        <v>3.236</v>
      </c>
      <c r="E351" t="n">
        <v>30.9</v>
      </c>
      <c r="F351" t="n">
        <v>21.3</v>
      </c>
      <c r="G351" t="n">
        <v>9.19</v>
      </c>
      <c r="H351" t="n">
        <v>0.12</v>
      </c>
      <c r="I351" t="n">
        <v>139</v>
      </c>
      <c r="J351" t="n">
        <v>254.21</v>
      </c>
      <c r="K351" t="n">
        <v>59.19</v>
      </c>
      <c r="L351" t="n">
        <v>1.75</v>
      </c>
      <c r="M351" t="n">
        <v>137</v>
      </c>
      <c r="N351" t="n">
        <v>63.26</v>
      </c>
      <c r="O351" t="n">
        <v>31586.46</v>
      </c>
      <c r="P351" t="n">
        <v>335.13</v>
      </c>
      <c r="Q351" t="n">
        <v>2925.04</v>
      </c>
      <c r="R351" t="n">
        <v>192.39</v>
      </c>
      <c r="S351" t="n">
        <v>60.56</v>
      </c>
      <c r="T351" t="n">
        <v>65502.81</v>
      </c>
      <c r="U351" t="n">
        <v>0.31</v>
      </c>
      <c r="V351" t="n">
        <v>0.8100000000000001</v>
      </c>
      <c r="W351" t="n">
        <v>0.38</v>
      </c>
      <c r="X351" t="n">
        <v>4.02</v>
      </c>
      <c r="Y351" t="n">
        <v>1</v>
      </c>
      <c r="Z351" t="n">
        <v>10</v>
      </c>
    </row>
    <row r="352">
      <c r="A352" t="n">
        <v>4</v>
      </c>
      <c r="B352" t="n">
        <v>130</v>
      </c>
      <c r="C352" t="inlineStr">
        <is>
          <t xml:space="preserve">CONCLUIDO	</t>
        </is>
      </c>
      <c r="D352" t="n">
        <v>3.4301</v>
      </c>
      <c r="E352" t="n">
        <v>29.15</v>
      </c>
      <c r="F352" t="n">
        <v>20.63</v>
      </c>
      <c r="G352" t="n">
        <v>10.58</v>
      </c>
      <c r="H352" t="n">
        <v>0.14</v>
      </c>
      <c r="I352" t="n">
        <v>117</v>
      </c>
      <c r="J352" t="n">
        <v>254.66</v>
      </c>
      <c r="K352" t="n">
        <v>59.19</v>
      </c>
      <c r="L352" t="n">
        <v>2</v>
      </c>
      <c r="M352" t="n">
        <v>115</v>
      </c>
      <c r="N352" t="n">
        <v>63.47</v>
      </c>
      <c r="O352" t="n">
        <v>31642.55</v>
      </c>
      <c r="P352" t="n">
        <v>321.79</v>
      </c>
      <c r="Q352" t="n">
        <v>2925.05</v>
      </c>
      <c r="R352" t="n">
        <v>170.08</v>
      </c>
      <c r="S352" t="n">
        <v>60.56</v>
      </c>
      <c r="T352" t="n">
        <v>54460.99</v>
      </c>
      <c r="U352" t="n">
        <v>0.36</v>
      </c>
      <c r="V352" t="n">
        <v>0.83</v>
      </c>
      <c r="W352" t="n">
        <v>0.35</v>
      </c>
      <c r="X352" t="n">
        <v>3.35</v>
      </c>
      <c r="Y352" t="n">
        <v>1</v>
      </c>
      <c r="Z352" t="n">
        <v>10</v>
      </c>
    </row>
    <row r="353">
      <c r="A353" t="n">
        <v>5</v>
      </c>
      <c r="B353" t="n">
        <v>130</v>
      </c>
      <c r="C353" t="inlineStr">
        <is>
          <t xml:space="preserve">CONCLUIDO	</t>
        </is>
      </c>
      <c r="D353" t="n">
        <v>3.5797</v>
      </c>
      <c r="E353" t="n">
        <v>27.94</v>
      </c>
      <c r="F353" t="n">
        <v>20.19</v>
      </c>
      <c r="G353" t="n">
        <v>12</v>
      </c>
      <c r="H353" t="n">
        <v>0.16</v>
      </c>
      <c r="I353" t="n">
        <v>101</v>
      </c>
      <c r="J353" t="n">
        <v>255.12</v>
      </c>
      <c r="K353" t="n">
        <v>59.19</v>
      </c>
      <c r="L353" t="n">
        <v>2.25</v>
      </c>
      <c r="M353" t="n">
        <v>99</v>
      </c>
      <c r="N353" t="n">
        <v>63.67</v>
      </c>
      <c r="O353" t="n">
        <v>31698.72</v>
      </c>
      <c r="P353" t="n">
        <v>312.21</v>
      </c>
      <c r="Q353" t="n">
        <v>2924.93</v>
      </c>
      <c r="R353" t="n">
        <v>155.75</v>
      </c>
      <c r="S353" t="n">
        <v>60.56</v>
      </c>
      <c r="T353" t="n">
        <v>47375.45</v>
      </c>
      <c r="U353" t="n">
        <v>0.39</v>
      </c>
      <c r="V353" t="n">
        <v>0.85</v>
      </c>
      <c r="W353" t="n">
        <v>0.33</v>
      </c>
      <c r="X353" t="n">
        <v>2.91</v>
      </c>
      <c r="Y353" t="n">
        <v>1</v>
      </c>
      <c r="Z353" t="n">
        <v>10</v>
      </c>
    </row>
    <row r="354">
      <c r="A354" t="n">
        <v>6</v>
      </c>
      <c r="B354" t="n">
        <v>130</v>
      </c>
      <c r="C354" t="inlineStr">
        <is>
          <t xml:space="preserve">CONCLUIDO	</t>
        </is>
      </c>
      <c r="D354" t="n">
        <v>3.7211</v>
      </c>
      <c r="E354" t="n">
        <v>26.87</v>
      </c>
      <c r="F354" t="n">
        <v>19.77</v>
      </c>
      <c r="G354" t="n">
        <v>13.48</v>
      </c>
      <c r="H354" t="n">
        <v>0.17</v>
      </c>
      <c r="I354" t="n">
        <v>88</v>
      </c>
      <c r="J354" t="n">
        <v>255.57</v>
      </c>
      <c r="K354" t="n">
        <v>59.19</v>
      </c>
      <c r="L354" t="n">
        <v>2.5</v>
      </c>
      <c r="M354" t="n">
        <v>86</v>
      </c>
      <c r="N354" t="n">
        <v>63.88</v>
      </c>
      <c r="O354" t="n">
        <v>31754.97</v>
      </c>
      <c r="P354" t="n">
        <v>302.79</v>
      </c>
      <c r="Q354" t="n">
        <v>2924.65</v>
      </c>
      <c r="R354" t="n">
        <v>141.93</v>
      </c>
      <c r="S354" t="n">
        <v>60.56</v>
      </c>
      <c r="T354" t="n">
        <v>40528.6</v>
      </c>
      <c r="U354" t="n">
        <v>0.43</v>
      </c>
      <c r="V354" t="n">
        <v>0.87</v>
      </c>
      <c r="W354" t="n">
        <v>0.3</v>
      </c>
      <c r="X354" t="n">
        <v>2.49</v>
      </c>
      <c r="Y354" t="n">
        <v>1</v>
      </c>
      <c r="Z354" t="n">
        <v>10</v>
      </c>
    </row>
    <row r="355">
      <c r="A355" t="n">
        <v>7</v>
      </c>
      <c r="B355" t="n">
        <v>130</v>
      </c>
      <c r="C355" t="inlineStr">
        <is>
          <t xml:space="preserve">CONCLUIDO	</t>
        </is>
      </c>
      <c r="D355" t="n">
        <v>3.8183</v>
      </c>
      <c r="E355" t="n">
        <v>26.19</v>
      </c>
      <c r="F355" t="n">
        <v>19.52</v>
      </c>
      <c r="G355" t="n">
        <v>14.83</v>
      </c>
      <c r="H355" t="n">
        <v>0.19</v>
      </c>
      <c r="I355" t="n">
        <v>79</v>
      </c>
      <c r="J355" t="n">
        <v>256.03</v>
      </c>
      <c r="K355" t="n">
        <v>59.19</v>
      </c>
      <c r="L355" t="n">
        <v>2.75</v>
      </c>
      <c r="M355" t="n">
        <v>77</v>
      </c>
      <c r="N355" t="n">
        <v>64.09</v>
      </c>
      <c r="O355" t="n">
        <v>31811.29</v>
      </c>
      <c r="P355" t="n">
        <v>296.35</v>
      </c>
      <c r="Q355" t="n">
        <v>2924.84</v>
      </c>
      <c r="R355" t="n">
        <v>133.72</v>
      </c>
      <c r="S355" t="n">
        <v>60.56</v>
      </c>
      <c r="T355" t="n">
        <v>36470.42</v>
      </c>
      <c r="U355" t="n">
        <v>0.45</v>
      </c>
      <c r="V355" t="n">
        <v>0.88</v>
      </c>
      <c r="W355" t="n">
        <v>0.29</v>
      </c>
      <c r="X355" t="n">
        <v>2.24</v>
      </c>
      <c r="Y355" t="n">
        <v>1</v>
      </c>
      <c r="Z355" t="n">
        <v>10</v>
      </c>
    </row>
    <row r="356">
      <c r="A356" t="n">
        <v>8</v>
      </c>
      <c r="B356" t="n">
        <v>130</v>
      </c>
      <c r="C356" t="inlineStr">
        <is>
          <t xml:space="preserve">CONCLUIDO	</t>
        </is>
      </c>
      <c r="D356" t="n">
        <v>3.9153</v>
      </c>
      <c r="E356" t="n">
        <v>25.54</v>
      </c>
      <c r="F356" t="n">
        <v>19.26</v>
      </c>
      <c r="G356" t="n">
        <v>16.28</v>
      </c>
      <c r="H356" t="n">
        <v>0.21</v>
      </c>
      <c r="I356" t="n">
        <v>71</v>
      </c>
      <c r="J356" t="n">
        <v>256.49</v>
      </c>
      <c r="K356" t="n">
        <v>59.19</v>
      </c>
      <c r="L356" t="n">
        <v>3</v>
      </c>
      <c r="M356" t="n">
        <v>69</v>
      </c>
      <c r="N356" t="n">
        <v>64.29000000000001</v>
      </c>
      <c r="O356" t="n">
        <v>31867.69</v>
      </c>
      <c r="P356" t="n">
        <v>289.9</v>
      </c>
      <c r="Q356" t="n">
        <v>2924.88</v>
      </c>
      <c r="R356" t="n">
        <v>125.26</v>
      </c>
      <c r="S356" t="n">
        <v>60.56</v>
      </c>
      <c r="T356" t="n">
        <v>32282.08</v>
      </c>
      <c r="U356" t="n">
        <v>0.48</v>
      </c>
      <c r="V356" t="n">
        <v>0.89</v>
      </c>
      <c r="W356" t="n">
        <v>0.28</v>
      </c>
      <c r="X356" t="n">
        <v>1.99</v>
      </c>
      <c r="Y356" t="n">
        <v>1</v>
      </c>
      <c r="Z356" t="n">
        <v>10</v>
      </c>
    </row>
    <row r="357">
      <c r="A357" t="n">
        <v>9</v>
      </c>
      <c r="B357" t="n">
        <v>130</v>
      </c>
      <c r="C357" t="inlineStr">
        <is>
          <t xml:space="preserve">CONCLUIDO	</t>
        </is>
      </c>
      <c r="D357" t="n">
        <v>4.004</v>
      </c>
      <c r="E357" t="n">
        <v>24.98</v>
      </c>
      <c r="F357" t="n">
        <v>19.04</v>
      </c>
      <c r="G357" t="n">
        <v>17.85</v>
      </c>
      <c r="H357" t="n">
        <v>0.23</v>
      </c>
      <c r="I357" t="n">
        <v>64</v>
      </c>
      <c r="J357" t="n">
        <v>256.95</v>
      </c>
      <c r="K357" t="n">
        <v>59.19</v>
      </c>
      <c r="L357" t="n">
        <v>3.25</v>
      </c>
      <c r="M357" t="n">
        <v>62</v>
      </c>
      <c r="N357" t="n">
        <v>64.5</v>
      </c>
      <c r="O357" t="n">
        <v>31924.29</v>
      </c>
      <c r="P357" t="n">
        <v>283.45</v>
      </c>
      <c r="Q357" t="n">
        <v>2924.42</v>
      </c>
      <c r="R357" t="n">
        <v>118.09</v>
      </c>
      <c r="S357" t="n">
        <v>60.56</v>
      </c>
      <c r="T357" t="n">
        <v>28729.35</v>
      </c>
      <c r="U357" t="n">
        <v>0.51</v>
      </c>
      <c r="V357" t="n">
        <v>0.9</v>
      </c>
      <c r="W357" t="n">
        <v>0.26</v>
      </c>
      <c r="X357" t="n">
        <v>1.76</v>
      </c>
      <c r="Y357" t="n">
        <v>1</v>
      </c>
      <c r="Z357" t="n">
        <v>10</v>
      </c>
    </row>
    <row r="358">
      <c r="A358" t="n">
        <v>10</v>
      </c>
      <c r="B358" t="n">
        <v>130</v>
      </c>
      <c r="C358" t="inlineStr">
        <is>
          <t xml:space="preserve">CONCLUIDO	</t>
        </is>
      </c>
      <c r="D358" t="n">
        <v>4.0865</v>
      </c>
      <c r="E358" t="n">
        <v>24.47</v>
      </c>
      <c r="F358" t="n">
        <v>18.83</v>
      </c>
      <c r="G358" t="n">
        <v>19.48</v>
      </c>
      <c r="H358" t="n">
        <v>0.24</v>
      </c>
      <c r="I358" t="n">
        <v>58</v>
      </c>
      <c r="J358" t="n">
        <v>257.41</v>
      </c>
      <c r="K358" t="n">
        <v>59.19</v>
      </c>
      <c r="L358" t="n">
        <v>3.5</v>
      </c>
      <c r="M358" t="n">
        <v>56</v>
      </c>
      <c r="N358" t="n">
        <v>64.70999999999999</v>
      </c>
      <c r="O358" t="n">
        <v>31980.84</v>
      </c>
      <c r="P358" t="n">
        <v>277.52</v>
      </c>
      <c r="Q358" t="n">
        <v>2924.65</v>
      </c>
      <c r="R358" t="n">
        <v>110.94</v>
      </c>
      <c r="S358" t="n">
        <v>60.56</v>
      </c>
      <c r="T358" t="n">
        <v>25186.99</v>
      </c>
      <c r="U358" t="n">
        <v>0.55</v>
      </c>
      <c r="V358" t="n">
        <v>0.91</v>
      </c>
      <c r="W358" t="n">
        <v>0.26</v>
      </c>
      <c r="X358" t="n">
        <v>1.55</v>
      </c>
      <c r="Y358" t="n">
        <v>1</v>
      </c>
      <c r="Z358" t="n">
        <v>10</v>
      </c>
    </row>
    <row r="359">
      <c r="A359" t="n">
        <v>11</v>
      </c>
      <c r="B359" t="n">
        <v>130</v>
      </c>
      <c r="C359" t="inlineStr">
        <is>
          <t xml:space="preserve">CONCLUIDO	</t>
        </is>
      </c>
      <c r="D359" t="n">
        <v>4.1787</v>
      </c>
      <c r="E359" t="n">
        <v>23.93</v>
      </c>
      <c r="F359" t="n">
        <v>18.54</v>
      </c>
      <c r="G359" t="n">
        <v>20.98</v>
      </c>
      <c r="H359" t="n">
        <v>0.26</v>
      </c>
      <c r="I359" t="n">
        <v>53</v>
      </c>
      <c r="J359" t="n">
        <v>257.86</v>
      </c>
      <c r="K359" t="n">
        <v>59.19</v>
      </c>
      <c r="L359" t="n">
        <v>3.75</v>
      </c>
      <c r="M359" t="n">
        <v>51</v>
      </c>
      <c r="N359" t="n">
        <v>64.92</v>
      </c>
      <c r="O359" t="n">
        <v>32037.48</v>
      </c>
      <c r="P359" t="n">
        <v>269.84</v>
      </c>
      <c r="Q359" t="n">
        <v>2924.53</v>
      </c>
      <c r="R359" t="n">
        <v>101.21</v>
      </c>
      <c r="S359" t="n">
        <v>60.56</v>
      </c>
      <c r="T359" t="n">
        <v>20344.97</v>
      </c>
      <c r="U359" t="n">
        <v>0.6</v>
      </c>
      <c r="V359" t="n">
        <v>0.93</v>
      </c>
      <c r="W359" t="n">
        <v>0.24</v>
      </c>
      <c r="X359" t="n">
        <v>1.26</v>
      </c>
      <c r="Y359" t="n">
        <v>1</v>
      </c>
      <c r="Z359" t="n">
        <v>10</v>
      </c>
    </row>
    <row r="360">
      <c r="A360" t="n">
        <v>12</v>
      </c>
      <c r="B360" t="n">
        <v>130</v>
      </c>
      <c r="C360" t="inlineStr">
        <is>
          <t xml:space="preserve">CONCLUIDO	</t>
        </is>
      </c>
      <c r="D360" t="n">
        <v>4.1008</v>
      </c>
      <c r="E360" t="n">
        <v>24.39</v>
      </c>
      <c r="F360" t="n">
        <v>19.09</v>
      </c>
      <c r="G360" t="n">
        <v>22.46</v>
      </c>
      <c r="H360" t="n">
        <v>0.28</v>
      </c>
      <c r="I360" t="n">
        <v>51</v>
      </c>
      <c r="J360" t="n">
        <v>258.32</v>
      </c>
      <c r="K360" t="n">
        <v>59.19</v>
      </c>
      <c r="L360" t="n">
        <v>4</v>
      </c>
      <c r="M360" t="n">
        <v>49</v>
      </c>
      <c r="N360" t="n">
        <v>65.13</v>
      </c>
      <c r="O360" t="n">
        <v>32094.19</v>
      </c>
      <c r="P360" t="n">
        <v>277.03</v>
      </c>
      <c r="Q360" t="n">
        <v>2924.48</v>
      </c>
      <c r="R360" t="n">
        <v>121.9</v>
      </c>
      <c r="S360" t="n">
        <v>60.56</v>
      </c>
      <c r="T360" t="n">
        <v>30700.04</v>
      </c>
      <c r="U360" t="n">
        <v>0.5</v>
      </c>
      <c r="V360" t="n">
        <v>0.9</v>
      </c>
      <c r="W360" t="n">
        <v>0.22</v>
      </c>
      <c r="X360" t="n">
        <v>1.81</v>
      </c>
      <c r="Y360" t="n">
        <v>1</v>
      </c>
      <c r="Z360" t="n">
        <v>10</v>
      </c>
    </row>
    <row r="361">
      <c r="A361" t="n">
        <v>13</v>
      </c>
      <c r="B361" t="n">
        <v>130</v>
      </c>
      <c r="C361" t="inlineStr">
        <is>
          <t xml:space="preserve">CONCLUIDO	</t>
        </is>
      </c>
      <c r="D361" t="n">
        <v>4.2213</v>
      </c>
      <c r="E361" t="n">
        <v>23.69</v>
      </c>
      <c r="F361" t="n">
        <v>18.64</v>
      </c>
      <c r="G361" t="n">
        <v>24.31</v>
      </c>
      <c r="H361" t="n">
        <v>0.29</v>
      </c>
      <c r="I361" t="n">
        <v>46</v>
      </c>
      <c r="J361" t="n">
        <v>258.78</v>
      </c>
      <c r="K361" t="n">
        <v>59.19</v>
      </c>
      <c r="L361" t="n">
        <v>4.25</v>
      </c>
      <c r="M361" t="n">
        <v>44</v>
      </c>
      <c r="N361" t="n">
        <v>65.34</v>
      </c>
      <c r="O361" t="n">
        <v>32150.98</v>
      </c>
      <c r="P361" t="n">
        <v>266.54</v>
      </c>
      <c r="Q361" t="n">
        <v>2924.79</v>
      </c>
      <c r="R361" t="n">
        <v>104.99</v>
      </c>
      <c r="S361" t="n">
        <v>60.56</v>
      </c>
      <c r="T361" t="n">
        <v>22272.02</v>
      </c>
      <c r="U361" t="n">
        <v>0.58</v>
      </c>
      <c r="V361" t="n">
        <v>0.92</v>
      </c>
      <c r="W361" t="n">
        <v>0.24</v>
      </c>
      <c r="X361" t="n">
        <v>1.36</v>
      </c>
      <c r="Y361" t="n">
        <v>1</v>
      </c>
      <c r="Z361" t="n">
        <v>10</v>
      </c>
    </row>
    <row r="362">
      <c r="A362" t="n">
        <v>14</v>
      </c>
      <c r="B362" t="n">
        <v>130</v>
      </c>
      <c r="C362" t="inlineStr">
        <is>
          <t xml:space="preserve">CONCLUIDO	</t>
        </is>
      </c>
      <c r="D362" t="n">
        <v>4.2713</v>
      </c>
      <c r="E362" t="n">
        <v>23.41</v>
      </c>
      <c r="F362" t="n">
        <v>18.5</v>
      </c>
      <c r="G362" t="n">
        <v>25.82</v>
      </c>
      <c r="H362" t="n">
        <v>0.31</v>
      </c>
      <c r="I362" t="n">
        <v>43</v>
      </c>
      <c r="J362" t="n">
        <v>259.25</v>
      </c>
      <c r="K362" t="n">
        <v>59.19</v>
      </c>
      <c r="L362" t="n">
        <v>4.5</v>
      </c>
      <c r="M362" t="n">
        <v>41</v>
      </c>
      <c r="N362" t="n">
        <v>65.55</v>
      </c>
      <c r="O362" t="n">
        <v>32207.85</v>
      </c>
      <c r="P362" t="n">
        <v>261.55</v>
      </c>
      <c r="Q362" t="n">
        <v>2924.43</v>
      </c>
      <c r="R362" t="n">
        <v>100.85</v>
      </c>
      <c r="S362" t="n">
        <v>60.56</v>
      </c>
      <c r="T362" t="n">
        <v>20217.15</v>
      </c>
      <c r="U362" t="n">
        <v>0.6</v>
      </c>
      <c r="V362" t="n">
        <v>0.93</v>
      </c>
      <c r="W362" t="n">
        <v>0.23</v>
      </c>
      <c r="X362" t="n">
        <v>1.23</v>
      </c>
      <c r="Y362" t="n">
        <v>1</v>
      </c>
      <c r="Z362" t="n">
        <v>10</v>
      </c>
    </row>
    <row r="363">
      <c r="A363" t="n">
        <v>15</v>
      </c>
      <c r="B363" t="n">
        <v>130</v>
      </c>
      <c r="C363" t="inlineStr">
        <is>
          <t xml:space="preserve">CONCLUIDO	</t>
        </is>
      </c>
      <c r="D363" t="n">
        <v>4.3176</v>
      </c>
      <c r="E363" t="n">
        <v>23.16</v>
      </c>
      <c r="F363" t="n">
        <v>18.4</v>
      </c>
      <c r="G363" t="n">
        <v>27.6</v>
      </c>
      <c r="H363" t="n">
        <v>0.33</v>
      </c>
      <c r="I363" t="n">
        <v>40</v>
      </c>
      <c r="J363" t="n">
        <v>259.71</v>
      </c>
      <c r="K363" t="n">
        <v>59.19</v>
      </c>
      <c r="L363" t="n">
        <v>4.75</v>
      </c>
      <c r="M363" t="n">
        <v>38</v>
      </c>
      <c r="N363" t="n">
        <v>65.76000000000001</v>
      </c>
      <c r="O363" t="n">
        <v>32264.79</v>
      </c>
      <c r="P363" t="n">
        <v>256.85</v>
      </c>
      <c r="Q363" t="n">
        <v>2924.49</v>
      </c>
      <c r="R363" t="n">
        <v>97.12</v>
      </c>
      <c r="S363" t="n">
        <v>60.56</v>
      </c>
      <c r="T363" t="n">
        <v>18364.59</v>
      </c>
      <c r="U363" t="n">
        <v>0.62</v>
      </c>
      <c r="V363" t="n">
        <v>0.9399999999999999</v>
      </c>
      <c r="W363" t="n">
        <v>0.23</v>
      </c>
      <c r="X363" t="n">
        <v>1.12</v>
      </c>
      <c r="Y363" t="n">
        <v>1</v>
      </c>
      <c r="Z363" t="n">
        <v>10</v>
      </c>
    </row>
    <row r="364">
      <c r="A364" t="n">
        <v>16</v>
      </c>
      <c r="B364" t="n">
        <v>130</v>
      </c>
      <c r="C364" t="inlineStr">
        <is>
          <t xml:space="preserve">CONCLUIDO	</t>
        </is>
      </c>
      <c r="D364" t="n">
        <v>4.3446</v>
      </c>
      <c r="E364" t="n">
        <v>23.02</v>
      </c>
      <c r="F364" t="n">
        <v>18.35</v>
      </c>
      <c r="G364" t="n">
        <v>28.98</v>
      </c>
      <c r="H364" t="n">
        <v>0.34</v>
      </c>
      <c r="I364" t="n">
        <v>38</v>
      </c>
      <c r="J364" t="n">
        <v>260.17</v>
      </c>
      <c r="K364" t="n">
        <v>59.19</v>
      </c>
      <c r="L364" t="n">
        <v>5</v>
      </c>
      <c r="M364" t="n">
        <v>36</v>
      </c>
      <c r="N364" t="n">
        <v>65.98</v>
      </c>
      <c r="O364" t="n">
        <v>32321.82</v>
      </c>
      <c r="P364" t="n">
        <v>253.61</v>
      </c>
      <c r="Q364" t="n">
        <v>2924.58</v>
      </c>
      <c r="R364" t="n">
        <v>95.75</v>
      </c>
      <c r="S364" t="n">
        <v>60.56</v>
      </c>
      <c r="T364" t="n">
        <v>17691.79</v>
      </c>
      <c r="U364" t="n">
        <v>0.63</v>
      </c>
      <c r="V364" t="n">
        <v>0.9399999999999999</v>
      </c>
      <c r="W364" t="n">
        <v>0.23</v>
      </c>
      <c r="X364" t="n">
        <v>1.08</v>
      </c>
      <c r="Y364" t="n">
        <v>1</v>
      </c>
      <c r="Z364" t="n">
        <v>10</v>
      </c>
    </row>
    <row r="365">
      <c r="A365" t="n">
        <v>17</v>
      </c>
      <c r="B365" t="n">
        <v>130</v>
      </c>
      <c r="C365" t="inlineStr">
        <is>
          <t xml:space="preserve">CONCLUIDO	</t>
        </is>
      </c>
      <c r="D365" t="n">
        <v>4.3914</v>
      </c>
      <c r="E365" t="n">
        <v>22.77</v>
      </c>
      <c r="F365" t="n">
        <v>18.26</v>
      </c>
      <c r="G365" t="n">
        <v>31.3</v>
      </c>
      <c r="H365" t="n">
        <v>0.36</v>
      </c>
      <c r="I365" t="n">
        <v>35</v>
      </c>
      <c r="J365" t="n">
        <v>260.63</v>
      </c>
      <c r="K365" t="n">
        <v>59.19</v>
      </c>
      <c r="L365" t="n">
        <v>5.25</v>
      </c>
      <c r="M365" t="n">
        <v>33</v>
      </c>
      <c r="N365" t="n">
        <v>66.19</v>
      </c>
      <c r="O365" t="n">
        <v>32378.93</v>
      </c>
      <c r="P365" t="n">
        <v>248.79</v>
      </c>
      <c r="Q365" t="n">
        <v>2924.42</v>
      </c>
      <c r="R365" t="n">
        <v>92.59</v>
      </c>
      <c r="S365" t="n">
        <v>60.56</v>
      </c>
      <c r="T365" t="n">
        <v>16127.46</v>
      </c>
      <c r="U365" t="n">
        <v>0.65</v>
      </c>
      <c r="V365" t="n">
        <v>0.9399999999999999</v>
      </c>
      <c r="W365" t="n">
        <v>0.22</v>
      </c>
      <c r="X365" t="n">
        <v>0.98</v>
      </c>
      <c r="Y365" t="n">
        <v>1</v>
      </c>
      <c r="Z365" t="n">
        <v>10</v>
      </c>
    </row>
    <row r="366">
      <c r="A366" t="n">
        <v>18</v>
      </c>
      <c r="B366" t="n">
        <v>130</v>
      </c>
      <c r="C366" t="inlineStr">
        <is>
          <t xml:space="preserve">CONCLUIDO	</t>
        </is>
      </c>
      <c r="D366" t="n">
        <v>4.4239</v>
      </c>
      <c r="E366" t="n">
        <v>22.6</v>
      </c>
      <c r="F366" t="n">
        <v>18.19</v>
      </c>
      <c r="G366" t="n">
        <v>33.07</v>
      </c>
      <c r="H366" t="n">
        <v>0.37</v>
      </c>
      <c r="I366" t="n">
        <v>33</v>
      </c>
      <c r="J366" t="n">
        <v>261.1</v>
      </c>
      <c r="K366" t="n">
        <v>59.19</v>
      </c>
      <c r="L366" t="n">
        <v>5.5</v>
      </c>
      <c r="M366" t="n">
        <v>31</v>
      </c>
      <c r="N366" t="n">
        <v>66.40000000000001</v>
      </c>
      <c r="O366" t="n">
        <v>32436.11</v>
      </c>
      <c r="P366" t="n">
        <v>244.78</v>
      </c>
      <c r="Q366" t="n">
        <v>2924.58</v>
      </c>
      <c r="R366" t="n">
        <v>90.25</v>
      </c>
      <c r="S366" t="n">
        <v>60.56</v>
      </c>
      <c r="T366" t="n">
        <v>14963.77</v>
      </c>
      <c r="U366" t="n">
        <v>0.67</v>
      </c>
      <c r="V366" t="n">
        <v>0.95</v>
      </c>
      <c r="W366" t="n">
        <v>0.22</v>
      </c>
      <c r="X366" t="n">
        <v>0.91</v>
      </c>
      <c r="Y366" t="n">
        <v>1</v>
      </c>
      <c r="Z366" t="n">
        <v>10</v>
      </c>
    </row>
    <row r="367">
      <c r="A367" t="n">
        <v>19</v>
      </c>
      <c r="B367" t="n">
        <v>130</v>
      </c>
      <c r="C367" t="inlineStr">
        <is>
          <t xml:space="preserve">CONCLUIDO	</t>
        </is>
      </c>
      <c r="D367" t="n">
        <v>4.4566</v>
      </c>
      <c r="E367" t="n">
        <v>22.44</v>
      </c>
      <c r="F367" t="n">
        <v>18.12</v>
      </c>
      <c r="G367" t="n">
        <v>35.07</v>
      </c>
      <c r="H367" t="n">
        <v>0.39</v>
      </c>
      <c r="I367" t="n">
        <v>31</v>
      </c>
      <c r="J367" t="n">
        <v>261.56</v>
      </c>
      <c r="K367" t="n">
        <v>59.19</v>
      </c>
      <c r="L367" t="n">
        <v>5.75</v>
      </c>
      <c r="M367" t="n">
        <v>29</v>
      </c>
      <c r="N367" t="n">
        <v>66.62</v>
      </c>
      <c r="O367" t="n">
        <v>32493.38</v>
      </c>
      <c r="P367" t="n">
        <v>239.92</v>
      </c>
      <c r="Q367" t="n">
        <v>2924.35</v>
      </c>
      <c r="R367" t="n">
        <v>88.09999999999999</v>
      </c>
      <c r="S367" t="n">
        <v>60.56</v>
      </c>
      <c r="T367" t="n">
        <v>13900.69</v>
      </c>
      <c r="U367" t="n">
        <v>0.6899999999999999</v>
      </c>
      <c r="V367" t="n">
        <v>0.95</v>
      </c>
      <c r="W367" t="n">
        <v>0.21</v>
      </c>
      <c r="X367" t="n">
        <v>0.84</v>
      </c>
      <c r="Y367" t="n">
        <v>1</v>
      </c>
      <c r="Z367" t="n">
        <v>10</v>
      </c>
    </row>
    <row r="368">
      <c r="A368" t="n">
        <v>20</v>
      </c>
      <c r="B368" t="n">
        <v>130</v>
      </c>
      <c r="C368" t="inlineStr">
        <is>
          <t xml:space="preserve">CONCLUIDO	</t>
        </is>
      </c>
      <c r="D368" t="n">
        <v>4.4729</v>
      </c>
      <c r="E368" t="n">
        <v>22.36</v>
      </c>
      <c r="F368" t="n">
        <v>18.09</v>
      </c>
      <c r="G368" t="n">
        <v>36.17</v>
      </c>
      <c r="H368" t="n">
        <v>0.41</v>
      </c>
      <c r="I368" t="n">
        <v>30</v>
      </c>
      <c r="J368" t="n">
        <v>262.03</v>
      </c>
      <c r="K368" t="n">
        <v>59.19</v>
      </c>
      <c r="L368" t="n">
        <v>6</v>
      </c>
      <c r="M368" t="n">
        <v>28</v>
      </c>
      <c r="N368" t="n">
        <v>66.83</v>
      </c>
      <c r="O368" t="n">
        <v>32550.72</v>
      </c>
      <c r="P368" t="n">
        <v>235.81</v>
      </c>
      <c r="Q368" t="n">
        <v>2924.48</v>
      </c>
      <c r="R368" t="n">
        <v>86.84</v>
      </c>
      <c r="S368" t="n">
        <v>60.56</v>
      </c>
      <c r="T368" t="n">
        <v>13277.3</v>
      </c>
      <c r="U368" t="n">
        <v>0.7</v>
      </c>
      <c r="V368" t="n">
        <v>0.95</v>
      </c>
      <c r="W368" t="n">
        <v>0.21</v>
      </c>
      <c r="X368" t="n">
        <v>0.8100000000000001</v>
      </c>
      <c r="Y368" t="n">
        <v>1</v>
      </c>
      <c r="Z368" t="n">
        <v>10</v>
      </c>
    </row>
    <row r="369">
      <c r="A369" t="n">
        <v>21</v>
      </c>
      <c r="B369" t="n">
        <v>130</v>
      </c>
      <c r="C369" t="inlineStr">
        <is>
          <t xml:space="preserve">CONCLUIDO	</t>
        </is>
      </c>
      <c r="D369" t="n">
        <v>4.5129</v>
      </c>
      <c r="E369" t="n">
        <v>22.16</v>
      </c>
      <c r="F369" t="n">
        <v>17.98</v>
      </c>
      <c r="G369" t="n">
        <v>38.54</v>
      </c>
      <c r="H369" t="n">
        <v>0.42</v>
      </c>
      <c r="I369" t="n">
        <v>28</v>
      </c>
      <c r="J369" t="n">
        <v>262.49</v>
      </c>
      <c r="K369" t="n">
        <v>59.19</v>
      </c>
      <c r="L369" t="n">
        <v>6.25</v>
      </c>
      <c r="M369" t="n">
        <v>26</v>
      </c>
      <c r="N369" t="n">
        <v>67.05</v>
      </c>
      <c r="O369" t="n">
        <v>32608.15</v>
      </c>
      <c r="P369" t="n">
        <v>231.49</v>
      </c>
      <c r="Q369" t="n">
        <v>2924.39</v>
      </c>
      <c r="R369" t="n">
        <v>83.34999999999999</v>
      </c>
      <c r="S369" t="n">
        <v>60.56</v>
      </c>
      <c r="T369" t="n">
        <v>11538.82</v>
      </c>
      <c r="U369" t="n">
        <v>0.73</v>
      </c>
      <c r="V369" t="n">
        <v>0.96</v>
      </c>
      <c r="W369" t="n">
        <v>0.21</v>
      </c>
      <c r="X369" t="n">
        <v>0.71</v>
      </c>
      <c r="Y369" t="n">
        <v>1</v>
      </c>
      <c r="Z369" t="n">
        <v>10</v>
      </c>
    </row>
    <row r="370">
      <c r="A370" t="n">
        <v>22</v>
      </c>
      <c r="B370" t="n">
        <v>130</v>
      </c>
      <c r="C370" t="inlineStr">
        <is>
          <t xml:space="preserve">CONCLUIDO	</t>
        </is>
      </c>
      <c r="D370" t="n">
        <v>4.5397</v>
      </c>
      <c r="E370" t="n">
        <v>22.03</v>
      </c>
      <c r="F370" t="n">
        <v>17.95</v>
      </c>
      <c r="G370" t="n">
        <v>41.43</v>
      </c>
      <c r="H370" t="n">
        <v>0.44</v>
      </c>
      <c r="I370" t="n">
        <v>26</v>
      </c>
      <c r="J370" t="n">
        <v>262.96</v>
      </c>
      <c r="K370" t="n">
        <v>59.19</v>
      </c>
      <c r="L370" t="n">
        <v>6.5</v>
      </c>
      <c r="M370" t="n">
        <v>24</v>
      </c>
      <c r="N370" t="n">
        <v>67.26000000000001</v>
      </c>
      <c r="O370" t="n">
        <v>32665.66</v>
      </c>
      <c r="P370" t="n">
        <v>226.49</v>
      </c>
      <c r="Q370" t="n">
        <v>2924.55</v>
      </c>
      <c r="R370" t="n">
        <v>83.06</v>
      </c>
      <c r="S370" t="n">
        <v>60.56</v>
      </c>
      <c r="T370" t="n">
        <v>11406.35</v>
      </c>
      <c r="U370" t="n">
        <v>0.73</v>
      </c>
      <c r="V370" t="n">
        <v>0.96</v>
      </c>
      <c r="W370" t="n">
        <v>0.19</v>
      </c>
      <c r="X370" t="n">
        <v>0.67</v>
      </c>
      <c r="Y370" t="n">
        <v>1</v>
      </c>
      <c r="Z370" t="n">
        <v>10</v>
      </c>
    </row>
    <row r="371">
      <c r="A371" t="n">
        <v>23</v>
      </c>
      <c r="B371" t="n">
        <v>130</v>
      </c>
      <c r="C371" t="inlineStr">
        <is>
          <t xml:space="preserve">CONCLUIDO	</t>
        </is>
      </c>
      <c r="D371" t="n">
        <v>4.5433</v>
      </c>
      <c r="E371" t="n">
        <v>22.01</v>
      </c>
      <c r="F371" t="n">
        <v>17.98</v>
      </c>
      <c r="G371" t="n">
        <v>43.16</v>
      </c>
      <c r="H371" t="n">
        <v>0.46</v>
      </c>
      <c r="I371" t="n">
        <v>25</v>
      </c>
      <c r="J371" t="n">
        <v>263.42</v>
      </c>
      <c r="K371" t="n">
        <v>59.19</v>
      </c>
      <c r="L371" t="n">
        <v>6.75</v>
      </c>
      <c r="M371" t="n">
        <v>21</v>
      </c>
      <c r="N371" t="n">
        <v>67.48</v>
      </c>
      <c r="O371" t="n">
        <v>32723.25</v>
      </c>
      <c r="P371" t="n">
        <v>224.42</v>
      </c>
      <c r="Q371" t="n">
        <v>2924.48</v>
      </c>
      <c r="R371" t="n">
        <v>83.68000000000001</v>
      </c>
      <c r="S371" t="n">
        <v>60.56</v>
      </c>
      <c r="T371" t="n">
        <v>11719.12</v>
      </c>
      <c r="U371" t="n">
        <v>0.72</v>
      </c>
      <c r="V371" t="n">
        <v>0.96</v>
      </c>
      <c r="W371" t="n">
        <v>0.2</v>
      </c>
      <c r="X371" t="n">
        <v>0.71</v>
      </c>
      <c r="Y371" t="n">
        <v>1</v>
      </c>
      <c r="Z371" t="n">
        <v>10</v>
      </c>
    </row>
    <row r="372">
      <c r="A372" t="n">
        <v>24</v>
      </c>
      <c r="B372" t="n">
        <v>130</v>
      </c>
      <c r="C372" t="inlineStr">
        <is>
          <t xml:space="preserve">CONCLUIDO	</t>
        </is>
      </c>
      <c r="D372" t="n">
        <v>4.5597</v>
      </c>
      <c r="E372" t="n">
        <v>21.93</v>
      </c>
      <c r="F372" t="n">
        <v>17.95</v>
      </c>
      <c r="G372" t="n">
        <v>44.88</v>
      </c>
      <c r="H372" t="n">
        <v>0.47</v>
      </c>
      <c r="I372" t="n">
        <v>24</v>
      </c>
      <c r="J372" t="n">
        <v>263.89</v>
      </c>
      <c r="K372" t="n">
        <v>59.19</v>
      </c>
      <c r="L372" t="n">
        <v>7</v>
      </c>
      <c r="M372" t="n">
        <v>7</v>
      </c>
      <c r="N372" t="n">
        <v>67.7</v>
      </c>
      <c r="O372" t="n">
        <v>32780.92</v>
      </c>
      <c r="P372" t="n">
        <v>220.64</v>
      </c>
      <c r="Q372" t="n">
        <v>2924.67</v>
      </c>
      <c r="R372" t="n">
        <v>82.06999999999999</v>
      </c>
      <c r="S372" t="n">
        <v>60.56</v>
      </c>
      <c r="T372" t="n">
        <v>10917.97</v>
      </c>
      <c r="U372" t="n">
        <v>0.74</v>
      </c>
      <c r="V372" t="n">
        <v>0.96</v>
      </c>
      <c r="W372" t="n">
        <v>0.22</v>
      </c>
      <c r="X372" t="n">
        <v>0.68</v>
      </c>
      <c r="Y372" t="n">
        <v>1</v>
      </c>
      <c r="Z372" t="n">
        <v>10</v>
      </c>
    </row>
    <row r="373">
      <c r="A373" t="n">
        <v>25</v>
      </c>
      <c r="B373" t="n">
        <v>130</v>
      </c>
      <c r="C373" t="inlineStr">
        <is>
          <t xml:space="preserve">CONCLUIDO	</t>
        </is>
      </c>
      <c r="D373" t="n">
        <v>4.5545</v>
      </c>
      <c r="E373" t="n">
        <v>21.96</v>
      </c>
      <c r="F373" t="n">
        <v>17.98</v>
      </c>
      <c r="G373" t="n">
        <v>44.94</v>
      </c>
      <c r="H373" t="n">
        <v>0.49</v>
      </c>
      <c r="I373" t="n">
        <v>24</v>
      </c>
      <c r="J373" t="n">
        <v>264.36</v>
      </c>
      <c r="K373" t="n">
        <v>59.19</v>
      </c>
      <c r="L373" t="n">
        <v>7.25</v>
      </c>
      <c r="M373" t="n">
        <v>3</v>
      </c>
      <c r="N373" t="n">
        <v>67.92</v>
      </c>
      <c r="O373" t="n">
        <v>32838.68</v>
      </c>
      <c r="P373" t="n">
        <v>221.38</v>
      </c>
      <c r="Q373" t="n">
        <v>2924.47</v>
      </c>
      <c r="R373" t="n">
        <v>82.56999999999999</v>
      </c>
      <c r="S373" t="n">
        <v>60.56</v>
      </c>
      <c r="T373" t="n">
        <v>11168.95</v>
      </c>
      <c r="U373" t="n">
        <v>0.73</v>
      </c>
      <c r="V373" t="n">
        <v>0.96</v>
      </c>
      <c r="W373" t="n">
        <v>0.23</v>
      </c>
      <c r="X373" t="n">
        <v>0.7</v>
      </c>
      <c r="Y373" t="n">
        <v>1</v>
      </c>
      <c r="Z373" t="n">
        <v>10</v>
      </c>
    </row>
    <row r="374">
      <c r="A374" t="n">
        <v>26</v>
      </c>
      <c r="B374" t="n">
        <v>130</v>
      </c>
      <c r="C374" t="inlineStr">
        <is>
          <t xml:space="preserve">CONCLUIDO	</t>
        </is>
      </c>
      <c r="D374" t="n">
        <v>4.5589</v>
      </c>
      <c r="E374" t="n">
        <v>21.94</v>
      </c>
      <c r="F374" t="n">
        <v>17.96</v>
      </c>
      <c r="G374" t="n">
        <v>44.89</v>
      </c>
      <c r="H374" t="n">
        <v>0.5</v>
      </c>
      <c r="I374" t="n">
        <v>24</v>
      </c>
      <c r="J374" t="n">
        <v>264.83</v>
      </c>
      <c r="K374" t="n">
        <v>59.19</v>
      </c>
      <c r="L374" t="n">
        <v>7.5</v>
      </c>
      <c r="M374" t="n">
        <v>1</v>
      </c>
      <c r="N374" t="n">
        <v>68.14</v>
      </c>
      <c r="O374" t="n">
        <v>32896.51</v>
      </c>
      <c r="P374" t="n">
        <v>221.13</v>
      </c>
      <c r="Q374" t="n">
        <v>2924.53</v>
      </c>
      <c r="R374" t="n">
        <v>81.76000000000001</v>
      </c>
      <c r="S374" t="n">
        <v>60.56</v>
      </c>
      <c r="T374" t="n">
        <v>10766.3</v>
      </c>
      <c r="U374" t="n">
        <v>0.74</v>
      </c>
      <c r="V374" t="n">
        <v>0.96</v>
      </c>
      <c r="W374" t="n">
        <v>0.23</v>
      </c>
      <c r="X374" t="n">
        <v>0.68</v>
      </c>
      <c r="Y374" t="n">
        <v>1</v>
      </c>
      <c r="Z374" t="n">
        <v>10</v>
      </c>
    </row>
    <row r="375">
      <c r="A375" t="n">
        <v>27</v>
      </c>
      <c r="B375" t="n">
        <v>130</v>
      </c>
      <c r="C375" t="inlineStr">
        <is>
          <t xml:space="preserve">CONCLUIDO	</t>
        </is>
      </c>
      <c r="D375" t="n">
        <v>4.5588</v>
      </c>
      <c r="E375" t="n">
        <v>21.94</v>
      </c>
      <c r="F375" t="n">
        <v>17.96</v>
      </c>
      <c r="G375" t="n">
        <v>44.89</v>
      </c>
      <c r="H375" t="n">
        <v>0.52</v>
      </c>
      <c r="I375" t="n">
        <v>24</v>
      </c>
      <c r="J375" t="n">
        <v>265.3</v>
      </c>
      <c r="K375" t="n">
        <v>59.19</v>
      </c>
      <c r="L375" t="n">
        <v>7.75</v>
      </c>
      <c r="M375" t="n">
        <v>0</v>
      </c>
      <c r="N375" t="n">
        <v>68.36</v>
      </c>
      <c r="O375" t="n">
        <v>32954.43</v>
      </c>
      <c r="P375" t="n">
        <v>221.45</v>
      </c>
      <c r="Q375" t="n">
        <v>2924.53</v>
      </c>
      <c r="R375" t="n">
        <v>81.7</v>
      </c>
      <c r="S375" t="n">
        <v>60.56</v>
      </c>
      <c r="T375" t="n">
        <v>10736.57</v>
      </c>
      <c r="U375" t="n">
        <v>0.74</v>
      </c>
      <c r="V375" t="n">
        <v>0.96</v>
      </c>
      <c r="W375" t="n">
        <v>0.24</v>
      </c>
      <c r="X375" t="n">
        <v>0.68</v>
      </c>
      <c r="Y375" t="n">
        <v>1</v>
      </c>
      <c r="Z375" t="n">
        <v>10</v>
      </c>
    </row>
    <row r="376">
      <c r="A376" t="n">
        <v>0</v>
      </c>
      <c r="B376" t="n">
        <v>75</v>
      </c>
      <c r="C376" t="inlineStr">
        <is>
          <t xml:space="preserve">CONCLUIDO	</t>
        </is>
      </c>
      <c r="D376" t="n">
        <v>3.2703</v>
      </c>
      <c r="E376" t="n">
        <v>30.58</v>
      </c>
      <c r="F376" t="n">
        <v>22.68</v>
      </c>
      <c r="G376" t="n">
        <v>7.4</v>
      </c>
      <c r="H376" t="n">
        <v>0.12</v>
      </c>
      <c r="I376" t="n">
        <v>184</v>
      </c>
      <c r="J376" t="n">
        <v>150.44</v>
      </c>
      <c r="K376" t="n">
        <v>49.1</v>
      </c>
      <c r="L376" t="n">
        <v>1</v>
      </c>
      <c r="M376" t="n">
        <v>182</v>
      </c>
      <c r="N376" t="n">
        <v>25.34</v>
      </c>
      <c r="O376" t="n">
        <v>18787.76</v>
      </c>
      <c r="P376" t="n">
        <v>253.11</v>
      </c>
      <c r="Q376" t="n">
        <v>2924.93</v>
      </c>
      <c r="R376" t="n">
        <v>237.12</v>
      </c>
      <c r="S376" t="n">
        <v>60.56</v>
      </c>
      <c r="T376" t="n">
        <v>87643.57000000001</v>
      </c>
      <c r="U376" t="n">
        <v>0.26</v>
      </c>
      <c r="V376" t="n">
        <v>0.76</v>
      </c>
      <c r="W376" t="n">
        <v>0.46</v>
      </c>
      <c r="X376" t="n">
        <v>5.4</v>
      </c>
      <c r="Y376" t="n">
        <v>1</v>
      </c>
      <c r="Z376" t="n">
        <v>10</v>
      </c>
    </row>
    <row r="377">
      <c r="A377" t="n">
        <v>1</v>
      </c>
      <c r="B377" t="n">
        <v>75</v>
      </c>
      <c r="C377" t="inlineStr">
        <is>
          <t xml:space="preserve">CONCLUIDO	</t>
        </is>
      </c>
      <c r="D377" t="n">
        <v>3.6331</v>
      </c>
      <c r="E377" t="n">
        <v>27.52</v>
      </c>
      <c r="F377" t="n">
        <v>21.15</v>
      </c>
      <c r="G377" t="n">
        <v>9.470000000000001</v>
      </c>
      <c r="H377" t="n">
        <v>0.15</v>
      </c>
      <c r="I377" t="n">
        <v>134</v>
      </c>
      <c r="J377" t="n">
        <v>150.78</v>
      </c>
      <c r="K377" t="n">
        <v>49.1</v>
      </c>
      <c r="L377" t="n">
        <v>1.25</v>
      </c>
      <c r="M377" t="n">
        <v>132</v>
      </c>
      <c r="N377" t="n">
        <v>25.44</v>
      </c>
      <c r="O377" t="n">
        <v>18830.65</v>
      </c>
      <c r="P377" t="n">
        <v>230.91</v>
      </c>
      <c r="Q377" t="n">
        <v>2925.02</v>
      </c>
      <c r="R377" t="n">
        <v>186.88</v>
      </c>
      <c r="S377" t="n">
        <v>60.56</v>
      </c>
      <c r="T377" t="n">
        <v>62776.66</v>
      </c>
      <c r="U377" t="n">
        <v>0.32</v>
      </c>
      <c r="V377" t="n">
        <v>0.8100000000000001</v>
      </c>
      <c r="W377" t="n">
        <v>0.38</v>
      </c>
      <c r="X377" t="n">
        <v>3.87</v>
      </c>
      <c r="Y377" t="n">
        <v>1</v>
      </c>
      <c r="Z377" t="n">
        <v>10</v>
      </c>
    </row>
    <row r="378">
      <c r="A378" t="n">
        <v>2</v>
      </c>
      <c r="B378" t="n">
        <v>75</v>
      </c>
      <c r="C378" t="inlineStr">
        <is>
          <t xml:space="preserve">CONCLUIDO	</t>
        </is>
      </c>
      <c r="D378" t="n">
        <v>3.8838</v>
      </c>
      <c r="E378" t="n">
        <v>25.75</v>
      </c>
      <c r="F378" t="n">
        <v>20.26</v>
      </c>
      <c r="G378" t="n">
        <v>11.58</v>
      </c>
      <c r="H378" t="n">
        <v>0.18</v>
      </c>
      <c r="I378" t="n">
        <v>105</v>
      </c>
      <c r="J378" t="n">
        <v>151.13</v>
      </c>
      <c r="K378" t="n">
        <v>49.1</v>
      </c>
      <c r="L378" t="n">
        <v>1.5</v>
      </c>
      <c r="M378" t="n">
        <v>103</v>
      </c>
      <c r="N378" t="n">
        <v>25.54</v>
      </c>
      <c r="O378" t="n">
        <v>18873.58</v>
      </c>
      <c r="P378" t="n">
        <v>215.9</v>
      </c>
      <c r="Q378" t="n">
        <v>2924.83</v>
      </c>
      <c r="R378" t="n">
        <v>157.86</v>
      </c>
      <c r="S378" t="n">
        <v>60.56</v>
      </c>
      <c r="T378" t="n">
        <v>48407.88</v>
      </c>
      <c r="U378" t="n">
        <v>0.38</v>
      </c>
      <c r="V378" t="n">
        <v>0.85</v>
      </c>
      <c r="W378" t="n">
        <v>0.33</v>
      </c>
      <c r="X378" t="n">
        <v>2.98</v>
      </c>
      <c r="Y378" t="n">
        <v>1</v>
      </c>
      <c r="Z378" t="n">
        <v>10</v>
      </c>
    </row>
    <row r="379">
      <c r="A379" t="n">
        <v>3</v>
      </c>
      <c r="B379" t="n">
        <v>75</v>
      </c>
      <c r="C379" t="inlineStr">
        <is>
          <t xml:space="preserve">CONCLUIDO	</t>
        </is>
      </c>
      <c r="D379" t="n">
        <v>4.0725</v>
      </c>
      <c r="E379" t="n">
        <v>24.55</v>
      </c>
      <c r="F379" t="n">
        <v>19.68</v>
      </c>
      <c r="G379" t="n">
        <v>13.89</v>
      </c>
      <c r="H379" t="n">
        <v>0.2</v>
      </c>
      <c r="I379" t="n">
        <v>85</v>
      </c>
      <c r="J379" t="n">
        <v>151.48</v>
      </c>
      <c r="K379" t="n">
        <v>49.1</v>
      </c>
      <c r="L379" t="n">
        <v>1.75</v>
      </c>
      <c r="M379" t="n">
        <v>83</v>
      </c>
      <c r="N379" t="n">
        <v>25.64</v>
      </c>
      <c r="O379" t="n">
        <v>18916.54</v>
      </c>
      <c r="P379" t="n">
        <v>204.32</v>
      </c>
      <c r="Q379" t="n">
        <v>2924.94</v>
      </c>
      <c r="R379" t="n">
        <v>138.88</v>
      </c>
      <c r="S379" t="n">
        <v>60.56</v>
      </c>
      <c r="T379" t="n">
        <v>39021.77</v>
      </c>
      <c r="U379" t="n">
        <v>0.44</v>
      </c>
      <c r="V379" t="n">
        <v>0.87</v>
      </c>
      <c r="W379" t="n">
        <v>0.3</v>
      </c>
      <c r="X379" t="n">
        <v>2.4</v>
      </c>
      <c r="Y379" t="n">
        <v>1</v>
      </c>
      <c r="Z379" t="n">
        <v>10</v>
      </c>
    </row>
    <row r="380">
      <c r="A380" t="n">
        <v>4</v>
      </c>
      <c r="B380" t="n">
        <v>75</v>
      </c>
      <c r="C380" t="inlineStr">
        <is>
          <t xml:space="preserve">CONCLUIDO	</t>
        </is>
      </c>
      <c r="D380" t="n">
        <v>4.2177</v>
      </c>
      <c r="E380" t="n">
        <v>23.71</v>
      </c>
      <c r="F380" t="n">
        <v>19.26</v>
      </c>
      <c r="G380" t="n">
        <v>16.28</v>
      </c>
      <c r="H380" t="n">
        <v>0.23</v>
      </c>
      <c r="I380" t="n">
        <v>71</v>
      </c>
      <c r="J380" t="n">
        <v>151.83</v>
      </c>
      <c r="K380" t="n">
        <v>49.1</v>
      </c>
      <c r="L380" t="n">
        <v>2</v>
      </c>
      <c r="M380" t="n">
        <v>69</v>
      </c>
      <c r="N380" t="n">
        <v>25.73</v>
      </c>
      <c r="O380" t="n">
        <v>18959.54</v>
      </c>
      <c r="P380" t="n">
        <v>194.54</v>
      </c>
      <c r="Q380" t="n">
        <v>2924.92</v>
      </c>
      <c r="R380" t="n">
        <v>125.23</v>
      </c>
      <c r="S380" t="n">
        <v>60.56</v>
      </c>
      <c r="T380" t="n">
        <v>32264.04</v>
      </c>
      <c r="U380" t="n">
        <v>0.48</v>
      </c>
      <c r="V380" t="n">
        <v>0.89</v>
      </c>
      <c r="W380" t="n">
        <v>0.28</v>
      </c>
      <c r="X380" t="n">
        <v>1.98</v>
      </c>
      <c r="Y380" t="n">
        <v>1</v>
      </c>
      <c r="Z380" t="n">
        <v>10</v>
      </c>
    </row>
    <row r="381">
      <c r="A381" t="n">
        <v>5</v>
      </c>
      <c r="B381" t="n">
        <v>75</v>
      </c>
      <c r="C381" t="inlineStr">
        <is>
          <t xml:space="preserve">CONCLUIDO	</t>
        </is>
      </c>
      <c r="D381" t="n">
        <v>4.3456</v>
      </c>
      <c r="E381" t="n">
        <v>23.01</v>
      </c>
      <c r="F381" t="n">
        <v>18.9</v>
      </c>
      <c r="G381" t="n">
        <v>18.9</v>
      </c>
      <c r="H381" t="n">
        <v>0.26</v>
      </c>
      <c r="I381" t="n">
        <v>60</v>
      </c>
      <c r="J381" t="n">
        <v>152.18</v>
      </c>
      <c r="K381" t="n">
        <v>49.1</v>
      </c>
      <c r="L381" t="n">
        <v>2.25</v>
      </c>
      <c r="M381" t="n">
        <v>58</v>
      </c>
      <c r="N381" t="n">
        <v>25.83</v>
      </c>
      <c r="O381" t="n">
        <v>19002.56</v>
      </c>
      <c r="P381" t="n">
        <v>184.61</v>
      </c>
      <c r="Q381" t="n">
        <v>2924.56</v>
      </c>
      <c r="R381" t="n">
        <v>113.28</v>
      </c>
      <c r="S381" t="n">
        <v>60.56</v>
      </c>
      <c r="T381" t="n">
        <v>26342.65</v>
      </c>
      <c r="U381" t="n">
        <v>0.53</v>
      </c>
      <c r="V381" t="n">
        <v>0.91</v>
      </c>
      <c r="W381" t="n">
        <v>0.26</v>
      </c>
      <c r="X381" t="n">
        <v>1.62</v>
      </c>
      <c r="Y381" t="n">
        <v>1</v>
      </c>
      <c r="Z381" t="n">
        <v>10</v>
      </c>
    </row>
    <row r="382">
      <c r="A382" t="n">
        <v>6</v>
      </c>
      <c r="B382" t="n">
        <v>75</v>
      </c>
      <c r="C382" t="inlineStr">
        <is>
          <t xml:space="preserve">CONCLUIDO	</t>
        </is>
      </c>
      <c r="D382" t="n">
        <v>4.4444</v>
      </c>
      <c r="E382" t="n">
        <v>22.5</v>
      </c>
      <c r="F382" t="n">
        <v>18.64</v>
      </c>
      <c r="G382" t="n">
        <v>21.5</v>
      </c>
      <c r="H382" t="n">
        <v>0.29</v>
      </c>
      <c r="I382" t="n">
        <v>52</v>
      </c>
      <c r="J382" t="n">
        <v>152.53</v>
      </c>
      <c r="K382" t="n">
        <v>49.1</v>
      </c>
      <c r="L382" t="n">
        <v>2.5</v>
      </c>
      <c r="M382" t="n">
        <v>50</v>
      </c>
      <c r="N382" t="n">
        <v>25.93</v>
      </c>
      <c r="O382" t="n">
        <v>19045.63</v>
      </c>
      <c r="P382" t="n">
        <v>175.67</v>
      </c>
      <c r="Q382" t="n">
        <v>2924.6</v>
      </c>
      <c r="R382" t="n">
        <v>105.34</v>
      </c>
      <c r="S382" t="n">
        <v>60.56</v>
      </c>
      <c r="T382" t="n">
        <v>22415.76</v>
      </c>
      <c r="U382" t="n">
        <v>0.57</v>
      </c>
      <c r="V382" t="n">
        <v>0.92</v>
      </c>
      <c r="W382" t="n">
        <v>0.22</v>
      </c>
      <c r="X382" t="n">
        <v>1.36</v>
      </c>
      <c r="Y382" t="n">
        <v>1</v>
      </c>
      <c r="Z382" t="n">
        <v>10</v>
      </c>
    </row>
    <row r="383">
      <c r="A383" t="n">
        <v>7</v>
      </c>
      <c r="B383" t="n">
        <v>75</v>
      </c>
      <c r="C383" t="inlineStr">
        <is>
          <t xml:space="preserve">CONCLUIDO	</t>
        </is>
      </c>
      <c r="D383" t="n">
        <v>4.4814</v>
      </c>
      <c r="E383" t="n">
        <v>22.31</v>
      </c>
      <c r="F383" t="n">
        <v>18.63</v>
      </c>
      <c r="G383" t="n">
        <v>24.3</v>
      </c>
      <c r="H383" t="n">
        <v>0.32</v>
      </c>
      <c r="I383" t="n">
        <v>46</v>
      </c>
      <c r="J383" t="n">
        <v>152.88</v>
      </c>
      <c r="K383" t="n">
        <v>49.1</v>
      </c>
      <c r="L383" t="n">
        <v>2.75</v>
      </c>
      <c r="M383" t="n">
        <v>43</v>
      </c>
      <c r="N383" t="n">
        <v>26.03</v>
      </c>
      <c r="O383" t="n">
        <v>19088.72</v>
      </c>
      <c r="P383" t="n">
        <v>170.17</v>
      </c>
      <c r="Q383" t="n">
        <v>2924.49</v>
      </c>
      <c r="R383" t="n">
        <v>104.84</v>
      </c>
      <c r="S383" t="n">
        <v>60.56</v>
      </c>
      <c r="T383" t="n">
        <v>22196.4</v>
      </c>
      <c r="U383" t="n">
        <v>0.58</v>
      </c>
      <c r="V383" t="n">
        <v>0.92</v>
      </c>
      <c r="W383" t="n">
        <v>0.24</v>
      </c>
      <c r="X383" t="n">
        <v>1.36</v>
      </c>
      <c r="Y383" t="n">
        <v>1</v>
      </c>
      <c r="Z383" t="n">
        <v>10</v>
      </c>
    </row>
    <row r="384">
      <c r="A384" t="n">
        <v>8</v>
      </c>
      <c r="B384" t="n">
        <v>75</v>
      </c>
      <c r="C384" t="inlineStr">
        <is>
          <t xml:space="preserve">CONCLUIDO	</t>
        </is>
      </c>
      <c r="D384" t="n">
        <v>4.5482</v>
      </c>
      <c r="E384" t="n">
        <v>21.99</v>
      </c>
      <c r="F384" t="n">
        <v>18.46</v>
      </c>
      <c r="G384" t="n">
        <v>27.01</v>
      </c>
      <c r="H384" t="n">
        <v>0.35</v>
      </c>
      <c r="I384" t="n">
        <v>41</v>
      </c>
      <c r="J384" t="n">
        <v>153.23</v>
      </c>
      <c r="K384" t="n">
        <v>49.1</v>
      </c>
      <c r="L384" t="n">
        <v>3</v>
      </c>
      <c r="M384" t="n">
        <v>12</v>
      </c>
      <c r="N384" t="n">
        <v>26.13</v>
      </c>
      <c r="O384" t="n">
        <v>19131.85</v>
      </c>
      <c r="P384" t="n">
        <v>163.31</v>
      </c>
      <c r="Q384" t="n">
        <v>2924.47</v>
      </c>
      <c r="R384" t="n">
        <v>97.93000000000001</v>
      </c>
      <c r="S384" t="n">
        <v>60.56</v>
      </c>
      <c r="T384" t="n">
        <v>18763.64</v>
      </c>
      <c r="U384" t="n">
        <v>0.62</v>
      </c>
      <c r="V384" t="n">
        <v>0.93</v>
      </c>
      <c r="W384" t="n">
        <v>0.27</v>
      </c>
      <c r="X384" t="n">
        <v>1.18</v>
      </c>
      <c r="Y384" t="n">
        <v>1</v>
      </c>
      <c r="Z384" t="n">
        <v>10</v>
      </c>
    </row>
    <row r="385">
      <c r="A385" t="n">
        <v>9</v>
      </c>
      <c r="B385" t="n">
        <v>75</v>
      </c>
      <c r="C385" t="inlineStr">
        <is>
          <t xml:space="preserve">CONCLUIDO	</t>
        </is>
      </c>
      <c r="D385" t="n">
        <v>4.5413</v>
      </c>
      <c r="E385" t="n">
        <v>22.02</v>
      </c>
      <c r="F385" t="n">
        <v>18.49</v>
      </c>
      <c r="G385" t="n">
        <v>27.06</v>
      </c>
      <c r="H385" t="n">
        <v>0.37</v>
      </c>
      <c r="I385" t="n">
        <v>41</v>
      </c>
      <c r="J385" t="n">
        <v>153.58</v>
      </c>
      <c r="K385" t="n">
        <v>49.1</v>
      </c>
      <c r="L385" t="n">
        <v>3.25</v>
      </c>
      <c r="M385" t="n">
        <v>2</v>
      </c>
      <c r="N385" t="n">
        <v>26.23</v>
      </c>
      <c r="O385" t="n">
        <v>19175.02</v>
      </c>
      <c r="P385" t="n">
        <v>163.09</v>
      </c>
      <c r="Q385" t="n">
        <v>2924.54</v>
      </c>
      <c r="R385" t="n">
        <v>98.63</v>
      </c>
      <c r="S385" t="n">
        <v>60.56</v>
      </c>
      <c r="T385" t="n">
        <v>19114.76</v>
      </c>
      <c r="U385" t="n">
        <v>0.61</v>
      </c>
      <c r="V385" t="n">
        <v>0.93</v>
      </c>
      <c r="W385" t="n">
        <v>0.28</v>
      </c>
      <c r="X385" t="n">
        <v>1.21</v>
      </c>
      <c r="Y385" t="n">
        <v>1</v>
      </c>
      <c r="Z385" t="n">
        <v>10</v>
      </c>
    </row>
    <row r="386">
      <c r="A386" t="n">
        <v>10</v>
      </c>
      <c r="B386" t="n">
        <v>75</v>
      </c>
      <c r="C386" t="inlineStr">
        <is>
          <t xml:space="preserve">CONCLUIDO	</t>
        </is>
      </c>
      <c r="D386" t="n">
        <v>4.5556</v>
      </c>
      <c r="E386" t="n">
        <v>21.95</v>
      </c>
      <c r="F386" t="n">
        <v>18.45</v>
      </c>
      <c r="G386" t="n">
        <v>27.68</v>
      </c>
      <c r="H386" t="n">
        <v>0.4</v>
      </c>
      <c r="I386" t="n">
        <v>40</v>
      </c>
      <c r="J386" t="n">
        <v>153.93</v>
      </c>
      <c r="K386" t="n">
        <v>49.1</v>
      </c>
      <c r="L386" t="n">
        <v>3.5</v>
      </c>
      <c r="M386" t="n">
        <v>0</v>
      </c>
      <c r="N386" t="n">
        <v>26.33</v>
      </c>
      <c r="O386" t="n">
        <v>19218.22</v>
      </c>
      <c r="P386" t="n">
        <v>162.92</v>
      </c>
      <c r="Q386" t="n">
        <v>2924.4</v>
      </c>
      <c r="R386" t="n">
        <v>97.34999999999999</v>
      </c>
      <c r="S386" t="n">
        <v>60.56</v>
      </c>
      <c r="T386" t="n">
        <v>18481.84</v>
      </c>
      <c r="U386" t="n">
        <v>0.62</v>
      </c>
      <c r="V386" t="n">
        <v>0.93</v>
      </c>
      <c r="W386" t="n">
        <v>0.28</v>
      </c>
      <c r="X386" t="n">
        <v>1.18</v>
      </c>
      <c r="Y386" t="n">
        <v>1</v>
      </c>
      <c r="Z386" t="n">
        <v>10</v>
      </c>
    </row>
    <row r="387">
      <c r="A387" t="n">
        <v>0</v>
      </c>
      <c r="B387" t="n">
        <v>95</v>
      </c>
      <c r="C387" t="inlineStr">
        <is>
          <t xml:space="preserve">CONCLUIDO	</t>
        </is>
      </c>
      <c r="D387" t="n">
        <v>2.8581</v>
      </c>
      <c r="E387" t="n">
        <v>34.99</v>
      </c>
      <c r="F387" t="n">
        <v>24.03</v>
      </c>
      <c r="G387" t="n">
        <v>6.32</v>
      </c>
      <c r="H387" t="n">
        <v>0.1</v>
      </c>
      <c r="I387" t="n">
        <v>228</v>
      </c>
      <c r="J387" t="n">
        <v>185.69</v>
      </c>
      <c r="K387" t="n">
        <v>53.44</v>
      </c>
      <c r="L387" t="n">
        <v>1</v>
      </c>
      <c r="M387" t="n">
        <v>226</v>
      </c>
      <c r="N387" t="n">
        <v>36.26</v>
      </c>
      <c r="O387" t="n">
        <v>23136.14</v>
      </c>
      <c r="P387" t="n">
        <v>313.41</v>
      </c>
      <c r="Q387" t="n">
        <v>2925.72</v>
      </c>
      <c r="R387" t="n">
        <v>281.58</v>
      </c>
      <c r="S387" t="n">
        <v>60.56</v>
      </c>
      <c r="T387" t="n">
        <v>109656.63</v>
      </c>
      <c r="U387" t="n">
        <v>0.22</v>
      </c>
      <c r="V387" t="n">
        <v>0.72</v>
      </c>
      <c r="W387" t="n">
        <v>0.53</v>
      </c>
      <c r="X387" t="n">
        <v>6.75</v>
      </c>
      <c r="Y387" t="n">
        <v>1</v>
      </c>
      <c r="Z387" t="n">
        <v>10</v>
      </c>
    </row>
    <row r="388">
      <c r="A388" t="n">
        <v>1</v>
      </c>
      <c r="B388" t="n">
        <v>95</v>
      </c>
      <c r="C388" t="inlineStr">
        <is>
          <t xml:space="preserve">CONCLUIDO	</t>
        </is>
      </c>
      <c r="D388" t="n">
        <v>3.2594</v>
      </c>
      <c r="E388" t="n">
        <v>30.68</v>
      </c>
      <c r="F388" t="n">
        <v>22.07</v>
      </c>
      <c r="G388" t="n">
        <v>8.029999999999999</v>
      </c>
      <c r="H388" t="n">
        <v>0.12</v>
      </c>
      <c r="I388" t="n">
        <v>165</v>
      </c>
      <c r="J388" t="n">
        <v>186.07</v>
      </c>
      <c r="K388" t="n">
        <v>53.44</v>
      </c>
      <c r="L388" t="n">
        <v>1.25</v>
      </c>
      <c r="M388" t="n">
        <v>163</v>
      </c>
      <c r="N388" t="n">
        <v>36.39</v>
      </c>
      <c r="O388" t="n">
        <v>23182.76</v>
      </c>
      <c r="P388" t="n">
        <v>283.58</v>
      </c>
      <c r="Q388" t="n">
        <v>2925.08</v>
      </c>
      <c r="R388" t="n">
        <v>217.36</v>
      </c>
      <c r="S388" t="n">
        <v>60.56</v>
      </c>
      <c r="T388" t="n">
        <v>77861.53</v>
      </c>
      <c r="U388" t="n">
        <v>0.28</v>
      </c>
      <c r="V388" t="n">
        <v>0.78</v>
      </c>
      <c r="W388" t="n">
        <v>0.42</v>
      </c>
      <c r="X388" t="n">
        <v>4.79</v>
      </c>
      <c r="Y388" t="n">
        <v>1</v>
      </c>
      <c r="Z388" t="n">
        <v>10</v>
      </c>
    </row>
    <row r="389">
      <c r="A389" t="n">
        <v>2</v>
      </c>
      <c r="B389" t="n">
        <v>95</v>
      </c>
      <c r="C389" t="inlineStr">
        <is>
          <t xml:space="preserve">CONCLUIDO	</t>
        </is>
      </c>
      <c r="D389" t="n">
        <v>3.5375</v>
      </c>
      <c r="E389" t="n">
        <v>28.27</v>
      </c>
      <c r="F389" t="n">
        <v>21</v>
      </c>
      <c r="G389" t="n">
        <v>9.77</v>
      </c>
      <c r="H389" t="n">
        <v>0.14</v>
      </c>
      <c r="I389" t="n">
        <v>129</v>
      </c>
      <c r="J389" t="n">
        <v>186.45</v>
      </c>
      <c r="K389" t="n">
        <v>53.44</v>
      </c>
      <c r="L389" t="n">
        <v>1.5</v>
      </c>
      <c r="M389" t="n">
        <v>127</v>
      </c>
      <c r="N389" t="n">
        <v>36.51</v>
      </c>
      <c r="O389" t="n">
        <v>23229.42</v>
      </c>
      <c r="P389" t="n">
        <v>265.6</v>
      </c>
      <c r="Q389" t="n">
        <v>2924.9</v>
      </c>
      <c r="R389" t="n">
        <v>182.04</v>
      </c>
      <c r="S389" t="n">
        <v>60.56</v>
      </c>
      <c r="T389" t="n">
        <v>60380.86</v>
      </c>
      <c r="U389" t="n">
        <v>0.33</v>
      </c>
      <c r="V389" t="n">
        <v>0.82</v>
      </c>
      <c r="W389" t="n">
        <v>0.37</v>
      </c>
      <c r="X389" t="n">
        <v>3.72</v>
      </c>
      <c r="Y389" t="n">
        <v>1</v>
      </c>
      <c r="Z389" t="n">
        <v>10</v>
      </c>
    </row>
    <row r="390">
      <c r="A390" t="n">
        <v>3</v>
      </c>
      <c r="B390" t="n">
        <v>95</v>
      </c>
      <c r="C390" t="inlineStr">
        <is>
          <t xml:space="preserve">CONCLUIDO	</t>
        </is>
      </c>
      <c r="D390" t="n">
        <v>3.7556</v>
      </c>
      <c r="E390" t="n">
        <v>26.63</v>
      </c>
      <c r="F390" t="n">
        <v>20.25</v>
      </c>
      <c r="G390" t="n">
        <v>11.57</v>
      </c>
      <c r="H390" t="n">
        <v>0.17</v>
      </c>
      <c r="I390" t="n">
        <v>105</v>
      </c>
      <c r="J390" t="n">
        <v>186.83</v>
      </c>
      <c r="K390" t="n">
        <v>53.44</v>
      </c>
      <c r="L390" t="n">
        <v>1.75</v>
      </c>
      <c r="M390" t="n">
        <v>103</v>
      </c>
      <c r="N390" t="n">
        <v>36.64</v>
      </c>
      <c r="O390" t="n">
        <v>23276.13</v>
      </c>
      <c r="P390" t="n">
        <v>252.3</v>
      </c>
      <c r="Q390" t="n">
        <v>2924.69</v>
      </c>
      <c r="R390" t="n">
        <v>157.46</v>
      </c>
      <c r="S390" t="n">
        <v>60.56</v>
      </c>
      <c r="T390" t="n">
        <v>48208.39</v>
      </c>
      <c r="U390" t="n">
        <v>0.38</v>
      </c>
      <c r="V390" t="n">
        <v>0.85</v>
      </c>
      <c r="W390" t="n">
        <v>0.33</v>
      </c>
      <c r="X390" t="n">
        <v>2.97</v>
      </c>
      <c r="Y390" t="n">
        <v>1</v>
      </c>
      <c r="Z390" t="n">
        <v>10</v>
      </c>
    </row>
    <row r="391">
      <c r="A391" t="n">
        <v>4</v>
      </c>
      <c r="B391" t="n">
        <v>95</v>
      </c>
      <c r="C391" t="inlineStr">
        <is>
          <t xml:space="preserve">CONCLUIDO	</t>
        </is>
      </c>
      <c r="D391" t="n">
        <v>3.9188</v>
      </c>
      <c r="E391" t="n">
        <v>25.52</v>
      </c>
      <c r="F391" t="n">
        <v>19.77</v>
      </c>
      <c r="G391" t="n">
        <v>13.48</v>
      </c>
      <c r="H391" t="n">
        <v>0.19</v>
      </c>
      <c r="I391" t="n">
        <v>88</v>
      </c>
      <c r="J391" t="n">
        <v>187.21</v>
      </c>
      <c r="K391" t="n">
        <v>53.44</v>
      </c>
      <c r="L391" t="n">
        <v>2</v>
      </c>
      <c r="M391" t="n">
        <v>86</v>
      </c>
      <c r="N391" t="n">
        <v>36.77</v>
      </c>
      <c r="O391" t="n">
        <v>23322.88</v>
      </c>
      <c r="P391" t="n">
        <v>242.14</v>
      </c>
      <c r="Q391" t="n">
        <v>2924.61</v>
      </c>
      <c r="R391" t="n">
        <v>142.08</v>
      </c>
      <c r="S391" t="n">
        <v>60.56</v>
      </c>
      <c r="T391" t="n">
        <v>40605.15</v>
      </c>
      <c r="U391" t="n">
        <v>0.43</v>
      </c>
      <c r="V391" t="n">
        <v>0.87</v>
      </c>
      <c r="W391" t="n">
        <v>0.3</v>
      </c>
      <c r="X391" t="n">
        <v>2.5</v>
      </c>
      <c r="Y391" t="n">
        <v>1</v>
      </c>
      <c r="Z391" t="n">
        <v>10</v>
      </c>
    </row>
    <row r="392">
      <c r="A392" t="n">
        <v>5</v>
      </c>
      <c r="B392" t="n">
        <v>95</v>
      </c>
      <c r="C392" t="inlineStr">
        <is>
          <t xml:space="preserve">CONCLUIDO	</t>
        </is>
      </c>
      <c r="D392" t="n">
        <v>4.0483</v>
      </c>
      <c r="E392" t="n">
        <v>24.7</v>
      </c>
      <c r="F392" t="n">
        <v>19.4</v>
      </c>
      <c r="G392" t="n">
        <v>15.32</v>
      </c>
      <c r="H392" t="n">
        <v>0.21</v>
      </c>
      <c r="I392" t="n">
        <v>76</v>
      </c>
      <c r="J392" t="n">
        <v>187.59</v>
      </c>
      <c r="K392" t="n">
        <v>53.44</v>
      </c>
      <c r="L392" t="n">
        <v>2.25</v>
      </c>
      <c r="M392" t="n">
        <v>74</v>
      </c>
      <c r="N392" t="n">
        <v>36.9</v>
      </c>
      <c r="O392" t="n">
        <v>23369.68</v>
      </c>
      <c r="P392" t="n">
        <v>233.62</v>
      </c>
      <c r="Q392" t="n">
        <v>2924.61</v>
      </c>
      <c r="R392" t="n">
        <v>129.76</v>
      </c>
      <c r="S392" t="n">
        <v>60.56</v>
      </c>
      <c r="T392" t="n">
        <v>34507.03</v>
      </c>
      <c r="U392" t="n">
        <v>0.47</v>
      </c>
      <c r="V392" t="n">
        <v>0.89</v>
      </c>
      <c r="W392" t="n">
        <v>0.29</v>
      </c>
      <c r="X392" t="n">
        <v>2.13</v>
      </c>
      <c r="Y392" t="n">
        <v>1</v>
      </c>
      <c r="Z392" t="n">
        <v>10</v>
      </c>
    </row>
    <row r="393">
      <c r="A393" t="n">
        <v>6</v>
      </c>
      <c r="B393" t="n">
        <v>95</v>
      </c>
      <c r="C393" t="inlineStr">
        <is>
          <t xml:space="preserve">CONCLUIDO	</t>
        </is>
      </c>
      <c r="D393" t="n">
        <v>4.1612</v>
      </c>
      <c r="E393" t="n">
        <v>24.03</v>
      </c>
      <c r="F393" t="n">
        <v>19.11</v>
      </c>
      <c r="G393" t="n">
        <v>17.37</v>
      </c>
      <c r="H393" t="n">
        <v>0.24</v>
      </c>
      <c r="I393" t="n">
        <v>66</v>
      </c>
      <c r="J393" t="n">
        <v>187.97</v>
      </c>
      <c r="K393" t="n">
        <v>53.44</v>
      </c>
      <c r="L393" t="n">
        <v>2.5</v>
      </c>
      <c r="M393" t="n">
        <v>64</v>
      </c>
      <c r="N393" t="n">
        <v>37.03</v>
      </c>
      <c r="O393" t="n">
        <v>23416.52</v>
      </c>
      <c r="P393" t="n">
        <v>225.82</v>
      </c>
      <c r="Q393" t="n">
        <v>2924.63</v>
      </c>
      <c r="R393" t="n">
        <v>120.06</v>
      </c>
      <c r="S393" t="n">
        <v>60.56</v>
      </c>
      <c r="T393" t="n">
        <v>29704.48</v>
      </c>
      <c r="U393" t="n">
        <v>0.5</v>
      </c>
      <c r="V393" t="n">
        <v>0.9</v>
      </c>
      <c r="W393" t="n">
        <v>0.27</v>
      </c>
      <c r="X393" t="n">
        <v>1.83</v>
      </c>
      <c r="Y393" t="n">
        <v>1</v>
      </c>
      <c r="Z393" t="n">
        <v>10</v>
      </c>
    </row>
    <row r="394">
      <c r="A394" t="n">
        <v>7</v>
      </c>
      <c r="B394" t="n">
        <v>95</v>
      </c>
      <c r="C394" t="inlineStr">
        <is>
          <t xml:space="preserve">CONCLUIDO	</t>
        </is>
      </c>
      <c r="D394" t="n">
        <v>4.2633</v>
      </c>
      <c r="E394" t="n">
        <v>23.46</v>
      </c>
      <c r="F394" t="n">
        <v>18.83</v>
      </c>
      <c r="G394" t="n">
        <v>19.48</v>
      </c>
      <c r="H394" t="n">
        <v>0.26</v>
      </c>
      <c r="I394" t="n">
        <v>58</v>
      </c>
      <c r="J394" t="n">
        <v>188.35</v>
      </c>
      <c r="K394" t="n">
        <v>53.44</v>
      </c>
      <c r="L394" t="n">
        <v>2.75</v>
      </c>
      <c r="M394" t="n">
        <v>56</v>
      </c>
      <c r="N394" t="n">
        <v>37.16</v>
      </c>
      <c r="O394" t="n">
        <v>23463.4</v>
      </c>
      <c r="P394" t="n">
        <v>217.86</v>
      </c>
      <c r="Q394" t="n">
        <v>2924.48</v>
      </c>
      <c r="R394" t="n">
        <v>110.93</v>
      </c>
      <c r="S394" t="n">
        <v>60.56</v>
      </c>
      <c r="T394" t="n">
        <v>25180.33</v>
      </c>
      <c r="U394" t="n">
        <v>0.55</v>
      </c>
      <c r="V394" t="n">
        <v>0.91</v>
      </c>
      <c r="W394" t="n">
        <v>0.26</v>
      </c>
      <c r="X394" t="n">
        <v>1.55</v>
      </c>
      <c r="Y394" t="n">
        <v>1</v>
      </c>
      <c r="Z394" t="n">
        <v>10</v>
      </c>
    </row>
    <row r="395">
      <c r="A395" t="n">
        <v>8</v>
      </c>
      <c r="B395" t="n">
        <v>95</v>
      </c>
      <c r="C395" t="inlineStr">
        <is>
          <t xml:space="preserve">CONCLUIDO	</t>
        </is>
      </c>
      <c r="D395" t="n">
        <v>4.3433</v>
      </c>
      <c r="E395" t="n">
        <v>23.02</v>
      </c>
      <c r="F395" t="n">
        <v>18.62</v>
      </c>
      <c r="G395" t="n">
        <v>21.48</v>
      </c>
      <c r="H395" t="n">
        <v>0.28</v>
      </c>
      <c r="I395" t="n">
        <v>52</v>
      </c>
      <c r="J395" t="n">
        <v>188.73</v>
      </c>
      <c r="K395" t="n">
        <v>53.44</v>
      </c>
      <c r="L395" t="n">
        <v>3</v>
      </c>
      <c r="M395" t="n">
        <v>50</v>
      </c>
      <c r="N395" t="n">
        <v>37.29</v>
      </c>
      <c r="O395" t="n">
        <v>23510.33</v>
      </c>
      <c r="P395" t="n">
        <v>210.71</v>
      </c>
      <c r="Q395" t="n">
        <v>2924.48</v>
      </c>
      <c r="R395" t="n">
        <v>104.81</v>
      </c>
      <c r="S395" t="n">
        <v>60.56</v>
      </c>
      <c r="T395" t="n">
        <v>22152.17</v>
      </c>
      <c r="U395" t="n">
        <v>0.58</v>
      </c>
      <c r="V395" t="n">
        <v>0.92</v>
      </c>
      <c r="W395" t="n">
        <v>0.22</v>
      </c>
      <c r="X395" t="n">
        <v>1.34</v>
      </c>
      <c r="Y395" t="n">
        <v>1</v>
      </c>
      <c r="Z395" t="n">
        <v>10</v>
      </c>
    </row>
    <row r="396">
      <c r="A396" t="n">
        <v>9</v>
      </c>
      <c r="B396" t="n">
        <v>95</v>
      </c>
      <c r="C396" t="inlineStr">
        <is>
          <t xml:space="preserve">CONCLUIDO	</t>
        </is>
      </c>
      <c r="D396" t="n">
        <v>4.3673</v>
      </c>
      <c r="E396" t="n">
        <v>22.9</v>
      </c>
      <c r="F396" t="n">
        <v>18.68</v>
      </c>
      <c r="G396" t="n">
        <v>23.85</v>
      </c>
      <c r="H396" t="n">
        <v>0.3</v>
      </c>
      <c r="I396" t="n">
        <v>47</v>
      </c>
      <c r="J396" t="n">
        <v>189.11</v>
      </c>
      <c r="K396" t="n">
        <v>53.44</v>
      </c>
      <c r="L396" t="n">
        <v>3.25</v>
      </c>
      <c r="M396" t="n">
        <v>45</v>
      </c>
      <c r="N396" t="n">
        <v>37.42</v>
      </c>
      <c r="O396" t="n">
        <v>23557.3</v>
      </c>
      <c r="P396" t="n">
        <v>207.75</v>
      </c>
      <c r="Q396" t="n">
        <v>2924.58</v>
      </c>
      <c r="R396" t="n">
        <v>106.54</v>
      </c>
      <c r="S396" t="n">
        <v>60.56</v>
      </c>
      <c r="T396" t="n">
        <v>23040.36</v>
      </c>
      <c r="U396" t="n">
        <v>0.57</v>
      </c>
      <c r="V396" t="n">
        <v>0.92</v>
      </c>
      <c r="W396" t="n">
        <v>0.24</v>
      </c>
      <c r="X396" t="n">
        <v>1.4</v>
      </c>
      <c r="Y396" t="n">
        <v>1</v>
      </c>
      <c r="Z396" t="n">
        <v>10</v>
      </c>
    </row>
    <row r="397">
      <c r="A397" t="n">
        <v>10</v>
      </c>
      <c r="B397" t="n">
        <v>95</v>
      </c>
      <c r="C397" t="inlineStr">
        <is>
          <t xml:space="preserve">CONCLUIDO	</t>
        </is>
      </c>
      <c r="D397" t="n">
        <v>4.4411</v>
      </c>
      <c r="E397" t="n">
        <v>22.52</v>
      </c>
      <c r="F397" t="n">
        <v>18.48</v>
      </c>
      <c r="G397" t="n">
        <v>26.41</v>
      </c>
      <c r="H397" t="n">
        <v>0.33</v>
      </c>
      <c r="I397" t="n">
        <v>42</v>
      </c>
      <c r="J397" t="n">
        <v>189.49</v>
      </c>
      <c r="K397" t="n">
        <v>53.44</v>
      </c>
      <c r="L397" t="n">
        <v>3.5</v>
      </c>
      <c r="M397" t="n">
        <v>40</v>
      </c>
      <c r="N397" t="n">
        <v>37.55</v>
      </c>
      <c r="O397" t="n">
        <v>23604.32</v>
      </c>
      <c r="P397" t="n">
        <v>200.21</v>
      </c>
      <c r="Q397" t="n">
        <v>2924.64</v>
      </c>
      <c r="R397" t="n">
        <v>100</v>
      </c>
      <c r="S397" t="n">
        <v>60.56</v>
      </c>
      <c r="T397" t="n">
        <v>19792.6</v>
      </c>
      <c r="U397" t="n">
        <v>0.61</v>
      </c>
      <c r="V397" t="n">
        <v>0.93</v>
      </c>
      <c r="W397" t="n">
        <v>0.23</v>
      </c>
      <c r="X397" t="n">
        <v>1.21</v>
      </c>
      <c r="Y397" t="n">
        <v>1</v>
      </c>
      <c r="Z397" t="n">
        <v>10</v>
      </c>
    </row>
    <row r="398">
      <c r="A398" t="n">
        <v>11</v>
      </c>
      <c r="B398" t="n">
        <v>95</v>
      </c>
      <c r="C398" t="inlineStr">
        <is>
          <t xml:space="preserve">CONCLUIDO	</t>
        </is>
      </c>
      <c r="D398" t="n">
        <v>4.4981</v>
      </c>
      <c r="E398" t="n">
        <v>22.23</v>
      </c>
      <c r="F398" t="n">
        <v>18.35</v>
      </c>
      <c r="G398" t="n">
        <v>28.97</v>
      </c>
      <c r="H398" t="n">
        <v>0.35</v>
      </c>
      <c r="I398" t="n">
        <v>38</v>
      </c>
      <c r="J398" t="n">
        <v>189.87</v>
      </c>
      <c r="K398" t="n">
        <v>53.44</v>
      </c>
      <c r="L398" t="n">
        <v>3.75</v>
      </c>
      <c r="M398" t="n">
        <v>36</v>
      </c>
      <c r="N398" t="n">
        <v>37.69</v>
      </c>
      <c r="O398" t="n">
        <v>23651.38</v>
      </c>
      <c r="P398" t="n">
        <v>193.2</v>
      </c>
      <c r="Q398" t="n">
        <v>2924.74</v>
      </c>
      <c r="R398" t="n">
        <v>95.43000000000001</v>
      </c>
      <c r="S398" t="n">
        <v>60.56</v>
      </c>
      <c r="T398" t="n">
        <v>17528.67</v>
      </c>
      <c r="U398" t="n">
        <v>0.63</v>
      </c>
      <c r="V398" t="n">
        <v>0.9399999999999999</v>
      </c>
      <c r="W398" t="n">
        <v>0.23</v>
      </c>
      <c r="X398" t="n">
        <v>1.07</v>
      </c>
      <c r="Y398" t="n">
        <v>1</v>
      </c>
      <c r="Z398" t="n">
        <v>10</v>
      </c>
    </row>
    <row r="399">
      <c r="A399" t="n">
        <v>12</v>
      </c>
      <c r="B399" t="n">
        <v>95</v>
      </c>
      <c r="C399" t="inlineStr">
        <is>
          <t xml:space="preserve">CONCLUIDO	</t>
        </is>
      </c>
      <c r="D399" t="n">
        <v>4.5434</v>
      </c>
      <c r="E399" t="n">
        <v>22.01</v>
      </c>
      <c r="F399" t="n">
        <v>18.24</v>
      </c>
      <c r="G399" t="n">
        <v>31.27</v>
      </c>
      <c r="H399" t="n">
        <v>0.37</v>
      </c>
      <c r="I399" t="n">
        <v>35</v>
      </c>
      <c r="J399" t="n">
        <v>190.25</v>
      </c>
      <c r="K399" t="n">
        <v>53.44</v>
      </c>
      <c r="L399" t="n">
        <v>4</v>
      </c>
      <c r="M399" t="n">
        <v>30</v>
      </c>
      <c r="N399" t="n">
        <v>37.82</v>
      </c>
      <c r="O399" t="n">
        <v>23698.48</v>
      </c>
      <c r="P399" t="n">
        <v>187.33</v>
      </c>
      <c r="Q399" t="n">
        <v>2924.49</v>
      </c>
      <c r="R399" t="n">
        <v>91.7</v>
      </c>
      <c r="S399" t="n">
        <v>60.56</v>
      </c>
      <c r="T399" t="n">
        <v>15680.51</v>
      </c>
      <c r="U399" t="n">
        <v>0.66</v>
      </c>
      <c r="V399" t="n">
        <v>0.9399999999999999</v>
      </c>
      <c r="W399" t="n">
        <v>0.23</v>
      </c>
      <c r="X399" t="n">
        <v>0.96</v>
      </c>
      <c r="Y399" t="n">
        <v>1</v>
      </c>
      <c r="Z399" t="n">
        <v>10</v>
      </c>
    </row>
    <row r="400">
      <c r="A400" t="n">
        <v>13</v>
      </c>
      <c r="B400" t="n">
        <v>95</v>
      </c>
      <c r="C400" t="inlineStr">
        <is>
          <t xml:space="preserve">CONCLUIDO	</t>
        </is>
      </c>
      <c r="D400" t="n">
        <v>4.5632</v>
      </c>
      <c r="E400" t="n">
        <v>21.91</v>
      </c>
      <c r="F400" t="n">
        <v>18.22</v>
      </c>
      <c r="G400" t="n">
        <v>33.12</v>
      </c>
      <c r="H400" t="n">
        <v>0.4</v>
      </c>
      <c r="I400" t="n">
        <v>33</v>
      </c>
      <c r="J400" t="n">
        <v>190.63</v>
      </c>
      <c r="K400" t="n">
        <v>53.44</v>
      </c>
      <c r="L400" t="n">
        <v>4.25</v>
      </c>
      <c r="M400" t="n">
        <v>10</v>
      </c>
      <c r="N400" t="n">
        <v>37.95</v>
      </c>
      <c r="O400" t="n">
        <v>23745.63</v>
      </c>
      <c r="P400" t="n">
        <v>183.5</v>
      </c>
      <c r="Q400" t="n">
        <v>2924.47</v>
      </c>
      <c r="R400" t="n">
        <v>90.43000000000001</v>
      </c>
      <c r="S400" t="n">
        <v>60.56</v>
      </c>
      <c r="T400" t="n">
        <v>15054.56</v>
      </c>
      <c r="U400" t="n">
        <v>0.67</v>
      </c>
      <c r="V400" t="n">
        <v>0.9399999999999999</v>
      </c>
      <c r="W400" t="n">
        <v>0.24</v>
      </c>
      <c r="X400" t="n">
        <v>0.9399999999999999</v>
      </c>
      <c r="Y400" t="n">
        <v>1</v>
      </c>
      <c r="Z400" t="n">
        <v>10</v>
      </c>
    </row>
    <row r="401">
      <c r="A401" t="n">
        <v>14</v>
      </c>
      <c r="B401" t="n">
        <v>95</v>
      </c>
      <c r="C401" t="inlineStr">
        <is>
          <t xml:space="preserve">CONCLUIDO	</t>
        </is>
      </c>
      <c r="D401" t="n">
        <v>4.579</v>
      </c>
      <c r="E401" t="n">
        <v>21.84</v>
      </c>
      <c r="F401" t="n">
        <v>18.18</v>
      </c>
      <c r="G401" t="n">
        <v>34.09</v>
      </c>
      <c r="H401" t="n">
        <v>0.42</v>
      </c>
      <c r="I401" t="n">
        <v>32</v>
      </c>
      <c r="J401" t="n">
        <v>191.02</v>
      </c>
      <c r="K401" t="n">
        <v>53.44</v>
      </c>
      <c r="L401" t="n">
        <v>4.5</v>
      </c>
      <c r="M401" t="n">
        <v>4</v>
      </c>
      <c r="N401" t="n">
        <v>38.08</v>
      </c>
      <c r="O401" t="n">
        <v>23792.83</v>
      </c>
      <c r="P401" t="n">
        <v>182.2</v>
      </c>
      <c r="Q401" t="n">
        <v>2924.36</v>
      </c>
      <c r="R401" t="n">
        <v>88.73999999999999</v>
      </c>
      <c r="S401" t="n">
        <v>60.56</v>
      </c>
      <c r="T401" t="n">
        <v>14216.37</v>
      </c>
      <c r="U401" t="n">
        <v>0.68</v>
      </c>
      <c r="V401" t="n">
        <v>0.95</v>
      </c>
      <c r="W401" t="n">
        <v>0.25</v>
      </c>
      <c r="X401" t="n">
        <v>0.9</v>
      </c>
      <c r="Y401" t="n">
        <v>1</v>
      </c>
      <c r="Z401" t="n">
        <v>10</v>
      </c>
    </row>
    <row r="402">
      <c r="A402" t="n">
        <v>15</v>
      </c>
      <c r="B402" t="n">
        <v>95</v>
      </c>
      <c r="C402" t="inlineStr">
        <is>
          <t xml:space="preserve">CONCLUIDO	</t>
        </is>
      </c>
      <c r="D402" t="n">
        <v>4.5783</v>
      </c>
      <c r="E402" t="n">
        <v>21.84</v>
      </c>
      <c r="F402" t="n">
        <v>18.18</v>
      </c>
      <c r="G402" t="n">
        <v>34.09</v>
      </c>
      <c r="H402" t="n">
        <v>0.44</v>
      </c>
      <c r="I402" t="n">
        <v>32</v>
      </c>
      <c r="J402" t="n">
        <v>191.4</v>
      </c>
      <c r="K402" t="n">
        <v>53.44</v>
      </c>
      <c r="L402" t="n">
        <v>4.75</v>
      </c>
      <c r="M402" t="n">
        <v>0</v>
      </c>
      <c r="N402" t="n">
        <v>38.22</v>
      </c>
      <c r="O402" t="n">
        <v>23840.07</v>
      </c>
      <c r="P402" t="n">
        <v>182.6</v>
      </c>
      <c r="Q402" t="n">
        <v>2924.35</v>
      </c>
      <c r="R402" t="n">
        <v>88.73</v>
      </c>
      <c r="S402" t="n">
        <v>60.56</v>
      </c>
      <c r="T402" t="n">
        <v>14209.47</v>
      </c>
      <c r="U402" t="n">
        <v>0.68</v>
      </c>
      <c r="V402" t="n">
        <v>0.95</v>
      </c>
      <c r="W402" t="n">
        <v>0.26</v>
      </c>
      <c r="X402" t="n">
        <v>0.91</v>
      </c>
      <c r="Y402" t="n">
        <v>1</v>
      </c>
      <c r="Z402" t="n">
        <v>10</v>
      </c>
    </row>
    <row r="403">
      <c r="A403" t="n">
        <v>0</v>
      </c>
      <c r="B403" t="n">
        <v>55</v>
      </c>
      <c r="C403" t="inlineStr">
        <is>
          <t xml:space="preserve">CONCLUIDO	</t>
        </is>
      </c>
      <c r="D403" t="n">
        <v>3.7377</v>
      </c>
      <c r="E403" t="n">
        <v>26.75</v>
      </c>
      <c r="F403" t="n">
        <v>21.33</v>
      </c>
      <c r="G403" t="n">
        <v>9.140000000000001</v>
      </c>
      <c r="H403" t="n">
        <v>0.15</v>
      </c>
      <c r="I403" t="n">
        <v>140</v>
      </c>
      <c r="J403" t="n">
        <v>116.05</v>
      </c>
      <c r="K403" t="n">
        <v>43.4</v>
      </c>
      <c r="L403" t="n">
        <v>1</v>
      </c>
      <c r="M403" t="n">
        <v>138</v>
      </c>
      <c r="N403" t="n">
        <v>16.65</v>
      </c>
      <c r="O403" t="n">
        <v>14546.17</v>
      </c>
      <c r="P403" t="n">
        <v>192.58</v>
      </c>
      <c r="Q403" t="n">
        <v>2924.94</v>
      </c>
      <c r="R403" t="n">
        <v>192.62</v>
      </c>
      <c r="S403" t="n">
        <v>60.56</v>
      </c>
      <c r="T403" t="n">
        <v>65614.13</v>
      </c>
      <c r="U403" t="n">
        <v>0.31</v>
      </c>
      <c r="V403" t="n">
        <v>0.8100000000000001</v>
      </c>
      <c r="W403" t="n">
        <v>0.39</v>
      </c>
      <c r="X403" t="n">
        <v>4.05</v>
      </c>
      <c r="Y403" t="n">
        <v>1</v>
      </c>
      <c r="Z403" t="n">
        <v>10</v>
      </c>
    </row>
    <row r="404">
      <c r="A404" t="n">
        <v>1</v>
      </c>
      <c r="B404" t="n">
        <v>55</v>
      </c>
      <c r="C404" t="inlineStr">
        <is>
          <t xml:space="preserve">CONCLUIDO	</t>
        </is>
      </c>
      <c r="D404" t="n">
        <v>4.0478</v>
      </c>
      <c r="E404" t="n">
        <v>24.7</v>
      </c>
      <c r="F404" t="n">
        <v>20.18</v>
      </c>
      <c r="G404" t="n">
        <v>11.87</v>
      </c>
      <c r="H404" t="n">
        <v>0.19</v>
      </c>
      <c r="I404" t="n">
        <v>102</v>
      </c>
      <c r="J404" t="n">
        <v>116.37</v>
      </c>
      <c r="K404" t="n">
        <v>43.4</v>
      </c>
      <c r="L404" t="n">
        <v>1.25</v>
      </c>
      <c r="M404" t="n">
        <v>100</v>
      </c>
      <c r="N404" t="n">
        <v>16.72</v>
      </c>
      <c r="O404" t="n">
        <v>14585.96</v>
      </c>
      <c r="P404" t="n">
        <v>175.13</v>
      </c>
      <c r="Q404" t="n">
        <v>2924.92</v>
      </c>
      <c r="R404" t="n">
        <v>155.29</v>
      </c>
      <c r="S404" t="n">
        <v>60.56</v>
      </c>
      <c r="T404" t="n">
        <v>47138.52</v>
      </c>
      <c r="U404" t="n">
        <v>0.39</v>
      </c>
      <c r="V404" t="n">
        <v>0.85</v>
      </c>
      <c r="W404" t="n">
        <v>0.33</v>
      </c>
      <c r="X404" t="n">
        <v>2.9</v>
      </c>
      <c r="Y404" t="n">
        <v>1</v>
      </c>
      <c r="Z404" t="n">
        <v>10</v>
      </c>
    </row>
    <row r="405">
      <c r="A405" t="n">
        <v>2</v>
      </c>
      <c r="B405" t="n">
        <v>55</v>
      </c>
      <c r="C405" t="inlineStr">
        <is>
          <t xml:space="preserve">CONCLUIDO	</t>
        </is>
      </c>
      <c r="D405" t="n">
        <v>4.2725</v>
      </c>
      <c r="E405" t="n">
        <v>23.41</v>
      </c>
      <c r="F405" t="n">
        <v>19.46</v>
      </c>
      <c r="G405" t="n">
        <v>14.97</v>
      </c>
      <c r="H405" t="n">
        <v>0.23</v>
      </c>
      <c r="I405" t="n">
        <v>78</v>
      </c>
      <c r="J405" t="n">
        <v>116.69</v>
      </c>
      <c r="K405" t="n">
        <v>43.4</v>
      </c>
      <c r="L405" t="n">
        <v>1.5</v>
      </c>
      <c r="M405" t="n">
        <v>76</v>
      </c>
      <c r="N405" t="n">
        <v>16.79</v>
      </c>
      <c r="O405" t="n">
        <v>14625.77</v>
      </c>
      <c r="P405" t="n">
        <v>160.93</v>
      </c>
      <c r="Q405" t="n">
        <v>2924.86</v>
      </c>
      <c r="R405" t="n">
        <v>131.61</v>
      </c>
      <c r="S405" t="n">
        <v>60.56</v>
      </c>
      <c r="T405" t="n">
        <v>35418.58</v>
      </c>
      <c r="U405" t="n">
        <v>0.46</v>
      </c>
      <c r="V405" t="n">
        <v>0.88</v>
      </c>
      <c r="W405" t="n">
        <v>0.29</v>
      </c>
      <c r="X405" t="n">
        <v>2.18</v>
      </c>
      <c r="Y405" t="n">
        <v>1</v>
      </c>
      <c r="Z405" t="n">
        <v>10</v>
      </c>
    </row>
    <row r="406">
      <c r="A406" t="n">
        <v>3</v>
      </c>
      <c r="B406" t="n">
        <v>55</v>
      </c>
      <c r="C406" t="inlineStr">
        <is>
          <t xml:space="preserve">CONCLUIDO	</t>
        </is>
      </c>
      <c r="D406" t="n">
        <v>4.4373</v>
      </c>
      <c r="E406" t="n">
        <v>22.54</v>
      </c>
      <c r="F406" t="n">
        <v>18.97</v>
      </c>
      <c r="G406" t="n">
        <v>18.36</v>
      </c>
      <c r="H406" t="n">
        <v>0.26</v>
      </c>
      <c r="I406" t="n">
        <v>62</v>
      </c>
      <c r="J406" t="n">
        <v>117.01</v>
      </c>
      <c r="K406" t="n">
        <v>43.4</v>
      </c>
      <c r="L406" t="n">
        <v>1.75</v>
      </c>
      <c r="M406" t="n">
        <v>56</v>
      </c>
      <c r="N406" t="n">
        <v>16.86</v>
      </c>
      <c r="O406" t="n">
        <v>14665.62</v>
      </c>
      <c r="P406" t="n">
        <v>148.33</v>
      </c>
      <c r="Q406" t="n">
        <v>2924.51</v>
      </c>
      <c r="R406" t="n">
        <v>115.47</v>
      </c>
      <c r="S406" t="n">
        <v>60.56</v>
      </c>
      <c r="T406" t="n">
        <v>27430.61</v>
      </c>
      <c r="U406" t="n">
        <v>0.52</v>
      </c>
      <c r="V406" t="n">
        <v>0.91</v>
      </c>
      <c r="W406" t="n">
        <v>0.27</v>
      </c>
      <c r="X406" t="n">
        <v>1.69</v>
      </c>
      <c r="Y406" t="n">
        <v>1</v>
      </c>
      <c r="Z406" t="n">
        <v>10</v>
      </c>
    </row>
    <row r="407">
      <c r="A407" t="n">
        <v>4</v>
      </c>
      <c r="B407" t="n">
        <v>55</v>
      </c>
      <c r="C407" t="inlineStr">
        <is>
          <t xml:space="preserve">CONCLUIDO	</t>
        </is>
      </c>
      <c r="D407" t="n">
        <v>4.4959</v>
      </c>
      <c r="E407" t="n">
        <v>22.24</v>
      </c>
      <c r="F407" t="n">
        <v>18.84</v>
      </c>
      <c r="G407" t="n">
        <v>20.56</v>
      </c>
      <c r="H407" t="n">
        <v>0.3</v>
      </c>
      <c r="I407" t="n">
        <v>55</v>
      </c>
      <c r="J407" t="n">
        <v>117.34</v>
      </c>
      <c r="K407" t="n">
        <v>43.4</v>
      </c>
      <c r="L407" t="n">
        <v>2</v>
      </c>
      <c r="M407" t="n">
        <v>12</v>
      </c>
      <c r="N407" t="n">
        <v>16.94</v>
      </c>
      <c r="O407" t="n">
        <v>14705.49</v>
      </c>
      <c r="P407" t="n">
        <v>142.91</v>
      </c>
      <c r="Q407" t="n">
        <v>2924.67</v>
      </c>
      <c r="R407" t="n">
        <v>109.78</v>
      </c>
      <c r="S407" t="n">
        <v>60.56</v>
      </c>
      <c r="T407" t="n">
        <v>24618.63</v>
      </c>
      <c r="U407" t="n">
        <v>0.55</v>
      </c>
      <c r="V407" t="n">
        <v>0.91</v>
      </c>
      <c r="W407" t="n">
        <v>0.31</v>
      </c>
      <c r="X407" t="n">
        <v>1.57</v>
      </c>
      <c r="Y407" t="n">
        <v>1</v>
      </c>
      <c r="Z407" t="n">
        <v>10</v>
      </c>
    </row>
    <row r="408">
      <c r="A408" t="n">
        <v>5</v>
      </c>
      <c r="B408" t="n">
        <v>55</v>
      </c>
      <c r="C408" t="inlineStr">
        <is>
          <t xml:space="preserve">CONCLUIDO	</t>
        </is>
      </c>
      <c r="D408" t="n">
        <v>4.4876</v>
      </c>
      <c r="E408" t="n">
        <v>22.28</v>
      </c>
      <c r="F408" t="n">
        <v>18.89</v>
      </c>
      <c r="G408" t="n">
        <v>20.6</v>
      </c>
      <c r="H408" t="n">
        <v>0.34</v>
      </c>
      <c r="I408" t="n">
        <v>55</v>
      </c>
      <c r="J408" t="n">
        <v>117.66</v>
      </c>
      <c r="K408" t="n">
        <v>43.4</v>
      </c>
      <c r="L408" t="n">
        <v>2.25</v>
      </c>
      <c r="M408" t="n">
        <v>0</v>
      </c>
      <c r="N408" t="n">
        <v>17.01</v>
      </c>
      <c r="O408" t="n">
        <v>14745.39</v>
      </c>
      <c r="P408" t="n">
        <v>143.02</v>
      </c>
      <c r="Q408" t="n">
        <v>2924.62</v>
      </c>
      <c r="R408" t="n">
        <v>110.49</v>
      </c>
      <c r="S408" t="n">
        <v>60.56</v>
      </c>
      <c r="T408" t="n">
        <v>24974.64</v>
      </c>
      <c r="U408" t="n">
        <v>0.55</v>
      </c>
      <c r="V408" t="n">
        <v>0.91</v>
      </c>
      <c r="W408" t="n">
        <v>0.33</v>
      </c>
      <c r="X408" t="n">
        <v>1.61</v>
      </c>
      <c r="Y408" t="n">
        <v>1</v>
      </c>
      <c r="Z40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INDEX(resultados!$A$2:$ZZ$408, 1, MATCH($B$1, resultados!$A$1:$ZZ$1, 0))</f>
        <v/>
      </c>
      <c r="B7">
        <f>INDEX(resultados!$A$2:$ZZ$408, 1, MATCH($B$2, resultados!$A$1:$ZZ$1, 0))</f>
        <v/>
      </c>
      <c r="C7">
        <f>INDEX(resultados!$A$2:$ZZ$408, 1, MATCH($B$3, resultados!$A$1:$ZZ$1, 0))</f>
        <v/>
      </c>
    </row>
    <row r="8">
      <c r="A8">
        <f>INDEX(resultados!$A$2:$ZZ$408, 2, MATCH($B$1, resultados!$A$1:$ZZ$1, 0))</f>
        <v/>
      </c>
      <c r="B8">
        <f>INDEX(resultados!$A$2:$ZZ$408, 2, MATCH($B$2, resultados!$A$1:$ZZ$1, 0))</f>
        <v/>
      </c>
      <c r="C8">
        <f>INDEX(resultados!$A$2:$ZZ$408, 2, MATCH($B$3, resultados!$A$1:$ZZ$1, 0))</f>
        <v/>
      </c>
    </row>
    <row r="9">
      <c r="A9">
        <f>INDEX(resultados!$A$2:$ZZ$408, 3, MATCH($B$1, resultados!$A$1:$ZZ$1, 0))</f>
        <v/>
      </c>
      <c r="B9">
        <f>INDEX(resultados!$A$2:$ZZ$408, 3, MATCH($B$2, resultados!$A$1:$ZZ$1, 0))</f>
        <v/>
      </c>
      <c r="C9">
        <f>INDEX(resultados!$A$2:$ZZ$408, 3, MATCH($B$3, resultados!$A$1:$ZZ$1, 0))</f>
        <v/>
      </c>
    </row>
    <row r="10">
      <c r="A10">
        <f>INDEX(resultados!$A$2:$ZZ$408, 4, MATCH($B$1, resultados!$A$1:$ZZ$1, 0))</f>
        <v/>
      </c>
      <c r="B10">
        <f>INDEX(resultados!$A$2:$ZZ$408, 4, MATCH($B$2, resultados!$A$1:$ZZ$1, 0))</f>
        <v/>
      </c>
      <c r="C10">
        <f>INDEX(resultados!$A$2:$ZZ$408, 4, MATCH($B$3, resultados!$A$1:$ZZ$1, 0))</f>
        <v/>
      </c>
    </row>
    <row r="11">
      <c r="A11">
        <f>INDEX(resultados!$A$2:$ZZ$408, 5, MATCH($B$1, resultados!$A$1:$ZZ$1, 0))</f>
        <v/>
      </c>
      <c r="B11">
        <f>INDEX(resultados!$A$2:$ZZ$408, 5, MATCH($B$2, resultados!$A$1:$ZZ$1, 0))</f>
        <v/>
      </c>
      <c r="C11">
        <f>INDEX(resultados!$A$2:$ZZ$408, 5, MATCH($B$3, resultados!$A$1:$ZZ$1, 0))</f>
        <v/>
      </c>
    </row>
    <row r="12">
      <c r="A12">
        <f>INDEX(resultados!$A$2:$ZZ$408, 6, MATCH($B$1, resultados!$A$1:$ZZ$1, 0))</f>
        <v/>
      </c>
      <c r="B12">
        <f>INDEX(resultados!$A$2:$ZZ$408, 6, MATCH($B$2, resultados!$A$1:$ZZ$1, 0))</f>
        <v/>
      </c>
      <c r="C12">
        <f>INDEX(resultados!$A$2:$ZZ$408, 6, MATCH($B$3, resultados!$A$1:$ZZ$1, 0))</f>
        <v/>
      </c>
    </row>
    <row r="13">
      <c r="A13">
        <f>INDEX(resultados!$A$2:$ZZ$408, 7, MATCH($B$1, resultados!$A$1:$ZZ$1, 0))</f>
        <v/>
      </c>
      <c r="B13">
        <f>INDEX(resultados!$A$2:$ZZ$408, 7, MATCH($B$2, resultados!$A$1:$ZZ$1, 0))</f>
        <v/>
      </c>
      <c r="C13">
        <f>INDEX(resultados!$A$2:$ZZ$408, 7, MATCH($B$3, resultados!$A$1:$ZZ$1, 0))</f>
        <v/>
      </c>
    </row>
    <row r="14">
      <c r="A14">
        <f>INDEX(resultados!$A$2:$ZZ$408, 8, MATCH($B$1, resultados!$A$1:$ZZ$1, 0))</f>
        <v/>
      </c>
      <c r="B14">
        <f>INDEX(resultados!$A$2:$ZZ$408, 8, MATCH($B$2, resultados!$A$1:$ZZ$1, 0))</f>
        <v/>
      </c>
      <c r="C14">
        <f>INDEX(resultados!$A$2:$ZZ$408, 8, MATCH($B$3, resultados!$A$1:$ZZ$1, 0))</f>
        <v/>
      </c>
    </row>
    <row r="15">
      <c r="A15">
        <f>INDEX(resultados!$A$2:$ZZ$408, 9, MATCH($B$1, resultados!$A$1:$ZZ$1, 0))</f>
        <v/>
      </c>
      <c r="B15">
        <f>INDEX(resultados!$A$2:$ZZ$408, 9, MATCH($B$2, resultados!$A$1:$ZZ$1, 0))</f>
        <v/>
      </c>
      <c r="C15">
        <f>INDEX(resultados!$A$2:$ZZ$408, 9, MATCH($B$3, resultados!$A$1:$ZZ$1, 0))</f>
        <v/>
      </c>
    </row>
    <row r="16">
      <c r="A16">
        <f>INDEX(resultados!$A$2:$ZZ$408, 10, MATCH($B$1, resultados!$A$1:$ZZ$1, 0))</f>
        <v/>
      </c>
      <c r="B16">
        <f>INDEX(resultados!$A$2:$ZZ$408, 10, MATCH($B$2, resultados!$A$1:$ZZ$1, 0))</f>
        <v/>
      </c>
      <c r="C16">
        <f>INDEX(resultados!$A$2:$ZZ$408, 10, MATCH($B$3, resultados!$A$1:$ZZ$1, 0))</f>
        <v/>
      </c>
    </row>
    <row r="17">
      <c r="A17">
        <f>INDEX(resultados!$A$2:$ZZ$408, 11, MATCH($B$1, resultados!$A$1:$ZZ$1, 0))</f>
        <v/>
      </c>
      <c r="B17">
        <f>INDEX(resultados!$A$2:$ZZ$408, 11, MATCH($B$2, resultados!$A$1:$ZZ$1, 0))</f>
        <v/>
      </c>
      <c r="C17">
        <f>INDEX(resultados!$A$2:$ZZ$408, 11, MATCH($B$3, resultados!$A$1:$ZZ$1, 0))</f>
        <v/>
      </c>
    </row>
    <row r="18">
      <c r="A18">
        <f>INDEX(resultados!$A$2:$ZZ$408, 12, MATCH($B$1, resultados!$A$1:$ZZ$1, 0))</f>
        <v/>
      </c>
      <c r="B18">
        <f>INDEX(resultados!$A$2:$ZZ$408, 12, MATCH($B$2, resultados!$A$1:$ZZ$1, 0))</f>
        <v/>
      </c>
      <c r="C18">
        <f>INDEX(resultados!$A$2:$ZZ$408, 12, MATCH($B$3, resultados!$A$1:$ZZ$1, 0))</f>
        <v/>
      </c>
    </row>
    <row r="19">
      <c r="A19">
        <f>INDEX(resultados!$A$2:$ZZ$408, 13, MATCH($B$1, resultados!$A$1:$ZZ$1, 0))</f>
        <v/>
      </c>
      <c r="B19">
        <f>INDEX(resultados!$A$2:$ZZ$408, 13, MATCH($B$2, resultados!$A$1:$ZZ$1, 0))</f>
        <v/>
      </c>
      <c r="C19">
        <f>INDEX(resultados!$A$2:$ZZ$408, 13, MATCH($B$3, resultados!$A$1:$ZZ$1, 0))</f>
        <v/>
      </c>
    </row>
    <row r="20">
      <c r="A20">
        <f>INDEX(resultados!$A$2:$ZZ$408, 14, MATCH($B$1, resultados!$A$1:$ZZ$1, 0))</f>
        <v/>
      </c>
      <c r="B20">
        <f>INDEX(resultados!$A$2:$ZZ$408, 14, MATCH($B$2, resultados!$A$1:$ZZ$1, 0))</f>
        <v/>
      </c>
      <c r="C20">
        <f>INDEX(resultados!$A$2:$ZZ$408, 14, MATCH($B$3, resultados!$A$1:$ZZ$1, 0))</f>
        <v/>
      </c>
    </row>
    <row r="21">
      <c r="A21">
        <f>INDEX(resultados!$A$2:$ZZ$408, 15, MATCH($B$1, resultados!$A$1:$ZZ$1, 0))</f>
        <v/>
      </c>
      <c r="B21">
        <f>INDEX(resultados!$A$2:$ZZ$408, 15, MATCH($B$2, resultados!$A$1:$ZZ$1, 0))</f>
        <v/>
      </c>
      <c r="C21">
        <f>INDEX(resultados!$A$2:$ZZ$408, 15, MATCH($B$3, resultados!$A$1:$ZZ$1, 0))</f>
        <v/>
      </c>
    </row>
    <row r="22">
      <c r="A22">
        <f>INDEX(resultados!$A$2:$ZZ$408, 16, MATCH($B$1, resultados!$A$1:$ZZ$1, 0))</f>
        <v/>
      </c>
      <c r="B22">
        <f>INDEX(resultados!$A$2:$ZZ$408, 16, MATCH($B$2, resultados!$A$1:$ZZ$1, 0))</f>
        <v/>
      </c>
      <c r="C22">
        <f>INDEX(resultados!$A$2:$ZZ$408, 16, MATCH($B$3, resultados!$A$1:$ZZ$1, 0))</f>
        <v/>
      </c>
    </row>
    <row r="23">
      <c r="A23">
        <f>INDEX(resultados!$A$2:$ZZ$408, 17, MATCH($B$1, resultados!$A$1:$ZZ$1, 0))</f>
        <v/>
      </c>
      <c r="B23">
        <f>INDEX(resultados!$A$2:$ZZ$408, 17, MATCH($B$2, resultados!$A$1:$ZZ$1, 0))</f>
        <v/>
      </c>
      <c r="C23">
        <f>INDEX(resultados!$A$2:$ZZ$408, 17, MATCH($B$3, resultados!$A$1:$ZZ$1, 0))</f>
        <v/>
      </c>
    </row>
    <row r="24">
      <c r="A24">
        <f>INDEX(resultados!$A$2:$ZZ$408, 18, MATCH($B$1, resultados!$A$1:$ZZ$1, 0))</f>
        <v/>
      </c>
      <c r="B24">
        <f>INDEX(resultados!$A$2:$ZZ$408, 18, MATCH($B$2, resultados!$A$1:$ZZ$1, 0))</f>
        <v/>
      </c>
      <c r="C24">
        <f>INDEX(resultados!$A$2:$ZZ$408, 18, MATCH($B$3, resultados!$A$1:$ZZ$1, 0))</f>
        <v/>
      </c>
    </row>
    <row r="25">
      <c r="A25">
        <f>INDEX(resultados!$A$2:$ZZ$408, 19, MATCH($B$1, resultados!$A$1:$ZZ$1, 0))</f>
        <v/>
      </c>
      <c r="B25">
        <f>INDEX(resultados!$A$2:$ZZ$408, 19, MATCH($B$2, resultados!$A$1:$ZZ$1, 0))</f>
        <v/>
      </c>
      <c r="C25">
        <f>INDEX(resultados!$A$2:$ZZ$408, 19, MATCH($B$3, resultados!$A$1:$ZZ$1, 0))</f>
        <v/>
      </c>
    </row>
    <row r="26">
      <c r="A26">
        <f>INDEX(resultados!$A$2:$ZZ$408, 20, MATCH($B$1, resultados!$A$1:$ZZ$1, 0))</f>
        <v/>
      </c>
      <c r="B26">
        <f>INDEX(resultados!$A$2:$ZZ$408, 20, MATCH($B$2, resultados!$A$1:$ZZ$1, 0))</f>
        <v/>
      </c>
      <c r="C26">
        <f>INDEX(resultados!$A$2:$ZZ$408, 20, MATCH($B$3, resultados!$A$1:$ZZ$1, 0))</f>
        <v/>
      </c>
    </row>
    <row r="27">
      <c r="A27">
        <f>INDEX(resultados!$A$2:$ZZ$408, 21, MATCH($B$1, resultados!$A$1:$ZZ$1, 0))</f>
        <v/>
      </c>
      <c r="B27">
        <f>INDEX(resultados!$A$2:$ZZ$408, 21, MATCH($B$2, resultados!$A$1:$ZZ$1, 0))</f>
        <v/>
      </c>
      <c r="C27">
        <f>INDEX(resultados!$A$2:$ZZ$408, 21, MATCH($B$3, resultados!$A$1:$ZZ$1, 0))</f>
        <v/>
      </c>
    </row>
    <row r="28">
      <c r="A28">
        <f>INDEX(resultados!$A$2:$ZZ$408, 22, MATCH($B$1, resultados!$A$1:$ZZ$1, 0))</f>
        <v/>
      </c>
      <c r="B28">
        <f>INDEX(resultados!$A$2:$ZZ$408, 22, MATCH($B$2, resultados!$A$1:$ZZ$1, 0))</f>
        <v/>
      </c>
      <c r="C28">
        <f>INDEX(resultados!$A$2:$ZZ$408, 22, MATCH($B$3, resultados!$A$1:$ZZ$1, 0))</f>
        <v/>
      </c>
    </row>
    <row r="29">
      <c r="A29">
        <f>INDEX(resultados!$A$2:$ZZ$408, 23, MATCH($B$1, resultados!$A$1:$ZZ$1, 0))</f>
        <v/>
      </c>
      <c r="B29">
        <f>INDEX(resultados!$A$2:$ZZ$408, 23, MATCH($B$2, resultados!$A$1:$ZZ$1, 0))</f>
        <v/>
      </c>
      <c r="C29">
        <f>INDEX(resultados!$A$2:$ZZ$408, 23, MATCH($B$3, resultados!$A$1:$ZZ$1, 0))</f>
        <v/>
      </c>
    </row>
    <row r="30">
      <c r="A30">
        <f>INDEX(resultados!$A$2:$ZZ$408, 24, MATCH($B$1, resultados!$A$1:$ZZ$1, 0))</f>
        <v/>
      </c>
      <c r="B30">
        <f>INDEX(resultados!$A$2:$ZZ$408, 24, MATCH($B$2, resultados!$A$1:$ZZ$1, 0))</f>
        <v/>
      </c>
      <c r="C30">
        <f>INDEX(resultados!$A$2:$ZZ$408, 24, MATCH($B$3, resultados!$A$1:$ZZ$1, 0))</f>
        <v/>
      </c>
    </row>
    <row r="31">
      <c r="A31">
        <f>INDEX(resultados!$A$2:$ZZ$408, 25, MATCH($B$1, resultados!$A$1:$ZZ$1, 0))</f>
        <v/>
      </c>
      <c r="B31">
        <f>INDEX(resultados!$A$2:$ZZ$408, 25, MATCH($B$2, resultados!$A$1:$ZZ$1, 0))</f>
        <v/>
      </c>
      <c r="C31">
        <f>INDEX(resultados!$A$2:$ZZ$408, 25, MATCH($B$3, resultados!$A$1:$ZZ$1, 0))</f>
        <v/>
      </c>
    </row>
    <row r="32">
      <c r="A32">
        <f>INDEX(resultados!$A$2:$ZZ$408, 26, MATCH($B$1, resultados!$A$1:$ZZ$1, 0))</f>
        <v/>
      </c>
      <c r="B32">
        <f>INDEX(resultados!$A$2:$ZZ$408, 26, MATCH($B$2, resultados!$A$1:$ZZ$1, 0))</f>
        <v/>
      </c>
      <c r="C32">
        <f>INDEX(resultados!$A$2:$ZZ$408, 26, MATCH($B$3, resultados!$A$1:$ZZ$1, 0))</f>
        <v/>
      </c>
    </row>
    <row r="33">
      <c r="A33">
        <f>INDEX(resultados!$A$2:$ZZ$408, 27, MATCH($B$1, resultados!$A$1:$ZZ$1, 0))</f>
        <v/>
      </c>
      <c r="B33">
        <f>INDEX(resultados!$A$2:$ZZ$408, 27, MATCH($B$2, resultados!$A$1:$ZZ$1, 0))</f>
        <v/>
      </c>
      <c r="C33">
        <f>INDEX(resultados!$A$2:$ZZ$408, 27, MATCH($B$3, resultados!$A$1:$ZZ$1, 0))</f>
        <v/>
      </c>
    </row>
    <row r="34">
      <c r="A34">
        <f>INDEX(resultados!$A$2:$ZZ$408, 28, MATCH($B$1, resultados!$A$1:$ZZ$1, 0))</f>
        <v/>
      </c>
      <c r="B34">
        <f>INDEX(resultados!$A$2:$ZZ$408, 28, MATCH($B$2, resultados!$A$1:$ZZ$1, 0))</f>
        <v/>
      </c>
      <c r="C34">
        <f>INDEX(resultados!$A$2:$ZZ$408, 28, MATCH($B$3, resultados!$A$1:$ZZ$1, 0))</f>
        <v/>
      </c>
    </row>
    <row r="35">
      <c r="A35">
        <f>INDEX(resultados!$A$2:$ZZ$408, 29, MATCH($B$1, resultados!$A$1:$ZZ$1, 0))</f>
        <v/>
      </c>
      <c r="B35">
        <f>INDEX(resultados!$A$2:$ZZ$408, 29, MATCH($B$2, resultados!$A$1:$ZZ$1, 0))</f>
        <v/>
      </c>
      <c r="C35">
        <f>INDEX(resultados!$A$2:$ZZ$408, 29, MATCH($B$3, resultados!$A$1:$ZZ$1, 0))</f>
        <v/>
      </c>
    </row>
    <row r="36">
      <c r="A36">
        <f>INDEX(resultados!$A$2:$ZZ$408, 30, MATCH($B$1, resultados!$A$1:$ZZ$1, 0))</f>
        <v/>
      </c>
      <c r="B36">
        <f>INDEX(resultados!$A$2:$ZZ$408, 30, MATCH($B$2, resultados!$A$1:$ZZ$1, 0))</f>
        <v/>
      </c>
      <c r="C36">
        <f>INDEX(resultados!$A$2:$ZZ$408, 30, MATCH($B$3, resultados!$A$1:$ZZ$1, 0))</f>
        <v/>
      </c>
    </row>
    <row r="37">
      <c r="A37">
        <f>INDEX(resultados!$A$2:$ZZ$408, 31, MATCH($B$1, resultados!$A$1:$ZZ$1, 0))</f>
        <v/>
      </c>
      <c r="B37">
        <f>INDEX(resultados!$A$2:$ZZ$408, 31, MATCH($B$2, resultados!$A$1:$ZZ$1, 0))</f>
        <v/>
      </c>
      <c r="C37">
        <f>INDEX(resultados!$A$2:$ZZ$408, 31, MATCH($B$3, resultados!$A$1:$ZZ$1, 0))</f>
        <v/>
      </c>
    </row>
    <row r="38">
      <c r="A38">
        <f>INDEX(resultados!$A$2:$ZZ$408, 32, MATCH($B$1, resultados!$A$1:$ZZ$1, 0))</f>
        <v/>
      </c>
      <c r="B38">
        <f>INDEX(resultados!$A$2:$ZZ$408, 32, MATCH($B$2, resultados!$A$1:$ZZ$1, 0))</f>
        <v/>
      </c>
      <c r="C38">
        <f>INDEX(resultados!$A$2:$ZZ$408, 32, MATCH($B$3, resultados!$A$1:$ZZ$1, 0))</f>
        <v/>
      </c>
    </row>
    <row r="39">
      <c r="A39">
        <f>INDEX(resultados!$A$2:$ZZ$408, 33, MATCH($B$1, resultados!$A$1:$ZZ$1, 0))</f>
        <v/>
      </c>
      <c r="B39">
        <f>INDEX(resultados!$A$2:$ZZ$408, 33, MATCH($B$2, resultados!$A$1:$ZZ$1, 0))</f>
        <v/>
      </c>
      <c r="C39">
        <f>INDEX(resultados!$A$2:$ZZ$408, 33, MATCH($B$3, resultados!$A$1:$ZZ$1, 0))</f>
        <v/>
      </c>
    </row>
    <row r="40">
      <c r="A40">
        <f>INDEX(resultados!$A$2:$ZZ$408, 34, MATCH($B$1, resultados!$A$1:$ZZ$1, 0))</f>
        <v/>
      </c>
      <c r="B40">
        <f>INDEX(resultados!$A$2:$ZZ$408, 34, MATCH($B$2, resultados!$A$1:$ZZ$1, 0))</f>
        <v/>
      </c>
      <c r="C40">
        <f>INDEX(resultados!$A$2:$ZZ$408, 34, MATCH($B$3, resultados!$A$1:$ZZ$1, 0))</f>
        <v/>
      </c>
    </row>
    <row r="41">
      <c r="A41">
        <f>INDEX(resultados!$A$2:$ZZ$408, 35, MATCH($B$1, resultados!$A$1:$ZZ$1, 0))</f>
        <v/>
      </c>
      <c r="B41">
        <f>INDEX(resultados!$A$2:$ZZ$408, 35, MATCH($B$2, resultados!$A$1:$ZZ$1, 0))</f>
        <v/>
      </c>
      <c r="C41">
        <f>INDEX(resultados!$A$2:$ZZ$408, 35, MATCH($B$3, resultados!$A$1:$ZZ$1, 0))</f>
        <v/>
      </c>
    </row>
    <row r="42">
      <c r="A42">
        <f>INDEX(resultados!$A$2:$ZZ$408, 36, MATCH($B$1, resultados!$A$1:$ZZ$1, 0))</f>
        <v/>
      </c>
      <c r="B42">
        <f>INDEX(resultados!$A$2:$ZZ$408, 36, MATCH($B$2, resultados!$A$1:$ZZ$1, 0))</f>
        <v/>
      </c>
      <c r="C42">
        <f>INDEX(resultados!$A$2:$ZZ$408, 36, MATCH($B$3, resultados!$A$1:$ZZ$1, 0))</f>
        <v/>
      </c>
    </row>
    <row r="43">
      <c r="A43">
        <f>INDEX(resultados!$A$2:$ZZ$408, 37, MATCH($B$1, resultados!$A$1:$ZZ$1, 0))</f>
        <v/>
      </c>
      <c r="B43">
        <f>INDEX(resultados!$A$2:$ZZ$408, 37, MATCH($B$2, resultados!$A$1:$ZZ$1, 0))</f>
        <v/>
      </c>
      <c r="C43">
        <f>INDEX(resultados!$A$2:$ZZ$408, 37, MATCH($B$3, resultados!$A$1:$ZZ$1, 0))</f>
        <v/>
      </c>
    </row>
    <row r="44">
      <c r="A44">
        <f>INDEX(resultados!$A$2:$ZZ$408, 38, MATCH($B$1, resultados!$A$1:$ZZ$1, 0))</f>
        <v/>
      </c>
      <c r="B44">
        <f>INDEX(resultados!$A$2:$ZZ$408, 38, MATCH($B$2, resultados!$A$1:$ZZ$1, 0))</f>
        <v/>
      </c>
      <c r="C44">
        <f>INDEX(resultados!$A$2:$ZZ$408, 38, MATCH($B$3, resultados!$A$1:$ZZ$1, 0))</f>
        <v/>
      </c>
    </row>
    <row r="45">
      <c r="A45">
        <f>INDEX(resultados!$A$2:$ZZ$408, 39, MATCH($B$1, resultados!$A$1:$ZZ$1, 0))</f>
        <v/>
      </c>
      <c r="B45">
        <f>INDEX(resultados!$A$2:$ZZ$408, 39, MATCH($B$2, resultados!$A$1:$ZZ$1, 0))</f>
        <v/>
      </c>
      <c r="C45">
        <f>INDEX(resultados!$A$2:$ZZ$408, 39, MATCH($B$3, resultados!$A$1:$ZZ$1, 0))</f>
        <v/>
      </c>
    </row>
    <row r="46">
      <c r="A46">
        <f>INDEX(resultados!$A$2:$ZZ$408, 40, MATCH($B$1, resultados!$A$1:$ZZ$1, 0))</f>
        <v/>
      </c>
      <c r="B46">
        <f>INDEX(resultados!$A$2:$ZZ$408, 40, MATCH($B$2, resultados!$A$1:$ZZ$1, 0))</f>
        <v/>
      </c>
      <c r="C46">
        <f>INDEX(resultados!$A$2:$ZZ$408, 40, MATCH($B$3, resultados!$A$1:$ZZ$1, 0))</f>
        <v/>
      </c>
    </row>
    <row r="47">
      <c r="A47">
        <f>INDEX(resultados!$A$2:$ZZ$408, 41, MATCH($B$1, resultados!$A$1:$ZZ$1, 0))</f>
        <v/>
      </c>
      <c r="B47">
        <f>INDEX(resultados!$A$2:$ZZ$408, 41, MATCH($B$2, resultados!$A$1:$ZZ$1, 0))</f>
        <v/>
      </c>
      <c r="C47">
        <f>INDEX(resultados!$A$2:$ZZ$408, 41, MATCH($B$3, resultados!$A$1:$ZZ$1, 0))</f>
        <v/>
      </c>
    </row>
    <row r="48">
      <c r="A48">
        <f>INDEX(resultados!$A$2:$ZZ$408, 42, MATCH($B$1, resultados!$A$1:$ZZ$1, 0))</f>
        <v/>
      </c>
      <c r="B48">
        <f>INDEX(resultados!$A$2:$ZZ$408, 42, MATCH($B$2, resultados!$A$1:$ZZ$1, 0))</f>
        <v/>
      </c>
      <c r="C48">
        <f>INDEX(resultados!$A$2:$ZZ$408, 42, MATCH($B$3, resultados!$A$1:$ZZ$1, 0))</f>
        <v/>
      </c>
    </row>
    <row r="49">
      <c r="A49">
        <f>INDEX(resultados!$A$2:$ZZ$408, 43, MATCH($B$1, resultados!$A$1:$ZZ$1, 0))</f>
        <v/>
      </c>
      <c r="B49">
        <f>INDEX(resultados!$A$2:$ZZ$408, 43, MATCH($B$2, resultados!$A$1:$ZZ$1, 0))</f>
        <v/>
      </c>
      <c r="C49">
        <f>INDEX(resultados!$A$2:$ZZ$408, 43, MATCH($B$3, resultados!$A$1:$ZZ$1, 0))</f>
        <v/>
      </c>
    </row>
    <row r="50">
      <c r="A50">
        <f>INDEX(resultados!$A$2:$ZZ$408, 44, MATCH($B$1, resultados!$A$1:$ZZ$1, 0))</f>
        <v/>
      </c>
      <c r="B50">
        <f>INDEX(resultados!$A$2:$ZZ$408, 44, MATCH($B$2, resultados!$A$1:$ZZ$1, 0))</f>
        <v/>
      </c>
      <c r="C50">
        <f>INDEX(resultados!$A$2:$ZZ$408, 44, MATCH($B$3, resultados!$A$1:$ZZ$1, 0))</f>
        <v/>
      </c>
    </row>
    <row r="51">
      <c r="A51">
        <f>INDEX(resultados!$A$2:$ZZ$408, 45, MATCH($B$1, resultados!$A$1:$ZZ$1, 0))</f>
        <v/>
      </c>
      <c r="B51">
        <f>INDEX(resultados!$A$2:$ZZ$408, 45, MATCH($B$2, resultados!$A$1:$ZZ$1, 0))</f>
        <v/>
      </c>
      <c r="C51">
        <f>INDEX(resultados!$A$2:$ZZ$408, 45, MATCH($B$3, resultados!$A$1:$ZZ$1, 0))</f>
        <v/>
      </c>
    </row>
    <row r="52">
      <c r="A52">
        <f>INDEX(resultados!$A$2:$ZZ$408, 46, MATCH($B$1, resultados!$A$1:$ZZ$1, 0))</f>
        <v/>
      </c>
      <c r="B52">
        <f>INDEX(resultados!$A$2:$ZZ$408, 46, MATCH($B$2, resultados!$A$1:$ZZ$1, 0))</f>
        <v/>
      </c>
      <c r="C52">
        <f>INDEX(resultados!$A$2:$ZZ$408, 46, MATCH($B$3, resultados!$A$1:$ZZ$1, 0))</f>
        <v/>
      </c>
    </row>
    <row r="53">
      <c r="A53">
        <f>INDEX(resultados!$A$2:$ZZ$408, 47, MATCH($B$1, resultados!$A$1:$ZZ$1, 0))</f>
        <v/>
      </c>
      <c r="B53">
        <f>INDEX(resultados!$A$2:$ZZ$408, 47, MATCH($B$2, resultados!$A$1:$ZZ$1, 0))</f>
        <v/>
      </c>
      <c r="C53">
        <f>INDEX(resultados!$A$2:$ZZ$408, 47, MATCH($B$3, resultados!$A$1:$ZZ$1, 0))</f>
        <v/>
      </c>
    </row>
    <row r="54">
      <c r="A54">
        <f>INDEX(resultados!$A$2:$ZZ$408, 48, MATCH($B$1, resultados!$A$1:$ZZ$1, 0))</f>
        <v/>
      </c>
      <c r="B54">
        <f>INDEX(resultados!$A$2:$ZZ$408, 48, MATCH($B$2, resultados!$A$1:$ZZ$1, 0))</f>
        <v/>
      </c>
      <c r="C54">
        <f>INDEX(resultados!$A$2:$ZZ$408, 48, MATCH($B$3, resultados!$A$1:$ZZ$1, 0))</f>
        <v/>
      </c>
    </row>
    <row r="55">
      <c r="A55">
        <f>INDEX(resultados!$A$2:$ZZ$408, 49, MATCH($B$1, resultados!$A$1:$ZZ$1, 0))</f>
        <v/>
      </c>
      <c r="B55">
        <f>INDEX(resultados!$A$2:$ZZ$408, 49, MATCH($B$2, resultados!$A$1:$ZZ$1, 0))</f>
        <v/>
      </c>
      <c r="C55">
        <f>INDEX(resultados!$A$2:$ZZ$408, 49, MATCH($B$3, resultados!$A$1:$ZZ$1, 0))</f>
        <v/>
      </c>
    </row>
    <row r="56">
      <c r="A56">
        <f>INDEX(resultados!$A$2:$ZZ$408, 50, MATCH($B$1, resultados!$A$1:$ZZ$1, 0))</f>
        <v/>
      </c>
      <c r="B56">
        <f>INDEX(resultados!$A$2:$ZZ$408, 50, MATCH($B$2, resultados!$A$1:$ZZ$1, 0))</f>
        <v/>
      </c>
      <c r="C56">
        <f>INDEX(resultados!$A$2:$ZZ$408, 50, MATCH($B$3, resultados!$A$1:$ZZ$1, 0))</f>
        <v/>
      </c>
    </row>
    <row r="57">
      <c r="A57">
        <f>INDEX(resultados!$A$2:$ZZ$408, 51, MATCH($B$1, resultados!$A$1:$ZZ$1, 0))</f>
        <v/>
      </c>
      <c r="B57">
        <f>INDEX(resultados!$A$2:$ZZ$408, 51, MATCH($B$2, resultados!$A$1:$ZZ$1, 0))</f>
        <v/>
      </c>
      <c r="C57">
        <f>INDEX(resultados!$A$2:$ZZ$408, 51, MATCH($B$3, resultados!$A$1:$ZZ$1, 0))</f>
        <v/>
      </c>
    </row>
    <row r="58">
      <c r="A58">
        <f>INDEX(resultados!$A$2:$ZZ$408, 52, MATCH($B$1, resultados!$A$1:$ZZ$1, 0))</f>
        <v/>
      </c>
      <c r="B58">
        <f>INDEX(resultados!$A$2:$ZZ$408, 52, MATCH($B$2, resultados!$A$1:$ZZ$1, 0))</f>
        <v/>
      </c>
      <c r="C58">
        <f>INDEX(resultados!$A$2:$ZZ$408, 52, MATCH($B$3, resultados!$A$1:$ZZ$1, 0))</f>
        <v/>
      </c>
    </row>
    <row r="59">
      <c r="A59">
        <f>INDEX(resultados!$A$2:$ZZ$408, 53, MATCH($B$1, resultados!$A$1:$ZZ$1, 0))</f>
        <v/>
      </c>
      <c r="B59">
        <f>INDEX(resultados!$A$2:$ZZ$408, 53, MATCH($B$2, resultados!$A$1:$ZZ$1, 0))</f>
        <v/>
      </c>
      <c r="C59">
        <f>INDEX(resultados!$A$2:$ZZ$408, 53, MATCH($B$3, resultados!$A$1:$ZZ$1, 0))</f>
        <v/>
      </c>
    </row>
    <row r="60">
      <c r="A60">
        <f>INDEX(resultados!$A$2:$ZZ$408, 54, MATCH($B$1, resultados!$A$1:$ZZ$1, 0))</f>
        <v/>
      </c>
      <c r="B60">
        <f>INDEX(resultados!$A$2:$ZZ$408, 54, MATCH($B$2, resultados!$A$1:$ZZ$1, 0))</f>
        <v/>
      </c>
      <c r="C60">
        <f>INDEX(resultados!$A$2:$ZZ$408, 54, MATCH($B$3, resultados!$A$1:$ZZ$1, 0))</f>
        <v/>
      </c>
    </row>
    <row r="61">
      <c r="A61">
        <f>INDEX(resultados!$A$2:$ZZ$408, 55, MATCH($B$1, resultados!$A$1:$ZZ$1, 0))</f>
        <v/>
      </c>
      <c r="B61">
        <f>INDEX(resultados!$A$2:$ZZ$408, 55, MATCH($B$2, resultados!$A$1:$ZZ$1, 0))</f>
        <v/>
      </c>
      <c r="C61">
        <f>INDEX(resultados!$A$2:$ZZ$408, 55, MATCH($B$3, resultados!$A$1:$ZZ$1, 0))</f>
        <v/>
      </c>
    </row>
    <row r="62">
      <c r="A62">
        <f>INDEX(resultados!$A$2:$ZZ$408, 56, MATCH($B$1, resultados!$A$1:$ZZ$1, 0))</f>
        <v/>
      </c>
      <c r="B62">
        <f>INDEX(resultados!$A$2:$ZZ$408, 56, MATCH($B$2, resultados!$A$1:$ZZ$1, 0))</f>
        <v/>
      </c>
      <c r="C62">
        <f>INDEX(resultados!$A$2:$ZZ$408, 56, MATCH($B$3, resultados!$A$1:$ZZ$1, 0))</f>
        <v/>
      </c>
    </row>
    <row r="63">
      <c r="A63">
        <f>INDEX(resultados!$A$2:$ZZ$408, 57, MATCH($B$1, resultados!$A$1:$ZZ$1, 0))</f>
        <v/>
      </c>
      <c r="B63">
        <f>INDEX(resultados!$A$2:$ZZ$408, 57, MATCH($B$2, resultados!$A$1:$ZZ$1, 0))</f>
        <v/>
      </c>
      <c r="C63">
        <f>INDEX(resultados!$A$2:$ZZ$408, 57, MATCH($B$3, resultados!$A$1:$ZZ$1, 0))</f>
        <v/>
      </c>
    </row>
    <row r="64">
      <c r="A64">
        <f>INDEX(resultados!$A$2:$ZZ$408, 58, MATCH($B$1, resultados!$A$1:$ZZ$1, 0))</f>
        <v/>
      </c>
      <c r="B64">
        <f>INDEX(resultados!$A$2:$ZZ$408, 58, MATCH($B$2, resultados!$A$1:$ZZ$1, 0))</f>
        <v/>
      </c>
      <c r="C64">
        <f>INDEX(resultados!$A$2:$ZZ$408, 58, MATCH($B$3, resultados!$A$1:$ZZ$1, 0))</f>
        <v/>
      </c>
    </row>
    <row r="65">
      <c r="A65">
        <f>INDEX(resultados!$A$2:$ZZ$408, 59, MATCH($B$1, resultados!$A$1:$ZZ$1, 0))</f>
        <v/>
      </c>
      <c r="B65">
        <f>INDEX(resultados!$A$2:$ZZ$408, 59, MATCH($B$2, resultados!$A$1:$ZZ$1, 0))</f>
        <v/>
      </c>
      <c r="C65">
        <f>INDEX(resultados!$A$2:$ZZ$408, 59, MATCH($B$3, resultados!$A$1:$ZZ$1, 0))</f>
        <v/>
      </c>
    </row>
    <row r="66">
      <c r="A66">
        <f>INDEX(resultados!$A$2:$ZZ$408, 60, MATCH($B$1, resultados!$A$1:$ZZ$1, 0))</f>
        <v/>
      </c>
      <c r="B66">
        <f>INDEX(resultados!$A$2:$ZZ$408, 60, MATCH($B$2, resultados!$A$1:$ZZ$1, 0))</f>
        <v/>
      </c>
      <c r="C66">
        <f>INDEX(resultados!$A$2:$ZZ$408, 60, MATCH($B$3, resultados!$A$1:$ZZ$1, 0))</f>
        <v/>
      </c>
    </row>
    <row r="67">
      <c r="A67">
        <f>INDEX(resultados!$A$2:$ZZ$408, 61, MATCH($B$1, resultados!$A$1:$ZZ$1, 0))</f>
        <v/>
      </c>
      <c r="B67">
        <f>INDEX(resultados!$A$2:$ZZ$408, 61, MATCH($B$2, resultados!$A$1:$ZZ$1, 0))</f>
        <v/>
      </c>
      <c r="C67">
        <f>INDEX(resultados!$A$2:$ZZ$408, 61, MATCH($B$3, resultados!$A$1:$ZZ$1, 0))</f>
        <v/>
      </c>
    </row>
    <row r="68">
      <c r="A68">
        <f>INDEX(resultados!$A$2:$ZZ$408, 62, MATCH($B$1, resultados!$A$1:$ZZ$1, 0))</f>
        <v/>
      </c>
      <c r="B68">
        <f>INDEX(resultados!$A$2:$ZZ$408, 62, MATCH($B$2, resultados!$A$1:$ZZ$1, 0))</f>
        <v/>
      </c>
      <c r="C68">
        <f>INDEX(resultados!$A$2:$ZZ$408, 62, MATCH($B$3, resultados!$A$1:$ZZ$1, 0))</f>
        <v/>
      </c>
    </row>
    <row r="69">
      <c r="A69">
        <f>INDEX(resultados!$A$2:$ZZ$408, 63, MATCH($B$1, resultados!$A$1:$ZZ$1, 0))</f>
        <v/>
      </c>
      <c r="B69">
        <f>INDEX(resultados!$A$2:$ZZ$408, 63, MATCH($B$2, resultados!$A$1:$ZZ$1, 0))</f>
        <v/>
      </c>
      <c r="C69">
        <f>INDEX(resultados!$A$2:$ZZ$408, 63, MATCH($B$3, resultados!$A$1:$ZZ$1, 0))</f>
        <v/>
      </c>
    </row>
    <row r="70">
      <c r="A70">
        <f>INDEX(resultados!$A$2:$ZZ$408, 64, MATCH($B$1, resultados!$A$1:$ZZ$1, 0))</f>
        <v/>
      </c>
      <c r="B70">
        <f>INDEX(resultados!$A$2:$ZZ$408, 64, MATCH($B$2, resultados!$A$1:$ZZ$1, 0))</f>
        <v/>
      </c>
      <c r="C70">
        <f>INDEX(resultados!$A$2:$ZZ$408, 64, MATCH($B$3, resultados!$A$1:$ZZ$1, 0))</f>
        <v/>
      </c>
    </row>
    <row r="71">
      <c r="A71">
        <f>INDEX(resultados!$A$2:$ZZ$408, 65, MATCH($B$1, resultados!$A$1:$ZZ$1, 0))</f>
        <v/>
      </c>
      <c r="B71">
        <f>INDEX(resultados!$A$2:$ZZ$408, 65, MATCH($B$2, resultados!$A$1:$ZZ$1, 0))</f>
        <v/>
      </c>
      <c r="C71">
        <f>INDEX(resultados!$A$2:$ZZ$408, 65, MATCH($B$3, resultados!$A$1:$ZZ$1, 0))</f>
        <v/>
      </c>
    </row>
    <row r="72">
      <c r="A72">
        <f>INDEX(resultados!$A$2:$ZZ$408, 66, MATCH($B$1, resultados!$A$1:$ZZ$1, 0))</f>
        <v/>
      </c>
      <c r="B72">
        <f>INDEX(resultados!$A$2:$ZZ$408, 66, MATCH($B$2, resultados!$A$1:$ZZ$1, 0))</f>
        <v/>
      </c>
      <c r="C72">
        <f>INDEX(resultados!$A$2:$ZZ$408, 66, MATCH($B$3, resultados!$A$1:$ZZ$1, 0))</f>
        <v/>
      </c>
    </row>
    <row r="73">
      <c r="A73">
        <f>INDEX(resultados!$A$2:$ZZ$408, 67, MATCH($B$1, resultados!$A$1:$ZZ$1, 0))</f>
        <v/>
      </c>
      <c r="B73">
        <f>INDEX(resultados!$A$2:$ZZ$408, 67, MATCH($B$2, resultados!$A$1:$ZZ$1, 0))</f>
        <v/>
      </c>
      <c r="C73">
        <f>INDEX(resultados!$A$2:$ZZ$408, 67, MATCH($B$3, resultados!$A$1:$ZZ$1, 0))</f>
        <v/>
      </c>
    </row>
    <row r="74">
      <c r="A74">
        <f>INDEX(resultados!$A$2:$ZZ$408, 68, MATCH($B$1, resultados!$A$1:$ZZ$1, 0))</f>
        <v/>
      </c>
      <c r="B74">
        <f>INDEX(resultados!$A$2:$ZZ$408, 68, MATCH($B$2, resultados!$A$1:$ZZ$1, 0))</f>
        <v/>
      </c>
      <c r="C74">
        <f>INDEX(resultados!$A$2:$ZZ$408, 68, MATCH($B$3, resultados!$A$1:$ZZ$1, 0))</f>
        <v/>
      </c>
    </row>
    <row r="75">
      <c r="A75">
        <f>INDEX(resultados!$A$2:$ZZ$408, 69, MATCH($B$1, resultados!$A$1:$ZZ$1, 0))</f>
        <v/>
      </c>
      <c r="B75">
        <f>INDEX(resultados!$A$2:$ZZ$408, 69, MATCH($B$2, resultados!$A$1:$ZZ$1, 0))</f>
        <v/>
      </c>
      <c r="C75">
        <f>INDEX(resultados!$A$2:$ZZ$408, 69, MATCH($B$3, resultados!$A$1:$ZZ$1, 0))</f>
        <v/>
      </c>
    </row>
    <row r="76">
      <c r="A76">
        <f>INDEX(resultados!$A$2:$ZZ$408, 70, MATCH($B$1, resultados!$A$1:$ZZ$1, 0))</f>
        <v/>
      </c>
      <c r="B76">
        <f>INDEX(resultados!$A$2:$ZZ$408, 70, MATCH($B$2, resultados!$A$1:$ZZ$1, 0))</f>
        <v/>
      </c>
      <c r="C76">
        <f>INDEX(resultados!$A$2:$ZZ$408, 70, MATCH($B$3, resultados!$A$1:$ZZ$1, 0))</f>
        <v/>
      </c>
    </row>
    <row r="77">
      <c r="A77">
        <f>INDEX(resultados!$A$2:$ZZ$408, 71, MATCH($B$1, resultados!$A$1:$ZZ$1, 0))</f>
        <v/>
      </c>
      <c r="B77">
        <f>INDEX(resultados!$A$2:$ZZ$408, 71, MATCH($B$2, resultados!$A$1:$ZZ$1, 0))</f>
        <v/>
      </c>
      <c r="C77">
        <f>INDEX(resultados!$A$2:$ZZ$408, 71, MATCH($B$3, resultados!$A$1:$ZZ$1, 0))</f>
        <v/>
      </c>
    </row>
    <row r="78">
      <c r="A78">
        <f>INDEX(resultados!$A$2:$ZZ$408, 72, MATCH($B$1, resultados!$A$1:$ZZ$1, 0))</f>
        <v/>
      </c>
      <c r="B78">
        <f>INDEX(resultados!$A$2:$ZZ$408, 72, MATCH($B$2, resultados!$A$1:$ZZ$1, 0))</f>
        <v/>
      </c>
      <c r="C78">
        <f>INDEX(resultados!$A$2:$ZZ$408, 72, MATCH($B$3, resultados!$A$1:$ZZ$1, 0))</f>
        <v/>
      </c>
    </row>
    <row r="79">
      <c r="A79">
        <f>INDEX(resultados!$A$2:$ZZ$408, 73, MATCH($B$1, resultados!$A$1:$ZZ$1, 0))</f>
        <v/>
      </c>
      <c r="B79">
        <f>INDEX(resultados!$A$2:$ZZ$408, 73, MATCH($B$2, resultados!$A$1:$ZZ$1, 0))</f>
        <v/>
      </c>
      <c r="C79">
        <f>INDEX(resultados!$A$2:$ZZ$408, 73, MATCH($B$3, resultados!$A$1:$ZZ$1, 0))</f>
        <v/>
      </c>
    </row>
    <row r="80">
      <c r="A80">
        <f>INDEX(resultados!$A$2:$ZZ$408, 74, MATCH($B$1, resultados!$A$1:$ZZ$1, 0))</f>
        <v/>
      </c>
      <c r="B80">
        <f>INDEX(resultados!$A$2:$ZZ$408, 74, MATCH($B$2, resultados!$A$1:$ZZ$1, 0))</f>
        <v/>
      </c>
      <c r="C80">
        <f>INDEX(resultados!$A$2:$ZZ$408, 74, MATCH($B$3, resultados!$A$1:$ZZ$1, 0))</f>
        <v/>
      </c>
    </row>
    <row r="81">
      <c r="A81">
        <f>INDEX(resultados!$A$2:$ZZ$408, 75, MATCH($B$1, resultados!$A$1:$ZZ$1, 0))</f>
        <v/>
      </c>
      <c r="B81">
        <f>INDEX(resultados!$A$2:$ZZ$408, 75, MATCH($B$2, resultados!$A$1:$ZZ$1, 0))</f>
        <v/>
      </c>
      <c r="C81">
        <f>INDEX(resultados!$A$2:$ZZ$408, 75, MATCH($B$3, resultados!$A$1:$ZZ$1, 0))</f>
        <v/>
      </c>
    </row>
    <row r="82">
      <c r="A82">
        <f>INDEX(resultados!$A$2:$ZZ$408, 76, MATCH($B$1, resultados!$A$1:$ZZ$1, 0))</f>
        <v/>
      </c>
      <c r="B82">
        <f>INDEX(resultados!$A$2:$ZZ$408, 76, MATCH($B$2, resultados!$A$1:$ZZ$1, 0))</f>
        <v/>
      </c>
      <c r="C82">
        <f>INDEX(resultados!$A$2:$ZZ$408, 76, MATCH($B$3, resultados!$A$1:$ZZ$1, 0))</f>
        <v/>
      </c>
    </row>
    <row r="83">
      <c r="A83">
        <f>INDEX(resultados!$A$2:$ZZ$408, 77, MATCH($B$1, resultados!$A$1:$ZZ$1, 0))</f>
        <v/>
      </c>
      <c r="B83">
        <f>INDEX(resultados!$A$2:$ZZ$408, 77, MATCH($B$2, resultados!$A$1:$ZZ$1, 0))</f>
        <v/>
      </c>
      <c r="C83">
        <f>INDEX(resultados!$A$2:$ZZ$408, 77, MATCH($B$3, resultados!$A$1:$ZZ$1, 0))</f>
        <v/>
      </c>
    </row>
    <row r="84">
      <c r="A84">
        <f>INDEX(resultados!$A$2:$ZZ$408, 78, MATCH($B$1, resultados!$A$1:$ZZ$1, 0))</f>
        <v/>
      </c>
      <c r="B84">
        <f>INDEX(resultados!$A$2:$ZZ$408, 78, MATCH($B$2, resultados!$A$1:$ZZ$1, 0))</f>
        <v/>
      </c>
      <c r="C84">
        <f>INDEX(resultados!$A$2:$ZZ$408, 78, MATCH($B$3, resultados!$A$1:$ZZ$1, 0))</f>
        <v/>
      </c>
    </row>
    <row r="85">
      <c r="A85">
        <f>INDEX(resultados!$A$2:$ZZ$408, 79, MATCH($B$1, resultados!$A$1:$ZZ$1, 0))</f>
        <v/>
      </c>
      <c r="B85">
        <f>INDEX(resultados!$A$2:$ZZ$408, 79, MATCH($B$2, resultados!$A$1:$ZZ$1, 0))</f>
        <v/>
      </c>
      <c r="C85">
        <f>INDEX(resultados!$A$2:$ZZ$408, 79, MATCH($B$3, resultados!$A$1:$ZZ$1, 0))</f>
        <v/>
      </c>
    </row>
    <row r="86">
      <c r="A86">
        <f>INDEX(resultados!$A$2:$ZZ$408, 80, MATCH($B$1, resultados!$A$1:$ZZ$1, 0))</f>
        <v/>
      </c>
      <c r="B86">
        <f>INDEX(resultados!$A$2:$ZZ$408, 80, MATCH($B$2, resultados!$A$1:$ZZ$1, 0))</f>
        <v/>
      </c>
      <c r="C86">
        <f>INDEX(resultados!$A$2:$ZZ$408, 80, MATCH($B$3, resultados!$A$1:$ZZ$1, 0))</f>
        <v/>
      </c>
    </row>
    <row r="87">
      <c r="A87">
        <f>INDEX(resultados!$A$2:$ZZ$408, 81, MATCH($B$1, resultados!$A$1:$ZZ$1, 0))</f>
        <v/>
      </c>
      <c r="B87">
        <f>INDEX(resultados!$A$2:$ZZ$408, 81, MATCH($B$2, resultados!$A$1:$ZZ$1, 0))</f>
        <v/>
      </c>
      <c r="C87">
        <f>INDEX(resultados!$A$2:$ZZ$408, 81, MATCH($B$3, resultados!$A$1:$ZZ$1, 0))</f>
        <v/>
      </c>
    </row>
    <row r="88">
      <c r="A88">
        <f>INDEX(resultados!$A$2:$ZZ$408, 82, MATCH($B$1, resultados!$A$1:$ZZ$1, 0))</f>
        <v/>
      </c>
      <c r="B88">
        <f>INDEX(resultados!$A$2:$ZZ$408, 82, MATCH($B$2, resultados!$A$1:$ZZ$1, 0))</f>
        <v/>
      </c>
      <c r="C88">
        <f>INDEX(resultados!$A$2:$ZZ$408, 82, MATCH($B$3, resultados!$A$1:$ZZ$1, 0))</f>
        <v/>
      </c>
    </row>
    <row r="89">
      <c r="A89">
        <f>INDEX(resultados!$A$2:$ZZ$408, 83, MATCH($B$1, resultados!$A$1:$ZZ$1, 0))</f>
        <v/>
      </c>
      <c r="B89">
        <f>INDEX(resultados!$A$2:$ZZ$408, 83, MATCH($B$2, resultados!$A$1:$ZZ$1, 0))</f>
        <v/>
      </c>
      <c r="C89">
        <f>INDEX(resultados!$A$2:$ZZ$408, 83, MATCH($B$3, resultados!$A$1:$ZZ$1, 0))</f>
        <v/>
      </c>
    </row>
    <row r="90">
      <c r="A90">
        <f>INDEX(resultados!$A$2:$ZZ$408, 84, MATCH($B$1, resultados!$A$1:$ZZ$1, 0))</f>
        <v/>
      </c>
      <c r="B90">
        <f>INDEX(resultados!$A$2:$ZZ$408, 84, MATCH($B$2, resultados!$A$1:$ZZ$1, 0))</f>
        <v/>
      </c>
      <c r="C90">
        <f>INDEX(resultados!$A$2:$ZZ$408, 84, MATCH($B$3, resultados!$A$1:$ZZ$1, 0))</f>
        <v/>
      </c>
    </row>
    <row r="91">
      <c r="A91">
        <f>INDEX(resultados!$A$2:$ZZ$408, 85, MATCH($B$1, resultados!$A$1:$ZZ$1, 0))</f>
        <v/>
      </c>
      <c r="B91">
        <f>INDEX(resultados!$A$2:$ZZ$408, 85, MATCH($B$2, resultados!$A$1:$ZZ$1, 0))</f>
        <v/>
      </c>
      <c r="C91">
        <f>INDEX(resultados!$A$2:$ZZ$408, 85, MATCH($B$3, resultados!$A$1:$ZZ$1, 0))</f>
        <v/>
      </c>
    </row>
    <row r="92">
      <c r="A92">
        <f>INDEX(resultados!$A$2:$ZZ$408, 86, MATCH($B$1, resultados!$A$1:$ZZ$1, 0))</f>
        <v/>
      </c>
      <c r="B92">
        <f>INDEX(resultados!$A$2:$ZZ$408, 86, MATCH($B$2, resultados!$A$1:$ZZ$1, 0))</f>
        <v/>
      </c>
      <c r="C92">
        <f>INDEX(resultados!$A$2:$ZZ$408, 86, MATCH($B$3, resultados!$A$1:$ZZ$1, 0))</f>
        <v/>
      </c>
    </row>
    <row r="93">
      <c r="A93">
        <f>INDEX(resultados!$A$2:$ZZ$408, 87, MATCH($B$1, resultados!$A$1:$ZZ$1, 0))</f>
        <v/>
      </c>
      <c r="B93">
        <f>INDEX(resultados!$A$2:$ZZ$408, 87, MATCH($B$2, resultados!$A$1:$ZZ$1, 0))</f>
        <v/>
      </c>
      <c r="C93">
        <f>INDEX(resultados!$A$2:$ZZ$408, 87, MATCH($B$3, resultados!$A$1:$ZZ$1, 0))</f>
        <v/>
      </c>
    </row>
    <row r="94">
      <c r="A94">
        <f>INDEX(resultados!$A$2:$ZZ$408, 88, MATCH($B$1, resultados!$A$1:$ZZ$1, 0))</f>
        <v/>
      </c>
      <c r="B94">
        <f>INDEX(resultados!$A$2:$ZZ$408, 88, MATCH($B$2, resultados!$A$1:$ZZ$1, 0))</f>
        <v/>
      </c>
      <c r="C94">
        <f>INDEX(resultados!$A$2:$ZZ$408, 88, MATCH($B$3, resultados!$A$1:$ZZ$1, 0))</f>
        <v/>
      </c>
    </row>
    <row r="95">
      <c r="A95">
        <f>INDEX(resultados!$A$2:$ZZ$408, 89, MATCH($B$1, resultados!$A$1:$ZZ$1, 0))</f>
        <v/>
      </c>
      <c r="B95">
        <f>INDEX(resultados!$A$2:$ZZ$408, 89, MATCH($B$2, resultados!$A$1:$ZZ$1, 0))</f>
        <v/>
      </c>
      <c r="C95">
        <f>INDEX(resultados!$A$2:$ZZ$408, 89, MATCH($B$3, resultados!$A$1:$ZZ$1, 0))</f>
        <v/>
      </c>
    </row>
    <row r="96">
      <c r="A96">
        <f>INDEX(resultados!$A$2:$ZZ$408, 90, MATCH($B$1, resultados!$A$1:$ZZ$1, 0))</f>
        <v/>
      </c>
      <c r="B96">
        <f>INDEX(resultados!$A$2:$ZZ$408, 90, MATCH($B$2, resultados!$A$1:$ZZ$1, 0))</f>
        <v/>
      </c>
      <c r="C96">
        <f>INDEX(resultados!$A$2:$ZZ$408, 90, MATCH($B$3, resultados!$A$1:$ZZ$1, 0))</f>
        <v/>
      </c>
    </row>
    <row r="97">
      <c r="A97">
        <f>INDEX(resultados!$A$2:$ZZ$408, 91, MATCH($B$1, resultados!$A$1:$ZZ$1, 0))</f>
        <v/>
      </c>
      <c r="B97">
        <f>INDEX(resultados!$A$2:$ZZ$408, 91, MATCH($B$2, resultados!$A$1:$ZZ$1, 0))</f>
        <v/>
      </c>
      <c r="C97">
        <f>INDEX(resultados!$A$2:$ZZ$408, 91, MATCH($B$3, resultados!$A$1:$ZZ$1, 0))</f>
        <v/>
      </c>
    </row>
    <row r="98">
      <c r="A98">
        <f>INDEX(resultados!$A$2:$ZZ$408, 92, MATCH($B$1, resultados!$A$1:$ZZ$1, 0))</f>
        <v/>
      </c>
      <c r="B98">
        <f>INDEX(resultados!$A$2:$ZZ$408, 92, MATCH($B$2, resultados!$A$1:$ZZ$1, 0))</f>
        <v/>
      </c>
      <c r="C98">
        <f>INDEX(resultados!$A$2:$ZZ$408, 92, MATCH($B$3, resultados!$A$1:$ZZ$1, 0))</f>
        <v/>
      </c>
    </row>
    <row r="99">
      <c r="A99">
        <f>INDEX(resultados!$A$2:$ZZ$408, 93, MATCH($B$1, resultados!$A$1:$ZZ$1, 0))</f>
        <v/>
      </c>
      <c r="B99">
        <f>INDEX(resultados!$A$2:$ZZ$408, 93, MATCH($B$2, resultados!$A$1:$ZZ$1, 0))</f>
        <v/>
      </c>
      <c r="C99">
        <f>INDEX(resultados!$A$2:$ZZ$408, 93, MATCH($B$3, resultados!$A$1:$ZZ$1, 0))</f>
        <v/>
      </c>
    </row>
    <row r="100">
      <c r="A100">
        <f>INDEX(resultados!$A$2:$ZZ$408, 94, MATCH($B$1, resultados!$A$1:$ZZ$1, 0))</f>
        <v/>
      </c>
      <c r="B100">
        <f>INDEX(resultados!$A$2:$ZZ$408, 94, MATCH($B$2, resultados!$A$1:$ZZ$1, 0))</f>
        <v/>
      </c>
      <c r="C100">
        <f>INDEX(resultados!$A$2:$ZZ$408, 94, MATCH($B$3, resultados!$A$1:$ZZ$1, 0))</f>
        <v/>
      </c>
    </row>
    <row r="101">
      <c r="A101">
        <f>INDEX(resultados!$A$2:$ZZ$408, 95, MATCH($B$1, resultados!$A$1:$ZZ$1, 0))</f>
        <v/>
      </c>
      <c r="B101">
        <f>INDEX(resultados!$A$2:$ZZ$408, 95, MATCH($B$2, resultados!$A$1:$ZZ$1, 0))</f>
        <v/>
      </c>
      <c r="C101">
        <f>INDEX(resultados!$A$2:$ZZ$408, 95, MATCH($B$3, resultados!$A$1:$ZZ$1, 0))</f>
        <v/>
      </c>
    </row>
    <row r="102">
      <c r="A102">
        <f>INDEX(resultados!$A$2:$ZZ$408, 96, MATCH($B$1, resultados!$A$1:$ZZ$1, 0))</f>
        <v/>
      </c>
      <c r="B102">
        <f>INDEX(resultados!$A$2:$ZZ$408, 96, MATCH($B$2, resultados!$A$1:$ZZ$1, 0))</f>
        <v/>
      </c>
      <c r="C102">
        <f>INDEX(resultados!$A$2:$ZZ$408, 96, MATCH($B$3, resultados!$A$1:$ZZ$1, 0))</f>
        <v/>
      </c>
    </row>
    <row r="103">
      <c r="A103">
        <f>INDEX(resultados!$A$2:$ZZ$408, 97, MATCH($B$1, resultados!$A$1:$ZZ$1, 0))</f>
        <v/>
      </c>
      <c r="B103">
        <f>INDEX(resultados!$A$2:$ZZ$408, 97, MATCH($B$2, resultados!$A$1:$ZZ$1, 0))</f>
        <v/>
      </c>
      <c r="C103">
        <f>INDEX(resultados!$A$2:$ZZ$408, 97, MATCH($B$3, resultados!$A$1:$ZZ$1, 0))</f>
        <v/>
      </c>
    </row>
    <row r="104">
      <c r="A104">
        <f>INDEX(resultados!$A$2:$ZZ$408, 98, MATCH($B$1, resultados!$A$1:$ZZ$1, 0))</f>
        <v/>
      </c>
      <c r="B104">
        <f>INDEX(resultados!$A$2:$ZZ$408, 98, MATCH($B$2, resultados!$A$1:$ZZ$1, 0))</f>
        <v/>
      </c>
      <c r="C104">
        <f>INDEX(resultados!$A$2:$ZZ$408, 98, MATCH($B$3, resultados!$A$1:$ZZ$1, 0))</f>
        <v/>
      </c>
    </row>
    <row r="105">
      <c r="A105">
        <f>INDEX(resultados!$A$2:$ZZ$408, 99, MATCH($B$1, resultados!$A$1:$ZZ$1, 0))</f>
        <v/>
      </c>
      <c r="B105">
        <f>INDEX(resultados!$A$2:$ZZ$408, 99, MATCH($B$2, resultados!$A$1:$ZZ$1, 0))</f>
        <v/>
      </c>
      <c r="C105">
        <f>INDEX(resultados!$A$2:$ZZ$408, 99, MATCH($B$3, resultados!$A$1:$ZZ$1, 0))</f>
        <v/>
      </c>
    </row>
    <row r="106">
      <c r="A106">
        <f>INDEX(resultados!$A$2:$ZZ$408, 100, MATCH($B$1, resultados!$A$1:$ZZ$1, 0))</f>
        <v/>
      </c>
      <c r="B106">
        <f>INDEX(resultados!$A$2:$ZZ$408, 100, MATCH($B$2, resultados!$A$1:$ZZ$1, 0))</f>
        <v/>
      </c>
      <c r="C106">
        <f>INDEX(resultados!$A$2:$ZZ$408, 100, MATCH($B$3, resultados!$A$1:$ZZ$1, 0))</f>
        <v/>
      </c>
    </row>
    <row r="107">
      <c r="A107">
        <f>INDEX(resultados!$A$2:$ZZ$408, 101, MATCH($B$1, resultados!$A$1:$ZZ$1, 0))</f>
        <v/>
      </c>
      <c r="B107">
        <f>INDEX(resultados!$A$2:$ZZ$408, 101, MATCH($B$2, resultados!$A$1:$ZZ$1, 0))</f>
        <v/>
      </c>
      <c r="C107">
        <f>INDEX(resultados!$A$2:$ZZ$408, 101, MATCH($B$3, resultados!$A$1:$ZZ$1, 0))</f>
        <v/>
      </c>
    </row>
    <row r="108">
      <c r="A108">
        <f>INDEX(resultados!$A$2:$ZZ$408, 102, MATCH($B$1, resultados!$A$1:$ZZ$1, 0))</f>
        <v/>
      </c>
      <c r="B108">
        <f>INDEX(resultados!$A$2:$ZZ$408, 102, MATCH($B$2, resultados!$A$1:$ZZ$1, 0))</f>
        <v/>
      </c>
      <c r="C108">
        <f>INDEX(resultados!$A$2:$ZZ$408, 102, MATCH($B$3, resultados!$A$1:$ZZ$1, 0))</f>
        <v/>
      </c>
    </row>
    <row r="109">
      <c r="A109">
        <f>INDEX(resultados!$A$2:$ZZ$408, 103, MATCH($B$1, resultados!$A$1:$ZZ$1, 0))</f>
        <v/>
      </c>
      <c r="B109">
        <f>INDEX(resultados!$A$2:$ZZ$408, 103, MATCH($B$2, resultados!$A$1:$ZZ$1, 0))</f>
        <v/>
      </c>
      <c r="C109">
        <f>INDEX(resultados!$A$2:$ZZ$408, 103, MATCH($B$3, resultados!$A$1:$ZZ$1, 0))</f>
        <v/>
      </c>
    </row>
    <row r="110">
      <c r="A110">
        <f>INDEX(resultados!$A$2:$ZZ$408, 104, MATCH($B$1, resultados!$A$1:$ZZ$1, 0))</f>
        <v/>
      </c>
      <c r="B110">
        <f>INDEX(resultados!$A$2:$ZZ$408, 104, MATCH($B$2, resultados!$A$1:$ZZ$1, 0))</f>
        <v/>
      </c>
      <c r="C110">
        <f>INDEX(resultados!$A$2:$ZZ$408, 104, MATCH($B$3, resultados!$A$1:$ZZ$1, 0))</f>
        <v/>
      </c>
    </row>
    <row r="111">
      <c r="A111">
        <f>INDEX(resultados!$A$2:$ZZ$408, 105, MATCH($B$1, resultados!$A$1:$ZZ$1, 0))</f>
        <v/>
      </c>
      <c r="B111">
        <f>INDEX(resultados!$A$2:$ZZ$408, 105, MATCH($B$2, resultados!$A$1:$ZZ$1, 0))</f>
        <v/>
      </c>
      <c r="C111">
        <f>INDEX(resultados!$A$2:$ZZ$408, 105, MATCH($B$3, resultados!$A$1:$ZZ$1, 0))</f>
        <v/>
      </c>
    </row>
    <row r="112">
      <c r="A112">
        <f>INDEX(resultados!$A$2:$ZZ$408, 106, MATCH($B$1, resultados!$A$1:$ZZ$1, 0))</f>
        <v/>
      </c>
      <c r="B112">
        <f>INDEX(resultados!$A$2:$ZZ$408, 106, MATCH($B$2, resultados!$A$1:$ZZ$1, 0))</f>
        <v/>
      </c>
      <c r="C112">
        <f>INDEX(resultados!$A$2:$ZZ$408, 106, MATCH($B$3, resultados!$A$1:$ZZ$1, 0))</f>
        <v/>
      </c>
    </row>
    <row r="113">
      <c r="A113">
        <f>INDEX(resultados!$A$2:$ZZ$408, 107, MATCH($B$1, resultados!$A$1:$ZZ$1, 0))</f>
        <v/>
      </c>
      <c r="B113">
        <f>INDEX(resultados!$A$2:$ZZ$408, 107, MATCH($B$2, resultados!$A$1:$ZZ$1, 0))</f>
        <v/>
      </c>
      <c r="C113">
        <f>INDEX(resultados!$A$2:$ZZ$408, 107, MATCH($B$3, resultados!$A$1:$ZZ$1, 0))</f>
        <v/>
      </c>
    </row>
    <row r="114">
      <c r="A114">
        <f>INDEX(resultados!$A$2:$ZZ$408, 108, MATCH($B$1, resultados!$A$1:$ZZ$1, 0))</f>
        <v/>
      </c>
      <c r="B114">
        <f>INDEX(resultados!$A$2:$ZZ$408, 108, MATCH($B$2, resultados!$A$1:$ZZ$1, 0))</f>
        <v/>
      </c>
      <c r="C114">
        <f>INDEX(resultados!$A$2:$ZZ$408, 108, MATCH($B$3, resultados!$A$1:$ZZ$1, 0))</f>
        <v/>
      </c>
    </row>
    <row r="115">
      <c r="A115">
        <f>INDEX(resultados!$A$2:$ZZ$408, 109, MATCH($B$1, resultados!$A$1:$ZZ$1, 0))</f>
        <v/>
      </c>
      <c r="B115">
        <f>INDEX(resultados!$A$2:$ZZ$408, 109, MATCH($B$2, resultados!$A$1:$ZZ$1, 0))</f>
        <v/>
      </c>
      <c r="C115">
        <f>INDEX(resultados!$A$2:$ZZ$408, 109, MATCH($B$3, resultados!$A$1:$ZZ$1, 0))</f>
        <v/>
      </c>
    </row>
    <row r="116">
      <c r="A116">
        <f>INDEX(resultados!$A$2:$ZZ$408, 110, MATCH($B$1, resultados!$A$1:$ZZ$1, 0))</f>
        <v/>
      </c>
      <c r="B116">
        <f>INDEX(resultados!$A$2:$ZZ$408, 110, MATCH($B$2, resultados!$A$1:$ZZ$1, 0))</f>
        <v/>
      </c>
      <c r="C116">
        <f>INDEX(resultados!$A$2:$ZZ$408, 110, MATCH($B$3, resultados!$A$1:$ZZ$1, 0))</f>
        <v/>
      </c>
    </row>
    <row r="117">
      <c r="A117">
        <f>INDEX(resultados!$A$2:$ZZ$408, 111, MATCH($B$1, resultados!$A$1:$ZZ$1, 0))</f>
        <v/>
      </c>
      <c r="B117">
        <f>INDEX(resultados!$A$2:$ZZ$408, 111, MATCH($B$2, resultados!$A$1:$ZZ$1, 0))</f>
        <v/>
      </c>
      <c r="C117">
        <f>INDEX(resultados!$A$2:$ZZ$408, 111, MATCH($B$3, resultados!$A$1:$ZZ$1, 0))</f>
        <v/>
      </c>
    </row>
    <row r="118">
      <c r="A118">
        <f>INDEX(resultados!$A$2:$ZZ$408, 112, MATCH($B$1, resultados!$A$1:$ZZ$1, 0))</f>
        <v/>
      </c>
      <c r="B118">
        <f>INDEX(resultados!$A$2:$ZZ$408, 112, MATCH($B$2, resultados!$A$1:$ZZ$1, 0))</f>
        <v/>
      </c>
      <c r="C118">
        <f>INDEX(resultados!$A$2:$ZZ$408, 112, MATCH($B$3, resultados!$A$1:$ZZ$1, 0))</f>
        <v/>
      </c>
    </row>
    <row r="119">
      <c r="A119">
        <f>INDEX(resultados!$A$2:$ZZ$408, 113, MATCH($B$1, resultados!$A$1:$ZZ$1, 0))</f>
        <v/>
      </c>
      <c r="B119">
        <f>INDEX(resultados!$A$2:$ZZ$408, 113, MATCH($B$2, resultados!$A$1:$ZZ$1, 0))</f>
        <v/>
      </c>
      <c r="C119">
        <f>INDEX(resultados!$A$2:$ZZ$408, 113, MATCH($B$3, resultados!$A$1:$ZZ$1, 0))</f>
        <v/>
      </c>
    </row>
    <row r="120">
      <c r="A120">
        <f>INDEX(resultados!$A$2:$ZZ$408, 114, MATCH($B$1, resultados!$A$1:$ZZ$1, 0))</f>
        <v/>
      </c>
      <c r="B120">
        <f>INDEX(resultados!$A$2:$ZZ$408, 114, MATCH($B$2, resultados!$A$1:$ZZ$1, 0))</f>
        <v/>
      </c>
      <c r="C120">
        <f>INDEX(resultados!$A$2:$ZZ$408, 114, MATCH($B$3, resultados!$A$1:$ZZ$1, 0))</f>
        <v/>
      </c>
    </row>
    <row r="121">
      <c r="A121">
        <f>INDEX(resultados!$A$2:$ZZ$408, 115, MATCH($B$1, resultados!$A$1:$ZZ$1, 0))</f>
        <v/>
      </c>
      <c r="B121">
        <f>INDEX(resultados!$A$2:$ZZ$408, 115, MATCH($B$2, resultados!$A$1:$ZZ$1, 0))</f>
        <v/>
      </c>
      <c r="C121">
        <f>INDEX(resultados!$A$2:$ZZ$408, 115, MATCH($B$3, resultados!$A$1:$ZZ$1, 0))</f>
        <v/>
      </c>
    </row>
    <row r="122">
      <c r="A122">
        <f>INDEX(resultados!$A$2:$ZZ$408, 116, MATCH($B$1, resultados!$A$1:$ZZ$1, 0))</f>
        <v/>
      </c>
      <c r="B122">
        <f>INDEX(resultados!$A$2:$ZZ$408, 116, MATCH($B$2, resultados!$A$1:$ZZ$1, 0))</f>
        <v/>
      </c>
      <c r="C122">
        <f>INDEX(resultados!$A$2:$ZZ$408, 116, MATCH($B$3, resultados!$A$1:$ZZ$1, 0))</f>
        <v/>
      </c>
    </row>
    <row r="123">
      <c r="A123">
        <f>INDEX(resultados!$A$2:$ZZ$408, 117, MATCH($B$1, resultados!$A$1:$ZZ$1, 0))</f>
        <v/>
      </c>
      <c r="B123">
        <f>INDEX(resultados!$A$2:$ZZ$408, 117, MATCH($B$2, resultados!$A$1:$ZZ$1, 0))</f>
        <v/>
      </c>
      <c r="C123">
        <f>INDEX(resultados!$A$2:$ZZ$408, 117, MATCH($B$3, resultados!$A$1:$ZZ$1, 0))</f>
        <v/>
      </c>
    </row>
    <row r="124">
      <c r="A124">
        <f>INDEX(resultados!$A$2:$ZZ$408, 118, MATCH($B$1, resultados!$A$1:$ZZ$1, 0))</f>
        <v/>
      </c>
      <c r="B124">
        <f>INDEX(resultados!$A$2:$ZZ$408, 118, MATCH($B$2, resultados!$A$1:$ZZ$1, 0))</f>
        <v/>
      </c>
      <c r="C124">
        <f>INDEX(resultados!$A$2:$ZZ$408, 118, MATCH($B$3, resultados!$A$1:$ZZ$1, 0))</f>
        <v/>
      </c>
    </row>
    <row r="125">
      <c r="A125">
        <f>INDEX(resultados!$A$2:$ZZ$408, 119, MATCH($B$1, resultados!$A$1:$ZZ$1, 0))</f>
        <v/>
      </c>
      <c r="B125">
        <f>INDEX(resultados!$A$2:$ZZ$408, 119, MATCH($B$2, resultados!$A$1:$ZZ$1, 0))</f>
        <v/>
      </c>
      <c r="C125">
        <f>INDEX(resultados!$A$2:$ZZ$408, 119, MATCH($B$3, resultados!$A$1:$ZZ$1, 0))</f>
        <v/>
      </c>
    </row>
    <row r="126">
      <c r="A126">
        <f>INDEX(resultados!$A$2:$ZZ$408, 120, MATCH($B$1, resultados!$A$1:$ZZ$1, 0))</f>
        <v/>
      </c>
      <c r="B126">
        <f>INDEX(resultados!$A$2:$ZZ$408, 120, MATCH($B$2, resultados!$A$1:$ZZ$1, 0))</f>
        <v/>
      </c>
      <c r="C126">
        <f>INDEX(resultados!$A$2:$ZZ$408, 120, MATCH($B$3, resultados!$A$1:$ZZ$1, 0))</f>
        <v/>
      </c>
    </row>
    <row r="127">
      <c r="A127">
        <f>INDEX(resultados!$A$2:$ZZ$408, 121, MATCH($B$1, resultados!$A$1:$ZZ$1, 0))</f>
        <v/>
      </c>
      <c r="B127">
        <f>INDEX(resultados!$A$2:$ZZ$408, 121, MATCH($B$2, resultados!$A$1:$ZZ$1, 0))</f>
        <v/>
      </c>
      <c r="C127">
        <f>INDEX(resultados!$A$2:$ZZ$408, 121, MATCH($B$3, resultados!$A$1:$ZZ$1, 0))</f>
        <v/>
      </c>
    </row>
    <row r="128">
      <c r="A128">
        <f>INDEX(resultados!$A$2:$ZZ$408, 122, MATCH($B$1, resultados!$A$1:$ZZ$1, 0))</f>
        <v/>
      </c>
      <c r="B128">
        <f>INDEX(resultados!$A$2:$ZZ$408, 122, MATCH($B$2, resultados!$A$1:$ZZ$1, 0))</f>
        <v/>
      </c>
      <c r="C128">
        <f>INDEX(resultados!$A$2:$ZZ$408, 122, MATCH($B$3, resultados!$A$1:$ZZ$1, 0))</f>
        <v/>
      </c>
    </row>
    <row r="129">
      <c r="A129">
        <f>INDEX(resultados!$A$2:$ZZ$408, 123, MATCH($B$1, resultados!$A$1:$ZZ$1, 0))</f>
        <v/>
      </c>
      <c r="B129">
        <f>INDEX(resultados!$A$2:$ZZ$408, 123, MATCH($B$2, resultados!$A$1:$ZZ$1, 0))</f>
        <v/>
      </c>
      <c r="C129">
        <f>INDEX(resultados!$A$2:$ZZ$408, 123, MATCH($B$3, resultados!$A$1:$ZZ$1, 0))</f>
        <v/>
      </c>
    </row>
    <row r="130">
      <c r="A130">
        <f>INDEX(resultados!$A$2:$ZZ$408, 124, MATCH($B$1, resultados!$A$1:$ZZ$1, 0))</f>
        <v/>
      </c>
      <c r="B130">
        <f>INDEX(resultados!$A$2:$ZZ$408, 124, MATCH($B$2, resultados!$A$1:$ZZ$1, 0))</f>
        <v/>
      </c>
      <c r="C130">
        <f>INDEX(resultados!$A$2:$ZZ$408, 124, MATCH($B$3, resultados!$A$1:$ZZ$1, 0))</f>
        <v/>
      </c>
    </row>
    <row r="131">
      <c r="A131">
        <f>INDEX(resultados!$A$2:$ZZ$408, 125, MATCH($B$1, resultados!$A$1:$ZZ$1, 0))</f>
        <v/>
      </c>
      <c r="B131">
        <f>INDEX(resultados!$A$2:$ZZ$408, 125, MATCH($B$2, resultados!$A$1:$ZZ$1, 0))</f>
        <v/>
      </c>
      <c r="C131">
        <f>INDEX(resultados!$A$2:$ZZ$408, 125, MATCH($B$3, resultados!$A$1:$ZZ$1, 0))</f>
        <v/>
      </c>
    </row>
    <row r="132">
      <c r="A132">
        <f>INDEX(resultados!$A$2:$ZZ$408, 126, MATCH($B$1, resultados!$A$1:$ZZ$1, 0))</f>
        <v/>
      </c>
      <c r="B132">
        <f>INDEX(resultados!$A$2:$ZZ$408, 126, MATCH($B$2, resultados!$A$1:$ZZ$1, 0))</f>
        <v/>
      </c>
      <c r="C132">
        <f>INDEX(resultados!$A$2:$ZZ$408, 126, MATCH($B$3, resultados!$A$1:$ZZ$1, 0))</f>
        <v/>
      </c>
    </row>
    <row r="133">
      <c r="A133">
        <f>INDEX(resultados!$A$2:$ZZ$408, 127, MATCH($B$1, resultados!$A$1:$ZZ$1, 0))</f>
        <v/>
      </c>
      <c r="B133">
        <f>INDEX(resultados!$A$2:$ZZ$408, 127, MATCH($B$2, resultados!$A$1:$ZZ$1, 0))</f>
        <v/>
      </c>
      <c r="C133">
        <f>INDEX(resultados!$A$2:$ZZ$408, 127, MATCH($B$3, resultados!$A$1:$ZZ$1, 0))</f>
        <v/>
      </c>
    </row>
    <row r="134">
      <c r="A134">
        <f>INDEX(resultados!$A$2:$ZZ$408, 128, MATCH($B$1, resultados!$A$1:$ZZ$1, 0))</f>
        <v/>
      </c>
      <c r="B134">
        <f>INDEX(resultados!$A$2:$ZZ$408, 128, MATCH($B$2, resultados!$A$1:$ZZ$1, 0))</f>
        <v/>
      </c>
      <c r="C134">
        <f>INDEX(resultados!$A$2:$ZZ$408, 128, MATCH($B$3, resultados!$A$1:$ZZ$1, 0))</f>
        <v/>
      </c>
    </row>
    <row r="135">
      <c r="A135">
        <f>INDEX(resultados!$A$2:$ZZ$408, 129, MATCH($B$1, resultados!$A$1:$ZZ$1, 0))</f>
        <v/>
      </c>
      <c r="B135">
        <f>INDEX(resultados!$A$2:$ZZ$408, 129, MATCH($B$2, resultados!$A$1:$ZZ$1, 0))</f>
        <v/>
      </c>
      <c r="C135">
        <f>INDEX(resultados!$A$2:$ZZ$408, 129, MATCH($B$3, resultados!$A$1:$ZZ$1, 0))</f>
        <v/>
      </c>
    </row>
    <row r="136">
      <c r="A136">
        <f>INDEX(resultados!$A$2:$ZZ$408, 130, MATCH($B$1, resultados!$A$1:$ZZ$1, 0))</f>
        <v/>
      </c>
      <c r="B136">
        <f>INDEX(resultados!$A$2:$ZZ$408, 130, MATCH($B$2, resultados!$A$1:$ZZ$1, 0))</f>
        <v/>
      </c>
      <c r="C136">
        <f>INDEX(resultados!$A$2:$ZZ$408, 130, MATCH($B$3, resultados!$A$1:$ZZ$1, 0))</f>
        <v/>
      </c>
    </row>
    <row r="137">
      <c r="A137">
        <f>INDEX(resultados!$A$2:$ZZ$408, 131, MATCH($B$1, resultados!$A$1:$ZZ$1, 0))</f>
        <v/>
      </c>
      <c r="B137">
        <f>INDEX(resultados!$A$2:$ZZ$408, 131, MATCH($B$2, resultados!$A$1:$ZZ$1, 0))</f>
        <v/>
      </c>
      <c r="C137">
        <f>INDEX(resultados!$A$2:$ZZ$408, 131, MATCH($B$3, resultados!$A$1:$ZZ$1, 0))</f>
        <v/>
      </c>
    </row>
    <row r="138">
      <c r="A138">
        <f>INDEX(resultados!$A$2:$ZZ$408, 132, MATCH($B$1, resultados!$A$1:$ZZ$1, 0))</f>
        <v/>
      </c>
      <c r="B138">
        <f>INDEX(resultados!$A$2:$ZZ$408, 132, MATCH($B$2, resultados!$A$1:$ZZ$1, 0))</f>
        <v/>
      </c>
      <c r="C138">
        <f>INDEX(resultados!$A$2:$ZZ$408, 132, MATCH($B$3, resultados!$A$1:$ZZ$1, 0))</f>
        <v/>
      </c>
    </row>
    <row r="139">
      <c r="A139">
        <f>INDEX(resultados!$A$2:$ZZ$408, 133, MATCH($B$1, resultados!$A$1:$ZZ$1, 0))</f>
        <v/>
      </c>
      <c r="B139">
        <f>INDEX(resultados!$A$2:$ZZ$408, 133, MATCH($B$2, resultados!$A$1:$ZZ$1, 0))</f>
        <v/>
      </c>
      <c r="C139">
        <f>INDEX(resultados!$A$2:$ZZ$408, 133, MATCH($B$3, resultados!$A$1:$ZZ$1, 0))</f>
        <v/>
      </c>
    </row>
    <row r="140">
      <c r="A140">
        <f>INDEX(resultados!$A$2:$ZZ$408, 134, MATCH($B$1, resultados!$A$1:$ZZ$1, 0))</f>
        <v/>
      </c>
      <c r="B140">
        <f>INDEX(resultados!$A$2:$ZZ$408, 134, MATCH($B$2, resultados!$A$1:$ZZ$1, 0))</f>
        <v/>
      </c>
      <c r="C140">
        <f>INDEX(resultados!$A$2:$ZZ$408, 134, MATCH($B$3, resultados!$A$1:$ZZ$1, 0))</f>
        <v/>
      </c>
    </row>
    <row r="141">
      <c r="A141">
        <f>INDEX(resultados!$A$2:$ZZ$408, 135, MATCH($B$1, resultados!$A$1:$ZZ$1, 0))</f>
        <v/>
      </c>
      <c r="B141">
        <f>INDEX(resultados!$A$2:$ZZ$408, 135, MATCH($B$2, resultados!$A$1:$ZZ$1, 0))</f>
        <v/>
      </c>
      <c r="C141">
        <f>INDEX(resultados!$A$2:$ZZ$408, 135, MATCH($B$3, resultados!$A$1:$ZZ$1, 0))</f>
        <v/>
      </c>
    </row>
    <row r="142">
      <c r="A142">
        <f>INDEX(resultados!$A$2:$ZZ$408, 136, MATCH($B$1, resultados!$A$1:$ZZ$1, 0))</f>
        <v/>
      </c>
      <c r="B142">
        <f>INDEX(resultados!$A$2:$ZZ$408, 136, MATCH($B$2, resultados!$A$1:$ZZ$1, 0))</f>
        <v/>
      </c>
      <c r="C142">
        <f>INDEX(resultados!$A$2:$ZZ$408, 136, MATCH($B$3, resultados!$A$1:$ZZ$1, 0))</f>
        <v/>
      </c>
    </row>
    <row r="143">
      <c r="A143">
        <f>INDEX(resultados!$A$2:$ZZ$408, 137, MATCH($B$1, resultados!$A$1:$ZZ$1, 0))</f>
        <v/>
      </c>
      <c r="B143">
        <f>INDEX(resultados!$A$2:$ZZ$408, 137, MATCH($B$2, resultados!$A$1:$ZZ$1, 0))</f>
        <v/>
      </c>
      <c r="C143">
        <f>INDEX(resultados!$A$2:$ZZ$408, 137, MATCH($B$3, resultados!$A$1:$ZZ$1, 0))</f>
        <v/>
      </c>
    </row>
    <row r="144">
      <c r="A144">
        <f>INDEX(resultados!$A$2:$ZZ$408, 138, MATCH($B$1, resultados!$A$1:$ZZ$1, 0))</f>
        <v/>
      </c>
      <c r="B144">
        <f>INDEX(resultados!$A$2:$ZZ$408, 138, MATCH($B$2, resultados!$A$1:$ZZ$1, 0))</f>
        <v/>
      </c>
      <c r="C144">
        <f>INDEX(resultados!$A$2:$ZZ$408, 138, MATCH($B$3, resultados!$A$1:$ZZ$1, 0))</f>
        <v/>
      </c>
    </row>
    <row r="145">
      <c r="A145">
        <f>INDEX(resultados!$A$2:$ZZ$408, 139, MATCH($B$1, resultados!$A$1:$ZZ$1, 0))</f>
        <v/>
      </c>
      <c r="B145">
        <f>INDEX(resultados!$A$2:$ZZ$408, 139, MATCH($B$2, resultados!$A$1:$ZZ$1, 0))</f>
        <v/>
      </c>
      <c r="C145">
        <f>INDEX(resultados!$A$2:$ZZ$408, 139, MATCH($B$3, resultados!$A$1:$ZZ$1, 0))</f>
        <v/>
      </c>
    </row>
    <row r="146">
      <c r="A146">
        <f>INDEX(resultados!$A$2:$ZZ$408, 140, MATCH($B$1, resultados!$A$1:$ZZ$1, 0))</f>
        <v/>
      </c>
      <c r="B146">
        <f>INDEX(resultados!$A$2:$ZZ$408, 140, MATCH($B$2, resultados!$A$1:$ZZ$1, 0))</f>
        <v/>
      </c>
      <c r="C146">
        <f>INDEX(resultados!$A$2:$ZZ$408, 140, MATCH($B$3, resultados!$A$1:$ZZ$1, 0))</f>
        <v/>
      </c>
    </row>
    <row r="147">
      <c r="A147">
        <f>INDEX(resultados!$A$2:$ZZ$408, 141, MATCH($B$1, resultados!$A$1:$ZZ$1, 0))</f>
        <v/>
      </c>
      <c r="B147">
        <f>INDEX(resultados!$A$2:$ZZ$408, 141, MATCH($B$2, resultados!$A$1:$ZZ$1, 0))</f>
        <v/>
      </c>
      <c r="C147">
        <f>INDEX(resultados!$A$2:$ZZ$408, 141, MATCH($B$3, resultados!$A$1:$ZZ$1, 0))</f>
        <v/>
      </c>
    </row>
    <row r="148">
      <c r="A148">
        <f>INDEX(resultados!$A$2:$ZZ$408, 142, MATCH($B$1, resultados!$A$1:$ZZ$1, 0))</f>
        <v/>
      </c>
      <c r="B148">
        <f>INDEX(resultados!$A$2:$ZZ$408, 142, MATCH($B$2, resultados!$A$1:$ZZ$1, 0))</f>
        <v/>
      </c>
      <c r="C148">
        <f>INDEX(resultados!$A$2:$ZZ$408, 142, MATCH($B$3, resultados!$A$1:$ZZ$1, 0))</f>
        <v/>
      </c>
    </row>
    <row r="149">
      <c r="A149">
        <f>INDEX(resultados!$A$2:$ZZ$408, 143, MATCH($B$1, resultados!$A$1:$ZZ$1, 0))</f>
        <v/>
      </c>
      <c r="B149">
        <f>INDEX(resultados!$A$2:$ZZ$408, 143, MATCH($B$2, resultados!$A$1:$ZZ$1, 0))</f>
        <v/>
      </c>
      <c r="C149">
        <f>INDEX(resultados!$A$2:$ZZ$408, 143, MATCH($B$3, resultados!$A$1:$ZZ$1, 0))</f>
        <v/>
      </c>
    </row>
    <row r="150">
      <c r="A150">
        <f>INDEX(resultados!$A$2:$ZZ$408, 144, MATCH($B$1, resultados!$A$1:$ZZ$1, 0))</f>
        <v/>
      </c>
      <c r="B150">
        <f>INDEX(resultados!$A$2:$ZZ$408, 144, MATCH($B$2, resultados!$A$1:$ZZ$1, 0))</f>
        <v/>
      </c>
      <c r="C150">
        <f>INDEX(resultados!$A$2:$ZZ$408, 144, MATCH($B$3, resultados!$A$1:$ZZ$1, 0))</f>
        <v/>
      </c>
    </row>
    <row r="151">
      <c r="A151">
        <f>INDEX(resultados!$A$2:$ZZ$408, 145, MATCH($B$1, resultados!$A$1:$ZZ$1, 0))</f>
        <v/>
      </c>
      <c r="B151">
        <f>INDEX(resultados!$A$2:$ZZ$408, 145, MATCH($B$2, resultados!$A$1:$ZZ$1, 0))</f>
        <v/>
      </c>
      <c r="C151">
        <f>INDEX(resultados!$A$2:$ZZ$408, 145, MATCH($B$3, resultados!$A$1:$ZZ$1, 0))</f>
        <v/>
      </c>
    </row>
    <row r="152">
      <c r="A152">
        <f>INDEX(resultados!$A$2:$ZZ$408, 146, MATCH($B$1, resultados!$A$1:$ZZ$1, 0))</f>
        <v/>
      </c>
      <c r="B152">
        <f>INDEX(resultados!$A$2:$ZZ$408, 146, MATCH($B$2, resultados!$A$1:$ZZ$1, 0))</f>
        <v/>
      </c>
      <c r="C152">
        <f>INDEX(resultados!$A$2:$ZZ$408, 146, MATCH($B$3, resultados!$A$1:$ZZ$1, 0))</f>
        <v/>
      </c>
    </row>
    <row r="153">
      <c r="A153">
        <f>INDEX(resultados!$A$2:$ZZ$408, 147, MATCH($B$1, resultados!$A$1:$ZZ$1, 0))</f>
        <v/>
      </c>
      <c r="B153">
        <f>INDEX(resultados!$A$2:$ZZ$408, 147, MATCH($B$2, resultados!$A$1:$ZZ$1, 0))</f>
        <v/>
      </c>
      <c r="C153">
        <f>INDEX(resultados!$A$2:$ZZ$408, 147, MATCH($B$3, resultados!$A$1:$ZZ$1, 0))</f>
        <v/>
      </c>
    </row>
    <row r="154">
      <c r="A154">
        <f>INDEX(resultados!$A$2:$ZZ$408, 148, MATCH($B$1, resultados!$A$1:$ZZ$1, 0))</f>
        <v/>
      </c>
      <c r="B154">
        <f>INDEX(resultados!$A$2:$ZZ$408, 148, MATCH($B$2, resultados!$A$1:$ZZ$1, 0))</f>
        <v/>
      </c>
      <c r="C154">
        <f>INDEX(resultados!$A$2:$ZZ$408, 148, MATCH($B$3, resultados!$A$1:$ZZ$1, 0))</f>
        <v/>
      </c>
    </row>
    <row r="155">
      <c r="A155">
        <f>INDEX(resultados!$A$2:$ZZ$408, 149, MATCH($B$1, resultados!$A$1:$ZZ$1, 0))</f>
        <v/>
      </c>
      <c r="B155">
        <f>INDEX(resultados!$A$2:$ZZ$408, 149, MATCH($B$2, resultados!$A$1:$ZZ$1, 0))</f>
        <v/>
      </c>
      <c r="C155">
        <f>INDEX(resultados!$A$2:$ZZ$408, 149, MATCH($B$3, resultados!$A$1:$ZZ$1, 0))</f>
        <v/>
      </c>
    </row>
    <row r="156">
      <c r="A156">
        <f>INDEX(resultados!$A$2:$ZZ$408, 150, MATCH($B$1, resultados!$A$1:$ZZ$1, 0))</f>
        <v/>
      </c>
      <c r="B156">
        <f>INDEX(resultados!$A$2:$ZZ$408, 150, MATCH($B$2, resultados!$A$1:$ZZ$1, 0))</f>
        <v/>
      </c>
      <c r="C156">
        <f>INDEX(resultados!$A$2:$ZZ$408, 150, MATCH($B$3, resultados!$A$1:$ZZ$1, 0))</f>
        <v/>
      </c>
    </row>
    <row r="157">
      <c r="A157">
        <f>INDEX(resultados!$A$2:$ZZ$408, 151, MATCH($B$1, resultados!$A$1:$ZZ$1, 0))</f>
        <v/>
      </c>
      <c r="B157">
        <f>INDEX(resultados!$A$2:$ZZ$408, 151, MATCH($B$2, resultados!$A$1:$ZZ$1, 0))</f>
        <v/>
      </c>
      <c r="C157">
        <f>INDEX(resultados!$A$2:$ZZ$408, 151, MATCH($B$3, resultados!$A$1:$ZZ$1, 0))</f>
        <v/>
      </c>
    </row>
    <row r="158">
      <c r="A158">
        <f>INDEX(resultados!$A$2:$ZZ$408, 152, MATCH($B$1, resultados!$A$1:$ZZ$1, 0))</f>
        <v/>
      </c>
      <c r="B158">
        <f>INDEX(resultados!$A$2:$ZZ$408, 152, MATCH($B$2, resultados!$A$1:$ZZ$1, 0))</f>
        <v/>
      </c>
      <c r="C158">
        <f>INDEX(resultados!$A$2:$ZZ$408, 152, MATCH($B$3, resultados!$A$1:$ZZ$1, 0))</f>
        <v/>
      </c>
    </row>
    <row r="159">
      <c r="A159">
        <f>INDEX(resultados!$A$2:$ZZ$408, 153, MATCH($B$1, resultados!$A$1:$ZZ$1, 0))</f>
        <v/>
      </c>
      <c r="B159">
        <f>INDEX(resultados!$A$2:$ZZ$408, 153, MATCH($B$2, resultados!$A$1:$ZZ$1, 0))</f>
        <v/>
      </c>
      <c r="C159">
        <f>INDEX(resultados!$A$2:$ZZ$408, 153, MATCH($B$3, resultados!$A$1:$ZZ$1, 0))</f>
        <v/>
      </c>
    </row>
    <row r="160">
      <c r="A160">
        <f>INDEX(resultados!$A$2:$ZZ$408, 154, MATCH($B$1, resultados!$A$1:$ZZ$1, 0))</f>
        <v/>
      </c>
      <c r="B160">
        <f>INDEX(resultados!$A$2:$ZZ$408, 154, MATCH($B$2, resultados!$A$1:$ZZ$1, 0))</f>
        <v/>
      </c>
      <c r="C160">
        <f>INDEX(resultados!$A$2:$ZZ$408, 154, MATCH($B$3, resultados!$A$1:$ZZ$1, 0))</f>
        <v/>
      </c>
    </row>
    <row r="161">
      <c r="A161">
        <f>INDEX(resultados!$A$2:$ZZ$408, 155, MATCH($B$1, resultados!$A$1:$ZZ$1, 0))</f>
        <v/>
      </c>
      <c r="B161">
        <f>INDEX(resultados!$A$2:$ZZ$408, 155, MATCH($B$2, resultados!$A$1:$ZZ$1, 0))</f>
        <v/>
      </c>
      <c r="C161">
        <f>INDEX(resultados!$A$2:$ZZ$408, 155, MATCH($B$3, resultados!$A$1:$ZZ$1, 0))</f>
        <v/>
      </c>
    </row>
    <row r="162">
      <c r="A162">
        <f>INDEX(resultados!$A$2:$ZZ$408, 156, MATCH($B$1, resultados!$A$1:$ZZ$1, 0))</f>
        <v/>
      </c>
      <c r="B162">
        <f>INDEX(resultados!$A$2:$ZZ$408, 156, MATCH($B$2, resultados!$A$1:$ZZ$1, 0))</f>
        <v/>
      </c>
      <c r="C162">
        <f>INDEX(resultados!$A$2:$ZZ$408, 156, MATCH($B$3, resultados!$A$1:$ZZ$1, 0))</f>
        <v/>
      </c>
    </row>
    <row r="163">
      <c r="A163">
        <f>INDEX(resultados!$A$2:$ZZ$408, 157, MATCH($B$1, resultados!$A$1:$ZZ$1, 0))</f>
        <v/>
      </c>
      <c r="B163">
        <f>INDEX(resultados!$A$2:$ZZ$408, 157, MATCH($B$2, resultados!$A$1:$ZZ$1, 0))</f>
        <v/>
      </c>
      <c r="C163">
        <f>INDEX(resultados!$A$2:$ZZ$408, 157, MATCH($B$3, resultados!$A$1:$ZZ$1, 0))</f>
        <v/>
      </c>
    </row>
    <row r="164">
      <c r="A164">
        <f>INDEX(resultados!$A$2:$ZZ$408, 158, MATCH($B$1, resultados!$A$1:$ZZ$1, 0))</f>
        <v/>
      </c>
      <c r="B164">
        <f>INDEX(resultados!$A$2:$ZZ$408, 158, MATCH($B$2, resultados!$A$1:$ZZ$1, 0))</f>
        <v/>
      </c>
      <c r="C164">
        <f>INDEX(resultados!$A$2:$ZZ$408, 158, MATCH($B$3, resultados!$A$1:$ZZ$1, 0))</f>
        <v/>
      </c>
    </row>
    <row r="165">
      <c r="A165">
        <f>INDEX(resultados!$A$2:$ZZ$408, 159, MATCH($B$1, resultados!$A$1:$ZZ$1, 0))</f>
        <v/>
      </c>
      <c r="B165">
        <f>INDEX(resultados!$A$2:$ZZ$408, 159, MATCH($B$2, resultados!$A$1:$ZZ$1, 0))</f>
        <v/>
      </c>
      <c r="C165">
        <f>INDEX(resultados!$A$2:$ZZ$408, 159, MATCH($B$3, resultados!$A$1:$ZZ$1, 0))</f>
        <v/>
      </c>
    </row>
    <row r="166">
      <c r="A166">
        <f>INDEX(resultados!$A$2:$ZZ$408, 160, MATCH($B$1, resultados!$A$1:$ZZ$1, 0))</f>
        <v/>
      </c>
      <c r="B166">
        <f>INDEX(resultados!$A$2:$ZZ$408, 160, MATCH($B$2, resultados!$A$1:$ZZ$1, 0))</f>
        <v/>
      </c>
      <c r="C166">
        <f>INDEX(resultados!$A$2:$ZZ$408, 160, MATCH($B$3, resultados!$A$1:$ZZ$1, 0))</f>
        <v/>
      </c>
    </row>
    <row r="167">
      <c r="A167">
        <f>INDEX(resultados!$A$2:$ZZ$408, 161, MATCH($B$1, resultados!$A$1:$ZZ$1, 0))</f>
        <v/>
      </c>
      <c r="B167">
        <f>INDEX(resultados!$A$2:$ZZ$408, 161, MATCH($B$2, resultados!$A$1:$ZZ$1, 0))</f>
        <v/>
      </c>
      <c r="C167">
        <f>INDEX(resultados!$A$2:$ZZ$408, 161, MATCH($B$3, resultados!$A$1:$ZZ$1, 0))</f>
        <v/>
      </c>
    </row>
    <row r="168">
      <c r="A168">
        <f>INDEX(resultados!$A$2:$ZZ$408, 162, MATCH($B$1, resultados!$A$1:$ZZ$1, 0))</f>
        <v/>
      </c>
      <c r="B168">
        <f>INDEX(resultados!$A$2:$ZZ$408, 162, MATCH($B$2, resultados!$A$1:$ZZ$1, 0))</f>
        <v/>
      </c>
      <c r="C168">
        <f>INDEX(resultados!$A$2:$ZZ$408, 162, MATCH($B$3, resultados!$A$1:$ZZ$1, 0))</f>
        <v/>
      </c>
    </row>
    <row r="169">
      <c r="A169">
        <f>INDEX(resultados!$A$2:$ZZ$408, 163, MATCH($B$1, resultados!$A$1:$ZZ$1, 0))</f>
        <v/>
      </c>
      <c r="B169">
        <f>INDEX(resultados!$A$2:$ZZ$408, 163, MATCH($B$2, resultados!$A$1:$ZZ$1, 0))</f>
        <v/>
      </c>
      <c r="C169">
        <f>INDEX(resultados!$A$2:$ZZ$408, 163, MATCH($B$3, resultados!$A$1:$ZZ$1, 0))</f>
        <v/>
      </c>
    </row>
    <row r="170">
      <c r="A170">
        <f>INDEX(resultados!$A$2:$ZZ$408, 164, MATCH($B$1, resultados!$A$1:$ZZ$1, 0))</f>
        <v/>
      </c>
      <c r="B170">
        <f>INDEX(resultados!$A$2:$ZZ$408, 164, MATCH($B$2, resultados!$A$1:$ZZ$1, 0))</f>
        <v/>
      </c>
      <c r="C170">
        <f>INDEX(resultados!$A$2:$ZZ$408, 164, MATCH($B$3, resultados!$A$1:$ZZ$1, 0))</f>
        <v/>
      </c>
    </row>
    <row r="171">
      <c r="A171">
        <f>INDEX(resultados!$A$2:$ZZ$408, 165, MATCH($B$1, resultados!$A$1:$ZZ$1, 0))</f>
        <v/>
      </c>
      <c r="B171">
        <f>INDEX(resultados!$A$2:$ZZ$408, 165, MATCH($B$2, resultados!$A$1:$ZZ$1, 0))</f>
        <v/>
      </c>
      <c r="C171">
        <f>INDEX(resultados!$A$2:$ZZ$408, 165, MATCH($B$3, resultados!$A$1:$ZZ$1, 0))</f>
        <v/>
      </c>
    </row>
    <row r="172">
      <c r="A172">
        <f>INDEX(resultados!$A$2:$ZZ$408, 166, MATCH($B$1, resultados!$A$1:$ZZ$1, 0))</f>
        <v/>
      </c>
      <c r="B172">
        <f>INDEX(resultados!$A$2:$ZZ$408, 166, MATCH($B$2, resultados!$A$1:$ZZ$1, 0))</f>
        <v/>
      </c>
      <c r="C172">
        <f>INDEX(resultados!$A$2:$ZZ$408, 166, MATCH($B$3, resultados!$A$1:$ZZ$1, 0))</f>
        <v/>
      </c>
    </row>
    <row r="173">
      <c r="A173">
        <f>INDEX(resultados!$A$2:$ZZ$408, 167, MATCH($B$1, resultados!$A$1:$ZZ$1, 0))</f>
        <v/>
      </c>
      <c r="B173">
        <f>INDEX(resultados!$A$2:$ZZ$408, 167, MATCH($B$2, resultados!$A$1:$ZZ$1, 0))</f>
        <v/>
      </c>
      <c r="C173">
        <f>INDEX(resultados!$A$2:$ZZ$408, 167, MATCH($B$3, resultados!$A$1:$ZZ$1, 0))</f>
        <v/>
      </c>
    </row>
    <row r="174">
      <c r="A174">
        <f>INDEX(resultados!$A$2:$ZZ$408, 168, MATCH($B$1, resultados!$A$1:$ZZ$1, 0))</f>
        <v/>
      </c>
      <c r="B174">
        <f>INDEX(resultados!$A$2:$ZZ$408, 168, MATCH($B$2, resultados!$A$1:$ZZ$1, 0))</f>
        <v/>
      </c>
      <c r="C174">
        <f>INDEX(resultados!$A$2:$ZZ$408, 168, MATCH($B$3, resultados!$A$1:$ZZ$1, 0))</f>
        <v/>
      </c>
    </row>
    <row r="175">
      <c r="A175">
        <f>INDEX(resultados!$A$2:$ZZ$408, 169, MATCH($B$1, resultados!$A$1:$ZZ$1, 0))</f>
        <v/>
      </c>
      <c r="B175">
        <f>INDEX(resultados!$A$2:$ZZ$408, 169, MATCH($B$2, resultados!$A$1:$ZZ$1, 0))</f>
        <v/>
      </c>
      <c r="C175">
        <f>INDEX(resultados!$A$2:$ZZ$408, 169, MATCH($B$3, resultados!$A$1:$ZZ$1, 0))</f>
        <v/>
      </c>
    </row>
    <row r="176">
      <c r="A176">
        <f>INDEX(resultados!$A$2:$ZZ$408, 170, MATCH($B$1, resultados!$A$1:$ZZ$1, 0))</f>
        <v/>
      </c>
      <c r="B176">
        <f>INDEX(resultados!$A$2:$ZZ$408, 170, MATCH($B$2, resultados!$A$1:$ZZ$1, 0))</f>
        <v/>
      </c>
      <c r="C176">
        <f>INDEX(resultados!$A$2:$ZZ$408, 170, MATCH($B$3, resultados!$A$1:$ZZ$1, 0))</f>
        <v/>
      </c>
    </row>
    <row r="177">
      <c r="A177">
        <f>INDEX(resultados!$A$2:$ZZ$408, 171, MATCH($B$1, resultados!$A$1:$ZZ$1, 0))</f>
        <v/>
      </c>
      <c r="B177">
        <f>INDEX(resultados!$A$2:$ZZ$408, 171, MATCH($B$2, resultados!$A$1:$ZZ$1, 0))</f>
        <v/>
      </c>
      <c r="C177">
        <f>INDEX(resultados!$A$2:$ZZ$408, 171, MATCH($B$3, resultados!$A$1:$ZZ$1, 0))</f>
        <v/>
      </c>
    </row>
    <row r="178">
      <c r="A178">
        <f>INDEX(resultados!$A$2:$ZZ$408, 172, MATCH($B$1, resultados!$A$1:$ZZ$1, 0))</f>
        <v/>
      </c>
      <c r="B178">
        <f>INDEX(resultados!$A$2:$ZZ$408, 172, MATCH($B$2, resultados!$A$1:$ZZ$1, 0))</f>
        <v/>
      </c>
      <c r="C178">
        <f>INDEX(resultados!$A$2:$ZZ$408, 172, MATCH($B$3, resultados!$A$1:$ZZ$1, 0))</f>
        <v/>
      </c>
    </row>
    <row r="179">
      <c r="A179">
        <f>INDEX(resultados!$A$2:$ZZ$408, 173, MATCH($B$1, resultados!$A$1:$ZZ$1, 0))</f>
        <v/>
      </c>
      <c r="B179">
        <f>INDEX(resultados!$A$2:$ZZ$408, 173, MATCH($B$2, resultados!$A$1:$ZZ$1, 0))</f>
        <v/>
      </c>
      <c r="C179">
        <f>INDEX(resultados!$A$2:$ZZ$408, 173, MATCH($B$3, resultados!$A$1:$ZZ$1, 0))</f>
        <v/>
      </c>
    </row>
    <row r="180">
      <c r="A180">
        <f>INDEX(resultados!$A$2:$ZZ$408, 174, MATCH($B$1, resultados!$A$1:$ZZ$1, 0))</f>
        <v/>
      </c>
      <c r="B180">
        <f>INDEX(resultados!$A$2:$ZZ$408, 174, MATCH($B$2, resultados!$A$1:$ZZ$1, 0))</f>
        <v/>
      </c>
      <c r="C180">
        <f>INDEX(resultados!$A$2:$ZZ$408, 174, MATCH($B$3, resultados!$A$1:$ZZ$1, 0))</f>
        <v/>
      </c>
    </row>
    <row r="181">
      <c r="A181">
        <f>INDEX(resultados!$A$2:$ZZ$408, 175, MATCH($B$1, resultados!$A$1:$ZZ$1, 0))</f>
        <v/>
      </c>
      <c r="B181">
        <f>INDEX(resultados!$A$2:$ZZ$408, 175, MATCH($B$2, resultados!$A$1:$ZZ$1, 0))</f>
        <v/>
      </c>
      <c r="C181">
        <f>INDEX(resultados!$A$2:$ZZ$408, 175, MATCH($B$3, resultados!$A$1:$ZZ$1, 0))</f>
        <v/>
      </c>
    </row>
    <row r="182">
      <c r="A182">
        <f>INDEX(resultados!$A$2:$ZZ$408, 176, MATCH($B$1, resultados!$A$1:$ZZ$1, 0))</f>
        <v/>
      </c>
      <c r="B182">
        <f>INDEX(resultados!$A$2:$ZZ$408, 176, MATCH($B$2, resultados!$A$1:$ZZ$1, 0))</f>
        <v/>
      </c>
      <c r="C182">
        <f>INDEX(resultados!$A$2:$ZZ$408, 176, MATCH($B$3, resultados!$A$1:$ZZ$1, 0))</f>
        <v/>
      </c>
    </row>
    <row r="183">
      <c r="A183">
        <f>INDEX(resultados!$A$2:$ZZ$408, 177, MATCH($B$1, resultados!$A$1:$ZZ$1, 0))</f>
        <v/>
      </c>
      <c r="B183">
        <f>INDEX(resultados!$A$2:$ZZ$408, 177, MATCH($B$2, resultados!$A$1:$ZZ$1, 0))</f>
        <v/>
      </c>
      <c r="C183">
        <f>INDEX(resultados!$A$2:$ZZ$408, 177, MATCH($B$3, resultados!$A$1:$ZZ$1, 0))</f>
        <v/>
      </c>
    </row>
    <row r="184">
      <c r="A184">
        <f>INDEX(resultados!$A$2:$ZZ$408, 178, MATCH($B$1, resultados!$A$1:$ZZ$1, 0))</f>
        <v/>
      </c>
      <c r="B184">
        <f>INDEX(resultados!$A$2:$ZZ$408, 178, MATCH($B$2, resultados!$A$1:$ZZ$1, 0))</f>
        <v/>
      </c>
      <c r="C184">
        <f>INDEX(resultados!$A$2:$ZZ$408, 178, MATCH($B$3, resultados!$A$1:$ZZ$1, 0))</f>
        <v/>
      </c>
    </row>
    <row r="185">
      <c r="A185">
        <f>INDEX(resultados!$A$2:$ZZ$408, 179, MATCH($B$1, resultados!$A$1:$ZZ$1, 0))</f>
        <v/>
      </c>
      <c r="B185">
        <f>INDEX(resultados!$A$2:$ZZ$408, 179, MATCH($B$2, resultados!$A$1:$ZZ$1, 0))</f>
        <v/>
      </c>
      <c r="C185">
        <f>INDEX(resultados!$A$2:$ZZ$408, 179, MATCH($B$3, resultados!$A$1:$ZZ$1, 0))</f>
        <v/>
      </c>
    </row>
    <row r="186">
      <c r="A186">
        <f>INDEX(resultados!$A$2:$ZZ$408, 180, MATCH($B$1, resultados!$A$1:$ZZ$1, 0))</f>
        <v/>
      </c>
      <c r="B186">
        <f>INDEX(resultados!$A$2:$ZZ$408, 180, MATCH($B$2, resultados!$A$1:$ZZ$1, 0))</f>
        <v/>
      </c>
      <c r="C186">
        <f>INDEX(resultados!$A$2:$ZZ$408, 180, MATCH($B$3, resultados!$A$1:$ZZ$1, 0))</f>
        <v/>
      </c>
    </row>
    <row r="187">
      <c r="A187">
        <f>INDEX(resultados!$A$2:$ZZ$408, 181, MATCH($B$1, resultados!$A$1:$ZZ$1, 0))</f>
        <v/>
      </c>
      <c r="B187">
        <f>INDEX(resultados!$A$2:$ZZ$408, 181, MATCH($B$2, resultados!$A$1:$ZZ$1, 0))</f>
        <v/>
      </c>
      <c r="C187">
        <f>INDEX(resultados!$A$2:$ZZ$408, 181, MATCH($B$3, resultados!$A$1:$ZZ$1, 0))</f>
        <v/>
      </c>
    </row>
    <row r="188">
      <c r="A188">
        <f>INDEX(resultados!$A$2:$ZZ$408, 182, MATCH($B$1, resultados!$A$1:$ZZ$1, 0))</f>
        <v/>
      </c>
      <c r="B188">
        <f>INDEX(resultados!$A$2:$ZZ$408, 182, MATCH($B$2, resultados!$A$1:$ZZ$1, 0))</f>
        <v/>
      </c>
      <c r="C188">
        <f>INDEX(resultados!$A$2:$ZZ$408, 182, MATCH($B$3, resultados!$A$1:$ZZ$1, 0))</f>
        <v/>
      </c>
    </row>
    <row r="189">
      <c r="A189">
        <f>INDEX(resultados!$A$2:$ZZ$408, 183, MATCH($B$1, resultados!$A$1:$ZZ$1, 0))</f>
        <v/>
      </c>
      <c r="B189">
        <f>INDEX(resultados!$A$2:$ZZ$408, 183, MATCH($B$2, resultados!$A$1:$ZZ$1, 0))</f>
        <v/>
      </c>
      <c r="C189">
        <f>INDEX(resultados!$A$2:$ZZ$408, 183, MATCH($B$3, resultados!$A$1:$ZZ$1, 0))</f>
        <v/>
      </c>
    </row>
    <row r="190">
      <c r="A190">
        <f>INDEX(resultados!$A$2:$ZZ$408, 184, MATCH($B$1, resultados!$A$1:$ZZ$1, 0))</f>
        <v/>
      </c>
      <c r="B190">
        <f>INDEX(resultados!$A$2:$ZZ$408, 184, MATCH($B$2, resultados!$A$1:$ZZ$1, 0))</f>
        <v/>
      </c>
      <c r="C190">
        <f>INDEX(resultados!$A$2:$ZZ$408, 184, MATCH($B$3, resultados!$A$1:$ZZ$1, 0))</f>
        <v/>
      </c>
    </row>
    <row r="191">
      <c r="A191">
        <f>INDEX(resultados!$A$2:$ZZ$408, 185, MATCH($B$1, resultados!$A$1:$ZZ$1, 0))</f>
        <v/>
      </c>
      <c r="B191">
        <f>INDEX(resultados!$A$2:$ZZ$408, 185, MATCH($B$2, resultados!$A$1:$ZZ$1, 0))</f>
        <v/>
      </c>
      <c r="C191">
        <f>INDEX(resultados!$A$2:$ZZ$408, 185, MATCH($B$3, resultados!$A$1:$ZZ$1, 0))</f>
        <v/>
      </c>
    </row>
    <row r="192">
      <c r="A192">
        <f>INDEX(resultados!$A$2:$ZZ$408, 186, MATCH($B$1, resultados!$A$1:$ZZ$1, 0))</f>
        <v/>
      </c>
      <c r="B192">
        <f>INDEX(resultados!$A$2:$ZZ$408, 186, MATCH($B$2, resultados!$A$1:$ZZ$1, 0))</f>
        <v/>
      </c>
      <c r="C192">
        <f>INDEX(resultados!$A$2:$ZZ$408, 186, MATCH($B$3, resultados!$A$1:$ZZ$1, 0))</f>
        <v/>
      </c>
    </row>
    <row r="193">
      <c r="A193">
        <f>INDEX(resultados!$A$2:$ZZ$408, 187, MATCH($B$1, resultados!$A$1:$ZZ$1, 0))</f>
        <v/>
      </c>
      <c r="B193">
        <f>INDEX(resultados!$A$2:$ZZ$408, 187, MATCH($B$2, resultados!$A$1:$ZZ$1, 0))</f>
        <v/>
      </c>
      <c r="C193">
        <f>INDEX(resultados!$A$2:$ZZ$408, 187, MATCH($B$3, resultados!$A$1:$ZZ$1, 0))</f>
        <v/>
      </c>
    </row>
    <row r="194">
      <c r="A194">
        <f>INDEX(resultados!$A$2:$ZZ$408, 188, MATCH($B$1, resultados!$A$1:$ZZ$1, 0))</f>
        <v/>
      </c>
      <c r="B194">
        <f>INDEX(resultados!$A$2:$ZZ$408, 188, MATCH($B$2, resultados!$A$1:$ZZ$1, 0))</f>
        <v/>
      </c>
      <c r="C194">
        <f>INDEX(resultados!$A$2:$ZZ$408, 188, MATCH($B$3, resultados!$A$1:$ZZ$1, 0))</f>
        <v/>
      </c>
    </row>
    <row r="195">
      <c r="A195">
        <f>INDEX(resultados!$A$2:$ZZ$408, 189, MATCH($B$1, resultados!$A$1:$ZZ$1, 0))</f>
        <v/>
      </c>
      <c r="B195">
        <f>INDEX(resultados!$A$2:$ZZ$408, 189, MATCH($B$2, resultados!$A$1:$ZZ$1, 0))</f>
        <v/>
      </c>
      <c r="C195">
        <f>INDEX(resultados!$A$2:$ZZ$408, 189, MATCH($B$3, resultados!$A$1:$ZZ$1, 0))</f>
        <v/>
      </c>
    </row>
    <row r="196">
      <c r="A196">
        <f>INDEX(resultados!$A$2:$ZZ$408, 190, MATCH($B$1, resultados!$A$1:$ZZ$1, 0))</f>
        <v/>
      </c>
      <c r="B196">
        <f>INDEX(resultados!$A$2:$ZZ$408, 190, MATCH($B$2, resultados!$A$1:$ZZ$1, 0))</f>
        <v/>
      </c>
      <c r="C196">
        <f>INDEX(resultados!$A$2:$ZZ$408, 190, MATCH($B$3, resultados!$A$1:$ZZ$1, 0))</f>
        <v/>
      </c>
    </row>
    <row r="197">
      <c r="A197">
        <f>INDEX(resultados!$A$2:$ZZ$408, 191, MATCH($B$1, resultados!$A$1:$ZZ$1, 0))</f>
        <v/>
      </c>
      <c r="B197">
        <f>INDEX(resultados!$A$2:$ZZ$408, 191, MATCH($B$2, resultados!$A$1:$ZZ$1, 0))</f>
        <v/>
      </c>
      <c r="C197">
        <f>INDEX(resultados!$A$2:$ZZ$408, 191, MATCH($B$3, resultados!$A$1:$ZZ$1, 0))</f>
        <v/>
      </c>
    </row>
    <row r="198">
      <c r="A198">
        <f>INDEX(resultados!$A$2:$ZZ$408, 192, MATCH($B$1, resultados!$A$1:$ZZ$1, 0))</f>
        <v/>
      </c>
      <c r="B198">
        <f>INDEX(resultados!$A$2:$ZZ$408, 192, MATCH($B$2, resultados!$A$1:$ZZ$1, 0))</f>
        <v/>
      </c>
      <c r="C198">
        <f>INDEX(resultados!$A$2:$ZZ$408, 192, MATCH($B$3, resultados!$A$1:$ZZ$1, 0))</f>
        <v/>
      </c>
    </row>
    <row r="199">
      <c r="A199">
        <f>INDEX(resultados!$A$2:$ZZ$408, 193, MATCH($B$1, resultados!$A$1:$ZZ$1, 0))</f>
        <v/>
      </c>
      <c r="B199">
        <f>INDEX(resultados!$A$2:$ZZ$408, 193, MATCH($B$2, resultados!$A$1:$ZZ$1, 0))</f>
        <v/>
      </c>
      <c r="C199">
        <f>INDEX(resultados!$A$2:$ZZ$408, 193, MATCH($B$3, resultados!$A$1:$ZZ$1, 0))</f>
        <v/>
      </c>
    </row>
    <row r="200">
      <c r="A200">
        <f>INDEX(resultados!$A$2:$ZZ$408, 194, MATCH($B$1, resultados!$A$1:$ZZ$1, 0))</f>
        <v/>
      </c>
      <c r="B200">
        <f>INDEX(resultados!$A$2:$ZZ$408, 194, MATCH($B$2, resultados!$A$1:$ZZ$1, 0))</f>
        <v/>
      </c>
      <c r="C200">
        <f>INDEX(resultados!$A$2:$ZZ$408, 194, MATCH($B$3, resultados!$A$1:$ZZ$1, 0))</f>
        <v/>
      </c>
    </row>
    <row r="201">
      <c r="A201">
        <f>INDEX(resultados!$A$2:$ZZ$408, 195, MATCH($B$1, resultados!$A$1:$ZZ$1, 0))</f>
        <v/>
      </c>
      <c r="B201">
        <f>INDEX(resultados!$A$2:$ZZ$408, 195, MATCH($B$2, resultados!$A$1:$ZZ$1, 0))</f>
        <v/>
      </c>
      <c r="C201">
        <f>INDEX(resultados!$A$2:$ZZ$408, 195, MATCH($B$3, resultados!$A$1:$ZZ$1, 0))</f>
        <v/>
      </c>
    </row>
    <row r="202">
      <c r="A202">
        <f>INDEX(resultados!$A$2:$ZZ$408, 196, MATCH($B$1, resultados!$A$1:$ZZ$1, 0))</f>
        <v/>
      </c>
      <c r="B202">
        <f>INDEX(resultados!$A$2:$ZZ$408, 196, MATCH($B$2, resultados!$A$1:$ZZ$1, 0))</f>
        <v/>
      </c>
      <c r="C202">
        <f>INDEX(resultados!$A$2:$ZZ$408, 196, MATCH($B$3, resultados!$A$1:$ZZ$1, 0))</f>
        <v/>
      </c>
    </row>
    <row r="203">
      <c r="A203">
        <f>INDEX(resultados!$A$2:$ZZ$408, 197, MATCH($B$1, resultados!$A$1:$ZZ$1, 0))</f>
        <v/>
      </c>
      <c r="B203">
        <f>INDEX(resultados!$A$2:$ZZ$408, 197, MATCH($B$2, resultados!$A$1:$ZZ$1, 0))</f>
        <v/>
      </c>
      <c r="C203">
        <f>INDEX(resultados!$A$2:$ZZ$408, 197, MATCH($B$3, resultados!$A$1:$ZZ$1, 0))</f>
        <v/>
      </c>
    </row>
    <row r="204">
      <c r="A204">
        <f>INDEX(resultados!$A$2:$ZZ$408, 198, MATCH($B$1, resultados!$A$1:$ZZ$1, 0))</f>
        <v/>
      </c>
      <c r="B204">
        <f>INDEX(resultados!$A$2:$ZZ$408, 198, MATCH($B$2, resultados!$A$1:$ZZ$1, 0))</f>
        <v/>
      </c>
      <c r="C204">
        <f>INDEX(resultados!$A$2:$ZZ$408, 198, MATCH($B$3, resultados!$A$1:$ZZ$1, 0))</f>
        <v/>
      </c>
    </row>
    <row r="205">
      <c r="A205">
        <f>INDEX(resultados!$A$2:$ZZ$408, 199, MATCH($B$1, resultados!$A$1:$ZZ$1, 0))</f>
        <v/>
      </c>
      <c r="B205">
        <f>INDEX(resultados!$A$2:$ZZ$408, 199, MATCH($B$2, resultados!$A$1:$ZZ$1, 0))</f>
        <v/>
      </c>
      <c r="C205">
        <f>INDEX(resultados!$A$2:$ZZ$408, 199, MATCH($B$3, resultados!$A$1:$ZZ$1, 0))</f>
        <v/>
      </c>
    </row>
    <row r="206">
      <c r="A206">
        <f>INDEX(resultados!$A$2:$ZZ$408, 200, MATCH($B$1, resultados!$A$1:$ZZ$1, 0))</f>
        <v/>
      </c>
      <c r="B206">
        <f>INDEX(resultados!$A$2:$ZZ$408, 200, MATCH($B$2, resultados!$A$1:$ZZ$1, 0))</f>
        <v/>
      </c>
      <c r="C206">
        <f>INDEX(resultados!$A$2:$ZZ$408, 200, MATCH($B$3, resultados!$A$1:$ZZ$1, 0))</f>
        <v/>
      </c>
    </row>
    <row r="207">
      <c r="A207">
        <f>INDEX(resultados!$A$2:$ZZ$408, 201, MATCH($B$1, resultados!$A$1:$ZZ$1, 0))</f>
        <v/>
      </c>
      <c r="B207">
        <f>INDEX(resultados!$A$2:$ZZ$408, 201, MATCH($B$2, resultados!$A$1:$ZZ$1, 0))</f>
        <v/>
      </c>
      <c r="C207">
        <f>INDEX(resultados!$A$2:$ZZ$408, 201, MATCH($B$3, resultados!$A$1:$ZZ$1, 0))</f>
        <v/>
      </c>
    </row>
    <row r="208">
      <c r="A208">
        <f>INDEX(resultados!$A$2:$ZZ$408, 202, MATCH($B$1, resultados!$A$1:$ZZ$1, 0))</f>
        <v/>
      </c>
      <c r="B208">
        <f>INDEX(resultados!$A$2:$ZZ$408, 202, MATCH($B$2, resultados!$A$1:$ZZ$1, 0))</f>
        <v/>
      </c>
      <c r="C208">
        <f>INDEX(resultados!$A$2:$ZZ$408, 202, MATCH($B$3, resultados!$A$1:$ZZ$1, 0))</f>
        <v/>
      </c>
    </row>
    <row r="209">
      <c r="A209">
        <f>INDEX(resultados!$A$2:$ZZ$408, 203, MATCH($B$1, resultados!$A$1:$ZZ$1, 0))</f>
        <v/>
      </c>
      <c r="B209">
        <f>INDEX(resultados!$A$2:$ZZ$408, 203, MATCH($B$2, resultados!$A$1:$ZZ$1, 0))</f>
        <v/>
      </c>
      <c r="C209">
        <f>INDEX(resultados!$A$2:$ZZ$408, 203, MATCH($B$3, resultados!$A$1:$ZZ$1, 0))</f>
        <v/>
      </c>
    </row>
    <row r="210">
      <c r="A210">
        <f>INDEX(resultados!$A$2:$ZZ$408, 204, MATCH($B$1, resultados!$A$1:$ZZ$1, 0))</f>
        <v/>
      </c>
      <c r="B210">
        <f>INDEX(resultados!$A$2:$ZZ$408, 204, MATCH($B$2, resultados!$A$1:$ZZ$1, 0))</f>
        <v/>
      </c>
      <c r="C210">
        <f>INDEX(resultados!$A$2:$ZZ$408, 204, MATCH($B$3, resultados!$A$1:$ZZ$1, 0))</f>
        <v/>
      </c>
    </row>
    <row r="211">
      <c r="A211">
        <f>INDEX(resultados!$A$2:$ZZ$408, 205, MATCH($B$1, resultados!$A$1:$ZZ$1, 0))</f>
        <v/>
      </c>
      <c r="B211">
        <f>INDEX(resultados!$A$2:$ZZ$408, 205, MATCH($B$2, resultados!$A$1:$ZZ$1, 0))</f>
        <v/>
      </c>
      <c r="C211">
        <f>INDEX(resultados!$A$2:$ZZ$408, 205, MATCH($B$3, resultados!$A$1:$ZZ$1, 0))</f>
        <v/>
      </c>
    </row>
    <row r="212">
      <c r="A212">
        <f>INDEX(resultados!$A$2:$ZZ$408, 206, MATCH($B$1, resultados!$A$1:$ZZ$1, 0))</f>
        <v/>
      </c>
      <c r="B212">
        <f>INDEX(resultados!$A$2:$ZZ$408, 206, MATCH($B$2, resultados!$A$1:$ZZ$1, 0))</f>
        <v/>
      </c>
      <c r="C212">
        <f>INDEX(resultados!$A$2:$ZZ$408, 206, MATCH($B$3, resultados!$A$1:$ZZ$1, 0))</f>
        <v/>
      </c>
    </row>
    <row r="213">
      <c r="A213">
        <f>INDEX(resultados!$A$2:$ZZ$408, 207, MATCH($B$1, resultados!$A$1:$ZZ$1, 0))</f>
        <v/>
      </c>
      <c r="B213">
        <f>INDEX(resultados!$A$2:$ZZ$408, 207, MATCH($B$2, resultados!$A$1:$ZZ$1, 0))</f>
        <v/>
      </c>
      <c r="C213">
        <f>INDEX(resultados!$A$2:$ZZ$408, 207, MATCH($B$3, resultados!$A$1:$ZZ$1, 0))</f>
        <v/>
      </c>
    </row>
    <row r="214">
      <c r="A214">
        <f>INDEX(resultados!$A$2:$ZZ$408, 208, MATCH($B$1, resultados!$A$1:$ZZ$1, 0))</f>
        <v/>
      </c>
      <c r="B214">
        <f>INDEX(resultados!$A$2:$ZZ$408, 208, MATCH($B$2, resultados!$A$1:$ZZ$1, 0))</f>
        <v/>
      </c>
      <c r="C214">
        <f>INDEX(resultados!$A$2:$ZZ$408, 208, MATCH($B$3, resultados!$A$1:$ZZ$1, 0))</f>
        <v/>
      </c>
    </row>
    <row r="215">
      <c r="A215">
        <f>INDEX(resultados!$A$2:$ZZ$408, 209, MATCH($B$1, resultados!$A$1:$ZZ$1, 0))</f>
        <v/>
      </c>
      <c r="B215">
        <f>INDEX(resultados!$A$2:$ZZ$408, 209, MATCH($B$2, resultados!$A$1:$ZZ$1, 0))</f>
        <v/>
      </c>
      <c r="C215">
        <f>INDEX(resultados!$A$2:$ZZ$408, 209, MATCH($B$3, resultados!$A$1:$ZZ$1, 0))</f>
        <v/>
      </c>
    </row>
    <row r="216">
      <c r="A216">
        <f>INDEX(resultados!$A$2:$ZZ$408, 210, MATCH($B$1, resultados!$A$1:$ZZ$1, 0))</f>
        <v/>
      </c>
      <c r="B216">
        <f>INDEX(resultados!$A$2:$ZZ$408, 210, MATCH($B$2, resultados!$A$1:$ZZ$1, 0))</f>
        <v/>
      </c>
      <c r="C216">
        <f>INDEX(resultados!$A$2:$ZZ$408, 210, MATCH($B$3, resultados!$A$1:$ZZ$1, 0))</f>
        <v/>
      </c>
    </row>
    <row r="217">
      <c r="A217">
        <f>INDEX(resultados!$A$2:$ZZ$408, 211, MATCH($B$1, resultados!$A$1:$ZZ$1, 0))</f>
        <v/>
      </c>
      <c r="B217">
        <f>INDEX(resultados!$A$2:$ZZ$408, 211, MATCH($B$2, resultados!$A$1:$ZZ$1, 0))</f>
        <v/>
      </c>
      <c r="C217">
        <f>INDEX(resultados!$A$2:$ZZ$408, 211, MATCH($B$3, resultados!$A$1:$ZZ$1, 0))</f>
        <v/>
      </c>
    </row>
    <row r="218">
      <c r="A218">
        <f>INDEX(resultados!$A$2:$ZZ$408, 212, MATCH($B$1, resultados!$A$1:$ZZ$1, 0))</f>
        <v/>
      </c>
      <c r="B218">
        <f>INDEX(resultados!$A$2:$ZZ$408, 212, MATCH($B$2, resultados!$A$1:$ZZ$1, 0))</f>
        <v/>
      </c>
      <c r="C218">
        <f>INDEX(resultados!$A$2:$ZZ$408, 212, MATCH($B$3, resultados!$A$1:$ZZ$1, 0))</f>
        <v/>
      </c>
    </row>
    <row r="219">
      <c r="A219">
        <f>INDEX(resultados!$A$2:$ZZ$408, 213, MATCH($B$1, resultados!$A$1:$ZZ$1, 0))</f>
        <v/>
      </c>
      <c r="B219">
        <f>INDEX(resultados!$A$2:$ZZ$408, 213, MATCH($B$2, resultados!$A$1:$ZZ$1, 0))</f>
        <v/>
      </c>
      <c r="C219">
        <f>INDEX(resultados!$A$2:$ZZ$408, 213, MATCH($B$3, resultados!$A$1:$ZZ$1, 0))</f>
        <v/>
      </c>
    </row>
    <row r="220">
      <c r="A220">
        <f>INDEX(resultados!$A$2:$ZZ$408, 214, MATCH($B$1, resultados!$A$1:$ZZ$1, 0))</f>
        <v/>
      </c>
      <c r="B220">
        <f>INDEX(resultados!$A$2:$ZZ$408, 214, MATCH($B$2, resultados!$A$1:$ZZ$1, 0))</f>
        <v/>
      </c>
      <c r="C220">
        <f>INDEX(resultados!$A$2:$ZZ$408, 214, MATCH($B$3, resultados!$A$1:$ZZ$1, 0))</f>
        <v/>
      </c>
    </row>
    <row r="221">
      <c r="A221">
        <f>INDEX(resultados!$A$2:$ZZ$408, 215, MATCH($B$1, resultados!$A$1:$ZZ$1, 0))</f>
        <v/>
      </c>
      <c r="B221">
        <f>INDEX(resultados!$A$2:$ZZ$408, 215, MATCH($B$2, resultados!$A$1:$ZZ$1, 0))</f>
        <v/>
      </c>
      <c r="C221">
        <f>INDEX(resultados!$A$2:$ZZ$408, 215, MATCH($B$3, resultados!$A$1:$ZZ$1, 0))</f>
        <v/>
      </c>
    </row>
    <row r="222">
      <c r="A222">
        <f>INDEX(resultados!$A$2:$ZZ$408, 216, MATCH($B$1, resultados!$A$1:$ZZ$1, 0))</f>
        <v/>
      </c>
      <c r="B222">
        <f>INDEX(resultados!$A$2:$ZZ$408, 216, MATCH($B$2, resultados!$A$1:$ZZ$1, 0))</f>
        <v/>
      </c>
      <c r="C222">
        <f>INDEX(resultados!$A$2:$ZZ$408, 216, MATCH($B$3, resultados!$A$1:$ZZ$1, 0))</f>
        <v/>
      </c>
    </row>
    <row r="223">
      <c r="A223">
        <f>INDEX(resultados!$A$2:$ZZ$408, 217, MATCH($B$1, resultados!$A$1:$ZZ$1, 0))</f>
        <v/>
      </c>
      <c r="B223">
        <f>INDEX(resultados!$A$2:$ZZ$408, 217, MATCH($B$2, resultados!$A$1:$ZZ$1, 0))</f>
        <v/>
      </c>
      <c r="C223">
        <f>INDEX(resultados!$A$2:$ZZ$408, 217, MATCH($B$3, resultados!$A$1:$ZZ$1, 0))</f>
        <v/>
      </c>
    </row>
    <row r="224">
      <c r="A224">
        <f>INDEX(resultados!$A$2:$ZZ$408, 218, MATCH($B$1, resultados!$A$1:$ZZ$1, 0))</f>
        <v/>
      </c>
      <c r="B224">
        <f>INDEX(resultados!$A$2:$ZZ$408, 218, MATCH($B$2, resultados!$A$1:$ZZ$1, 0))</f>
        <v/>
      </c>
      <c r="C224">
        <f>INDEX(resultados!$A$2:$ZZ$408, 218, MATCH($B$3, resultados!$A$1:$ZZ$1, 0))</f>
        <v/>
      </c>
    </row>
    <row r="225">
      <c r="A225">
        <f>INDEX(resultados!$A$2:$ZZ$408, 219, MATCH($B$1, resultados!$A$1:$ZZ$1, 0))</f>
        <v/>
      </c>
      <c r="B225">
        <f>INDEX(resultados!$A$2:$ZZ$408, 219, MATCH($B$2, resultados!$A$1:$ZZ$1, 0))</f>
        <v/>
      </c>
      <c r="C225">
        <f>INDEX(resultados!$A$2:$ZZ$408, 219, MATCH($B$3, resultados!$A$1:$ZZ$1, 0))</f>
        <v/>
      </c>
    </row>
    <row r="226">
      <c r="A226">
        <f>INDEX(resultados!$A$2:$ZZ$408, 220, MATCH($B$1, resultados!$A$1:$ZZ$1, 0))</f>
        <v/>
      </c>
      <c r="B226">
        <f>INDEX(resultados!$A$2:$ZZ$408, 220, MATCH($B$2, resultados!$A$1:$ZZ$1, 0))</f>
        <v/>
      </c>
      <c r="C226">
        <f>INDEX(resultados!$A$2:$ZZ$408, 220, MATCH($B$3, resultados!$A$1:$ZZ$1, 0))</f>
        <v/>
      </c>
    </row>
    <row r="227">
      <c r="A227">
        <f>INDEX(resultados!$A$2:$ZZ$408, 221, MATCH($B$1, resultados!$A$1:$ZZ$1, 0))</f>
        <v/>
      </c>
      <c r="B227">
        <f>INDEX(resultados!$A$2:$ZZ$408, 221, MATCH($B$2, resultados!$A$1:$ZZ$1, 0))</f>
        <v/>
      </c>
      <c r="C227">
        <f>INDEX(resultados!$A$2:$ZZ$408, 221, MATCH($B$3, resultados!$A$1:$ZZ$1, 0))</f>
        <v/>
      </c>
    </row>
    <row r="228">
      <c r="A228">
        <f>INDEX(resultados!$A$2:$ZZ$408, 222, MATCH($B$1, resultados!$A$1:$ZZ$1, 0))</f>
        <v/>
      </c>
      <c r="B228">
        <f>INDEX(resultados!$A$2:$ZZ$408, 222, MATCH($B$2, resultados!$A$1:$ZZ$1, 0))</f>
        <v/>
      </c>
      <c r="C228">
        <f>INDEX(resultados!$A$2:$ZZ$408, 222, MATCH($B$3, resultados!$A$1:$ZZ$1, 0))</f>
        <v/>
      </c>
    </row>
    <row r="229">
      <c r="A229">
        <f>INDEX(resultados!$A$2:$ZZ$408, 223, MATCH($B$1, resultados!$A$1:$ZZ$1, 0))</f>
        <v/>
      </c>
      <c r="B229">
        <f>INDEX(resultados!$A$2:$ZZ$408, 223, MATCH($B$2, resultados!$A$1:$ZZ$1, 0))</f>
        <v/>
      </c>
      <c r="C229">
        <f>INDEX(resultados!$A$2:$ZZ$408, 223, MATCH($B$3, resultados!$A$1:$ZZ$1, 0))</f>
        <v/>
      </c>
    </row>
    <row r="230">
      <c r="A230">
        <f>INDEX(resultados!$A$2:$ZZ$408, 224, MATCH($B$1, resultados!$A$1:$ZZ$1, 0))</f>
        <v/>
      </c>
      <c r="B230">
        <f>INDEX(resultados!$A$2:$ZZ$408, 224, MATCH($B$2, resultados!$A$1:$ZZ$1, 0))</f>
        <v/>
      </c>
      <c r="C230">
        <f>INDEX(resultados!$A$2:$ZZ$408, 224, MATCH($B$3, resultados!$A$1:$ZZ$1, 0))</f>
        <v/>
      </c>
    </row>
    <row r="231">
      <c r="A231">
        <f>INDEX(resultados!$A$2:$ZZ$408, 225, MATCH($B$1, resultados!$A$1:$ZZ$1, 0))</f>
        <v/>
      </c>
      <c r="B231">
        <f>INDEX(resultados!$A$2:$ZZ$408, 225, MATCH($B$2, resultados!$A$1:$ZZ$1, 0))</f>
        <v/>
      </c>
      <c r="C231">
        <f>INDEX(resultados!$A$2:$ZZ$408, 225, MATCH($B$3, resultados!$A$1:$ZZ$1, 0))</f>
        <v/>
      </c>
    </row>
    <row r="232">
      <c r="A232">
        <f>INDEX(resultados!$A$2:$ZZ$408, 226, MATCH($B$1, resultados!$A$1:$ZZ$1, 0))</f>
        <v/>
      </c>
      <c r="B232">
        <f>INDEX(resultados!$A$2:$ZZ$408, 226, MATCH($B$2, resultados!$A$1:$ZZ$1, 0))</f>
        <v/>
      </c>
      <c r="C232">
        <f>INDEX(resultados!$A$2:$ZZ$408, 226, MATCH($B$3, resultados!$A$1:$ZZ$1, 0))</f>
        <v/>
      </c>
    </row>
    <row r="233">
      <c r="A233">
        <f>INDEX(resultados!$A$2:$ZZ$408, 227, MATCH($B$1, resultados!$A$1:$ZZ$1, 0))</f>
        <v/>
      </c>
      <c r="B233">
        <f>INDEX(resultados!$A$2:$ZZ$408, 227, MATCH($B$2, resultados!$A$1:$ZZ$1, 0))</f>
        <v/>
      </c>
      <c r="C233">
        <f>INDEX(resultados!$A$2:$ZZ$408, 227, MATCH($B$3, resultados!$A$1:$ZZ$1, 0))</f>
        <v/>
      </c>
    </row>
    <row r="234">
      <c r="A234">
        <f>INDEX(resultados!$A$2:$ZZ$408, 228, MATCH($B$1, resultados!$A$1:$ZZ$1, 0))</f>
        <v/>
      </c>
      <c r="B234">
        <f>INDEX(resultados!$A$2:$ZZ$408, 228, MATCH($B$2, resultados!$A$1:$ZZ$1, 0))</f>
        <v/>
      </c>
      <c r="C234">
        <f>INDEX(resultados!$A$2:$ZZ$408, 228, MATCH($B$3, resultados!$A$1:$ZZ$1, 0))</f>
        <v/>
      </c>
    </row>
    <row r="235">
      <c r="A235">
        <f>INDEX(resultados!$A$2:$ZZ$408, 229, MATCH($B$1, resultados!$A$1:$ZZ$1, 0))</f>
        <v/>
      </c>
      <c r="B235">
        <f>INDEX(resultados!$A$2:$ZZ$408, 229, MATCH($B$2, resultados!$A$1:$ZZ$1, 0))</f>
        <v/>
      </c>
      <c r="C235">
        <f>INDEX(resultados!$A$2:$ZZ$408, 229, MATCH($B$3, resultados!$A$1:$ZZ$1, 0))</f>
        <v/>
      </c>
    </row>
    <row r="236">
      <c r="A236">
        <f>INDEX(resultados!$A$2:$ZZ$408, 230, MATCH($B$1, resultados!$A$1:$ZZ$1, 0))</f>
        <v/>
      </c>
      <c r="B236">
        <f>INDEX(resultados!$A$2:$ZZ$408, 230, MATCH($B$2, resultados!$A$1:$ZZ$1, 0))</f>
        <v/>
      </c>
      <c r="C236">
        <f>INDEX(resultados!$A$2:$ZZ$408, 230, MATCH($B$3, resultados!$A$1:$ZZ$1, 0))</f>
        <v/>
      </c>
    </row>
    <row r="237">
      <c r="A237">
        <f>INDEX(resultados!$A$2:$ZZ$408, 231, MATCH($B$1, resultados!$A$1:$ZZ$1, 0))</f>
        <v/>
      </c>
      <c r="B237">
        <f>INDEX(resultados!$A$2:$ZZ$408, 231, MATCH($B$2, resultados!$A$1:$ZZ$1, 0))</f>
        <v/>
      </c>
      <c r="C237">
        <f>INDEX(resultados!$A$2:$ZZ$408, 231, MATCH($B$3, resultados!$A$1:$ZZ$1, 0))</f>
        <v/>
      </c>
    </row>
    <row r="238">
      <c r="A238">
        <f>INDEX(resultados!$A$2:$ZZ$408, 232, MATCH($B$1, resultados!$A$1:$ZZ$1, 0))</f>
        <v/>
      </c>
      <c r="B238">
        <f>INDEX(resultados!$A$2:$ZZ$408, 232, MATCH($B$2, resultados!$A$1:$ZZ$1, 0))</f>
        <v/>
      </c>
      <c r="C238">
        <f>INDEX(resultados!$A$2:$ZZ$408, 232, MATCH($B$3, resultados!$A$1:$ZZ$1, 0))</f>
        <v/>
      </c>
    </row>
    <row r="239">
      <c r="A239">
        <f>INDEX(resultados!$A$2:$ZZ$408, 233, MATCH($B$1, resultados!$A$1:$ZZ$1, 0))</f>
        <v/>
      </c>
      <c r="B239">
        <f>INDEX(resultados!$A$2:$ZZ$408, 233, MATCH($B$2, resultados!$A$1:$ZZ$1, 0))</f>
        <v/>
      </c>
      <c r="C239">
        <f>INDEX(resultados!$A$2:$ZZ$408, 233, MATCH($B$3, resultados!$A$1:$ZZ$1, 0))</f>
        <v/>
      </c>
    </row>
    <row r="240">
      <c r="A240">
        <f>INDEX(resultados!$A$2:$ZZ$408, 234, MATCH($B$1, resultados!$A$1:$ZZ$1, 0))</f>
        <v/>
      </c>
      <c r="B240">
        <f>INDEX(resultados!$A$2:$ZZ$408, 234, MATCH($B$2, resultados!$A$1:$ZZ$1, 0))</f>
        <v/>
      </c>
      <c r="C240">
        <f>INDEX(resultados!$A$2:$ZZ$408, 234, MATCH($B$3, resultados!$A$1:$ZZ$1, 0))</f>
        <v/>
      </c>
    </row>
    <row r="241">
      <c r="A241">
        <f>INDEX(resultados!$A$2:$ZZ$408, 235, MATCH($B$1, resultados!$A$1:$ZZ$1, 0))</f>
        <v/>
      </c>
      <c r="B241">
        <f>INDEX(resultados!$A$2:$ZZ$408, 235, MATCH($B$2, resultados!$A$1:$ZZ$1, 0))</f>
        <v/>
      </c>
      <c r="C241">
        <f>INDEX(resultados!$A$2:$ZZ$408, 235, MATCH($B$3, resultados!$A$1:$ZZ$1, 0))</f>
        <v/>
      </c>
    </row>
    <row r="242">
      <c r="A242">
        <f>INDEX(resultados!$A$2:$ZZ$408, 236, MATCH($B$1, resultados!$A$1:$ZZ$1, 0))</f>
        <v/>
      </c>
      <c r="B242">
        <f>INDEX(resultados!$A$2:$ZZ$408, 236, MATCH($B$2, resultados!$A$1:$ZZ$1, 0))</f>
        <v/>
      </c>
      <c r="C242">
        <f>INDEX(resultados!$A$2:$ZZ$408, 236, MATCH($B$3, resultados!$A$1:$ZZ$1, 0))</f>
        <v/>
      </c>
    </row>
    <row r="243">
      <c r="A243">
        <f>INDEX(resultados!$A$2:$ZZ$408, 237, MATCH($B$1, resultados!$A$1:$ZZ$1, 0))</f>
        <v/>
      </c>
      <c r="B243">
        <f>INDEX(resultados!$A$2:$ZZ$408, 237, MATCH($B$2, resultados!$A$1:$ZZ$1, 0))</f>
        <v/>
      </c>
      <c r="C243">
        <f>INDEX(resultados!$A$2:$ZZ$408, 237, MATCH($B$3, resultados!$A$1:$ZZ$1, 0))</f>
        <v/>
      </c>
    </row>
    <row r="244">
      <c r="A244">
        <f>INDEX(resultados!$A$2:$ZZ$408, 238, MATCH($B$1, resultados!$A$1:$ZZ$1, 0))</f>
        <v/>
      </c>
      <c r="B244">
        <f>INDEX(resultados!$A$2:$ZZ$408, 238, MATCH($B$2, resultados!$A$1:$ZZ$1, 0))</f>
        <v/>
      </c>
      <c r="C244">
        <f>INDEX(resultados!$A$2:$ZZ$408, 238, MATCH($B$3, resultados!$A$1:$ZZ$1, 0))</f>
        <v/>
      </c>
    </row>
    <row r="245">
      <c r="A245">
        <f>INDEX(resultados!$A$2:$ZZ$408, 239, MATCH($B$1, resultados!$A$1:$ZZ$1, 0))</f>
        <v/>
      </c>
      <c r="B245">
        <f>INDEX(resultados!$A$2:$ZZ$408, 239, MATCH($B$2, resultados!$A$1:$ZZ$1, 0))</f>
        <v/>
      </c>
      <c r="C245">
        <f>INDEX(resultados!$A$2:$ZZ$408, 239, MATCH($B$3, resultados!$A$1:$ZZ$1, 0))</f>
        <v/>
      </c>
    </row>
    <row r="246">
      <c r="A246">
        <f>INDEX(resultados!$A$2:$ZZ$408, 240, MATCH($B$1, resultados!$A$1:$ZZ$1, 0))</f>
        <v/>
      </c>
      <c r="B246">
        <f>INDEX(resultados!$A$2:$ZZ$408, 240, MATCH($B$2, resultados!$A$1:$ZZ$1, 0))</f>
        <v/>
      </c>
      <c r="C246">
        <f>INDEX(resultados!$A$2:$ZZ$408, 240, MATCH($B$3, resultados!$A$1:$ZZ$1, 0))</f>
        <v/>
      </c>
    </row>
    <row r="247">
      <c r="A247">
        <f>INDEX(resultados!$A$2:$ZZ$408, 241, MATCH($B$1, resultados!$A$1:$ZZ$1, 0))</f>
        <v/>
      </c>
      <c r="B247">
        <f>INDEX(resultados!$A$2:$ZZ$408, 241, MATCH($B$2, resultados!$A$1:$ZZ$1, 0))</f>
        <v/>
      </c>
      <c r="C247">
        <f>INDEX(resultados!$A$2:$ZZ$408, 241, MATCH($B$3, resultados!$A$1:$ZZ$1, 0))</f>
        <v/>
      </c>
    </row>
    <row r="248">
      <c r="A248">
        <f>INDEX(resultados!$A$2:$ZZ$408, 242, MATCH($B$1, resultados!$A$1:$ZZ$1, 0))</f>
        <v/>
      </c>
      <c r="B248">
        <f>INDEX(resultados!$A$2:$ZZ$408, 242, MATCH($B$2, resultados!$A$1:$ZZ$1, 0))</f>
        <v/>
      </c>
      <c r="C248">
        <f>INDEX(resultados!$A$2:$ZZ$408, 242, MATCH($B$3, resultados!$A$1:$ZZ$1, 0))</f>
        <v/>
      </c>
    </row>
    <row r="249">
      <c r="A249">
        <f>INDEX(resultados!$A$2:$ZZ$408, 243, MATCH($B$1, resultados!$A$1:$ZZ$1, 0))</f>
        <v/>
      </c>
      <c r="B249">
        <f>INDEX(resultados!$A$2:$ZZ$408, 243, MATCH($B$2, resultados!$A$1:$ZZ$1, 0))</f>
        <v/>
      </c>
      <c r="C249">
        <f>INDEX(resultados!$A$2:$ZZ$408, 243, MATCH($B$3, resultados!$A$1:$ZZ$1, 0))</f>
        <v/>
      </c>
    </row>
    <row r="250">
      <c r="A250">
        <f>INDEX(resultados!$A$2:$ZZ$408, 244, MATCH($B$1, resultados!$A$1:$ZZ$1, 0))</f>
        <v/>
      </c>
      <c r="B250">
        <f>INDEX(resultados!$A$2:$ZZ$408, 244, MATCH($B$2, resultados!$A$1:$ZZ$1, 0))</f>
        <v/>
      </c>
      <c r="C250">
        <f>INDEX(resultados!$A$2:$ZZ$408, 244, MATCH($B$3, resultados!$A$1:$ZZ$1, 0))</f>
        <v/>
      </c>
    </row>
    <row r="251">
      <c r="A251">
        <f>INDEX(resultados!$A$2:$ZZ$408, 245, MATCH($B$1, resultados!$A$1:$ZZ$1, 0))</f>
        <v/>
      </c>
      <c r="B251">
        <f>INDEX(resultados!$A$2:$ZZ$408, 245, MATCH($B$2, resultados!$A$1:$ZZ$1, 0))</f>
        <v/>
      </c>
      <c r="C251">
        <f>INDEX(resultados!$A$2:$ZZ$408, 245, MATCH($B$3, resultados!$A$1:$ZZ$1, 0))</f>
        <v/>
      </c>
    </row>
    <row r="252">
      <c r="A252">
        <f>INDEX(resultados!$A$2:$ZZ$408, 246, MATCH($B$1, resultados!$A$1:$ZZ$1, 0))</f>
        <v/>
      </c>
      <c r="B252">
        <f>INDEX(resultados!$A$2:$ZZ$408, 246, MATCH($B$2, resultados!$A$1:$ZZ$1, 0))</f>
        <v/>
      </c>
      <c r="C252">
        <f>INDEX(resultados!$A$2:$ZZ$408, 246, MATCH($B$3, resultados!$A$1:$ZZ$1, 0))</f>
        <v/>
      </c>
    </row>
    <row r="253">
      <c r="A253">
        <f>INDEX(resultados!$A$2:$ZZ$408, 247, MATCH($B$1, resultados!$A$1:$ZZ$1, 0))</f>
        <v/>
      </c>
      <c r="B253">
        <f>INDEX(resultados!$A$2:$ZZ$408, 247, MATCH($B$2, resultados!$A$1:$ZZ$1, 0))</f>
        <v/>
      </c>
      <c r="C253">
        <f>INDEX(resultados!$A$2:$ZZ$408, 247, MATCH($B$3, resultados!$A$1:$ZZ$1, 0))</f>
        <v/>
      </c>
    </row>
    <row r="254">
      <c r="A254">
        <f>INDEX(resultados!$A$2:$ZZ$408, 248, MATCH($B$1, resultados!$A$1:$ZZ$1, 0))</f>
        <v/>
      </c>
      <c r="B254">
        <f>INDEX(resultados!$A$2:$ZZ$408, 248, MATCH($B$2, resultados!$A$1:$ZZ$1, 0))</f>
        <v/>
      </c>
      <c r="C254">
        <f>INDEX(resultados!$A$2:$ZZ$408, 248, MATCH($B$3, resultados!$A$1:$ZZ$1, 0))</f>
        <v/>
      </c>
    </row>
    <row r="255">
      <c r="A255">
        <f>INDEX(resultados!$A$2:$ZZ$408, 249, MATCH($B$1, resultados!$A$1:$ZZ$1, 0))</f>
        <v/>
      </c>
      <c r="B255">
        <f>INDEX(resultados!$A$2:$ZZ$408, 249, MATCH($B$2, resultados!$A$1:$ZZ$1, 0))</f>
        <v/>
      </c>
      <c r="C255">
        <f>INDEX(resultados!$A$2:$ZZ$408, 249, MATCH($B$3, resultados!$A$1:$ZZ$1, 0))</f>
        <v/>
      </c>
    </row>
    <row r="256">
      <c r="A256">
        <f>INDEX(resultados!$A$2:$ZZ$408, 250, MATCH($B$1, resultados!$A$1:$ZZ$1, 0))</f>
        <v/>
      </c>
      <c r="B256">
        <f>INDEX(resultados!$A$2:$ZZ$408, 250, MATCH($B$2, resultados!$A$1:$ZZ$1, 0))</f>
        <v/>
      </c>
      <c r="C256">
        <f>INDEX(resultados!$A$2:$ZZ$408, 250, MATCH($B$3, resultados!$A$1:$ZZ$1, 0))</f>
        <v/>
      </c>
    </row>
    <row r="257">
      <c r="A257">
        <f>INDEX(resultados!$A$2:$ZZ$408, 251, MATCH($B$1, resultados!$A$1:$ZZ$1, 0))</f>
        <v/>
      </c>
      <c r="B257">
        <f>INDEX(resultados!$A$2:$ZZ$408, 251, MATCH($B$2, resultados!$A$1:$ZZ$1, 0))</f>
        <v/>
      </c>
      <c r="C257">
        <f>INDEX(resultados!$A$2:$ZZ$408, 251, MATCH($B$3, resultados!$A$1:$ZZ$1, 0))</f>
        <v/>
      </c>
    </row>
    <row r="258">
      <c r="A258">
        <f>INDEX(resultados!$A$2:$ZZ$408, 252, MATCH($B$1, resultados!$A$1:$ZZ$1, 0))</f>
        <v/>
      </c>
      <c r="B258">
        <f>INDEX(resultados!$A$2:$ZZ$408, 252, MATCH($B$2, resultados!$A$1:$ZZ$1, 0))</f>
        <v/>
      </c>
      <c r="C258">
        <f>INDEX(resultados!$A$2:$ZZ$408, 252, MATCH($B$3, resultados!$A$1:$ZZ$1, 0))</f>
        <v/>
      </c>
    </row>
    <row r="259">
      <c r="A259">
        <f>INDEX(resultados!$A$2:$ZZ$408, 253, MATCH($B$1, resultados!$A$1:$ZZ$1, 0))</f>
        <v/>
      </c>
      <c r="B259">
        <f>INDEX(resultados!$A$2:$ZZ$408, 253, MATCH($B$2, resultados!$A$1:$ZZ$1, 0))</f>
        <v/>
      </c>
      <c r="C259">
        <f>INDEX(resultados!$A$2:$ZZ$408, 253, MATCH($B$3, resultados!$A$1:$ZZ$1, 0))</f>
        <v/>
      </c>
    </row>
    <row r="260">
      <c r="A260">
        <f>INDEX(resultados!$A$2:$ZZ$408, 254, MATCH($B$1, resultados!$A$1:$ZZ$1, 0))</f>
        <v/>
      </c>
      <c r="B260">
        <f>INDEX(resultados!$A$2:$ZZ$408, 254, MATCH($B$2, resultados!$A$1:$ZZ$1, 0))</f>
        <v/>
      </c>
      <c r="C260">
        <f>INDEX(resultados!$A$2:$ZZ$408, 254, MATCH($B$3, resultados!$A$1:$ZZ$1, 0))</f>
        <v/>
      </c>
    </row>
    <row r="261">
      <c r="A261">
        <f>INDEX(resultados!$A$2:$ZZ$408, 255, MATCH($B$1, resultados!$A$1:$ZZ$1, 0))</f>
        <v/>
      </c>
      <c r="B261">
        <f>INDEX(resultados!$A$2:$ZZ$408, 255, MATCH($B$2, resultados!$A$1:$ZZ$1, 0))</f>
        <v/>
      </c>
      <c r="C261">
        <f>INDEX(resultados!$A$2:$ZZ$408, 255, MATCH($B$3, resultados!$A$1:$ZZ$1, 0))</f>
        <v/>
      </c>
    </row>
    <row r="262">
      <c r="A262">
        <f>INDEX(resultados!$A$2:$ZZ$408, 256, MATCH($B$1, resultados!$A$1:$ZZ$1, 0))</f>
        <v/>
      </c>
      <c r="B262">
        <f>INDEX(resultados!$A$2:$ZZ$408, 256, MATCH($B$2, resultados!$A$1:$ZZ$1, 0))</f>
        <v/>
      </c>
      <c r="C262">
        <f>INDEX(resultados!$A$2:$ZZ$408, 256, MATCH($B$3, resultados!$A$1:$ZZ$1, 0))</f>
        <v/>
      </c>
    </row>
    <row r="263">
      <c r="A263">
        <f>INDEX(resultados!$A$2:$ZZ$408, 257, MATCH($B$1, resultados!$A$1:$ZZ$1, 0))</f>
        <v/>
      </c>
      <c r="B263">
        <f>INDEX(resultados!$A$2:$ZZ$408, 257, MATCH($B$2, resultados!$A$1:$ZZ$1, 0))</f>
        <v/>
      </c>
      <c r="C263">
        <f>INDEX(resultados!$A$2:$ZZ$408, 257, MATCH($B$3, resultados!$A$1:$ZZ$1, 0))</f>
        <v/>
      </c>
    </row>
    <row r="264">
      <c r="A264">
        <f>INDEX(resultados!$A$2:$ZZ$408, 258, MATCH($B$1, resultados!$A$1:$ZZ$1, 0))</f>
        <v/>
      </c>
      <c r="B264">
        <f>INDEX(resultados!$A$2:$ZZ$408, 258, MATCH($B$2, resultados!$A$1:$ZZ$1, 0))</f>
        <v/>
      </c>
      <c r="C264">
        <f>INDEX(resultados!$A$2:$ZZ$408, 258, MATCH($B$3, resultados!$A$1:$ZZ$1, 0))</f>
        <v/>
      </c>
    </row>
    <row r="265">
      <c r="A265">
        <f>INDEX(resultados!$A$2:$ZZ$408, 259, MATCH($B$1, resultados!$A$1:$ZZ$1, 0))</f>
        <v/>
      </c>
      <c r="B265">
        <f>INDEX(resultados!$A$2:$ZZ$408, 259, MATCH($B$2, resultados!$A$1:$ZZ$1, 0))</f>
        <v/>
      </c>
      <c r="C265">
        <f>INDEX(resultados!$A$2:$ZZ$408, 259, MATCH($B$3, resultados!$A$1:$ZZ$1, 0))</f>
        <v/>
      </c>
    </row>
    <row r="266">
      <c r="A266">
        <f>INDEX(resultados!$A$2:$ZZ$408, 260, MATCH($B$1, resultados!$A$1:$ZZ$1, 0))</f>
        <v/>
      </c>
      <c r="B266">
        <f>INDEX(resultados!$A$2:$ZZ$408, 260, MATCH($B$2, resultados!$A$1:$ZZ$1, 0))</f>
        <v/>
      </c>
      <c r="C266">
        <f>INDEX(resultados!$A$2:$ZZ$408, 260, MATCH($B$3, resultados!$A$1:$ZZ$1, 0))</f>
        <v/>
      </c>
    </row>
    <row r="267">
      <c r="A267">
        <f>INDEX(resultados!$A$2:$ZZ$408, 261, MATCH($B$1, resultados!$A$1:$ZZ$1, 0))</f>
        <v/>
      </c>
      <c r="B267">
        <f>INDEX(resultados!$A$2:$ZZ$408, 261, MATCH($B$2, resultados!$A$1:$ZZ$1, 0))</f>
        <v/>
      </c>
      <c r="C267">
        <f>INDEX(resultados!$A$2:$ZZ$408, 261, MATCH($B$3, resultados!$A$1:$ZZ$1, 0))</f>
        <v/>
      </c>
    </row>
    <row r="268">
      <c r="A268">
        <f>INDEX(resultados!$A$2:$ZZ$408, 262, MATCH($B$1, resultados!$A$1:$ZZ$1, 0))</f>
        <v/>
      </c>
      <c r="B268">
        <f>INDEX(resultados!$A$2:$ZZ$408, 262, MATCH($B$2, resultados!$A$1:$ZZ$1, 0))</f>
        <v/>
      </c>
      <c r="C268">
        <f>INDEX(resultados!$A$2:$ZZ$408, 262, MATCH($B$3, resultados!$A$1:$ZZ$1, 0))</f>
        <v/>
      </c>
    </row>
    <row r="269">
      <c r="A269">
        <f>INDEX(resultados!$A$2:$ZZ$408, 263, MATCH($B$1, resultados!$A$1:$ZZ$1, 0))</f>
        <v/>
      </c>
      <c r="B269">
        <f>INDEX(resultados!$A$2:$ZZ$408, 263, MATCH($B$2, resultados!$A$1:$ZZ$1, 0))</f>
        <v/>
      </c>
      <c r="C269">
        <f>INDEX(resultados!$A$2:$ZZ$408, 263, MATCH($B$3, resultados!$A$1:$ZZ$1, 0))</f>
        <v/>
      </c>
    </row>
    <row r="270">
      <c r="A270">
        <f>INDEX(resultados!$A$2:$ZZ$408, 264, MATCH($B$1, resultados!$A$1:$ZZ$1, 0))</f>
        <v/>
      </c>
      <c r="B270">
        <f>INDEX(resultados!$A$2:$ZZ$408, 264, MATCH($B$2, resultados!$A$1:$ZZ$1, 0))</f>
        <v/>
      </c>
      <c r="C270">
        <f>INDEX(resultados!$A$2:$ZZ$408, 264, MATCH($B$3, resultados!$A$1:$ZZ$1, 0))</f>
        <v/>
      </c>
    </row>
    <row r="271">
      <c r="A271">
        <f>INDEX(resultados!$A$2:$ZZ$408, 265, MATCH($B$1, resultados!$A$1:$ZZ$1, 0))</f>
        <v/>
      </c>
      <c r="B271">
        <f>INDEX(resultados!$A$2:$ZZ$408, 265, MATCH($B$2, resultados!$A$1:$ZZ$1, 0))</f>
        <v/>
      </c>
      <c r="C271">
        <f>INDEX(resultados!$A$2:$ZZ$408, 265, MATCH($B$3, resultados!$A$1:$ZZ$1, 0))</f>
        <v/>
      </c>
    </row>
    <row r="272">
      <c r="A272">
        <f>INDEX(resultados!$A$2:$ZZ$408, 266, MATCH($B$1, resultados!$A$1:$ZZ$1, 0))</f>
        <v/>
      </c>
      <c r="B272">
        <f>INDEX(resultados!$A$2:$ZZ$408, 266, MATCH($B$2, resultados!$A$1:$ZZ$1, 0))</f>
        <v/>
      </c>
      <c r="C272">
        <f>INDEX(resultados!$A$2:$ZZ$408, 266, MATCH($B$3, resultados!$A$1:$ZZ$1, 0))</f>
        <v/>
      </c>
    </row>
    <row r="273">
      <c r="A273">
        <f>INDEX(resultados!$A$2:$ZZ$408, 267, MATCH($B$1, resultados!$A$1:$ZZ$1, 0))</f>
        <v/>
      </c>
      <c r="B273">
        <f>INDEX(resultados!$A$2:$ZZ$408, 267, MATCH($B$2, resultados!$A$1:$ZZ$1, 0))</f>
        <v/>
      </c>
      <c r="C273">
        <f>INDEX(resultados!$A$2:$ZZ$408, 267, MATCH($B$3, resultados!$A$1:$ZZ$1, 0))</f>
        <v/>
      </c>
    </row>
    <row r="274">
      <c r="A274">
        <f>INDEX(resultados!$A$2:$ZZ$408, 268, MATCH($B$1, resultados!$A$1:$ZZ$1, 0))</f>
        <v/>
      </c>
      <c r="B274">
        <f>INDEX(resultados!$A$2:$ZZ$408, 268, MATCH($B$2, resultados!$A$1:$ZZ$1, 0))</f>
        <v/>
      </c>
      <c r="C274">
        <f>INDEX(resultados!$A$2:$ZZ$408, 268, MATCH($B$3, resultados!$A$1:$ZZ$1, 0))</f>
        <v/>
      </c>
    </row>
    <row r="275">
      <c r="A275">
        <f>INDEX(resultados!$A$2:$ZZ$408, 269, MATCH($B$1, resultados!$A$1:$ZZ$1, 0))</f>
        <v/>
      </c>
      <c r="B275">
        <f>INDEX(resultados!$A$2:$ZZ$408, 269, MATCH($B$2, resultados!$A$1:$ZZ$1, 0))</f>
        <v/>
      </c>
      <c r="C275">
        <f>INDEX(resultados!$A$2:$ZZ$408, 269, MATCH($B$3, resultados!$A$1:$ZZ$1, 0))</f>
        <v/>
      </c>
    </row>
    <row r="276">
      <c r="A276">
        <f>INDEX(resultados!$A$2:$ZZ$408, 270, MATCH($B$1, resultados!$A$1:$ZZ$1, 0))</f>
        <v/>
      </c>
      <c r="B276">
        <f>INDEX(resultados!$A$2:$ZZ$408, 270, MATCH($B$2, resultados!$A$1:$ZZ$1, 0))</f>
        <v/>
      </c>
      <c r="C276">
        <f>INDEX(resultados!$A$2:$ZZ$408, 270, MATCH($B$3, resultados!$A$1:$ZZ$1, 0))</f>
        <v/>
      </c>
    </row>
    <row r="277">
      <c r="A277">
        <f>INDEX(resultados!$A$2:$ZZ$408, 271, MATCH($B$1, resultados!$A$1:$ZZ$1, 0))</f>
        <v/>
      </c>
      <c r="B277">
        <f>INDEX(resultados!$A$2:$ZZ$408, 271, MATCH($B$2, resultados!$A$1:$ZZ$1, 0))</f>
        <v/>
      </c>
      <c r="C277">
        <f>INDEX(resultados!$A$2:$ZZ$408, 271, MATCH($B$3, resultados!$A$1:$ZZ$1, 0))</f>
        <v/>
      </c>
    </row>
    <row r="278">
      <c r="A278">
        <f>INDEX(resultados!$A$2:$ZZ$408, 272, MATCH($B$1, resultados!$A$1:$ZZ$1, 0))</f>
        <v/>
      </c>
      <c r="B278">
        <f>INDEX(resultados!$A$2:$ZZ$408, 272, MATCH($B$2, resultados!$A$1:$ZZ$1, 0))</f>
        <v/>
      </c>
      <c r="C278">
        <f>INDEX(resultados!$A$2:$ZZ$408, 272, MATCH($B$3, resultados!$A$1:$ZZ$1, 0))</f>
        <v/>
      </c>
    </row>
    <row r="279">
      <c r="A279">
        <f>INDEX(resultados!$A$2:$ZZ$408, 273, MATCH($B$1, resultados!$A$1:$ZZ$1, 0))</f>
        <v/>
      </c>
      <c r="B279">
        <f>INDEX(resultados!$A$2:$ZZ$408, 273, MATCH($B$2, resultados!$A$1:$ZZ$1, 0))</f>
        <v/>
      </c>
      <c r="C279">
        <f>INDEX(resultados!$A$2:$ZZ$408, 273, MATCH($B$3, resultados!$A$1:$ZZ$1, 0))</f>
        <v/>
      </c>
    </row>
    <row r="280">
      <c r="A280">
        <f>INDEX(resultados!$A$2:$ZZ$408, 274, MATCH($B$1, resultados!$A$1:$ZZ$1, 0))</f>
        <v/>
      </c>
      <c r="B280">
        <f>INDEX(resultados!$A$2:$ZZ$408, 274, MATCH($B$2, resultados!$A$1:$ZZ$1, 0))</f>
        <v/>
      </c>
      <c r="C280">
        <f>INDEX(resultados!$A$2:$ZZ$408, 274, MATCH($B$3, resultados!$A$1:$ZZ$1, 0))</f>
        <v/>
      </c>
    </row>
    <row r="281">
      <c r="A281">
        <f>INDEX(resultados!$A$2:$ZZ$408, 275, MATCH($B$1, resultados!$A$1:$ZZ$1, 0))</f>
        <v/>
      </c>
      <c r="B281">
        <f>INDEX(resultados!$A$2:$ZZ$408, 275, MATCH($B$2, resultados!$A$1:$ZZ$1, 0))</f>
        <v/>
      </c>
      <c r="C281">
        <f>INDEX(resultados!$A$2:$ZZ$408, 275, MATCH($B$3, resultados!$A$1:$ZZ$1, 0))</f>
        <v/>
      </c>
    </row>
    <row r="282">
      <c r="A282">
        <f>INDEX(resultados!$A$2:$ZZ$408, 276, MATCH($B$1, resultados!$A$1:$ZZ$1, 0))</f>
        <v/>
      </c>
      <c r="B282">
        <f>INDEX(resultados!$A$2:$ZZ$408, 276, MATCH($B$2, resultados!$A$1:$ZZ$1, 0))</f>
        <v/>
      </c>
      <c r="C282">
        <f>INDEX(resultados!$A$2:$ZZ$408, 276, MATCH($B$3, resultados!$A$1:$ZZ$1, 0))</f>
        <v/>
      </c>
    </row>
    <row r="283">
      <c r="A283">
        <f>INDEX(resultados!$A$2:$ZZ$408, 277, MATCH($B$1, resultados!$A$1:$ZZ$1, 0))</f>
        <v/>
      </c>
      <c r="B283">
        <f>INDEX(resultados!$A$2:$ZZ$408, 277, MATCH($B$2, resultados!$A$1:$ZZ$1, 0))</f>
        <v/>
      </c>
      <c r="C283">
        <f>INDEX(resultados!$A$2:$ZZ$408, 277, MATCH($B$3, resultados!$A$1:$ZZ$1, 0))</f>
        <v/>
      </c>
    </row>
    <row r="284">
      <c r="A284">
        <f>INDEX(resultados!$A$2:$ZZ$408, 278, MATCH($B$1, resultados!$A$1:$ZZ$1, 0))</f>
        <v/>
      </c>
      <c r="B284">
        <f>INDEX(resultados!$A$2:$ZZ$408, 278, MATCH($B$2, resultados!$A$1:$ZZ$1, 0))</f>
        <v/>
      </c>
      <c r="C284">
        <f>INDEX(resultados!$A$2:$ZZ$408, 278, MATCH($B$3, resultados!$A$1:$ZZ$1, 0))</f>
        <v/>
      </c>
    </row>
    <row r="285">
      <c r="A285">
        <f>INDEX(resultados!$A$2:$ZZ$408, 279, MATCH($B$1, resultados!$A$1:$ZZ$1, 0))</f>
        <v/>
      </c>
      <c r="B285">
        <f>INDEX(resultados!$A$2:$ZZ$408, 279, MATCH($B$2, resultados!$A$1:$ZZ$1, 0))</f>
        <v/>
      </c>
      <c r="C285">
        <f>INDEX(resultados!$A$2:$ZZ$408, 279, MATCH($B$3, resultados!$A$1:$ZZ$1, 0))</f>
        <v/>
      </c>
    </row>
    <row r="286">
      <c r="A286">
        <f>INDEX(resultados!$A$2:$ZZ$408, 280, MATCH($B$1, resultados!$A$1:$ZZ$1, 0))</f>
        <v/>
      </c>
      <c r="B286">
        <f>INDEX(resultados!$A$2:$ZZ$408, 280, MATCH($B$2, resultados!$A$1:$ZZ$1, 0))</f>
        <v/>
      </c>
      <c r="C286">
        <f>INDEX(resultados!$A$2:$ZZ$408, 280, MATCH($B$3, resultados!$A$1:$ZZ$1, 0))</f>
        <v/>
      </c>
    </row>
    <row r="287">
      <c r="A287">
        <f>INDEX(resultados!$A$2:$ZZ$408, 281, MATCH($B$1, resultados!$A$1:$ZZ$1, 0))</f>
        <v/>
      </c>
      <c r="B287">
        <f>INDEX(resultados!$A$2:$ZZ$408, 281, MATCH($B$2, resultados!$A$1:$ZZ$1, 0))</f>
        <v/>
      </c>
      <c r="C287">
        <f>INDEX(resultados!$A$2:$ZZ$408, 281, MATCH($B$3, resultados!$A$1:$ZZ$1, 0))</f>
        <v/>
      </c>
    </row>
    <row r="288">
      <c r="A288">
        <f>INDEX(resultados!$A$2:$ZZ$408, 282, MATCH($B$1, resultados!$A$1:$ZZ$1, 0))</f>
        <v/>
      </c>
      <c r="B288">
        <f>INDEX(resultados!$A$2:$ZZ$408, 282, MATCH($B$2, resultados!$A$1:$ZZ$1, 0))</f>
        <v/>
      </c>
      <c r="C288">
        <f>INDEX(resultados!$A$2:$ZZ$408, 282, MATCH($B$3, resultados!$A$1:$ZZ$1, 0))</f>
        <v/>
      </c>
    </row>
    <row r="289">
      <c r="A289">
        <f>INDEX(resultados!$A$2:$ZZ$408, 283, MATCH($B$1, resultados!$A$1:$ZZ$1, 0))</f>
        <v/>
      </c>
      <c r="B289">
        <f>INDEX(resultados!$A$2:$ZZ$408, 283, MATCH($B$2, resultados!$A$1:$ZZ$1, 0))</f>
        <v/>
      </c>
      <c r="C289">
        <f>INDEX(resultados!$A$2:$ZZ$408, 283, MATCH($B$3, resultados!$A$1:$ZZ$1, 0))</f>
        <v/>
      </c>
    </row>
    <row r="290">
      <c r="A290">
        <f>INDEX(resultados!$A$2:$ZZ$408, 284, MATCH($B$1, resultados!$A$1:$ZZ$1, 0))</f>
        <v/>
      </c>
      <c r="B290">
        <f>INDEX(resultados!$A$2:$ZZ$408, 284, MATCH($B$2, resultados!$A$1:$ZZ$1, 0))</f>
        <v/>
      </c>
      <c r="C290">
        <f>INDEX(resultados!$A$2:$ZZ$408, 284, MATCH($B$3, resultados!$A$1:$ZZ$1, 0))</f>
        <v/>
      </c>
    </row>
    <row r="291">
      <c r="A291">
        <f>INDEX(resultados!$A$2:$ZZ$408, 285, MATCH($B$1, resultados!$A$1:$ZZ$1, 0))</f>
        <v/>
      </c>
      <c r="B291">
        <f>INDEX(resultados!$A$2:$ZZ$408, 285, MATCH($B$2, resultados!$A$1:$ZZ$1, 0))</f>
        <v/>
      </c>
      <c r="C291">
        <f>INDEX(resultados!$A$2:$ZZ$408, 285, MATCH($B$3, resultados!$A$1:$ZZ$1, 0))</f>
        <v/>
      </c>
    </row>
    <row r="292">
      <c r="A292">
        <f>INDEX(resultados!$A$2:$ZZ$408, 286, MATCH($B$1, resultados!$A$1:$ZZ$1, 0))</f>
        <v/>
      </c>
      <c r="B292">
        <f>INDEX(resultados!$A$2:$ZZ$408, 286, MATCH($B$2, resultados!$A$1:$ZZ$1, 0))</f>
        <v/>
      </c>
      <c r="C292">
        <f>INDEX(resultados!$A$2:$ZZ$408, 286, MATCH($B$3, resultados!$A$1:$ZZ$1, 0))</f>
        <v/>
      </c>
    </row>
    <row r="293">
      <c r="A293">
        <f>INDEX(resultados!$A$2:$ZZ$408, 287, MATCH($B$1, resultados!$A$1:$ZZ$1, 0))</f>
        <v/>
      </c>
      <c r="B293">
        <f>INDEX(resultados!$A$2:$ZZ$408, 287, MATCH($B$2, resultados!$A$1:$ZZ$1, 0))</f>
        <v/>
      </c>
      <c r="C293">
        <f>INDEX(resultados!$A$2:$ZZ$408, 287, MATCH($B$3, resultados!$A$1:$ZZ$1, 0))</f>
        <v/>
      </c>
    </row>
    <row r="294">
      <c r="A294">
        <f>INDEX(resultados!$A$2:$ZZ$408, 288, MATCH($B$1, resultados!$A$1:$ZZ$1, 0))</f>
        <v/>
      </c>
      <c r="B294">
        <f>INDEX(resultados!$A$2:$ZZ$408, 288, MATCH($B$2, resultados!$A$1:$ZZ$1, 0))</f>
        <v/>
      </c>
      <c r="C294">
        <f>INDEX(resultados!$A$2:$ZZ$408, 288, MATCH($B$3, resultados!$A$1:$ZZ$1, 0))</f>
        <v/>
      </c>
    </row>
    <row r="295">
      <c r="A295">
        <f>INDEX(resultados!$A$2:$ZZ$408, 289, MATCH($B$1, resultados!$A$1:$ZZ$1, 0))</f>
        <v/>
      </c>
      <c r="B295">
        <f>INDEX(resultados!$A$2:$ZZ$408, 289, MATCH($B$2, resultados!$A$1:$ZZ$1, 0))</f>
        <v/>
      </c>
      <c r="C295">
        <f>INDEX(resultados!$A$2:$ZZ$408, 289, MATCH($B$3, resultados!$A$1:$ZZ$1, 0))</f>
        <v/>
      </c>
    </row>
    <row r="296">
      <c r="A296">
        <f>INDEX(resultados!$A$2:$ZZ$408, 290, MATCH($B$1, resultados!$A$1:$ZZ$1, 0))</f>
        <v/>
      </c>
      <c r="B296">
        <f>INDEX(resultados!$A$2:$ZZ$408, 290, MATCH($B$2, resultados!$A$1:$ZZ$1, 0))</f>
        <v/>
      </c>
      <c r="C296">
        <f>INDEX(resultados!$A$2:$ZZ$408, 290, MATCH($B$3, resultados!$A$1:$ZZ$1, 0))</f>
        <v/>
      </c>
    </row>
    <row r="297">
      <c r="A297">
        <f>INDEX(resultados!$A$2:$ZZ$408, 291, MATCH($B$1, resultados!$A$1:$ZZ$1, 0))</f>
        <v/>
      </c>
      <c r="B297">
        <f>INDEX(resultados!$A$2:$ZZ$408, 291, MATCH($B$2, resultados!$A$1:$ZZ$1, 0))</f>
        <v/>
      </c>
      <c r="C297">
        <f>INDEX(resultados!$A$2:$ZZ$408, 291, MATCH($B$3, resultados!$A$1:$ZZ$1, 0))</f>
        <v/>
      </c>
    </row>
    <row r="298">
      <c r="A298">
        <f>INDEX(resultados!$A$2:$ZZ$408, 292, MATCH($B$1, resultados!$A$1:$ZZ$1, 0))</f>
        <v/>
      </c>
      <c r="B298">
        <f>INDEX(resultados!$A$2:$ZZ$408, 292, MATCH($B$2, resultados!$A$1:$ZZ$1, 0))</f>
        <v/>
      </c>
      <c r="C298">
        <f>INDEX(resultados!$A$2:$ZZ$408, 292, MATCH($B$3, resultados!$A$1:$ZZ$1, 0))</f>
        <v/>
      </c>
    </row>
    <row r="299">
      <c r="A299">
        <f>INDEX(resultados!$A$2:$ZZ$408, 293, MATCH($B$1, resultados!$A$1:$ZZ$1, 0))</f>
        <v/>
      </c>
      <c r="B299">
        <f>INDEX(resultados!$A$2:$ZZ$408, 293, MATCH($B$2, resultados!$A$1:$ZZ$1, 0))</f>
        <v/>
      </c>
      <c r="C299">
        <f>INDEX(resultados!$A$2:$ZZ$408, 293, MATCH($B$3, resultados!$A$1:$ZZ$1, 0))</f>
        <v/>
      </c>
    </row>
    <row r="300">
      <c r="A300">
        <f>INDEX(resultados!$A$2:$ZZ$408, 294, MATCH($B$1, resultados!$A$1:$ZZ$1, 0))</f>
        <v/>
      </c>
      <c r="B300">
        <f>INDEX(resultados!$A$2:$ZZ$408, 294, MATCH($B$2, resultados!$A$1:$ZZ$1, 0))</f>
        <v/>
      </c>
      <c r="C300">
        <f>INDEX(resultados!$A$2:$ZZ$408, 294, MATCH($B$3, resultados!$A$1:$ZZ$1, 0))</f>
        <v/>
      </c>
    </row>
    <row r="301">
      <c r="A301">
        <f>INDEX(resultados!$A$2:$ZZ$408, 295, MATCH($B$1, resultados!$A$1:$ZZ$1, 0))</f>
        <v/>
      </c>
      <c r="B301">
        <f>INDEX(resultados!$A$2:$ZZ$408, 295, MATCH($B$2, resultados!$A$1:$ZZ$1, 0))</f>
        <v/>
      </c>
      <c r="C301">
        <f>INDEX(resultados!$A$2:$ZZ$408, 295, MATCH($B$3, resultados!$A$1:$ZZ$1, 0))</f>
        <v/>
      </c>
    </row>
    <row r="302">
      <c r="A302">
        <f>INDEX(resultados!$A$2:$ZZ$408, 296, MATCH($B$1, resultados!$A$1:$ZZ$1, 0))</f>
        <v/>
      </c>
      <c r="B302">
        <f>INDEX(resultados!$A$2:$ZZ$408, 296, MATCH($B$2, resultados!$A$1:$ZZ$1, 0))</f>
        <v/>
      </c>
      <c r="C302">
        <f>INDEX(resultados!$A$2:$ZZ$408, 296, MATCH($B$3, resultados!$A$1:$ZZ$1, 0))</f>
        <v/>
      </c>
    </row>
    <row r="303">
      <c r="A303">
        <f>INDEX(resultados!$A$2:$ZZ$408, 297, MATCH($B$1, resultados!$A$1:$ZZ$1, 0))</f>
        <v/>
      </c>
      <c r="B303">
        <f>INDEX(resultados!$A$2:$ZZ$408, 297, MATCH($B$2, resultados!$A$1:$ZZ$1, 0))</f>
        <v/>
      </c>
      <c r="C303">
        <f>INDEX(resultados!$A$2:$ZZ$408, 297, MATCH($B$3, resultados!$A$1:$ZZ$1, 0))</f>
        <v/>
      </c>
    </row>
    <row r="304">
      <c r="A304">
        <f>INDEX(resultados!$A$2:$ZZ$408, 298, MATCH($B$1, resultados!$A$1:$ZZ$1, 0))</f>
        <v/>
      </c>
      <c r="B304">
        <f>INDEX(resultados!$A$2:$ZZ$408, 298, MATCH($B$2, resultados!$A$1:$ZZ$1, 0))</f>
        <v/>
      </c>
      <c r="C304">
        <f>INDEX(resultados!$A$2:$ZZ$408, 298, MATCH($B$3, resultados!$A$1:$ZZ$1, 0))</f>
        <v/>
      </c>
    </row>
    <row r="305">
      <c r="A305">
        <f>INDEX(resultados!$A$2:$ZZ$408, 299, MATCH($B$1, resultados!$A$1:$ZZ$1, 0))</f>
        <v/>
      </c>
      <c r="B305">
        <f>INDEX(resultados!$A$2:$ZZ$408, 299, MATCH($B$2, resultados!$A$1:$ZZ$1, 0))</f>
        <v/>
      </c>
      <c r="C305">
        <f>INDEX(resultados!$A$2:$ZZ$408, 299, MATCH($B$3, resultados!$A$1:$ZZ$1, 0))</f>
        <v/>
      </c>
    </row>
    <row r="306">
      <c r="A306">
        <f>INDEX(resultados!$A$2:$ZZ$408, 300, MATCH($B$1, resultados!$A$1:$ZZ$1, 0))</f>
        <v/>
      </c>
      <c r="B306">
        <f>INDEX(resultados!$A$2:$ZZ$408, 300, MATCH($B$2, resultados!$A$1:$ZZ$1, 0))</f>
        <v/>
      </c>
      <c r="C306">
        <f>INDEX(resultados!$A$2:$ZZ$408, 300, MATCH($B$3, resultados!$A$1:$ZZ$1, 0))</f>
        <v/>
      </c>
    </row>
    <row r="307">
      <c r="A307">
        <f>INDEX(resultados!$A$2:$ZZ$408, 301, MATCH($B$1, resultados!$A$1:$ZZ$1, 0))</f>
        <v/>
      </c>
      <c r="B307">
        <f>INDEX(resultados!$A$2:$ZZ$408, 301, MATCH($B$2, resultados!$A$1:$ZZ$1, 0))</f>
        <v/>
      </c>
      <c r="C307">
        <f>INDEX(resultados!$A$2:$ZZ$408, 301, MATCH($B$3, resultados!$A$1:$ZZ$1, 0))</f>
        <v/>
      </c>
    </row>
    <row r="308">
      <c r="A308">
        <f>INDEX(resultados!$A$2:$ZZ$408, 302, MATCH($B$1, resultados!$A$1:$ZZ$1, 0))</f>
        <v/>
      </c>
      <c r="B308">
        <f>INDEX(resultados!$A$2:$ZZ$408, 302, MATCH($B$2, resultados!$A$1:$ZZ$1, 0))</f>
        <v/>
      </c>
      <c r="C308">
        <f>INDEX(resultados!$A$2:$ZZ$408, 302, MATCH($B$3, resultados!$A$1:$ZZ$1, 0))</f>
        <v/>
      </c>
    </row>
    <row r="309">
      <c r="A309">
        <f>INDEX(resultados!$A$2:$ZZ$408, 303, MATCH($B$1, resultados!$A$1:$ZZ$1, 0))</f>
        <v/>
      </c>
      <c r="B309">
        <f>INDEX(resultados!$A$2:$ZZ$408, 303, MATCH($B$2, resultados!$A$1:$ZZ$1, 0))</f>
        <v/>
      </c>
      <c r="C309">
        <f>INDEX(resultados!$A$2:$ZZ$408, 303, MATCH($B$3, resultados!$A$1:$ZZ$1, 0))</f>
        <v/>
      </c>
    </row>
    <row r="310">
      <c r="A310">
        <f>INDEX(resultados!$A$2:$ZZ$408, 304, MATCH($B$1, resultados!$A$1:$ZZ$1, 0))</f>
        <v/>
      </c>
      <c r="B310">
        <f>INDEX(resultados!$A$2:$ZZ$408, 304, MATCH($B$2, resultados!$A$1:$ZZ$1, 0))</f>
        <v/>
      </c>
      <c r="C310">
        <f>INDEX(resultados!$A$2:$ZZ$408, 304, MATCH($B$3, resultados!$A$1:$ZZ$1, 0))</f>
        <v/>
      </c>
    </row>
    <row r="311">
      <c r="A311">
        <f>INDEX(resultados!$A$2:$ZZ$408, 305, MATCH($B$1, resultados!$A$1:$ZZ$1, 0))</f>
        <v/>
      </c>
      <c r="B311">
        <f>INDEX(resultados!$A$2:$ZZ$408, 305, MATCH($B$2, resultados!$A$1:$ZZ$1, 0))</f>
        <v/>
      </c>
      <c r="C311">
        <f>INDEX(resultados!$A$2:$ZZ$408, 305, MATCH($B$3, resultados!$A$1:$ZZ$1, 0))</f>
        <v/>
      </c>
    </row>
    <row r="312">
      <c r="A312">
        <f>INDEX(resultados!$A$2:$ZZ$408, 306, MATCH($B$1, resultados!$A$1:$ZZ$1, 0))</f>
        <v/>
      </c>
      <c r="B312">
        <f>INDEX(resultados!$A$2:$ZZ$408, 306, MATCH($B$2, resultados!$A$1:$ZZ$1, 0))</f>
        <v/>
      </c>
      <c r="C312">
        <f>INDEX(resultados!$A$2:$ZZ$408, 306, MATCH($B$3, resultados!$A$1:$ZZ$1, 0))</f>
        <v/>
      </c>
    </row>
    <row r="313">
      <c r="A313">
        <f>INDEX(resultados!$A$2:$ZZ$408, 307, MATCH($B$1, resultados!$A$1:$ZZ$1, 0))</f>
        <v/>
      </c>
      <c r="B313">
        <f>INDEX(resultados!$A$2:$ZZ$408, 307, MATCH($B$2, resultados!$A$1:$ZZ$1, 0))</f>
        <v/>
      </c>
      <c r="C313">
        <f>INDEX(resultados!$A$2:$ZZ$408, 307, MATCH($B$3, resultados!$A$1:$ZZ$1, 0))</f>
        <v/>
      </c>
    </row>
    <row r="314">
      <c r="A314">
        <f>INDEX(resultados!$A$2:$ZZ$408, 308, MATCH($B$1, resultados!$A$1:$ZZ$1, 0))</f>
        <v/>
      </c>
      <c r="B314">
        <f>INDEX(resultados!$A$2:$ZZ$408, 308, MATCH($B$2, resultados!$A$1:$ZZ$1, 0))</f>
        <v/>
      </c>
      <c r="C314">
        <f>INDEX(resultados!$A$2:$ZZ$408, 308, MATCH($B$3, resultados!$A$1:$ZZ$1, 0))</f>
        <v/>
      </c>
    </row>
    <row r="315">
      <c r="A315">
        <f>INDEX(resultados!$A$2:$ZZ$408, 309, MATCH($B$1, resultados!$A$1:$ZZ$1, 0))</f>
        <v/>
      </c>
      <c r="B315">
        <f>INDEX(resultados!$A$2:$ZZ$408, 309, MATCH($B$2, resultados!$A$1:$ZZ$1, 0))</f>
        <v/>
      </c>
      <c r="C315">
        <f>INDEX(resultados!$A$2:$ZZ$408, 309, MATCH($B$3, resultados!$A$1:$ZZ$1, 0))</f>
        <v/>
      </c>
    </row>
    <row r="316">
      <c r="A316">
        <f>INDEX(resultados!$A$2:$ZZ$408, 310, MATCH($B$1, resultados!$A$1:$ZZ$1, 0))</f>
        <v/>
      </c>
      <c r="B316">
        <f>INDEX(resultados!$A$2:$ZZ$408, 310, MATCH($B$2, resultados!$A$1:$ZZ$1, 0))</f>
        <v/>
      </c>
      <c r="C316">
        <f>INDEX(resultados!$A$2:$ZZ$408, 310, MATCH($B$3, resultados!$A$1:$ZZ$1, 0))</f>
        <v/>
      </c>
    </row>
    <row r="317">
      <c r="A317">
        <f>INDEX(resultados!$A$2:$ZZ$408, 311, MATCH($B$1, resultados!$A$1:$ZZ$1, 0))</f>
        <v/>
      </c>
      <c r="B317">
        <f>INDEX(resultados!$A$2:$ZZ$408, 311, MATCH($B$2, resultados!$A$1:$ZZ$1, 0))</f>
        <v/>
      </c>
      <c r="C317">
        <f>INDEX(resultados!$A$2:$ZZ$408, 311, MATCH($B$3, resultados!$A$1:$ZZ$1, 0))</f>
        <v/>
      </c>
    </row>
    <row r="318">
      <c r="A318">
        <f>INDEX(resultados!$A$2:$ZZ$408, 312, MATCH($B$1, resultados!$A$1:$ZZ$1, 0))</f>
        <v/>
      </c>
      <c r="B318">
        <f>INDEX(resultados!$A$2:$ZZ$408, 312, MATCH($B$2, resultados!$A$1:$ZZ$1, 0))</f>
        <v/>
      </c>
      <c r="C318">
        <f>INDEX(resultados!$A$2:$ZZ$408, 312, MATCH($B$3, resultados!$A$1:$ZZ$1, 0))</f>
        <v/>
      </c>
    </row>
    <row r="319">
      <c r="A319">
        <f>INDEX(resultados!$A$2:$ZZ$408, 313, MATCH($B$1, resultados!$A$1:$ZZ$1, 0))</f>
        <v/>
      </c>
      <c r="B319">
        <f>INDEX(resultados!$A$2:$ZZ$408, 313, MATCH($B$2, resultados!$A$1:$ZZ$1, 0))</f>
        <v/>
      </c>
      <c r="C319">
        <f>INDEX(resultados!$A$2:$ZZ$408, 313, MATCH($B$3, resultados!$A$1:$ZZ$1, 0))</f>
        <v/>
      </c>
    </row>
    <row r="320">
      <c r="A320">
        <f>INDEX(resultados!$A$2:$ZZ$408, 314, MATCH($B$1, resultados!$A$1:$ZZ$1, 0))</f>
        <v/>
      </c>
      <c r="B320">
        <f>INDEX(resultados!$A$2:$ZZ$408, 314, MATCH($B$2, resultados!$A$1:$ZZ$1, 0))</f>
        <v/>
      </c>
      <c r="C320">
        <f>INDEX(resultados!$A$2:$ZZ$408, 314, MATCH($B$3, resultados!$A$1:$ZZ$1, 0))</f>
        <v/>
      </c>
    </row>
    <row r="321">
      <c r="A321">
        <f>INDEX(resultados!$A$2:$ZZ$408, 315, MATCH($B$1, resultados!$A$1:$ZZ$1, 0))</f>
        <v/>
      </c>
      <c r="B321">
        <f>INDEX(resultados!$A$2:$ZZ$408, 315, MATCH($B$2, resultados!$A$1:$ZZ$1, 0))</f>
        <v/>
      </c>
      <c r="C321">
        <f>INDEX(resultados!$A$2:$ZZ$408, 315, MATCH($B$3, resultados!$A$1:$ZZ$1, 0))</f>
        <v/>
      </c>
    </row>
    <row r="322">
      <c r="A322">
        <f>INDEX(resultados!$A$2:$ZZ$408, 316, MATCH($B$1, resultados!$A$1:$ZZ$1, 0))</f>
        <v/>
      </c>
      <c r="B322">
        <f>INDEX(resultados!$A$2:$ZZ$408, 316, MATCH($B$2, resultados!$A$1:$ZZ$1, 0))</f>
        <v/>
      </c>
      <c r="C322">
        <f>INDEX(resultados!$A$2:$ZZ$408, 316, MATCH($B$3, resultados!$A$1:$ZZ$1, 0))</f>
        <v/>
      </c>
    </row>
    <row r="323">
      <c r="A323">
        <f>INDEX(resultados!$A$2:$ZZ$408, 317, MATCH($B$1, resultados!$A$1:$ZZ$1, 0))</f>
        <v/>
      </c>
      <c r="B323">
        <f>INDEX(resultados!$A$2:$ZZ$408, 317, MATCH($B$2, resultados!$A$1:$ZZ$1, 0))</f>
        <v/>
      </c>
      <c r="C323">
        <f>INDEX(resultados!$A$2:$ZZ$408, 317, MATCH($B$3, resultados!$A$1:$ZZ$1, 0))</f>
        <v/>
      </c>
    </row>
    <row r="324">
      <c r="A324">
        <f>INDEX(resultados!$A$2:$ZZ$408, 318, MATCH($B$1, resultados!$A$1:$ZZ$1, 0))</f>
        <v/>
      </c>
      <c r="B324">
        <f>INDEX(resultados!$A$2:$ZZ$408, 318, MATCH($B$2, resultados!$A$1:$ZZ$1, 0))</f>
        <v/>
      </c>
      <c r="C324">
        <f>INDEX(resultados!$A$2:$ZZ$408, 318, MATCH($B$3, resultados!$A$1:$ZZ$1, 0))</f>
        <v/>
      </c>
    </row>
    <row r="325">
      <c r="A325">
        <f>INDEX(resultados!$A$2:$ZZ$408, 319, MATCH($B$1, resultados!$A$1:$ZZ$1, 0))</f>
        <v/>
      </c>
      <c r="B325">
        <f>INDEX(resultados!$A$2:$ZZ$408, 319, MATCH($B$2, resultados!$A$1:$ZZ$1, 0))</f>
        <v/>
      </c>
      <c r="C325">
        <f>INDEX(resultados!$A$2:$ZZ$408, 319, MATCH($B$3, resultados!$A$1:$ZZ$1, 0))</f>
        <v/>
      </c>
    </row>
    <row r="326">
      <c r="A326">
        <f>INDEX(resultados!$A$2:$ZZ$408, 320, MATCH($B$1, resultados!$A$1:$ZZ$1, 0))</f>
        <v/>
      </c>
      <c r="B326">
        <f>INDEX(resultados!$A$2:$ZZ$408, 320, MATCH($B$2, resultados!$A$1:$ZZ$1, 0))</f>
        <v/>
      </c>
      <c r="C326">
        <f>INDEX(resultados!$A$2:$ZZ$408, 320, MATCH($B$3, resultados!$A$1:$ZZ$1, 0))</f>
        <v/>
      </c>
    </row>
    <row r="327">
      <c r="A327">
        <f>INDEX(resultados!$A$2:$ZZ$408, 321, MATCH($B$1, resultados!$A$1:$ZZ$1, 0))</f>
        <v/>
      </c>
      <c r="B327">
        <f>INDEX(resultados!$A$2:$ZZ$408, 321, MATCH($B$2, resultados!$A$1:$ZZ$1, 0))</f>
        <v/>
      </c>
      <c r="C327">
        <f>INDEX(resultados!$A$2:$ZZ$408, 321, MATCH($B$3, resultados!$A$1:$ZZ$1, 0))</f>
        <v/>
      </c>
    </row>
    <row r="328">
      <c r="A328">
        <f>INDEX(resultados!$A$2:$ZZ$408, 322, MATCH($B$1, resultados!$A$1:$ZZ$1, 0))</f>
        <v/>
      </c>
      <c r="B328">
        <f>INDEX(resultados!$A$2:$ZZ$408, 322, MATCH($B$2, resultados!$A$1:$ZZ$1, 0))</f>
        <v/>
      </c>
      <c r="C328">
        <f>INDEX(resultados!$A$2:$ZZ$408, 322, MATCH($B$3, resultados!$A$1:$ZZ$1, 0))</f>
        <v/>
      </c>
    </row>
    <row r="329">
      <c r="A329">
        <f>INDEX(resultados!$A$2:$ZZ$408, 323, MATCH($B$1, resultados!$A$1:$ZZ$1, 0))</f>
        <v/>
      </c>
      <c r="B329">
        <f>INDEX(resultados!$A$2:$ZZ$408, 323, MATCH($B$2, resultados!$A$1:$ZZ$1, 0))</f>
        <v/>
      </c>
      <c r="C329">
        <f>INDEX(resultados!$A$2:$ZZ$408, 323, MATCH($B$3, resultados!$A$1:$ZZ$1, 0))</f>
        <v/>
      </c>
    </row>
    <row r="330">
      <c r="A330">
        <f>INDEX(resultados!$A$2:$ZZ$408, 324, MATCH($B$1, resultados!$A$1:$ZZ$1, 0))</f>
        <v/>
      </c>
      <c r="B330">
        <f>INDEX(resultados!$A$2:$ZZ$408, 324, MATCH($B$2, resultados!$A$1:$ZZ$1, 0))</f>
        <v/>
      </c>
      <c r="C330">
        <f>INDEX(resultados!$A$2:$ZZ$408, 324, MATCH($B$3, resultados!$A$1:$ZZ$1, 0))</f>
        <v/>
      </c>
    </row>
    <row r="331">
      <c r="A331">
        <f>INDEX(resultados!$A$2:$ZZ$408, 325, MATCH($B$1, resultados!$A$1:$ZZ$1, 0))</f>
        <v/>
      </c>
      <c r="B331">
        <f>INDEX(resultados!$A$2:$ZZ$408, 325, MATCH($B$2, resultados!$A$1:$ZZ$1, 0))</f>
        <v/>
      </c>
      <c r="C331">
        <f>INDEX(resultados!$A$2:$ZZ$408, 325, MATCH($B$3, resultados!$A$1:$ZZ$1, 0))</f>
        <v/>
      </c>
    </row>
    <row r="332">
      <c r="A332">
        <f>INDEX(resultados!$A$2:$ZZ$408, 326, MATCH($B$1, resultados!$A$1:$ZZ$1, 0))</f>
        <v/>
      </c>
      <c r="B332">
        <f>INDEX(resultados!$A$2:$ZZ$408, 326, MATCH($B$2, resultados!$A$1:$ZZ$1, 0))</f>
        <v/>
      </c>
      <c r="C332">
        <f>INDEX(resultados!$A$2:$ZZ$408, 326, MATCH($B$3, resultados!$A$1:$ZZ$1, 0))</f>
        <v/>
      </c>
    </row>
    <row r="333">
      <c r="A333">
        <f>INDEX(resultados!$A$2:$ZZ$408, 327, MATCH($B$1, resultados!$A$1:$ZZ$1, 0))</f>
        <v/>
      </c>
      <c r="B333">
        <f>INDEX(resultados!$A$2:$ZZ$408, 327, MATCH($B$2, resultados!$A$1:$ZZ$1, 0))</f>
        <v/>
      </c>
      <c r="C333">
        <f>INDEX(resultados!$A$2:$ZZ$408, 327, MATCH($B$3, resultados!$A$1:$ZZ$1, 0))</f>
        <v/>
      </c>
    </row>
    <row r="334">
      <c r="A334">
        <f>INDEX(resultados!$A$2:$ZZ$408, 328, MATCH($B$1, resultados!$A$1:$ZZ$1, 0))</f>
        <v/>
      </c>
      <c r="B334">
        <f>INDEX(resultados!$A$2:$ZZ$408, 328, MATCH($B$2, resultados!$A$1:$ZZ$1, 0))</f>
        <v/>
      </c>
      <c r="C334">
        <f>INDEX(resultados!$A$2:$ZZ$408, 328, MATCH($B$3, resultados!$A$1:$ZZ$1, 0))</f>
        <v/>
      </c>
    </row>
    <row r="335">
      <c r="A335">
        <f>INDEX(resultados!$A$2:$ZZ$408, 329, MATCH($B$1, resultados!$A$1:$ZZ$1, 0))</f>
        <v/>
      </c>
      <c r="B335">
        <f>INDEX(resultados!$A$2:$ZZ$408, 329, MATCH($B$2, resultados!$A$1:$ZZ$1, 0))</f>
        <v/>
      </c>
      <c r="C335">
        <f>INDEX(resultados!$A$2:$ZZ$408, 329, MATCH($B$3, resultados!$A$1:$ZZ$1, 0))</f>
        <v/>
      </c>
    </row>
    <row r="336">
      <c r="A336">
        <f>INDEX(resultados!$A$2:$ZZ$408, 330, MATCH($B$1, resultados!$A$1:$ZZ$1, 0))</f>
        <v/>
      </c>
      <c r="B336">
        <f>INDEX(resultados!$A$2:$ZZ$408, 330, MATCH($B$2, resultados!$A$1:$ZZ$1, 0))</f>
        <v/>
      </c>
      <c r="C336">
        <f>INDEX(resultados!$A$2:$ZZ$408, 330, MATCH($B$3, resultados!$A$1:$ZZ$1, 0))</f>
        <v/>
      </c>
    </row>
    <row r="337">
      <c r="A337">
        <f>INDEX(resultados!$A$2:$ZZ$408, 331, MATCH($B$1, resultados!$A$1:$ZZ$1, 0))</f>
        <v/>
      </c>
      <c r="B337">
        <f>INDEX(resultados!$A$2:$ZZ$408, 331, MATCH($B$2, resultados!$A$1:$ZZ$1, 0))</f>
        <v/>
      </c>
      <c r="C337">
        <f>INDEX(resultados!$A$2:$ZZ$408, 331, MATCH($B$3, resultados!$A$1:$ZZ$1, 0))</f>
        <v/>
      </c>
    </row>
    <row r="338">
      <c r="A338">
        <f>INDEX(resultados!$A$2:$ZZ$408, 332, MATCH($B$1, resultados!$A$1:$ZZ$1, 0))</f>
        <v/>
      </c>
      <c r="B338">
        <f>INDEX(resultados!$A$2:$ZZ$408, 332, MATCH($B$2, resultados!$A$1:$ZZ$1, 0))</f>
        <v/>
      </c>
      <c r="C338">
        <f>INDEX(resultados!$A$2:$ZZ$408, 332, MATCH($B$3, resultados!$A$1:$ZZ$1, 0))</f>
        <v/>
      </c>
    </row>
    <row r="339">
      <c r="A339">
        <f>INDEX(resultados!$A$2:$ZZ$408, 333, MATCH($B$1, resultados!$A$1:$ZZ$1, 0))</f>
        <v/>
      </c>
      <c r="B339">
        <f>INDEX(resultados!$A$2:$ZZ$408, 333, MATCH($B$2, resultados!$A$1:$ZZ$1, 0))</f>
        <v/>
      </c>
      <c r="C339">
        <f>INDEX(resultados!$A$2:$ZZ$408, 333, MATCH($B$3, resultados!$A$1:$ZZ$1, 0))</f>
        <v/>
      </c>
    </row>
    <row r="340">
      <c r="A340">
        <f>INDEX(resultados!$A$2:$ZZ$408, 334, MATCH($B$1, resultados!$A$1:$ZZ$1, 0))</f>
        <v/>
      </c>
      <c r="B340">
        <f>INDEX(resultados!$A$2:$ZZ$408, 334, MATCH($B$2, resultados!$A$1:$ZZ$1, 0))</f>
        <v/>
      </c>
      <c r="C340">
        <f>INDEX(resultados!$A$2:$ZZ$408, 334, MATCH($B$3, resultados!$A$1:$ZZ$1, 0))</f>
        <v/>
      </c>
    </row>
    <row r="341">
      <c r="A341">
        <f>INDEX(resultados!$A$2:$ZZ$408, 335, MATCH($B$1, resultados!$A$1:$ZZ$1, 0))</f>
        <v/>
      </c>
      <c r="B341">
        <f>INDEX(resultados!$A$2:$ZZ$408, 335, MATCH($B$2, resultados!$A$1:$ZZ$1, 0))</f>
        <v/>
      </c>
      <c r="C341">
        <f>INDEX(resultados!$A$2:$ZZ$408, 335, MATCH($B$3, resultados!$A$1:$ZZ$1, 0))</f>
        <v/>
      </c>
    </row>
    <row r="342">
      <c r="A342">
        <f>INDEX(resultados!$A$2:$ZZ$408, 336, MATCH($B$1, resultados!$A$1:$ZZ$1, 0))</f>
        <v/>
      </c>
      <c r="B342">
        <f>INDEX(resultados!$A$2:$ZZ$408, 336, MATCH($B$2, resultados!$A$1:$ZZ$1, 0))</f>
        <v/>
      </c>
      <c r="C342">
        <f>INDEX(resultados!$A$2:$ZZ$408, 336, MATCH($B$3, resultados!$A$1:$ZZ$1, 0))</f>
        <v/>
      </c>
    </row>
    <row r="343">
      <c r="A343">
        <f>INDEX(resultados!$A$2:$ZZ$408, 337, MATCH($B$1, resultados!$A$1:$ZZ$1, 0))</f>
        <v/>
      </c>
      <c r="B343">
        <f>INDEX(resultados!$A$2:$ZZ$408, 337, MATCH($B$2, resultados!$A$1:$ZZ$1, 0))</f>
        <v/>
      </c>
      <c r="C343">
        <f>INDEX(resultados!$A$2:$ZZ$408, 337, MATCH($B$3, resultados!$A$1:$ZZ$1, 0))</f>
        <v/>
      </c>
    </row>
    <row r="344">
      <c r="A344">
        <f>INDEX(resultados!$A$2:$ZZ$408, 338, MATCH($B$1, resultados!$A$1:$ZZ$1, 0))</f>
        <v/>
      </c>
      <c r="B344">
        <f>INDEX(resultados!$A$2:$ZZ$408, 338, MATCH($B$2, resultados!$A$1:$ZZ$1, 0))</f>
        <v/>
      </c>
      <c r="C344">
        <f>INDEX(resultados!$A$2:$ZZ$408, 338, MATCH($B$3, resultados!$A$1:$ZZ$1, 0))</f>
        <v/>
      </c>
    </row>
    <row r="345">
      <c r="A345">
        <f>INDEX(resultados!$A$2:$ZZ$408, 339, MATCH($B$1, resultados!$A$1:$ZZ$1, 0))</f>
        <v/>
      </c>
      <c r="B345">
        <f>INDEX(resultados!$A$2:$ZZ$408, 339, MATCH($B$2, resultados!$A$1:$ZZ$1, 0))</f>
        <v/>
      </c>
      <c r="C345">
        <f>INDEX(resultados!$A$2:$ZZ$408, 339, MATCH($B$3, resultados!$A$1:$ZZ$1, 0))</f>
        <v/>
      </c>
    </row>
    <row r="346">
      <c r="A346">
        <f>INDEX(resultados!$A$2:$ZZ$408, 340, MATCH($B$1, resultados!$A$1:$ZZ$1, 0))</f>
        <v/>
      </c>
      <c r="B346">
        <f>INDEX(resultados!$A$2:$ZZ$408, 340, MATCH($B$2, resultados!$A$1:$ZZ$1, 0))</f>
        <v/>
      </c>
      <c r="C346">
        <f>INDEX(resultados!$A$2:$ZZ$408, 340, MATCH($B$3, resultados!$A$1:$ZZ$1, 0))</f>
        <v/>
      </c>
    </row>
    <row r="347">
      <c r="A347">
        <f>INDEX(resultados!$A$2:$ZZ$408, 341, MATCH($B$1, resultados!$A$1:$ZZ$1, 0))</f>
        <v/>
      </c>
      <c r="B347">
        <f>INDEX(resultados!$A$2:$ZZ$408, 341, MATCH($B$2, resultados!$A$1:$ZZ$1, 0))</f>
        <v/>
      </c>
      <c r="C347">
        <f>INDEX(resultados!$A$2:$ZZ$408, 341, MATCH($B$3, resultados!$A$1:$ZZ$1, 0))</f>
        <v/>
      </c>
    </row>
    <row r="348">
      <c r="A348">
        <f>INDEX(resultados!$A$2:$ZZ$408, 342, MATCH($B$1, resultados!$A$1:$ZZ$1, 0))</f>
        <v/>
      </c>
      <c r="B348">
        <f>INDEX(resultados!$A$2:$ZZ$408, 342, MATCH($B$2, resultados!$A$1:$ZZ$1, 0))</f>
        <v/>
      </c>
      <c r="C348">
        <f>INDEX(resultados!$A$2:$ZZ$408, 342, MATCH($B$3, resultados!$A$1:$ZZ$1, 0))</f>
        <v/>
      </c>
    </row>
    <row r="349">
      <c r="A349">
        <f>INDEX(resultados!$A$2:$ZZ$408, 343, MATCH($B$1, resultados!$A$1:$ZZ$1, 0))</f>
        <v/>
      </c>
      <c r="B349">
        <f>INDEX(resultados!$A$2:$ZZ$408, 343, MATCH($B$2, resultados!$A$1:$ZZ$1, 0))</f>
        <v/>
      </c>
      <c r="C349">
        <f>INDEX(resultados!$A$2:$ZZ$408, 343, MATCH($B$3, resultados!$A$1:$ZZ$1, 0))</f>
        <v/>
      </c>
    </row>
    <row r="350">
      <c r="A350">
        <f>INDEX(resultados!$A$2:$ZZ$408, 344, MATCH($B$1, resultados!$A$1:$ZZ$1, 0))</f>
        <v/>
      </c>
      <c r="B350">
        <f>INDEX(resultados!$A$2:$ZZ$408, 344, MATCH($B$2, resultados!$A$1:$ZZ$1, 0))</f>
        <v/>
      </c>
      <c r="C350">
        <f>INDEX(resultados!$A$2:$ZZ$408, 344, MATCH($B$3, resultados!$A$1:$ZZ$1, 0))</f>
        <v/>
      </c>
    </row>
    <row r="351">
      <c r="A351">
        <f>INDEX(resultados!$A$2:$ZZ$408, 345, MATCH($B$1, resultados!$A$1:$ZZ$1, 0))</f>
        <v/>
      </c>
      <c r="B351">
        <f>INDEX(resultados!$A$2:$ZZ$408, 345, MATCH($B$2, resultados!$A$1:$ZZ$1, 0))</f>
        <v/>
      </c>
      <c r="C351">
        <f>INDEX(resultados!$A$2:$ZZ$408, 345, MATCH($B$3, resultados!$A$1:$ZZ$1, 0))</f>
        <v/>
      </c>
    </row>
    <row r="352">
      <c r="A352">
        <f>INDEX(resultados!$A$2:$ZZ$408, 346, MATCH($B$1, resultados!$A$1:$ZZ$1, 0))</f>
        <v/>
      </c>
      <c r="B352">
        <f>INDEX(resultados!$A$2:$ZZ$408, 346, MATCH($B$2, resultados!$A$1:$ZZ$1, 0))</f>
        <v/>
      </c>
      <c r="C352">
        <f>INDEX(resultados!$A$2:$ZZ$408, 346, MATCH($B$3, resultados!$A$1:$ZZ$1, 0))</f>
        <v/>
      </c>
    </row>
    <row r="353">
      <c r="A353">
        <f>INDEX(resultados!$A$2:$ZZ$408, 347, MATCH($B$1, resultados!$A$1:$ZZ$1, 0))</f>
        <v/>
      </c>
      <c r="B353">
        <f>INDEX(resultados!$A$2:$ZZ$408, 347, MATCH($B$2, resultados!$A$1:$ZZ$1, 0))</f>
        <v/>
      </c>
      <c r="C353">
        <f>INDEX(resultados!$A$2:$ZZ$408, 347, MATCH($B$3, resultados!$A$1:$ZZ$1, 0))</f>
        <v/>
      </c>
    </row>
    <row r="354">
      <c r="A354">
        <f>INDEX(resultados!$A$2:$ZZ$408, 348, MATCH($B$1, resultados!$A$1:$ZZ$1, 0))</f>
        <v/>
      </c>
      <c r="B354">
        <f>INDEX(resultados!$A$2:$ZZ$408, 348, MATCH($B$2, resultados!$A$1:$ZZ$1, 0))</f>
        <v/>
      </c>
      <c r="C354">
        <f>INDEX(resultados!$A$2:$ZZ$408, 348, MATCH($B$3, resultados!$A$1:$ZZ$1, 0))</f>
        <v/>
      </c>
    </row>
    <row r="355">
      <c r="A355">
        <f>INDEX(resultados!$A$2:$ZZ$408, 349, MATCH($B$1, resultados!$A$1:$ZZ$1, 0))</f>
        <v/>
      </c>
      <c r="B355">
        <f>INDEX(resultados!$A$2:$ZZ$408, 349, MATCH($B$2, resultados!$A$1:$ZZ$1, 0))</f>
        <v/>
      </c>
      <c r="C355">
        <f>INDEX(resultados!$A$2:$ZZ$408, 349, MATCH($B$3, resultados!$A$1:$ZZ$1, 0))</f>
        <v/>
      </c>
    </row>
    <row r="356">
      <c r="A356">
        <f>INDEX(resultados!$A$2:$ZZ$408, 350, MATCH($B$1, resultados!$A$1:$ZZ$1, 0))</f>
        <v/>
      </c>
      <c r="B356">
        <f>INDEX(resultados!$A$2:$ZZ$408, 350, MATCH($B$2, resultados!$A$1:$ZZ$1, 0))</f>
        <v/>
      </c>
      <c r="C356">
        <f>INDEX(resultados!$A$2:$ZZ$408, 350, MATCH($B$3, resultados!$A$1:$ZZ$1, 0))</f>
        <v/>
      </c>
    </row>
    <row r="357">
      <c r="A357">
        <f>INDEX(resultados!$A$2:$ZZ$408, 351, MATCH($B$1, resultados!$A$1:$ZZ$1, 0))</f>
        <v/>
      </c>
      <c r="B357">
        <f>INDEX(resultados!$A$2:$ZZ$408, 351, MATCH($B$2, resultados!$A$1:$ZZ$1, 0))</f>
        <v/>
      </c>
      <c r="C357">
        <f>INDEX(resultados!$A$2:$ZZ$408, 351, MATCH($B$3, resultados!$A$1:$ZZ$1, 0))</f>
        <v/>
      </c>
    </row>
    <row r="358">
      <c r="A358">
        <f>INDEX(resultados!$A$2:$ZZ$408, 352, MATCH($B$1, resultados!$A$1:$ZZ$1, 0))</f>
        <v/>
      </c>
      <c r="B358">
        <f>INDEX(resultados!$A$2:$ZZ$408, 352, MATCH($B$2, resultados!$A$1:$ZZ$1, 0))</f>
        <v/>
      </c>
      <c r="C358">
        <f>INDEX(resultados!$A$2:$ZZ$408, 352, MATCH($B$3, resultados!$A$1:$ZZ$1, 0))</f>
        <v/>
      </c>
    </row>
    <row r="359">
      <c r="A359">
        <f>INDEX(resultados!$A$2:$ZZ$408, 353, MATCH($B$1, resultados!$A$1:$ZZ$1, 0))</f>
        <v/>
      </c>
      <c r="B359">
        <f>INDEX(resultados!$A$2:$ZZ$408, 353, MATCH($B$2, resultados!$A$1:$ZZ$1, 0))</f>
        <v/>
      </c>
      <c r="C359">
        <f>INDEX(resultados!$A$2:$ZZ$408, 353, MATCH($B$3, resultados!$A$1:$ZZ$1, 0))</f>
        <v/>
      </c>
    </row>
    <row r="360">
      <c r="A360">
        <f>INDEX(resultados!$A$2:$ZZ$408, 354, MATCH($B$1, resultados!$A$1:$ZZ$1, 0))</f>
        <v/>
      </c>
      <c r="B360">
        <f>INDEX(resultados!$A$2:$ZZ$408, 354, MATCH($B$2, resultados!$A$1:$ZZ$1, 0))</f>
        <v/>
      </c>
      <c r="C360">
        <f>INDEX(resultados!$A$2:$ZZ$408, 354, MATCH($B$3, resultados!$A$1:$ZZ$1, 0))</f>
        <v/>
      </c>
    </row>
    <row r="361">
      <c r="A361">
        <f>INDEX(resultados!$A$2:$ZZ$408, 355, MATCH($B$1, resultados!$A$1:$ZZ$1, 0))</f>
        <v/>
      </c>
      <c r="B361">
        <f>INDEX(resultados!$A$2:$ZZ$408, 355, MATCH($B$2, resultados!$A$1:$ZZ$1, 0))</f>
        <v/>
      </c>
      <c r="C361">
        <f>INDEX(resultados!$A$2:$ZZ$408, 355, MATCH($B$3, resultados!$A$1:$ZZ$1, 0))</f>
        <v/>
      </c>
    </row>
    <row r="362">
      <c r="A362">
        <f>INDEX(resultados!$A$2:$ZZ$408, 356, MATCH($B$1, resultados!$A$1:$ZZ$1, 0))</f>
        <v/>
      </c>
      <c r="B362">
        <f>INDEX(resultados!$A$2:$ZZ$408, 356, MATCH($B$2, resultados!$A$1:$ZZ$1, 0))</f>
        <v/>
      </c>
      <c r="C362">
        <f>INDEX(resultados!$A$2:$ZZ$408, 356, MATCH($B$3, resultados!$A$1:$ZZ$1, 0))</f>
        <v/>
      </c>
    </row>
    <row r="363">
      <c r="A363">
        <f>INDEX(resultados!$A$2:$ZZ$408, 357, MATCH($B$1, resultados!$A$1:$ZZ$1, 0))</f>
        <v/>
      </c>
      <c r="B363">
        <f>INDEX(resultados!$A$2:$ZZ$408, 357, MATCH($B$2, resultados!$A$1:$ZZ$1, 0))</f>
        <v/>
      </c>
      <c r="C363">
        <f>INDEX(resultados!$A$2:$ZZ$408, 357, MATCH($B$3, resultados!$A$1:$ZZ$1, 0))</f>
        <v/>
      </c>
    </row>
    <row r="364">
      <c r="A364">
        <f>INDEX(resultados!$A$2:$ZZ$408, 358, MATCH($B$1, resultados!$A$1:$ZZ$1, 0))</f>
        <v/>
      </c>
      <c r="B364">
        <f>INDEX(resultados!$A$2:$ZZ$408, 358, MATCH($B$2, resultados!$A$1:$ZZ$1, 0))</f>
        <v/>
      </c>
      <c r="C364">
        <f>INDEX(resultados!$A$2:$ZZ$408, 358, MATCH($B$3, resultados!$A$1:$ZZ$1, 0))</f>
        <v/>
      </c>
    </row>
    <row r="365">
      <c r="A365">
        <f>INDEX(resultados!$A$2:$ZZ$408, 359, MATCH($B$1, resultados!$A$1:$ZZ$1, 0))</f>
        <v/>
      </c>
      <c r="B365">
        <f>INDEX(resultados!$A$2:$ZZ$408, 359, MATCH($B$2, resultados!$A$1:$ZZ$1, 0))</f>
        <v/>
      </c>
      <c r="C365">
        <f>INDEX(resultados!$A$2:$ZZ$408, 359, MATCH($B$3, resultados!$A$1:$ZZ$1, 0))</f>
        <v/>
      </c>
    </row>
    <row r="366">
      <c r="A366">
        <f>INDEX(resultados!$A$2:$ZZ$408, 360, MATCH($B$1, resultados!$A$1:$ZZ$1, 0))</f>
        <v/>
      </c>
      <c r="B366">
        <f>INDEX(resultados!$A$2:$ZZ$408, 360, MATCH($B$2, resultados!$A$1:$ZZ$1, 0))</f>
        <v/>
      </c>
      <c r="C366">
        <f>INDEX(resultados!$A$2:$ZZ$408, 360, MATCH($B$3, resultados!$A$1:$ZZ$1, 0))</f>
        <v/>
      </c>
    </row>
    <row r="367">
      <c r="A367">
        <f>INDEX(resultados!$A$2:$ZZ$408, 361, MATCH($B$1, resultados!$A$1:$ZZ$1, 0))</f>
        <v/>
      </c>
      <c r="B367">
        <f>INDEX(resultados!$A$2:$ZZ$408, 361, MATCH($B$2, resultados!$A$1:$ZZ$1, 0))</f>
        <v/>
      </c>
      <c r="C367">
        <f>INDEX(resultados!$A$2:$ZZ$408, 361, MATCH($B$3, resultados!$A$1:$ZZ$1, 0))</f>
        <v/>
      </c>
    </row>
    <row r="368">
      <c r="A368">
        <f>INDEX(resultados!$A$2:$ZZ$408, 362, MATCH($B$1, resultados!$A$1:$ZZ$1, 0))</f>
        <v/>
      </c>
      <c r="B368">
        <f>INDEX(resultados!$A$2:$ZZ$408, 362, MATCH($B$2, resultados!$A$1:$ZZ$1, 0))</f>
        <v/>
      </c>
      <c r="C368">
        <f>INDEX(resultados!$A$2:$ZZ$408, 362, MATCH($B$3, resultados!$A$1:$ZZ$1, 0))</f>
        <v/>
      </c>
    </row>
    <row r="369">
      <c r="A369">
        <f>INDEX(resultados!$A$2:$ZZ$408, 363, MATCH($B$1, resultados!$A$1:$ZZ$1, 0))</f>
        <v/>
      </c>
      <c r="B369">
        <f>INDEX(resultados!$A$2:$ZZ$408, 363, MATCH($B$2, resultados!$A$1:$ZZ$1, 0))</f>
        <v/>
      </c>
      <c r="C369">
        <f>INDEX(resultados!$A$2:$ZZ$408, 363, MATCH($B$3, resultados!$A$1:$ZZ$1, 0))</f>
        <v/>
      </c>
    </row>
    <row r="370">
      <c r="A370">
        <f>INDEX(resultados!$A$2:$ZZ$408, 364, MATCH($B$1, resultados!$A$1:$ZZ$1, 0))</f>
        <v/>
      </c>
      <c r="B370">
        <f>INDEX(resultados!$A$2:$ZZ$408, 364, MATCH($B$2, resultados!$A$1:$ZZ$1, 0))</f>
        <v/>
      </c>
      <c r="C370">
        <f>INDEX(resultados!$A$2:$ZZ$408, 364, MATCH($B$3, resultados!$A$1:$ZZ$1, 0))</f>
        <v/>
      </c>
    </row>
    <row r="371">
      <c r="A371">
        <f>INDEX(resultados!$A$2:$ZZ$408, 365, MATCH($B$1, resultados!$A$1:$ZZ$1, 0))</f>
        <v/>
      </c>
      <c r="B371">
        <f>INDEX(resultados!$A$2:$ZZ$408, 365, MATCH($B$2, resultados!$A$1:$ZZ$1, 0))</f>
        <v/>
      </c>
      <c r="C371">
        <f>INDEX(resultados!$A$2:$ZZ$408, 365, MATCH($B$3, resultados!$A$1:$ZZ$1, 0))</f>
        <v/>
      </c>
    </row>
    <row r="372">
      <c r="A372">
        <f>INDEX(resultados!$A$2:$ZZ$408, 366, MATCH($B$1, resultados!$A$1:$ZZ$1, 0))</f>
        <v/>
      </c>
      <c r="B372">
        <f>INDEX(resultados!$A$2:$ZZ$408, 366, MATCH($B$2, resultados!$A$1:$ZZ$1, 0))</f>
        <v/>
      </c>
      <c r="C372">
        <f>INDEX(resultados!$A$2:$ZZ$408, 366, MATCH($B$3, resultados!$A$1:$ZZ$1, 0))</f>
        <v/>
      </c>
    </row>
    <row r="373">
      <c r="A373">
        <f>INDEX(resultados!$A$2:$ZZ$408, 367, MATCH($B$1, resultados!$A$1:$ZZ$1, 0))</f>
        <v/>
      </c>
      <c r="B373">
        <f>INDEX(resultados!$A$2:$ZZ$408, 367, MATCH($B$2, resultados!$A$1:$ZZ$1, 0))</f>
        <v/>
      </c>
      <c r="C373">
        <f>INDEX(resultados!$A$2:$ZZ$408, 367, MATCH($B$3, resultados!$A$1:$ZZ$1, 0))</f>
        <v/>
      </c>
    </row>
    <row r="374">
      <c r="A374">
        <f>INDEX(resultados!$A$2:$ZZ$408, 368, MATCH($B$1, resultados!$A$1:$ZZ$1, 0))</f>
        <v/>
      </c>
      <c r="B374">
        <f>INDEX(resultados!$A$2:$ZZ$408, 368, MATCH($B$2, resultados!$A$1:$ZZ$1, 0))</f>
        <v/>
      </c>
      <c r="C374">
        <f>INDEX(resultados!$A$2:$ZZ$408, 368, MATCH($B$3, resultados!$A$1:$ZZ$1, 0))</f>
        <v/>
      </c>
    </row>
    <row r="375">
      <c r="A375">
        <f>INDEX(resultados!$A$2:$ZZ$408, 369, MATCH($B$1, resultados!$A$1:$ZZ$1, 0))</f>
        <v/>
      </c>
      <c r="B375">
        <f>INDEX(resultados!$A$2:$ZZ$408, 369, MATCH($B$2, resultados!$A$1:$ZZ$1, 0))</f>
        <v/>
      </c>
      <c r="C375">
        <f>INDEX(resultados!$A$2:$ZZ$408, 369, MATCH($B$3, resultados!$A$1:$ZZ$1, 0))</f>
        <v/>
      </c>
    </row>
    <row r="376">
      <c r="A376">
        <f>INDEX(resultados!$A$2:$ZZ$408, 370, MATCH($B$1, resultados!$A$1:$ZZ$1, 0))</f>
        <v/>
      </c>
      <c r="B376">
        <f>INDEX(resultados!$A$2:$ZZ$408, 370, MATCH($B$2, resultados!$A$1:$ZZ$1, 0))</f>
        <v/>
      </c>
      <c r="C376">
        <f>INDEX(resultados!$A$2:$ZZ$408, 370, MATCH($B$3, resultados!$A$1:$ZZ$1, 0))</f>
        <v/>
      </c>
    </row>
    <row r="377">
      <c r="A377">
        <f>INDEX(resultados!$A$2:$ZZ$408, 371, MATCH($B$1, resultados!$A$1:$ZZ$1, 0))</f>
        <v/>
      </c>
      <c r="B377">
        <f>INDEX(resultados!$A$2:$ZZ$408, 371, MATCH($B$2, resultados!$A$1:$ZZ$1, 0))</f>
        <v/>
      </c>
      <c r="C377">
        <f>INDEX(resultados!$A$2:$ZZ$408, 371, MATCH($B$3, resultados!$A$1:$ZZ$1, 0))</f>
        <v/>
      </c>
    </row>
    <row r="378">
      <c r="A378">
        <f>INDEX(resultados!$A$2:$ZZ$408, 372, MATCH($B$1, resultados!$A$1:$ZZ$1, 0))</f>
        <v/>
      </c>
      <c r="B378">
        <f>INDEX(resultados!$A$2:$ZZ$408, 372, MATCH($B$2, resultados!$A$1:$ZZ$1, 0))</f>
        <v/>
      </c>
      <c r="C378">
        <f>INDEX(resultados!$A$2:$ZZ$408, 372, MATCH($B$3, resultados!$A$1:$ZZ$1, 0))</f>
        <v/>
      </c>
    </row>
    <row r="379">
      <c r="A379">
        <f>INDEX(resultados!$A$2:$ZZ$408, 373, MATCH($B$1, resultados!$A$1:$ZZ$1, 0))</f>
        <v/>
      </c>
      <c r="B379">
        <f>INDEX(resultados!$A$2:$ZZ$408, 373, MATCH($B$2, resultados!$A$1:$ZZ$1, 0))</f>
        <v/>
      </c>
      <c r="C379">
        <f>INDEX(resultados!$A$2:$ZZ$408, 373, MATCH($B$3, resultados!$A$1:$ZZ$1, 0))</f>
        <v/>
      </c>
    </row>
    <row r="380">
      <c r="A380">
        <f>INDEX(resultados!$A$2:$ZZ$408, 374, MATCH($B$1, resultados!$A$1:$ZZ$1, 0))</f>
        <v/>
      </c>
      <c r="B380">
        <f>INDEX(resultados!$A$2:$ZZ$408, 374, MATCH($B$2, resultados!$A$1:$ZZ$1, 0))</f>
        <v/>
      </c>
      <c r="C380">
        <f>INDEX(resultados!$A$2:$ZZ$408, 374, MATCH($B$3, resultados!$A$1:$ZZ$1, 0))</f>
        <v/>
      </c>
    </row>
    <row r="381">
      <c r="A381">
        <f>INDEX(resultados!$A$2:$ZZ$408, 375, MATCH($B$1, resultados!$A$1:$ZZ$1, 0))</f>
        <v/>
      </c>
      <c r="B381">
        <f>INDEX(resultados!$A$2:$ZZ$408, 375, MATCH($B$2, resultados!$A$1:$ZZ$1, 0))</f>
        <v/>
      </c>
      <c r="C381">
        <f>INDEX(resultados!$A$2:$ZZ$408, 375, MATCH($B$3, resultados!$A$1:$ZZ$1, 0))</f>
        <v/>
      </c>
    </row>
    <row r="382">
      <c r="A382">
        <f>INDEX(resultados!$A$2:$ZZ$408, 376, MATCH($B$1, resultados!$A$1:$ZZ$1, 0))</f>
        <v/>
      </c>
      <c r="B382">
        <f>INDEX(resultados!$A$2:$ZZ$408, 376, MATCH($B$2, resultados!$A$1:$ZZ$1, 0))</f>
        <v/>
      </c>
      <c r="C382">
        <f>INDEX(resultados!$A$2:$ZZ$408, 376, MATCH($B$3, resultados!$A$1:$ZZ$1, 0))</f>
        <v/>
      </c>
    </row>
    <row r="383">
      <c r="A383">
        <f>INDEX(resultados!$A$2:$ZZ$408, 377, MATCH($B$1, resultados!$A$1:$ZZ$1, 0))</f>
        <v/>
      </c>
      <c r="B383">
        <f>INDEX(resultados!$A$2:$ZZ$408, 377, MATCH($B$2, resultados!$A$1:$ZZ$1, 0))</f>
        <v/>
      </c>
      <c r="C383">
        <f>INDEX(resultados!$A$2:$ZZ$408, 377, MATCH($B$3, resultados!$A$1:$ZZ$1, 0))</f>
        <v/>
      </c>
    </row>
    <row r="384">
      <c r="A384">
        <f>INDEX(resultados!$A$2:$ZZ$408, 378, MATCH($B$1, resultados!$A$1:$ZZ$1, 0))</f>
        <v/>
      </c>
      <c r="B384">
        <f>INDEX(resultados!$A$2:$ZZ$408, 378, MATCH($B$2, resultados!$A$1:$ZZ$1, 0))</f>
        <v/>
      </c>
      <c r="C384">
        <f>INDEX(resultados!$A$2:$ZZ$408, 378, MATCH($B$3, resultados!$A$1:$ZZ$1, 0))</f>
        <v/>
      </c>
    </row>
    <row r="385">
      <c r="A385">
        <f>INDEX(resultados!$A$2:$ZZ$408, 379, MATCH($B$1, resultados!$A$1:$ZZ$1, 0))</f>
        <v/>
      </c>
      <c r="B385">
        <f>INDEX(resultados!$A$2:$ZZ$408, 379, MATCH($B$2, resultados!$A$1:$ZZ$1, 0))</f>
        <v/>
      </c>
      <c r="C385">
        <f>INDEX(resultados!$A$2:$ZZ$408, 379, MATCH($B$3, resultados!$A$1:$ZZ$1, 0))</f>
        <v/>
      </c>
    </row>
    <row r="386">
      <c r="A386">
        <f>INDEX(resultados!$A$2:$ZZ$408, 380, MATCH($B$1, resultados!$A$1:$ZZ$1, 0))</f>
        <v/>
      </c>
      <c r="B386">
        <f>INDEX(resultados!$A$2:$ZZ$408, 380, MATCH($B$2, resultados!$A$1:$ZZ$1, 0))</f>
        <v/>
      </c>
      <c r="C386">
        <f>INDEX(resultados!$A$2:$ZZ$408, 380, MATCH($B$3, resultados!$A$1:$ZZ$1, 0))</f>
        <v/>
      </c>
    </row>
    <row r="387">
      <c r="A387">
        <f>INDEX(resultados!$A$2:$ZZ$408, 381, MATCH($B$1, resultados!$A$1:$ZZ$1, 0))</f>
        <v/>
      </c>
      <c r="B387">
        <f>INDEX(resultados!$A$2:$ZZ$408, 381, MATCH($B$2, resultados!$A$1:$ZZ$1, 0))</f>
        <v/>
      </c>
      <c r="C387">
        <f>INDEX(resultados!$A$2:$ZZ$408, 381, MATCH($B$3, resultados!$A$1:$ZZ$1, 0))</f>
        <v/>
      </c>
    </row>
    <row r="388">
      <c r="A388">
        <f>INDEX(resultados!$A$2:$ZZ$408, 382, MATCH($B$1, resultados!$A$1:$ZZ$1, 0))</f>
        <v/>
      </c>
      <c r="B388">
        <f>INDEX(resultados!$A$2:$ZZ$408, 382, MATCH($B$2, resultados!$A$1:$ZZ$1, 0))</f>
        <v/>
      </c>
      <c r="C388">
        <f>INDEX(resultados!$A$2:$ZZ$408, 382, MATCH($B$3, resultados!$A$1:$ZZ$1, 0))</f>
        <v/>
      </c>
    </row>
    <row r="389">
      <c r="A389">
        <f>INDEX(resultados!$A$2:$ZZ$408, 383, MATCH($B$1, resultados!$A$1:$ZZ$1, 0))</f>
        <v/>
      </c>
      <c r="B389">
        <f>INDEX(resultados!$A$2:$ZZ$408, 383, MATCH($B$2, resultados!$A$1:$ZZ$1, 0))</f>
        <v/>
      </c>
      <c r="C389">
        <f>INDEX(resultados!$A$2:$ZZ$408, 383, MATCH($B$3, resultados!$A$1:$ZZ$1, 0))</f>
        <v/>
      </c>
    </row>
    <row r="390">
      <c r="A390">
        <f>INDEX(resultados!$A$2:$ZZ$408, 384, MATCH($B$1, resultados!$A$1:$ZZ$1, 0))</f>
        <v/>
      </c>
      <c r="B390">
        <f>INDEX(resultados!$A$2:$ZZ$408, 384, MATCH($B$2, resultados!$A$1:$ZZ$1, 0))</f>
        <v/>
      </c>
      <c r="C390">
        <f>INDEX(resultados!$A$2:$ZZ$408, 384, MATCH($B$3, resultados!$A$1:$ZZ$1, 0))</f>
        <v/>
      </c>
    </row>
    <row r="391">
      <c r="A391">
        <f>INDEX(resultados!$A$2:$ZZ$408, 385, MATCH($B$1, resultados!$A$1:$ZZ$1, 0))</f>
        <v/>
      </c>
      <c r="B391">
        <f>INDEX(resultados!$A$2:$ZZ$408, 385, MATCH($B$2, resultados!$A$1:$ZZ$1, 0))</f>
        <v/>
      </c>
      <c r="C391">
        <f>INDEX(resultados!$A$2:$ZZ$408, 385, MATCH($B$3, resultados!$A$1:$ZZ$1, 0))</f>
        <v/>
      </c>
    </row>
    <row r="392">
      <c r="A392">
        <f>INDEX(resultados!$A$2:$ZZ$408, 386, MATCH($B$1, resultados!$A$1:$ZZ$1, 0))</f>
        <v/>
      </c>
      <c r="B392">
        <f>INDEX(resultados!$A$2:$ZZ$408, 386, MATCH($B$2, resultados!$A$1:$ZZ$1, 0))</f>
        <v/>
      </c>
      <c r="C392">
        <f>INDEX(resultados!$A$2:$ZZ$408, 386, MATCH($B$3, resultados!$A$1:$ZZ$1, 0))</f>
        <v/>
      </c>
    </row>
    <row r="393">
      <c r="A393">
        <f>INDEX(resultados!$A$2:$ZZ$408, 387, MATCH($B$1, resultados!$A$1:$ZZ$1, 0))</f>
        <v/>
      </c>
      <c r="B393">
        <f>INDEX(resultados!$A$2:$ZZ$408, 387, MATCH($B$2, resultados!$A$1:$ZZ$1, 0))</f>
        <v/>
      </c>
      <c r="C393">
        <f>INDEX(resultados!$A$2:$ZZ$408, 387, MATCH($B$3, resultados!$A$1:$ZZ$1, 0))</f>
        <v/>
      </c>
    </row>
    <row r="394">
      <c r="A394">
        <f>INDEX(resultados!$A$2:$ZZ$408, 388, MATCH($B$1, resultados!$A$1:$ZZ$1, 0))</f>
        <v/>
      </c>
      <c r="B394">
        <f>INDEX(resultados!$A$2:$ZZ$408, 388, MATCH($B$2, resultados!$A$1:$ZZ$1, 0))</f>
        <v/>
      </c>
      <c r="C394">
        <f>INDEX(resultados!$A$2:$ZZ$408, 388, MATCH($B$3, resultados!$A$1:$ZZ$1, 0))</f>
        <v/>
      </c>
    </row>
    <row r="395">
      <c r="A395">
        <f>INDEX(resultados!$A$2:$ZZ$408, 389, MATCH($B$1, resultados!$A$1:$ZZ$1, 0))</f>
        <v/>
      </c>
      <c r="B395">
        <f>INDEX(resultados!$A$2:$ZZ$408, 389, MATCH($B$2, resultados!$A$1:$ZZ$1, 0))</f>
        <v/>
      </c>
      <c r="C395">
        <f>INDEX(resultados!$A$2:$ZZ$408, 389, MATCH($B$3, resultados!$A$1:$ZZ$1, 0))</f>
        <v/>
      </c>
    </row>
    <row r="396">
      <c r="A396">
        <f>INDEX(resultados!$A$2:$ZZ$408, 390, MATCH($B$1, resultados!$A$1:$ZZ$1, 0))</f>
        <v/>
      </c>
      <c r="B396">
        <f>INDEX(resultados!$A$2:$ZZ$408, 390, MATCH($B$2, resultados!$A$1:$ZZ$1, 0))</f>
        <v/>
      </c>
      <c r="C396">
        <f>INDEX(resultados!$A$2:$ZZ$408, 390, MATCH($B$3, resultados!$A$1:$ZZ$1, 0))</f>
        <v/>
      </c>
    </row>
    <row r="397">
      <c r="A397">
        <f>INDEX(resultados!$A$2:$ZZ$408, 391, MATCH($B$1, resultados!$A$1:$ZZ$1, 0))</f>
        <v/>
      </c>
      <c r="B397">
        <f>INDEX(resultados!$A$2:$ZZ$408, 391, MATCH($B$2, resultados!$A$1:$ZZ$1, 0))</f>
        <v/>
      </c>
      <c r="C397">
        <f>INDEX(resultados!$A$2:$ZZ$408, 391, MATCH($B$3, resultados!$A$1:$ZZ$1, 0))</f>
        <v/>
      </c>
    </row>
    <row r="398">
      <c r="A398">
        <f>INDEX(resultados!$A$2:$ZZ$408, 392, MATCH($B$1, resultados!$A$1:$ZZ$1, 0))</f>
        <v/>
      </c>
      <c r="B398">
        <f>INDEX(resultados!$A$2:$ZZ$408, 392, MATCH($B$2, resultados!$A$1:$ZZ$1, 0))</f>
        <v/>
      </c>
      <c r="C398">
        <f>INDEX(resultados!$A$2:$ZZ$408, 392, MATCH($B$3, resultados!$A$1:$ZZ$1, 0))</f>
        <v/>
      </c>
    </row>
    <row r="399">
      <c r="A399">
        <f>INDEX(resultados!$A$2:$ZZ$408, 393, MATCH($B$1, resultados!$A$1:$ZZ$1, 0))</f>
        <v/>
      </c>
      <c r="B399">
        <f>INDEX(resultados!$A$2:$ZZ$408, 393, MATCH($B$2, resultados!$A$1:$ZZ$1, 0))</f>
        <v/>
      </c>
      <c r="C399">
        <f>INDEX(resultados!$A$2:$ZZ$408, 393, MATCH($B$3, resultados!$A$1:$ZZ$1, 0))</f>
        <v/>
      </c>
    </row>
    <row r="400">
      <c r="A400">
        <f>INDEX(resultados!$A$2:$ZZ$408, 394, MATCH($B$1, resultados!$A$1:$ZZ$1, 0))</f>
        <v/>
      </c>
      <c r="B400">
        <f>INDEX(resultados!$A$2:$ZZ$408, 394, MATCH($B$2, resultados!$A$1:$ZZ$1, 0))</f>
        <v/>
      </c>
      <c r="C400">
        <f>INDEX(resultados!$A$2:$ZZ$408, 394, MATCH($B$3, resultados!$A$1:$ZZ$1, 0))</f>
        <v/>
      </c>
    </row>
    <row r="401">
      <c r="A401">
        <f>INDEX(resultados!$A$2:$ZZ$408, 395, MATCH($B$1, resultados!$A$1:$ZZ$1, 0))</f>
        <v/>
      </c>
      <c r="B401">
        <f>INDEX(resultados!$A$2:$ZZ$408, 395, MATCH($B$2, resultados!$A$1:$ZZ$1, 0))</f>
        <v/>
      </c>
      <c r="C401">
        <f>INDEX(resultados!$A$2:$ZZ$408, 395, MATCH($B$3, resultados!$A$1:$ZZ$1, 0))</f>
        <v/>
      </c>
    </row>
    <row r="402">
      <c r="A402">
        <f>INDEX(resultados!$A$2:$ZZ$408, 396, MATCH($B$1, resultados!$A$1:$ZZ$1, 0))</f>
        <v/>
      </c>
      <c r="B402">
        <f>INDEX(resultados!$A$2:$ZZ$408, 396, MATCH($B$2, resultados!$A$1:$ZZ$1, 0))</f>
        <v/>
      </c>
      <c r="C402">
        <f>INDEX(resultados!$A$2:$ZZ$408, 396, MATCH($B$3, resultados!$A$1:$ZZ$1, 0))</f>
        <v/>
      </c>
    </row>
    <row r="403">
      <c r="A403">
        <f>INDEX(resultados!$A$2:$ZZ$408, 397, MATCH($B$1, resultados!$A$1:$ZZ$1, 0))</f>
        <v/>
      </c>
      <c r="B403">
        <f>INDEX(resultados!$A$2:$ZZ$408, 397, MATCH($B$2, resultados!$A$1:$ZZ$1, 0))</f>
        <v/>
      </c>
      <c r="C403">
        <f>INDEX(resultados!$A$2:$ZZ$408, 397, MATCH($B$3, resultados!$A$1:$ZZ$1, 0))</f>
        <v/>
      </c>
    </row>
    <row r="404">
      <c r="A404">
        <f>INDEX(resultados!$A$2:$ZZ$408, 398, MATCH($B$1, resultados!$A$1:$ZZ$1, 0))</f>
        <v/>
      </c>
      <c r="B404">
        <f>INDEX(resultados!$A$2:$ZZ$408, 398, MATCH($B$2, resultados!$A$1:$ZZ$1, 0))</f>
        <v/>
      </c>
      <c r="C404">
        <f>INDEX(resultados!$A$2:$ZZ$408, 398, MATCH($B$3, resultados!$A$1:$ZZ$1, 0))</f>
        <v/>
      </c>
    </row>
    <row r="405">
      <c r="A405">
        <f>INDEX(resultados!$A$2:$ZZ$408, 399, MATCH($B$1, resultados!$A$1:$ZZ$1, 0))</f>
        <v/>
      </c>
      <c r="B405">
        <f>INDEX(resultados!$A$2:$ZZ$408, 399, MATCH($B$2, resultados!$A$1:$ZZ$1, 0))</f>
        <v/>
      </c>
      <c r="C405">
        <f>INDEX(resultados!$A$2:$ZZ$408, 399, MATCH($B$3, resultados!$A$1:$ZZ$1, 0))</f>
        <v/>
      </c>
    </row>
    <row r="406">
      <c r="A406">
        <f>INDEX(resultados!$A$2:$ZZ$408, 400, MATCH($B$1, resultados!$A$1:$ZZ$1, 0))</f>
        <v/>
      </c>
      <c r="B406">
        <f>INDEX(resultados!$A$2:$ZZ$408, 400, MATCH($B$2, resultados!$A$1:$ZZ$1, 0))</f>
        <v/>
      </c>
      <c r="C406">
        <f>INDEX(resultados!$A$2:$ZZ$408, 400, MATCH($B$3, resultados!$A$1:$ZZ$1, 0))</f>
        <v/>
      </c>
    </row>
    <row r="407">
      <c r="A407">
        <f>INDEX(resultados!$A$2:$ZZ$408, 401, MATCH($B$1, resultados!$A$1:$ZZ$1, 0))</f>
        <v/>
      </c>
      <c r="B407">
        <f>INDEX(resultados!$A$2:$ZZ$408, 401, MATCH($B$2, resultados!$A$1:$ZZ$1, 0))</f>
        <v/>
      </c>
      <c r="C407">
        <f>INDEX(resultados!$A$2:$ZZ$408, 401, MATCH($B$3, resultados!$A$1:$ZZ$1, 0))</f>
        <v/>
      </c>
    </row>
    <row r="408">
      <c r="A408">
        <f>INDEX(resultados!$A$2:$ZZ$408, 402, MATCH($B$1, resultados!$A$1:$ZZ$1, 0))</f>
        <v/>
      </c>
      <c r="B408">
        <f>INDEX(resultados!$A$2:$ZZ$408, 402, MATCH($B$2, resultados!$A$1:$ZZ$1, 0))</f>
        <v/>
      </c>
      <c r="C408">
        <f>INDEX(resultados!$A$2:$ZZ$408, 402, MATCH($B$3, resultados!$A$1:$ZZ$1, 0))</f>
        <v/>
      </c>
    </row>
    <row r="409">
      <c r="A409">
        <f>INDEX(resultados!$A$2:$ZZ$408, 403, MATCH($B$1, resultados!$A$1:$ZZ$1, 0))</f>
        <v/>
      </c>
      <c r="B409">
        <f>INDEX(resultados!$A$2:$ZZ$408, 403, MATCH($B$2, resultados!$A$1:$ZZ$1, 0))</f>
        <v/>
      </c>
      <c r="C409">
        <f>INDEX(resultados!$A$2:$ZZ$408, 403, MATCH($B$3, resultados!$A$1:$ZZ$1, 0))</f>
        <v/>
      </c>
    </row>
    <row r="410">
      <c r="A410">
        <f>INDEX(resultados!$A$2:$ZZ$408, 404, MATCH($B$1, resultados!$A$1:$ZZ$1, 0))</f>
        <v/>
      </c>
      <c r="B410">
        <f>INDEX(resultados!$A$2:$ZZ$408, 404, MATCH($B$2, resultados!$A$1:$ZZ$1, 0))</f>
        <v/>
      </c>
      <c r="C410">
        <f>INDEX(resultados!$A$2:$ZZ$408, 404, MATCH($B$3, resultados!$A$1:$ZZ$1, 0))</f>
        <v/>
      </c>
    </row>
    <row r="411">
      <c r="A411">
        <f>INDEX(resultados!$A$2:$ZZ$408, 405, MATCH($B$1, resultados!$A$1:$ZZ$1, 0))</f>
        <v/>
      </c>
      <c r="B411">
        <f>INDEX(resultados!$A$2:$ZZ$408, 405, MATCH($B$2, resultados!$A$1:$ZZ$1, 0))</f>
        <v/>
      </c>
      <c r="C411">
        <f>INDEX(resultados!$A$2:$ZZ$408, 405, MATCH($B$3, resultados!$A$1:$ZZ$1, 0))</f>
        <v/>
      </c>
    </row>
    <row r="412">
      <c r="A412">
        <f>INDEX(resultados!$A$2:$ZZ$408, 406, MATCH($B$1, resultados!$A$1:$ZZ$1, 0))</f>
        <v/>
      </c>
      <c r="B412">
        <f>INDEX(resultados!$A$2:$ZZ$408, 406, MATCH($B$2, resultados!$A$1:$ZZ$1, 0))</f>
        <v/>
      </c>
      <c r="C412">
        <f>INDEX(resultados!$A$2:$ZZ$408, 406, MATCH($B$3, resultados!$A$1:$ZZ$1, 0))</f>
        <v/>
      </c>
    </row>
    <row r="413">
      <c r="A413">
        <f>INDEX(resultados!$A$2:$ZZ$408, 407, MATCH($B$1, resultados!$A$1:$ZZ$1, 0))</f>
        <v/>
      </c>
      <c r="B413">
        <f>INDEX(resultados!$A$2:$ZZ$408, 407, MATCH($B$2, resultados!$A$1:$ZZ$1, 0))</f>
        <v/>
      </c>
      <c r="C413">
        <f>INDEX(resultados!$A$2:$ZZ$408, 407,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2.3139</v>
      </c>
      <c r="E2" t="n">
        <v>43.22</v>
      </c>
      <c r="F2" t="n">
        <v>26.29</v>
      </c>
      <c r="G2" t="n">
        <v>5.26</v>
      </c>
      <c r="H2" t="n">
        <v>0.07000000000000001</v>
      </c>
      <c r="I2" t="n">
        <v>300</v>
      </c>
      <c r="J2" t="n">
        <v>242.64</v>
      </c>
      <c r="K2" t="n">
        <v>58.47</v>
      </c>
      <c r="L2" t="n">
        <v>1</v>
      </c>
      <c r="M2" t="n">
        <v>298</v>
      </c>
      <c r="N2" t="n">
        <v>58.17</v>
      </c>
      <c r="O2" t="n">
        <v>30160.1</v>
      </c>
      <c r="P2" t="n">
        <v>412.75</v>
      </c>
      <c r="Q2" t="n">
        <v>2926.21</v>
      </c>
      <c r="R2" t="n">
        <v>355.53</v>
      </c>
      <c r="S2" t="n">
        <v>60.56</v>
      </c>
      <c r="T2" t="n">
        <v>146269.69</v>
      </c>
      <c r="U2" t="n">
        <v>0.17</v>
      </c>
      <c r="V2" t="n">
        <v>0.65</v>
      </c>
      <c r="W2" t="n">
        <v>0.65</v>
      </c>
      <c r="X2" t="n">
        <v>9.01</v>
      </c>
      <c r="Y2" t="n">
        <v>1</v>
      </c>
      <c r="Z2" t="n">
        <v>10</v>
      </c>
      <c r="AA2" t="n">
        <v>830.834803651995</v>
      </c>
      <c r="AB2" t="n">
        <v>1136.784832201299</v>
      </c>
      <c r="AC2" t="n">
        <v>1028.291683303539</v>
      </c>
      <c r="AD2" t="n">
        <v>830834.803651995</v>
      </c>
      <c r="AE2" t="n">
        <v>1136784.832201299</v>
      </c>
      <c r="AF2" t="n">
        <v>1.172456446455649e-06</v>
      </c>
      <c r="AG2" t="n">
        <v>26</v>
      </c>
      <c r="AH2" t="n">
        <v>1028291.683303539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2.7484</v>
      </c>
      <c r="E3" t="n">
        <v>36.38</v>
      </c>
      <c r="F3" t="n">
        <v>23.57</v>
      </c>
      <c r="G3" t="n">
        <v>6.64</v>
      </c>
      <c r="H3" t="n">
        <v>0.09</v>
      </c>
      <c r="I3" t="n">
        <v>213</v>
      </c>
      <c r="J3" t="n">
        <v>243.08</v>
      </c>
      <c r="K3" t="n">
        <v>58.47</v>
      </c>
      <c r="L3" t="n">
        <v>1.25</v>
      </c>
      <c r="M3" t="n">
        <v>211</v>
      </c>
      <c r="N3" t="n">
        <v>58.36</v>
      </c>
      <c r="O3" t="n">
        <v>30214.33</v>
      </c>
      <c r="P3" t="n">
        <v>366.61</v>
      </c>
      <c r="Q3" t="n">
        <v>2925.55</v>
      </c>
      <c r="R3" t="n">
        <v>266.45</v>
      </c>
      <c r="S3" t="n">
        <v>60.56</v>
      </c>
      <c r="T3" t="n">
        <v>102166.1</v>
      </c>
      <c r="U3" t="n">
        <v>0.23</v>
      </c>
      <c r="V3" t="n">
        <v>0.73</v>
      </c>
      <c r="W3" t="n">
        <v>0.5</v>
      </c>
      <c r="X3" t="n">
        <v>6.29</v>
      </c>
      <c r="Y3" t="n">
        <v>1</v>
      </c>
      <c r="Z3" t="n">
        <v>10</v>
      </c>
      <c r="AA3" t="n">
        <v>645.7199083476942</v>
      </c>
      <c r="AB3" t="n">
        <v>883.5024657531501</v>
      </c>
      <c r="AC3" t="n">
        <v>799.1822304251673</v>
      </c>
      <c r="AD3" t="n">
        <v>645719.9083476942</v>
      </c>
      <c r="AE3" t="n">
        <v>883502.4657531501</v>
      </c>
      <c r="AF3" t="n">
        <v>1.392618219213755e-06</v>
      </c>
      <c r="AG3" t="n">
        <v>22</v>
      </c>
      <c r="AH3" t="n">
        <v>799182.2304251672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3.0665</v>
      </c>
      <c r="E4" t="n">
        <v>32.61</v>
      </c>
      <c r="F4" t="n">
        <v>22.06</v>
      </c>
      <c r="G4" t="n">
        <v>8.02</v>
      </c>
      <c r="H4" t="n">
        <v>0.11</v>
      </c>
      <c r="I4" t="n">
        <v>165</v>
      </c>
      <c r="J4" t="n">
        <v>243.52</v>
      </c>
      <c r="K4" t="n">
        <v>58.47</v>
      </c>
      <c r="L4" t="n">
        <v>1.5</v>
      </c>
      <c r="M4" t="n">
        <v>163</v>
      </c>
      <c r="N4" t="n">
        <v>58.55</v>
      </c>
      <c r="O4" t="n">
        <v>30268.64</v>
      </c>
      <c r="P4" t="n">
        <v>340.06</v>
      </c>
      <c r="Q4" t="n">
        <v>2924.98</v>
      </c>
      <c r="R4" t="n">
        <v>217.18</v>
      </c>
      <c r="S4" t="n">
        <v>60.56</v>
      </c>
      <c r="T4" t="n">
        <v>77771.97</v>
      </c>
      <c r="U4" t="n">
        <v>0.28</v>
      </c>
      <c r="V4" t="n">
        <v>0.78</v>
      </c>
      <c r="W4" t="n">
        <v>0.42</v>
      </c>
      <c r="X4" t="n">
        <v>4.78</v>
      </c>
      <c r="Y4" t="n">
        <v>1</v>
      </c>
      <c r="Z4" t="n">
        <v>10</v>
      </c>
      <c r="AA4" t="n">
        <v>544.3634823786539</v>
      </c>
      <c r="AB4" t="n">
        <v>744.82213221238</v>
      </c>
      <c r="AC4" t="n">
        <v>673.7373532784578</v>
      </c>
      <c r="AD4" t="n">
        <v>544363.4823786538</v>
      </c>
      <c r="AE4" t="n">
        <v>744822.1322123799</v>
      </c>
      <c r="AF4" t="n">
        <v>1.553799945138618e-06</v>
      </c>
      <c r="AG4" t="n">
        <v>19</v>
      </c>
      <c r="AH4" t="n">
        <v>673737.3532784578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3.3073</v>
      </c>
      <c r="E5" t="n">
        <v>30.24</v>
      </c>
      <c r="F5" t="n">
        <v>21.15</v>
      </c>
      <c r="G5" t="n">
        <v>9.470000000000001</v>
      </c>
      <c r="H5" t="n">
        <v>0.13</v>
      </c>
      <c r="I5" t="n">
        <v>134</v>
      </c>
      <c r="J5" t="n">
        <v>243.96</v>
      </c>
      <c r="K5" t="n">
        <v>58.47</v>
      </c>
      <c r="L5" t="n">
        <v>1.75</v>
      </c>
      <c r="M5" t="n">
        <v>132</v>
      </c>
      <c r="N5" t="n">
        <v>58.74</v>
      </c>
      <c r="O5" t="n">
        <v>30323.01</v>
      </c>
      <c r="P5" t="n">
        <v>323.09</v>
      </c>
      <c r="Q5" t="n">
        <v>2924.89</v>
      </c>
      <c r="R5" t="n">
        <v>186.97</v>
      </c>
      <c r="S5" t="n">
        <v>60.56</v>
      </c>
      <c r="T5" t="n">
        <v>62821.3</v>
      </c>
      <c r="U5" t="n">
        <v>0.32</v>
      </c>
      <c r="V5" t="n">
        <v>0.8100000000000001</v>
      </c>
      <c r="W5" t="n">
        <v>0.38</v>
      </c>
      <c r="X5" t="n">
        <v>3.87</v>
      </c>
      <c r="Y5" t="n">
        <v>1</v>
      </c>
      <c r="Z5" t="n">
        <v>10</v>
      </c>
      <c r="AA5" t="n">
        <v>491.8597272240675</v>
      </c>
      <c r="AB5" t="n">
        <v>672.9841781076739</v>
      </c>
      <c r="AC5" t="n">
        <v>608.755512688303</v>
      </c>
      <c r="AD5" t="n">
        <v>491859.7272240674</v>
      </c>
      <c r="AE5" t="n">
        <v>672984.1781076739</v>
      </c>
      <c r="AF5" t="n">
        <v>1.675813650271303e-06</v>
      </c>
      <c r="AG5" t="n">
        <v>18</v>
      </c>
      <c r="AH5" t="n">
        <v>608755.512688303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3.4959</v>
      </c>
      <c r="E6" t="n">
        <v>28.6</v>
      </c>
      <c r="F6" t="n">
        <v>20.51</v>
      </c>
      <c r="G6" t="n">
        <v>10.89</v>
      </c>
      <c r="H6" t="n">
        <v>0.15</v>
      </c>
      <c r="I6" t="n">
        <v>113</v>
      </c>
      <c r="J6" t="n">
        <v>244.41</v>
      </c>
      <c r="K6" t="n">
        <v>58.47</v>
      </c>
      <c r="L6" t="n">
        <v>2</v>
      </c>
      <c r="M6" t="n">
        <v>111</v>
      </c>
      <c r="N6" t="n">
        <v>58.93</v>
      </c>
      <c r="O6" t="n">
        <v>30377.45</v>
      </c>
      <c r="P6" t="n">
        <v>310.43</v>
      </c>
      <c r="Q6" t="n">
        <v>2924.68</v>
      </c>
      <c r="R6" t="n">
        <v>166.18</v>
      </c>
      <c r="S6" t="n">
        <v>60.56</v>
      </c>
      <c r="T6" t="n">
        <v>52527.83</v>
      </c>
      <c r="U6" t="n">
        <v>0.36</v>
      </c>
      <c r="V6" t="n">
        <v>0.84</v>
      </c>
      <c r="W6" t="n">
        <v>0.35</v>
      </c>
      <c r="X6" t="n">
        <v>3.23</v>
      </c>
      <c r="Y6" t="n">
        <v>1</v>
      </c>
      <c r="Z6" t="n">
        <v>10</v>
      </c>
      <c r="AA6" t="n">
        <v>453.7250382904589</v>
      </c>
      <c r="AB6" t="n">
        <v>620.8066143249717</v>
      </c>
      <c r="AC6" t="n">
        <v>561.5577023613513</v>
      </c>
      <c r="AD6" t="n">
        <v>453725.0382904589</v>
      </c>
      <c r="AE6" t="n">
        <v>620806.6143249718</v>
      </c>
      <c r="AF6" t="n">
        <v>1.771377540587019e-06</v>
      </c>
      <c r="AG6" t="n">
        <v>17</v>
      </c>
      <c r="AH6" t="n">
        <v>561557.7023613513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3.6567</v>
      </c>
      <c r="E7" t="n">
        <v>27.35</v>
      </c>
      <c r="F7" t="n">
        <v>20.01</v>
      </c>
      <c r="G7" t="n">
        <v>12.38</v>
      </c>
      <c r="H7" t="n">
        <v>0.16</v>
      </c>
      <c r="I7" t="n">
        <v>97</v>
      </c>
      <c r="J7" t="n">
        <v>244.85</v>
      </c>
      <c r="K7" t="n">
        <v>58.47</v>
      </c>
      <c r="L7" t="n">
        <v>2.25</v>
      </c>
      <c r="M7" t="n">
        <v>95</v>
      </c>
      <c r="N7" t="n">
        <v>59.12</v>
      </c>
      <c r="O7" t="n">
        <v>30431.96</v>
      </c>
      <c r="P7" t="n">
        <v>299.84</v>
      </c>
      <c r="Q7" t="n">
        <v>2924.75</v>
      </c>
      <c r="R7" t="n">
        <v>149.64</v>
      </c>
      <c r="S7" t="n">
        <v>60.56</v>
      </c>
      <c r="T7" t="n">
        <v>44337.61</v>
      </c>
      <c r="U7" t="n">
        <v>0.4</v>
      </c>
      <c r="V7" t="n">
        <v>0.86</v>
      </c>
      <c r="W7" t="n">
        <v>0.32</v>
      </c>
      <c r="X7" t="n">
        <v>2.73</v>
      </c>
      <c r="Y7" t="n">
        <v>1</v>
      </c>
      <c r="Z7" t="n">
        <v>10</v>
      </c>
      <c r="AA7" t="n">
        <v>422.5850261087473</v>
      </c>
      <c r="AB7" t="n">
        <v>578.1994758575746</v>
      </c>
      <c r="AC7" t="n">
        <v>523.0169293897879</v>
      </c>
      <c r="AD7" t="n">
        <v>422585.0261087473</v>
      </c>
      <c r="AE7" t="n">
        <v>578199.4758575746</v>
      </c>
      <c r="AF7" t="n">
        <v>1.852855131057683e-06</v>
      </c>
      <c r="AG7" t="n">
        <v>16</v>
      </c>
      <c r="AH7" t="n">
        <v>523016.929389788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3.7794</v>
      </c>
      <c r="E8" t="n">
        <v>26.46</v>
      </c>
      <c r="F8" t="n">
        <v>19.69</v>
      </c>
      <c r="G8" t="n">
        <v>13.9</v>
      </c>
      <c r="H8" t="n">
        <v>0.18</v>
      </c>
      <c r="I8" t="n">
        <v>85</v>
      </c>
      <c r="J8" t="n">
        <v>245.29</v>
      </c>
      <c r="K8" t="n">
        <v>58.47</v>
      </c>
      <c r="L8" t="n">
        <v>2.5</v>
      </c>
      <c r="M8" t="n">
        <v>83</v>
      </c>
      <c r="N8" t="n">
        <v>59.32</v>
      </c>
      <c r="O8" t="n">
        <v>30486.54</v>
      </c>
      <c r="P8" t="n">
        <v>292.14</v>
      </c>
      <c r="Q8" t="n">
        <v>2924.7</v>
      </c>
      <c r="R8" t="n">
        <v>139.19</v>
      </c>
      <c r="S8" t="n">
        <v>60.56</v>
      </c>
      <c r="T8" t="n">
        <v>39174.78</v>
      </c>
      <c r="U8" t="n">
        <v>0.44</v>
      </c>
      <c r="V8" t="n">
        <v>0.87</v>
      </c>
      <c r="W8" t="n">
        <v>0.3</v>
      </c>
      <c r="X8" t="n">
        <v>2.41</v>
      </c>
      <c r="Y8" t="n">
        <v>1</v>
      </c>
      <c r="Z8" t="n">
        <v>10</v>
      </c>
      <c r="AA8" t="n">
        <v>407.4065301589251</v>
      </c>
      <c r="AB8" t="n">
        <v>557.4315880710462</v>
      </c>
      <c r="AC8" t="n">
        <v>504.2310996656924</v>
      </c>
      <c r="AD8" t="n">
        <v>407406.5301589251</v>
      </c>
      <c r="AE8" t="n">
        <v>557431.5880710463</v>
      </c>
      <c r="AF8" t="n">
        <v>1.915027396920559e-06</v>
      </c>
      <c r="AG8" t="n">
        <v>16</v>
      </c>
      <c r="AH8" t="n">
        <v>504231.0996656924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3.884</v>
      </c>
      <c r="E9" t="n">
        <v>25.75</v>
      </c>
      <c r="F9" t="n">
        <v>19.4</v>
      </c>
      <c r="G9" t="n">
        <v>15.32</v>
      </c>
      <c r="H9" t="n">
        <v>0.2</v>
      </c>
      <c r="I9" t="n">
        <v>76</v>
      </c>
      <c r="J9" t="n">
        <v>245.73</v>
      </c>
      <c r="K9" t="n">
        <v>58.47</v>
      </c>
      <c r="L9" t="n">
        <v>2.75</v>
      </c>
      <c r="M9" t="n">
        <v>74</v>
      </c>
      <c r="N9" t="n">
        <v>59.51</v>
      </c>
      <c r="O9" t="n">
        <v>30541.19</v>
      </c>
      <c r="P9" t="n">
        <v>284.99</v>
      </c>
      <c r="Q9" t="n">
        <v>2924.61</v>
      </c>
      <c r="R9" t="n">
        <v>129.76</v>
      </c>
      <c r="S9" t="n">
        <v>60.56</v>
      </c>
      <c r="T9" t="n">
        <v>34503.57</v>
      </c>
      <c r="U9" t="n">
        <v>0.47</v>
      </c>
      <c r="V9" t="n">
        <v>0.89</v>
      </c>
      <c r="W9" t="n">
        <v>0.29</v>
      </c>
      <c r="X9" t="n">
        <v>2.12</v>
      </c>
      <c r="Y9" t="n">
        <v>1</v>
      </c>
      <c r="Z9" t="n">
        <v>10</v>
      </c>
      <c r="AA9" t="n">
        <v>385.840311412036</v>
      </c>
      <c r="AB9" t="n">
        <v>527.9237361471306</v>
      </c>
      <c r="AC9" t="n">
        <v>477.5394357148649</v>
      </c>
      <c r="AD9" t="n">
        <v>385840.3114120361</v>
      </c>
      <c r="AE9" t="n">
        <v>527923.7361471306</v>
      </c>
      <c r="AF9" t="n">
        <v>1.968028366841152e-06</v>
      </c>
      <c r="AG9" t="n">
        <v>15</v>
      </c>
      <c r="AH9" t="n">
        <v>477539.4357148649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3.978</v>
      </c>
      <c r="E10" t="n">
        <v>25.14</v>
      </c>
      <c r="F10" t="n">
        <v>19.17</v>
      </c>
      <c r="G10" t="n">
        <v>16.91</v>
      </c>
      <c r="H10" t="n">
        <v>0.22</v>
      </c>
      <c r="I10" t="n">
        <v>68</v>
      </c>
      <c r="J10" t="n">
        <v>246.18</v>
      </c>
      <c r="K10" t="n">
        <v>58.47</v>
      </c>
      <c r="L10" t="n">
        <v>3</v>
      </c>
      <c r="M10" t="n">
        <v>66</v>
      </c>
      <c r="N10" t="n">
        <v>59.7</v>
      </c>
      <c r="O10" t="n">
        <v>30595.91</v>
      </c>
      <c r="P10" t="n">
        <v>278.68</v>
      </c>
      <c r="Q10" t="n">
        <v>2924.54</v>
      </c>
      <c r="R10" t="n">
        <v>122.18</v>
      </c>
      <c r="S10" t="n">
        <v>60.56</v>
      </c>
      <c r="T10" t="n">
        <v>30753.09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375.2547522899642</v>
      </c>
      <c r="AB10" t="n">
        <v>513.4401071544028</v>
      </c>
      <c r="AC10" t="n">
        <v>464.4381039453021</v>
      </c>
      <c r="AD10" t="n">
        <v>375254.7522899642</v>
      </c>
      <c r="AE10" t="n">
        <v>513440.1071544028</v>
      </c>
      <c r="AF10" t="n">
        <v>2.015658301569028e-06</v>
      </c>
      <c r="AG10" t="n">
        <v>15</v>
      </c>
      <c r="AH10" t="n">
        <v>464438.1039453021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4.056</v>
      </c>
      <c r="E11" t="n">
        <v>24.65</v>
      </c>
      <c r="F11" t="n">
        <v>18.97</v>
      </c>
      <c r="G11" t="n">
        <v>18.36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272.66</v>
      </c>
      <c r="Q11" t="n">
        <v>2924.75</v>
      </c>
      <c r="R11" t="n">
        <v>115.64</v>
      </c>
      <c r="S11" t="n">
        <v>60.56</v>
      </c>
      <c r="T11" t="n">
        <v>27515.7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366.3431622647043</v>
      </c>
      <c r="AB11" t="n">
        <v>501.2468765302376</v>
      </c>
      <c r="AC11" t="n">
        <v>453.4085781386005</v>
      </c>
      <c r="AD11" t="n">
        <v>366343.1622647044</v>
      </c>
      <c r="AE11" t="n">
        <v>501246.8765302376</v>
      </c>
      <c r="AF11" t="n">
        <v>2.055181013364498e-06</v>
      </c>
      <c r="AG11" t="n">
        <v>15</v>
      </c>
      <c r="AH11" t="n">
        <v>453408.5781386005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4.1558</v>
      </c>
      <c r="E12" t="n">
        <v>24.06</v>
      </c>
      <c r="F12" t="n">
        <v>18.66</v>
      </c>
      <c r="G12" t="n">
        <v>19.99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264.85</v>
      </c>
      <c r="Q12" t="n">
        <v>2924.39</v>
      </c>
      <c r="R12" t="n">
        <v>105.21</v>
      </c>
      <c r="S12" t="n">
        <v>60.56</v>
      </c>
      <c r="T12" t="n">
        <v>22328.84</v>
      </c>
      <c r="U12" t="n">
        <v>0.58</v>
      </c>
      <c r="V12" t="n">
        <v>0.92</v>
      </c>
      <c r="W12" t="n">
        <v>0.25</v>
      </c>
      <c r="X12" t="n">
        <v>1.38</v>
      </c>
      <c r="Y12" t="n">
        <v>1</v>
      </c>
      <c r="Z12" t="n">
        <v>10</v>
      </c>
      <c r="AA12" t="n">
        <v>346.222167876462</v>
      </c>
      <c r="AB12" t="n">
        <v>473.7164443326212</v>
      </c>
      <c r="AC12" t="n">
        <v>428.5056117507203</v>
      </c>
      <c r="AD12" t="n">
        <v>346222.167876462</v>
      </c>
      <c r="AE12" t="n">
        <v>473716.4443326212</v>
      </c>
      <c r="AF12" t="n">
        <v>2.105749816405371e-06</v>
      </c>
      <c r="AG12" t="n">
        <v>14</v>
      </c>
      <c r="AH12" t="n">
        <v>428505.6117507203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4.1868</v>
      </c>
      <c r="E13" t="n">
        <v>23.88</v>
      </c>
      <c r="F13" t="n">
        <v>18.67</v>
      </c>
      <c r="G13" t="n">
        <v>21.54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262.29</v>
      </c>
      <c r="Q13" t="n">
        <v>2924.56</v>
      </c>
      <c r="R13" t="n">
        <v>106.9</v>
      </c>
      <c r="S13" t="n">
        <v>60.56</v>
      </c>
      <c r="T13" t="n">
        <v>23197.09</v>
      </c>
      <c r="U13" t="n">
        <v>0.57</v>
      </c>
      <c r="V13" t="n">
        <v>0.92</v>
      </c>
      <c r="W13" t="n">
        <v>0.22</v>
      </c>
      <c r="X13" t="n">
        <v>1.39</v>
      </c>
      <c r="Y13" t="n">
        <v>1</v>
      </c>
      <c r="Z13" t="n">
        <v>10</v>
      </c>
      <c r="AA13" t="n">
        <v>343.1535745854177</v>
      </c>
      <c r="AB13" t="n">
        <v>469.5178596150325</v>
      </c>
      <c r="AC13" t="n">
        <v>424.7077340658278</v>
      </c>
      <c r="AD13" t="n">
        <v>343153.5745854177</v>
      </c>
      <c r="AE13" t="n">
        <v>469517.8596150326</v>
      </c>
      <c r="AF13" t="n">
        <v>2.121457560836904e-06</v>
      </c>
      <c r="AG13" t="n">
        <v>14</v>
      </c>
      <c r="AH13" t="n">
        <v>424707.7340658278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4.2146</v>
      </c>
      <c r="E14" t="n">
        <v>23.73</v>
      </c>
      <c r="F14" t="n">
        <v>18.7</v>
      </c>
      <c r="G14" t="n">
        <v>23.38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260.24</v>
      </c>
      <c r="Q14" t="n">
        <v>2924.52</v>
      </c>
      <c r="R14" t="n">
        <v>107.5</v>
      </c>
      <c r="S14" t="n">
        <v>60.56</v>
      </c>
      <c r="T14" t="n">
        <v>23515.69</v>
      </c>
      <c r="U14" t="n">
        <v>0.5600000000000001</v>
      </c>
      <c r="V14" t="n">
        <v>0.92</v>
      </c>
      <c r="W14" t="n">
        <v>0.24</v>
      </c>
      <c r="X14" t="n">
        <v>1.43</v>
      </c>
      <c r="Y14" t="n">
        <v>1</v>
      </c>
      <c r="Z14" t="n">
        <v>10</v>
      </c>
      <c r="AA14" t="n">
        <v>340.6536773966143</v>
      </c>
      <c r="AB14" t="n">
        <v>466.0973899936317</v>
      </c>
      <c r="AC14" t="n">
        <v>421.6137092644341</v>
      </c>
      <c r="AD14" t="n">
        <v>340653.6773966143</v>
      </c>
      <c r="AE14" t="n">
        <v>466097.3899936317</v>
      </c>
      <c r="AF14" t="n">
        <v>2.135543860681956e-06</v>
      </c>
      <c r="AG14" t="n">
        <v>14</v>
      </c>
      <c r="AH14" t="n">
        <v>421613.7092644341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4.2758</v>
      </c>
      <c r="E15" t="n">
        <v>23.39</v>
      </c>
      <c r="F15" t="n">
        <v>18.55</v>
      </c>
      <c r="G15" t="n">
        <v>25.3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255.01</v>
      </c>
      <c r="Q15" t="n">
        <v>2924.55</v>
      </c>
      <c r="R15" t="n">
        <v>102.33</v>
      </c>
      <c r="S15" t="n">
        <v>60.56</v>
      </c>
      <c r="T15" t="n">
        <v>20950.52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334.1249789003791</v>
      </c>
      <c r="AB15" t="n">
        <v>457.1645366852326</v>
      </c>
      <c r="AC15" t="n">
        <v>413.5333949384503</v>
      </c>
      <c r="AD15" t="n">
        <v>334124.978900379</v>
      </c>
      <c r="AE15" t="n">
        <v>457164.5366852327</v>
      </c>
      <c r="AF15" t="n">
        <v>2.166553988398403e-06</v>
      </c>
      <c r="AG15" t="n">
        <v>14</v>
      </c>
      <c r="AH15" t="n">
        <v>413533.3949384503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4.3225</v>
      </c>
      <c r="E16" t="n">
        <v>23.14</v>
      </c>
      <c r="F16" t="n">
        <v>18.44</v>
      </c>
      <c r="G16" t="n">
        <v>26.99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250.16</v>
      </c>
      <c r="Q16" t="n">
        <v>2924.46</v>
      </c>
      <c r="R16" t="n">
        <v>98.53</v>
      </c>
      <c r="S16" t="n">
        <v>60.56</v>
      </c>
      <c r="T16" t="n">
        <v>19065.17</v>
      </c>
      <c r="U16" t="n">
        <v>0.61</v>
      </c>
      <c r="V16" t="n">
        <v>0.93</v>
      </c>
      <c r="W16" t="n">
        <v>0.23</v>
      </c>
      <c r="X16" t="n">
        <v>1.16</v>
      </c>
      <c r="Y16" t="n">
        <v>1</v>
      </c>
      <c r="Z16" t="n">
        <v>10</v>
      </c>
      <c r="AA16" t="n">
        <v>328.801742039698</v>
      </c>
      <c r="AB16" t="n">
        <v>449.8810491678132</v>
      </c>
      <c r="AC16" t="n">
        <v>406.9450332472545</v>
      </c>
      <c r="AD16" t="n">
        <v>328801.742039698</v>
      </c>
      <c r="AE16" t="n">
        <v>449881.0491678132</v>
      </c>
      <c r="AF16" t="n">
        <v>2.190216945332358e-06</v>
      </c>
      <c r="AG16" t="n">
        <v>14</v>
      </c>
      <c r="AH16" t="n">
        <v>406945.0332472544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4.3671</v>
      </c>
      <c r="E17" t="n">
        <v>22.9</v>
      </c>
      <c r="F17" t="n">
        <v>18.35</v>
      </c>
      <c r="G17" t="n">
        <v>28.97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36</v>
      </c>
      <c r="N17" t="n">
        <v>61.07</v>
      </c>
      <c r="O17" t="n">
        <v>30980.93</v>
      </c>
      <c r="P17" t="n">
        <v>245.09</v>
      </c>
      <c r="Q17" t="n">
        <v>2924.41</v>
      </c>
      <c r="R17" t="n">
        <v>95.67</v>
      </c>
      <c r="S17" t="n">
        <v>60.56</v>
      </c>
      <c r="T17" t="n">
        <v>17649.13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323.6316265592339</v>
      </c>
      <c r="AB17" t="n">
        <v>442.8070690780448</v>
      </c>
      <c r="AC17" t="n">
        <v>400.5461838888602</v>
      </c>
      <c r="AD17" t="n">
        <v>323631.6265592339</v>
      </c>
      <c r="AE17" t="n">
        <v>442807.0690780448</v>
      </c>
      <c r="AF17" t="n">
        <v>2.212815829256435e-06</v>
      </c>
      <c r="AG17" t="n">
        <v>14</v>
      </c>
      <c r="AH17" t="n">
        <v>400546.1838888602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4.3978</v>
      </c>
      <c r="E18" t="n">
        <v>22.74</v>
      </c>
      <c r="F18" t="n">
        <v>18.28</v>
      </c>
      <c r="G18" t="n">
        <v>30.47</v>
      </c>
      <c r="H18" t="n">
        <v>0.36</v>
      </c>
      <c r="I18" t="n">
        <v>36</v>
      </c>
      <c r="J18" t="n">
        <v>249.75</v>
      </c>
      <c r="K18" t="n">
        <v>58.47</v>
      </c>
      <c r="L18" t="n">
        <v>5</v>
      </c>
      <c r="M18" t="n">
        <v>34</v>
      </c>
      <c r="N18" t="n">
        <v>61.27</v>
      </c>
      <c r="O18" t="n">
        <v>31036.22</v>
      </c>
      <c r="P18" t="n">
        <v>241.31</v>
      </c>
      <c r="Q18" t="n">
        <v>2924.35</v>
      </c>
      <c r="R18" t="n">
        <v>93.48</v>
      </c>
      <c r="S18" t="n">
        <v>60.56</v>
      </c>
      <c r="T18" t="n">
        <v>16565.62</v>
      </c>
      <c r="U18" t="n">
        <v>0.65</v>
      </c>
      <c r="V18" t="n">
        <v>0.9399999999999999</v>
      </c>
      <c r="W18" t="n">
        <v>0.22</v>
      </c>
      <c r="X18" t="n">
        <v>1.01</v>
      </c>
      <c r="Y18" t="n">
        <v>1</v>
      </c>
      <c r="Z18" t="n">
        <v>10</v>
      </c>
      <c r="AA18" t="n">
        <v>319.9476087121998</v>
      </c>
      <c r="AB18" t="n">
        <v>437.7664333323361</v>
      </c>
      <c r="AC18" t="n">
        <v>395.9866193441452</v>
      </c>
      <c r="AD18" t="n">
        <v>319947.6087121998</v>
      </c>
      <c r="AE18" t="n">
        <v>437766.4333323361</v>
      </c>
      <c r="AF18" t="n">
        <v>2.228371563257986e-06</v>
      </c>
      <c r="AG18" t="n">
        <v>14</v>
      </c>
      <c r="AH18" t="n">
        <v>395986.6193441452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4.4256</v>
      </c>
      <c r="E19" t="n">
        <v>22.6</v>
      </c>
      <c r="F19" t="n">
        <v>18.23</v>
      </c>
      <c r="G19" t="n">
        <v>32.18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32</v>
      </c>
      <c r="N19" t="n">
        <v>61.47</v>
      </c>
      <c r="O19" t="n">
        <v>31091.59</v>
      </c>
      <c r="P19" t="n">
        <v>237.07</v>
      </c>
      <c r="Q19" t="n">
        <v>2924.46</v>
      </c>
      <c r="R19" t="n">
        <v>91.86</v>
      </c>
      <c r="S19" t="n">
        <v>60.56</v>
      </c>
      <c r="T19" t="n">
        <v>15762.68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316.2531120715328</v>
      </c>
      <c r="AB19" t="n">
        <v>432.7114600388869</v>
      </c>
      <c r="AC19" t="n">
        <v>391.4140856071232</v>
      </c>
      <c r="AD19" t="n">
        <v>316253.1120715328</v>
      </c>
      <c r="AE19" t="n">
        <v>432711.4600388869</v>
      </c>
      <c r="AF19" t="n">
        <v>2.242457863103039e-06</v>
      </c>
      <c r="AG19" t="n">
        <v>14</v>
      </c>
      <c r="AH19" t="n">
        <v>391414.0856071232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</v>
      </c>
      <c r="E20" t="n">
        <v>22.42</v>
      </c>
      <c r="F20" t="n">
        <v>18.15</v>
      </c>
      <c r="G20" t="n">
        <v>34.04</v>
      </c>
      <c r="H20" t="n">
        <v>0.39</v>
      </c>
      <c r="I20" t="n">
        <v>32</v>
      </c>
      <c r="J20" t="n">
        <v>250.64</v>
      </c>
      <c r="K20" t="n">
        <v>58.47</v>
      </c>
      <c r="L20" t="n">
        <v>5.5</v>
      </c>
      <c r="M20" t="n">
        <v>30</v>
      </c>
      <c r="N20" t="n">
        <v>61.67</v>
      </c>
      <c r="O20" t="n">
        <v>31147.02</v>
      </c>
      <c r="P20" t="n">
        <v>231.93</v>
      </c>
      <c r="Q20" t="n">
        <v>2924.46</v>
      </c>
      <c r="R20" t="n">
        <v>89.09999999999999</v>
      </c>
      <c r="S20" t="n">
        <v>60.56</v>
      </c>
      <c r="T20" t="n">
        <v>14395</v>
      </c>
      <c r="U20" t="n">
        <v>0.68</v>
      </c>
      <c r="V20" t="n">
        <v>0.95</v>
      </c>
      <c r="W20" t="n">
        <v>0.22</v>
      </c>
      <c r="X20" t="n">
        <v>0.88</v>
      </c>
      <c r="Y20" t="n">
        <v>1</v>
      </c>
      <c r="Z20" t="n">
        <v>10</v>
      </c>
      <c r="AA20" t="n">
        <v>302.7891954430605</v>
      </c>
      <c r="AB20" t="n">
        <v>414.2895353217308</v>
      </c>
      <c r="AC20" t="n">
        <v>374.7503235296388</v>
      </c>
      <c r="AD20" t="n">
        <v>302789.1954430605</v>
      </c>
      <c r="AE20" t="n">
        <v>414289.5353217308</v>
      </c>
      <c r="AF20" t="n">
        <v>2.259888392407708e-06</v>
      </c>
      <c r="AG20" t="n">
        <v>13</v>
      </c>
      <c r="AH20" t="n">
        <v>374750.3235296388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4.4937</v>
      </c>
      <c r="E21" t="n">
        <v>22.25</v>
      </c>
      <c r="F21" t="n">
        <v>18.08</v>
      </c>
      <c r="G21" t="n">
        <v>36.16</v>
      </c>
      <c r="H21" t="n">
        <v>0.41</v>
      </c>
      <c r="I21" t="n">
        <v>30</v>
      </c>
      <c r="J21" t="n">
        <v>251.09</v>
      </c>
      <c r="K21" t="n">
        <v>58.47</v>
      </c>
      <c r="L21" t="n">
        <v>5.75</v>
      </c>
      <c r="M21" t="n">
        <v>28</v>
      </c>
      <c r="N21" t="n">
        <v>61.87</v>
      </c>
      <c r="O21" t="n">
        <v>31202.53</v>
      </c>
      <c r="P21" t="n">
        <v>227.89</v>
      </c>
      <c r="Q21" t="n">
        <v>2924.52</v>
      </c>
      <c r="R21" t="n">
        <v>86.72</v>
      </c>
      <c r="S21" t="n">
        <v>60.56</v>
      </c>
      <c r="T21" t="n">
        <v>13213.03</v>
      </c>
      <c r="U21" t="n">
        <v>0.7</v>
      </c>
      <c r="V21" t="n">
        <v>0.95</v>
      </c>
      <c r="W21" t="n">
        <v>0.21</v>
      </c>
      <c r="X21" t="n">
        <v>0.8</v>
      </c>
      <c r="Y21" t="n">
        <v>1</v>
      </c>
      <c r="Z21" t="n">
        <v>10</v>
      </c>
      <c r="AA21" t="n">
        <v>299.0016227112662</v>
      </c>
      <c r="AB21" t="n">
        <v>409.1072112141738</v>
      </c>
      <c r="AC21" t="n">
        <v>370.0625931614695</v>
      </c>
      <c r="AD21" t="n">
        <v>299001.6227112662</v>
      </c>
      <c r="AE21" t="n">
        <v>409107.2112141738</v>
      </c>
      <c r="AF21" t="n">
        <v>2.276964230709084e-06</v>
      </c>
      <c r="AG21" t="n">
        <v>13</v>
      </c>
      <c r="AH21" t="n">
        <v>370062.5931614695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4.532</v>
      </c>
      <c r="E22" t="n">
        <v>22.07</v>
      </c>
      <c r="F22" t="n">
        <v>17.99</v>
      </c>
      <c r="G22" t="n">
        <v>38.54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223.17</v>
      </c>
      <c r="Q22" t="n">
        <v>2924.52</v>
      </c>
      <c r="R22" t="n">
        <v>83.41</v>
      </c>
      <c r="S22" t="n">
        <v>60.56</v>
      </c>
      <c r="T22" t="n">
        <v>11572.48</v>
      </c>
      <c r="U22" t="n">
        <v>0.73</v>
      </c>
      <c r="V22" t="n">
        <v>0.96</v>
      </c>
      <c r="W22" t="n">
        <v>0.21</v>
      </c>
      <c r="X22" t="n">
        <v>0.71</v>
      </c>
      <c r="Y22" t="n">
        <v>1</v>
      </c>
      <c r="Z22" t="n">
        <v>10</v>
      </c>
      <c r="AA22" t="n">
        <v>294.6633427846959</v>
      </c>
      <c r="AB22" t="n">
        <v>403.1713852272379</v>
      </c>
      <c r="AC22" t="n">
        <v>364.6932740757426</v>
      </c>
      <c r="AD22" t="n">
        <v>294663.342784696</v>
      </c>
      <c r="AE22" t="n">
        <v>403171.3852272379</v>
      </c>
      <c r="AF22" t="n">
        <v>2.296370895603528e-06</v>
      </c>
      <c r="AG22" t="n">
        <v>13</v>
      </c>
      <c r="AH22" t="n">
        <v>364693.2740757426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4.5574</v>
      </c>
      <c r="E23" t="n">
        <v>21.94</v>
      </c>
      <c r="F23" t="n">
        <v>17.96</v>
      </c>
      <c r="G23" t="n">
        <v>41.44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217.61</v>
      </c>
      <c r="Q23" t="n">
        <v>2924.46</v>
      </c>
      <c r="R23" t="n">
        <v>83.14</v>
      </c>
      <c r="S23" t="n">
        <v>60.56</v>
      </c>
      <c r="T23" t="n">
        <v>11445.51</v>
      </c>
      <c r="U23" t="n">
        <v>0.73</v>
      </c>
      <c r="V23" t="n">
        <v>0.96</v>
      </c>
      <c r="W23" t="n">
        <v>0.19</v>
      </c>
      <c r="X23" t="n">
        <v>0.68</v>
      </c>
      <c r="Y23" t="n">
        <v>1</v>
      </c>
      <c r="Z23" t="n">
        <v>10</v>
      </c>
      <c r="AA23" t="n">
        <v>290.6316399034295</v>
      </c>
      <c r="AB23" t="n">
        <v>397.6550314789112</v>
      </c>
      <c r="AC23" t="n">
        <v>359.7033933869051</v>
      </c>
      <c r="AD23" t="n">
        <v>290631.6399034295</v>
      </c>
      <c r="AE23" t="n">
        <v>397655.0314789112</v>
      </c>
      <c r="AF23" t="n">
        <v>2.30924111200872e-06</v>
      </c>
      <c r="AG23" t="n">
        <v>13</v>
      </c>
      <c r="AH23" t="n">
        <v>359703.3933869051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4.562</v>
      </c>
      <c r="E24" t="n">
        <v>21.92</v>
      </c>
      <c r="F24" t="n">
        <v>17.98</v>
      </c>
      <c r="G24" t="n">
        <v>43.16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215.9</v>
      </c>
      <c r="Q24" t="n">
        <v>2924.4</v>
      </c>
      <c r="R24" t="n">
        <v>83.14</v>
      </c>
      <c r="S24" t="n">
        <v>60.56</v>
      </c>
      <c r="T24" t="n">
        <v>11449.88</v>
      </c>
      <c r="U24" t="n">
        <v>0.73</v>
      </c>
      <c r="V24" t="n">
        <v>0.96</v>
      </c>
      <c r="W24" t="n">
        <v>0.22</v>
      </c>
      <c r="X24" t="n">
        <v>0.71</v>
      </c>
      <c r="Y24" t="n">
        <v>1</v>
      </c>
      <c r="Z24" t="n">
        <v>10</v>
      </c>
      <c r="AA24" t="n">
        <v>289.6145587741404</v>
      </c>
      <c r="AB24" t="n">
        <v>396.2634162073653</v>
      </c>
      <c r="AC24" t="n">
        <v>358.4445919237311</v>
      </c>
      <c r="AD24" t="n">
        <v>289614.5587741404</v>
      </c>
      <c r="AE24" t="n">
        <v>396263.4162073652</v>
      </c>
      <c r="AF24" t="n">
        <v>2.311571938601786e-06</v>
      </c>
      <c r="AG24" t="n">
        <v>13</v>
      </c>
      <c r="AH24" t="n">
        <v>358444.5919237311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4.5575</v>
      </c>
      <c r="E25" t="n">
        <v>21.94</v>
      </c>
      <c r="F25" t="n">
        <v>18</v>
      </c>
      <c r="G25" t="n">
        <v>43.21</v>
      </c>
      <c r="H25" t="n">
        <v>0.47</v>
      </c>
      <c r="I25" t="n">
        <v>25</v>
      </c>
      <c r="J25" t="n">
        <v>252.9</v>
      </c>
      <c r="K25" t="n">
        <v>58.47</v>
      </c>
      <c r="L25" t="n">
        <v>6.75</v>
      </c>
      <c r="M25" t="n">
        <v>3</v>
      </c>
      <c r="N25" t="n">
        <v>62.68</v>
      </c>
      <c r="O25" t="n">
        <v>31425.3</v>
      </c>
      <c r="P25" t="n">
        <v>215.96</v>
      </c>
      <c r="Q25" t="n">
        <v>2924.56</v>
      </c>
      <c r="R25" t="n">
        <v>83.42</v>
      </c>
      <c r="S25" t="n">
        <v>60.56</v>
      </c>
      <c r="T25" t="n">
        <v>11592.12</v>
      </c>
      <c r="U25" t="n">
        <v>0.73</v>
      </c>
      <c r="V25" t="n">
        <v>0.96</v>
      </c>
      <c r="W25" t="n">
        <v>0.23</v>
      </c>
      <c r="X25" t="n">
        <v>0.73</v>
      </c>
      <c r="Y25" t="n">
        <v>1</v>
      </c>
      <c r="Z25" t="n">
        <v>10</v>
      </c>
      <c r="AA25" t="n">
        <v>289.8797466743457</v>
      </c>
      <c r="AB25" t="n">
        <v>396.6262579916905</v>
      </c>
      <c r="AC25" t="n">
        <v>358.7728045974121</v>
      </c>
      <c r="AD25" t="n">
        <v>289879.7466743456</v>
      </c>
      <c r="AE25" t="n">
        <v>396626.2579916905</v>
      </c>
      <c r="AF25" t="n">
        <v>2.309291782152047e-06</v>
      </c>
      <c r="AG25" t="n">
        <v>13</v>
      </c>
      <c r="AH25" t="n">
        <v>358772.8045974121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4.5611</v>
      </c>
      <c r="E26" t="n">
        <v>21.92</v>
      </c>
      <c r="F26" t="n">
        <v>17.99</v>
      </c>
      <c r="G26" t="n">
        <v>43.17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</v>
      </c>
      <c r="N26" t="n">
        <v>62.88</v>
      </c>
      <c r="O26" t="n">
        <v>31481.17</v>
      </c>
      <c r="P26" t="n">
        <v>215.7</v>
      </c>
      <c r="Q26" t="n">
        <v>2924.48</v>
      </c>
      <c r="R26" t="n">
        <v>82.83</v>
      </c>
      <c r="S26" t="n">
        <v>60.56</v>
      </c>
      <c r="T26" t="n">
        <v>11294.79</v>
      </c>
      <c r="U26" t="n">
        <v>0.73</v>
      </c>
      <c r="V26" t="n">
        <v>0.96</v>
      </c>
      <c r="W26" t="n">
        <v>0.23</v>
      </c>
      <c r="X26" t="n">
        <v>0.71</v>
      </c>
      <c r="Y26" t="n">
        <v>1</v>
      </c>
      <c r="Z26" t="n">
        <v>10</v>
      </c>
      <c r="AA26" t="n">
        <v>289.5742525164723</v>
      </c>
      <c r="AB26" t="n">
        <v>396.2082674074371</v>
      </c>
      <c r="AC26" t="n">
        <v>358.3947064478664</v>
      </c>
      <c r="AD26" t="n">
        <v>289574.2525164723</v>
      </c>
      <c r="AE26" t="n">
        <v>396208.2674074371</v>
      </c>
      <c r="AF26" t="n">
        <v>2.311115907311838e-06</v>
      </c>
      <c r="AG26" t="n">
        <v>13</v>
      </c>
      <c r="AH26" t="n">
        <v>358394.7064478664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4.5609</v>
      </c>
      <c r="E27" t="n">
        <v>21.93</v>
      </c>
      <c r="F27" t="n">
        <v>17.99</v>
      </c>
      <c r="G27" t="n">
        <v>43.17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215.99</v>
      </c>
      <c r="Q27" t="n">
        <v>2924.42</v>
      </c>
      <c r="R27" t="n">
        <v>82.91</v>
      </c>
      <c r="S27" t="n">
        <v>60.56</v>
      </c>
      <c r="T27" t="n">
        <v>11336.16</v>
      </c>
      <c r="U27" t="n">
        <v>0.73</v>
      </c>
      <c r="V27" t="n">
        <v>0.96</v>
      </c>
      <c r="W27" t="n">
        <v>0.23</v>
      </c>
      <c r="X27" t="n">
        <v>0.71</v>
      </c>
      <c r="Y27" t="n">
        <v>1</v>
      </c>
      <c r="Z27" t="n">
        <v>10</v>
      </c>
      <c r="AA27" t="n">
        <v>289.7355688986773</v>
      </c>
      <c r="AB27" t="n">
        <v>396.4289875983466</v>
      </c>
      <c r="AC27" t="n">
        <v>358.5943614135381</v>
      </c>
      <c r="AD27" t="n">
        <v>289735.5688986773</v>
      </c>
      <c r="AE27" t="n">
        <v>396428.9875983465</v>
      </c>
      <c r="AF27" t="n">
        <v>2.311014567025183e-06</v>
      </c>
      <c r="AG27" t="n">
        <v>13</v>
      </c>
      <c r="AH27" t="n">
        <v>358594.3614135382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4.2348</v>
      </c>
      <c r="E2" t="n">
        <v>23.61</v>
      </c>
      <c r="F2" t="n">
        <v>20.23</v>
      </c>
      <c r="G2" t="n">
        <v>12.26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114.82</v>
      </c>
      <c r="Q2" t="n">
        <v>2924.9</v>
      </c>
      <c r="R2" t="n">
        <v>152.75</v>
      </c>
      <c r="S2" t="n">
        <v>60.56</v>
      </c>
      <c r="T2" t="n">
        <v>45885.62</v>
      </c>
      <c r="U2" t="n">
        <v>0.4</v>
      </c>
      <c r="V2" t="n">
        <v>0.85</v>
      </c>
      <c r="W2" t="n">
        <v>0.45</v>
      </c>
      <c r="X2" t="n">
        <v>2.95</v>
      </c>
      <c r="Y2" t="n">
        <v>1</v>
      </c>
      <c r="Z2" t="n">
        <v>10</v>
      </c>
      <c r="AA2" t="n">
        <v>214.6266091212318</v>
      </c>
      <c r="AB2" t="n">
        <v>293.6615952572633</v>
      </c>
      <c r="AC2" t="n">
        <v>265.6349447626342</v>
      </c>
      <c r="AD2" t="n">
        <v>214626.6091212317</v>
      </c>
      <c r="AE2" t="n">
        <v>293661.5952572633</v>
      </c>
      <c r="AF2" t="n">
        <v>2.613417916217575e-06</v>
      </c>
      <c r="AG2" t="n">
        <v>14</v>
      </c>
      <c r="AH2" t="n">
        <v>265634.9447626342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4.2344</v>
      </c>
      <c r="E3" t="n">
        <v>23.62</v>
      </c>
      <c r="F3" t="n">
        <v>20.23</v>
      </c>
      <c r="G3" t="n">
        <v>12.26</v>
      </c>
      <c r="H3" t="n">
        <v>0.3</v>
      </c>
      <c r="I3" t="n">
        <v>99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115.22</v>
      </c>
      <c r="Q3" t="n">
        <v>2924.63</v>
      </c>
      <c r="R3" t="n">
        <v>152.79</v>
      </c>
      <c r="S3" t="n">
        <v>60.56</v>
      </c>
      <c r="T3" t="n">
        <v>45906.62</v>
      </c>
      <c r="U3" t="n">
        <v>0.4</v>
      </c>
      <c r="V3" t="n">
        <v>0.85</v>
      </c>
      <c r="W3" t="n">
        <v>0.45</v>
      </c>
      <c r="X3" t="n">
        <v>2.95</v>
      </c>
      <c r="Y3" t="n">
        <v>1</v>
      </c>
      <c r="Z3" t="n">
        <v>10</v>
      </c>
      <c r="AA3" t="n">
        <v>214.8649677774999</v>
      </c>
      <c r="AB3" t="n">
        <v>293.9877280864109</v>
      </c>
      <c r="AC3" t="n">
        <v>265.9299519322984</v>
      </c>
      <c r="AD3" t="n">
        <v>214864.9677774999</v>
      </c>
      <c r="AE3" t="n">
        <v>293987.7280864109</v>
      </c>
      <c r="AF3" t="n">
        <v>2.613171064615023e-06</v>
      </c>
      <c r="AG3" t="n">
        <v>14</v>
      </c>
      <c r="AH3" t="n">
        <v>265929.9519322984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3.7034</v>
      </c>
      <c r="E2" t="n">
        <v>27</v>
      </c>
      <c r="F2" t="n">
        <v>23.13</v>
      </c>
      <c r="G2" t="n">
        <v>7.08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90.7</v>
      </c>
      <c r="Q2" t="n">
        <v>2925.79</v>
      </c>
      <c r="R2" t="n">
        <v>242.73</v>
      </c>
      <c r="S2" t="n">
        <v>60.56</v>
      </c>
      <c r="T2" t="n">
        <v>90389.34</v>
      </c>
      <c r="U2" t="n">
        <v>0.25</v>
      </c>
      <c r="V2" t="n">
        <v>0.74</v>
      </c>
      <c r="W2" t="n">
        <v>0.73</v>
      </c>
      <c r="X2" t="n">
        <v>5.84</v>
      </c>
      <c r="Y2" t="n">
        <v>1</v>
      </c>
      <c r="Z2" t="n">
        <v>10</v>
      </c>
      <c r="AA2" t="n">
        <v>217.3185468008193</v>
      </c>
      <c r="AB2" t="n">
        <v>297.3448231503819</v>
      </c>
      <c r="AC2" t="n">
        <v>268.9666505550775</v>
      </c>
      <c r="AD2" t="n">
        <v>217318.5468008193</v>
      </c>
      <c r="AE2" t="n">
        <v>297344.8231503819</v>
      </c>
      <c r="AF2" t="n">
        <v>2.453012466481459e-06</v>
      </c>
      <c r="AG2" t="n">
        <v>16</v>
      </c>
      <c r="AH2" t="n">
        <v>268966.6505550775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3.3836</v>
      </c>
      <c r="E2" t="n">
        <v>29.55</v>
      </c>
      <c r="F2" t="n">
        <v>22.33</v>
      </c>
      <c r="G2" t="n">
        <v>7.74</v>
      </c>
      <c r="H2" t="n">
        <v>0.12</v>
      </c>
      <c r="I2" t="n">
        <v>173</v>
      </c>
      <c r="J2" t="n">
        <v>141.81</v>
      </c>
      <c r="K2" t="n">
        <v>47.83</v>
      </c>
      <c r="L2" t="n">
        <v>1</v>
      </c>
      <c r="M2" t="n">
        <v>171</v>
      </c>
      <c r="N2" t="n">
        <v>22.98</v>
      </c>
      <c r="O2" t="n">
        <v>17723.39</v>
      </c>
      <c r="P2" t="n">
        <v>238.05</v>
      </c>
      <c r="Q2" t="n">
        <v>2925.42</v>
      </c>
      <c r="R2" t="n">
        <v>225.31</v>
      </c>
      <c r="S2" t="n">
        <v>60.56</v>
      </c>
      <c r="T2" t="n">
        <v>81795.8</v>
      </c>
      <c r="U2" t="n">
        <v>0.27</v>
      </c>
      <c r="V2" t="n">
        <v>0.77</v>
      </c>
      <c r="W2" t="n">
        <v>0.44</v>
      </c>
      <c r="X2" t="n">
        <v>5.05</v>
      </c>
      <c r="Y2" t="n">
        <v>1</v>
      </c>
      <c r="Z2" t="n">
        <v>10</v>
      </c>
      <c r="AA2" t="n">
        <v>398.4115045390322</v>
      </c>
      <c r="AB2" t="n">
        <v>545.1241971853856</v>
      </c>
      <c r="AC2" t="n">
        <v>493.0983088926276</v>
      </c>
      <c r="AD2" t="n">
        <v>398411.5045390322</v>
      </c>
      <c r="AE2" t="n">
        <v>545124.1971853856</v>
      </c>
      <c r="AF2" t="n">
        <v>1.874281085786965e-06</v>
      </c>
      <c r="AG2" t="n">
        <v>18</v>
      </c>
      <c r="AH2" t="n">
        <v>493098.3088926276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3.735</v>
      </c>
      <c r="E3" t="n">
        <v>26.77</v>
      </c>
      <c r="F3" t="n">
        <v>20.91</v>
      </c>
      <c r="G3" t="n">
        <v>9.949999999999999</v>
      </c>
      <c r="H3" t="n">
        <v>0.16</v>
      </c>
      <c r="I3" t="n">
        <v>126</v>
      </c>
      <c r="J3" t="n">
        <v>142.15</v>
      </c>
      <c r="K3" t="n">
        <v>47.83</v>
      </c>
      <c r="L3" t="n">
        <v>1.25</v>
      </c>
      <c r="M3" t="n">
        <v>124</v>
      </c>
      <c r="N3" t="n">
        <v>23.07</v>
      </c>
      <c r="O3" t="n">
        <v>17765.46</v>
      </c>
      <c r="P3" t="n">
        <v>217.08</v>
      </c>
      <c r="Q3" t="n">
        <v>2925.2</v>
      </c>
      <c r="R3" t="n">
        <v>179.08</v>
      </c>
      <c r="S3" t="n">
        <v>60.56</v>
      </c>
      <c r="T3" t="n">
        <v>58916.69</v>
      </c>
      <c r="U3" t="n">
        <v>0.34</v>
      </c>
      <c r="V3" t="n">
        <v>0.82</v>
      </c>
      <c r="W3" t="n">
        <v>0.36</v>
      </c>
      <c r="X3" t="n">
        <v>3.62</v>
      </c>
      <c r="Y3" t="n">
        <v>1</v>
      </c>
      <c r="Z3" t="n">
        <v>10</v>
      </c>
      <c r="AA3" t="n">
        <v>340.543888607445</v>
      </c>
      <c r="AB3" t="n">
        <v>465.9471721287504</v>
      </c>
      <c r="AC3" t="n">
        <v>421.4778279817451</v>
      </c>
      <c r="AD3" t="n">
        <v>340543.8886074449</v>
      </c>
      <c r="AE3" t="n">
        <v>465947.1721287504</v>
      </c>
      <c r="AF3" t="n">
        <v>2.06893245519988e-06</v>
      </c>
      <c r="AG3" t="n">
        <v>16</v>
      </c>
      <c r="AH3" t="n">
        <v>421477.8279817451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3.9714</v>
      </c>
      <c r="E4" t="n">
        <v>25.18</v>
      </c>
      <c r="F4" t="n">
        <v>20.09</v>
      </c>
      <c r="G4" t="n">
        <v>12.18</v>
      </c>
      <c r="H4" t="n">
        <v>0.19</v>
      </c>
      <c r="I4" t="n">
        <v>99</v>
      </c>
      <c r="J4" t="n">
        <v>142.49</v>
      </c>
      <c r="K4" t="n">
        <v>47.83</v>
      </c>
      <c r="L4" t="n">
        <v>1.5</v>
      </c>
      <c r="M4" t="n">
        <v>97</v>
      </c>
      <c r="N4" t="n">
        <v>23.16</v>
      </c>
      <c r="O4" t="n">
        <v>17807.56</v>
      </c>
      <c r="P4" t="n">
        <v>203.09</v>
      </c>
      <c r="Q4" t="n">
        <v>2925.1</v>
      </c>
      <c r="R4" t="n">
        <v>152.23</v>
      </c>
      <c r="S4" t="n">
        <v>60.56</v>
      </c>
      <c r="T4" t="n">
        <v>45626.38</v>
      </c>
      <c r="U4" t="n">
        <v>0.4</v>
      </c>
      <c r="V4" t="n">
        <v>0.86</v>
      </c>
      <c r="W4" t="n">
        <v>0.33</v>
      </c>
      <c r="X4" t="n">
        <v>2.81</v>
      </c>
      <c r="Y4" t="n">
        <v>1</v>
      </c>
      <c r="Z4" t="n">
        <v>10</v>
      </c>
      <c r="AA4" t="n">
        <v>309.0659610803174</v>
      </c>
      <c r="AB4" t="n">
        <v>422.8776829779822</v>
      </c>
      <c r="AC4" t="n">
        <v>382.5188304271185</v>
      </c>
      <c r="AD4" t="n">
        <v>309065.9610803174</v>
      </c>
      <c r="AE4" t="n">
        <v>422877.6829779822</v>
      </c>
      <c r="AF4" t="n">
        <v>2.199881754372371e-06</v>
      </c>
      <c r="AG4" t="n">
        <v>15</v>
      </c>
      <c r="AH4" t="n">
        <v>382518.8304271185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4.1551</v>
      </c>
      <c r="E5" t="n">
        <v>24.07</v>
      </c>
      <c r="F5" t="n">
        <v>19.53</v>
      </c>
      <c r="G5" t="n">
        <v>14.65</v>
      </c>
      <c r="H5" t="n">
        <v>0.22</v>
      </c>
      <c r="I5" t="n">
        <v>80</v>
      </c>
      <c r="J5" t="n">
        <v>142.83</v>
      </c>
      <c r="K5" t="n">
        <v>47.83</v>
      </c>
      <c r="L5" t="n">
        <v>1.75</v>
      </c>
      <c r="M5" t="n">
        <v>78</v>
      </c>
      <c r="N5" t="n">
        <v>23.25</v>
      </c>
      <c r="O5" t="n">
        <v>17849.7</v>
      </c>
      <c r="P5" t="n">
        <v>191.65</v>
      </c>
      <c r="Q5" t="n">
        <v>2924.67</v>
      </c>
      <c r="R5" t="n">
        <v>134.02</v>
      </c>
      <c r="S5" t="n">
        <v>60.56</v>
      </c>
      <c r="T5" t="n">
        <v>36613.78</v>
      </c>
      <c r="U5" t="n">
        <v>0.45</v>
      </c>
      <c r="V5" t="n">
        <v>0.88</v>
      </c>
      <c r="W5" t="n">
        <v>0.29</v>
      </c>
      <c r="X5" t="n">
        <v>2.25</v>
      </c>
      <c r="Y5" t="n">
        <v>1</v>
      </c>
      <c r="Z5" t="n">
        <v>10</v>
      </c>
      <c r="AA5" t="n">
        <v>284.4338142144499</v>
      </c>
      <c r="AB5" t="n">
        <v>389.1748929424776</v>
      </c>
      <c r="AC5" t="n">
        <v>352.0325873704395</v>
      </c>
      <c r="AD5" t="n">
        <v>284433.8142144498</v>
      </c>
      <c r="AE5" t="n">
        <v>389174.8929424776</v>
      </c>
      <c r="AF5" t="n">
        <v>2.30163888744338e-06</v>
      </c>
      <c r="AG5" t="n">
        <v>14</v>
      </c>
      <c r="AH5" t="n">
        <v>352032.5873704395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4.3025</v>
      </c>
      <c r="E6" t="n">
        <v>23.24</v>
      </c>
      <c r="F6" t="n">
        <v>19.11</v>
      </c>
      <c r="G6" t="n">
        <v>17.37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64</v>
      </c>
      <c r="N6" t="n">
        <v>23.34</v>
      </c>
      <c r="O6" t="n">
        <v>17891.86</v>
      </c>
      <c r="P6" t="n">
        <v>181.19</v>
      </c>
      <c r="Q6" t="n">
        <v>2924.84</v>
      </c>
      <c r="R6" t="n">
        <v>120.02</v>
      </c>
      <c r="S6" t="n">
        <v>60.56</v>
      </c>
      <c r="T6" t="n">
        <v>29684.04</v>
      </c>
      <c r="U6" t="n">
        <v>0.5</v>
      </c>
      <c r="V6" t="n">
        <v>0.9</v>
      </c>
      <c r="W6" t="n">
        <v>0.27</v>
      </c>
      <c r="X6" t="n">
        <v>1.83</v>
      </c>
      <c r="Y6" t="n">
        <v>1</v>
      </c>
      <c r="Z6" t="n">
        <v>10</v>
      </c>
      <c r="AA6" t="n">
        <v>271.7570105342316</v>
      </c>
      <c r="AB6" t="n">
        <v>371.8299308860952</v>
      </c>
      <c r="AC6" t="n">
        <v>336.3430041489112</v>
      </c>
      <c r="AD6" t="n">
        <v>271757.0105342316</v>
      </c>
      <c r="AE6" t="n">
        <v>371829.9308860952</v>
      </c>
      <c r="AF6" t="n">
        <v>2.383288323560237e-06</v>
      </c>
      <c r="AG6" t="n">
        <v>14</v>
      </c>
      <c r="AH6" t="n">
        <v>336343.0041489112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4.4594</v>
      </c>
      <c r="E7" t="n">
        <v>22.42</v>
      </c>
      <c r="F7" t="n">
        <v>18.61</v>
      </c>
      <c r="G7" t="n">
        <v>20.3</v>
      </c>
      <c r="H7" t="n">
        <v>0.28</v>
      </c>
      <c r="I7" t="n">
        <v>55</v>
      </c>
      <c r="J7" t="n">
        <v>143.51</v>
      </c>
      <c r="K7" t="n">
        <v>47.83</v>
      </c>
      <c r="L7" t="n">
        <v>2.25</v>
      </c>
      <c r="M7" t="n">
        <v>53</v>
      </c>
      <c r="N7" t="n">
        <v>23.44</v>
      </c>
      <c r="O7" t="n">
        <v>17934.06</v>
      </c>
      <c r="P7" t="n">
        <v>169.05</v>
      </c>
      <c r="Q7" t="n">
        <v>2924.53</v>
      </c>
      <c r="R7" t="n">
        <v>103.36</v>
      </c>
      <c r="S7" t="n">
        <v>60.56</v>
      </c>
      <c r="T7" t="n">
        <v>21408.21</v>
      </c>
      <c r="U7" t="n">
        <v>0.59</v>
      </c>
      <c r="V7" t="n">
        <v>0.92</v>
      </c>
      <c r="W7" t="n">
        <v>0.25</v>
      </c>
      <c r="X7" t="n">
        <v>1.33</v>
      </c>
      <c r="Y7" t="n">
        <v>1</v>
      </c>
      <c r="Z7" t="n">
        <v>10</v>
      </c>
      <c r="AA7" t="n">
        <v>250.1195520013332</v>
      </c>
      <c r="AB7" t="n">
        <v>342.2246055439223</v>
      </c>
      <c r="AC7" t="n">
        <v>309.5631695061629</v>
      </c>
      <c r="AD7" t="n">
        <v>250119.5520013332</v>
      </c>
      <c r="AE7" t="n">
        <v>342224.6055439223</v>
      </c>
      <c r="AF7" t="n">
        <v>2.470200104609999e-06</v>
      </c>
      <c r="AG7" t="n">
        <v>13</v>
      </c>
      <c r="AH7" t="n">
        <v>309563.1695061629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4.4473</v>
      </c>
      <c r="E8" t="n">
        <v>22.49</v>
      </c>
      <c r="F8" t="n">
        <v>18.84</v>
      </c>
      <c r="G8" t="n">
        <v>23.07</v>
      </c>
      <c r="H8" t="n">
        <v>0.31</v>
      </c>
      <c r="I8" t="n">
        <v>49</v>
      </c>
      <c r="J8" t="n">
        <v>143.86</v>
      </c>
      <c r="K8" t="n">
        <v>47.83</v>
      </c>
      <c r="L8" t="n">
        <v>2.5</v>
      </c>
      <c r="M8" t="n">
        <v>46</v>
      </c>
      <c r="N8" t="n">
        <v>23.53</v>
      </c>
      <c r="O8" t="n">
        <v>17976.29</v>
      </c>
      <c r="P8" t="n">
        <v>166.03</v>
      </c>
      <c r="Q8" t="n">
        <v>2924.53</v>
      </c>
      <c r="R8" t="n">
        <v>112.55</v>
      </c>
      <c r="S8" t="n">
        <v>60.56</v>
      </c>
      <c r="T8" t="n">
        <v>26034.67</v>
      </c>
      <c r="U8" t="n">
        <v>0.54</v>
      </c>
      <c r="V8" t="n">
        <v>0.91</v>
      </c>
      <c r="W8" t="n">
        <v>0.23</v>
      </c>
      <c r="X8" t="n">
        <v>1.56</v>
      </c>
      <c r="Y8" t="n">
        <v>1</v>
      </c>
      <c r="Z8" t="n">
        <v>10</v>
      </c>
      <c r="AA8" t="n">
        <v>257.8343759778662</v>
      </c>
      <c r="AB8" t="n">
        <v>352.7803680626222</v>
      </c>
      <c r="AC8" t="n">
        <v>319.1115048651873</v>
      </c>
      <c r="AD8" t="n">
        <v>257834.3759778661</v>
      </c>
      <c r="AE8" t="n">
        <v>352780.3680626223</v>
      </c>
      <c r="AF8" t="n">
        <v>2.463497538958616e-06</v>
      </c>
      <c r="AG8" t="n">
        <v>14</v>
      </c>
      <c r="AH8" t="n">
        <v>319111.5048651873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4.5312</v>
      </c>
      <c r="E9" t="n">
        <v>22.07</v>
      </c>
      <c r="F9" t="n">
        <v>18.57</v>
      </c>
      <c r="G9" t="n">
        <v>25.32</v>
      </c>
      <c r="H9" t="n">
        <v>0.34</v>
      </c>
      <c r="I9" t="n">
        <v>44</v>
      </c>
      <c r="J9" t="n">
        <v>144.2</v>
      </c>
      <c r="K9" t="n">
        <v>47.83</v>
      </c>
      <c r="L9" t="n">
        <v>2.75</v>
      </c>
      <c r="M9" t="n">
        <v>10</v>
      </c>
      <c r="N9" t="n">
        <v>23.62</v>
      </c>
      <c r="O9" t="n">
        <v>18018.55</v>
      </c>
      <c r="P9" t="n">
        <v>158.7</v>
      </c>
      <c r="Q9" t="n">
        <v>2924.59</v>
      </c>
      <c r="R9" t="n">
        <v>101.41</v>
      </c>
      <c r="S9" t="n">
        <v>60.56</v>
      </c>
      <c r="T9" t="n">
        <v>20488.94</v>
      </c>
      <c r="U9" t="n">
        <v>0.6</v>
      </c>
      <c r="V9" t="n">
        <v>0.93</v>
      </c>
      <c r="W9" t="n">
        <v>0.28</v>
      </c>
      <c r="X9" t="n">
        <v>1.29</v>
      </c>
      <c r="Y9" t="n">
        <v>1</v>
      </c>
      <c r="Z9" t="n">
        <v>10</v>
      </c>
      <c r="AA9" t="n">
        <v>242.2799993932095</v>
      </c>
      <c r="AB9" t="n">
        <v>331.4981838088411</v>
      </c>
      <c r="AC9" t="n">
        <v>299.860462406847</v>
      </c>
      <c r="AD9" t="n">
        <v>242279.9993932095</v>
      </c>
      <c r="AE9" t="n">
        <v>331498.1838088411</v>
      </c>
      <c r="AF9" t="n">
        <v>2.509972353681847e-06</v>
      </c>
      <c r="AG9" t="n">
        <v>13</v>
      </c>
      <c r="AH9" t="n">
        <v>299860.462406847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4.546</v>
      </c>
      <c r="E10" t="n">
        <v>22</v>
      </c>
      <c r="F10" t="n">
        <v>18.53</v>
      </c>
      <c r="G10" t="n">
        <v>25.85</v>
      </c>
      <c r="H10" t="n">
        <v>0.37</v>
      </c>
      <c r="I10" t="n">
        <v>43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157.73</v>
      </c>
      <c r="Q10" t="n">
        <v>2924.51</v>
      </c>
      <c r="R10" t="n">
        <v>99.48999999999999</v>
      </c>
      <c r="S10" t="n">
        <v>60.56</v>
      </c>
      <c r="T10" t="n">
        <v>19533.53</v>
      </c>
      <c r="U10" t="n">
        <v>0.61</v>
      </c>
      <c r="V10" t="n">
        <v>0.93</v>
      </c>
      <c r="W10" t="n">
        <v>0.29</v>
      </c>
      <c r="X10" t="n">
        <v>1.25</v>
      </c>
      <c r="Y10" t="n">
        <v>1</v>
      </c>
      <c r="Z10" t="n">
        <v>10</v>
      </c>
      <c r="AA10" t="n">
        <v>241.2334763626242</v>
      </c>
      <c r="AB10" t="n">
        <v>330.0662848290573</v>
      </c>
      <c r="AC10" t="n">
        <v>298.5652218560105</v>
      </c>
      <c r="AD10" t="n">
        <v>241233.4763626242</v>
      </c>
      <c r="AE10" t="n">
        <v>330066.2848290573</v>
      </c>
      <c r="AF10" t="n">
        <v>2.518170533156267e-06</v>
      </c>
      <c r="AG10" t="n">
        <v>13</v>
      </c>
      <c r="AH10" t="n">
        <v>298565.2218560105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4.5455</v>
      </c>
      <c r="E11" t="n">
        <v>22</v>
      </c>
      <c r="F11" t="n">
        <v>18.53</v>
      </c>
      <c r="G11" t="n">
        <v>25.86</v>
      </c>
      <c r="H11" t="n">
        <v>0.4</v>
      </c>
      <c r="I11" t="n">
        <v>43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158.07</v>
      </c>
      <c r="Q11" t="n">
        <v>2924.7</v>
      </c>
      <c r="R11" t="n">
        <v>99.48</v>
      </c>
      <c r="S11" t="n">
        <v>60.56</v>
      </c>
      <c r="T11" t="n">
        <v>19531.09</v>
      </c>
      <c r="U11" t="n">
        <v>0.61</v>
      </c>
      <c r="V11" t="n">
        <v>0.93</v>
      </c>
      <c r="W11" t="n">
        <v>0.29</v>
      </c>
      <c r="X11" t="n">
        <v>1.25</v>
      </c>
      <c r="Y11" t="n">
        <v>1</v>
      </c>
      <c r="Z11" t="n">
        <v>10</v>
      </c>
      <c r="AA11" t="n">
        <v>241.4287773659958</v>
      </c>
      <c r="AB11" t="n">
        <v>330.3335042779425</v>
      </c>
      <c r="AC11" t="n">
        <v>298.8069382557389</v>
      </c>
      <c r="AD11" t="n">
        <v>241428.7773659958</v>
      </c>
      <c r="AE11" t="n">
        <v>330333.5042779425</v>
      </c>
      <c r="AF11" t="n">
        <v>2.517893567633482e-06</v>
      </c>
      <c r="AG11" t="n">
        <v>13</v>
      </c>
      <c r="AH11" t="n">
        <v>298806.9382557389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2.9621</v>
      </c>
      <c r="E2" t="n">
        <v>33.76</v>
      </c>
      <c r="F2" t="n">
        <v>23.66</v>
      </c>
      <c r="G2" t="n">
        <v>6.57</v>
      </c>
      <c r="H2" t="n">
        <v>0.1</v>
      </c>
      <c r="I2" t="n">
        <v>216</v>
      </c>
      <c r="J2" t="n">
        <v>176.73</v>
      </c>
      <c r="K2" t="n">
        <v>52.44</v>
      </c>
      <c r="L2" t="n">
        <v>1</v>
      </c>
      <c r="M2" t="n">
        <v>214</v>
      </c>
      <c r="N2" t="n">
        <v>33.29</v>
      </c>
      <c r="O2" t="n">
        <v>22031.19</v>
      </c>
      <c r="P2" t="n">
        <v>297.7</v>
      </c>
      <c r="Q2" t="n">
        <v>2925.14</v>
      </c>
      <c r="R2" t="n">
        <v>269.49</v>
      </c>
      <c r="S2" t="n">
        <v>60.56</v>
      </c>
      <c r="T2" t="n">
        <v>103671.2</v>
      </c>
      <c r="U2" t="n">
        <v>0.22</v>
      </c>
      <c r="V2" t="n">
        <v>0.73</v>
      </c>
      <c r="W2" t="n">
        <v>0.5</v>
      </c>
      <c r="X2" t="n">
        <v>6.38</v>
      </c>
      <c r="Y2" t="n">
        <v>1</v>
      </c>
      <c r="Z2" t="n">
        <v>10</v>
      </c>
      <c r="AA2" t="n">
        <v>518.4986722521662</v>
      </c>
      <c r="AB2" t="n">
        <v>709.4327579224298</v>
      </c>
      <c r="AC2" t="n">
        <v>641.7254912014417</v>
      </c>
      <c r="AD2" t="n">
        <v>518498.6722521662</v>
      </c>
      <c r="AE2" t="n">
        <v>709432.7579224298</v>
      </c>
      <c r="AF2" t="n">
        <v>1.581126274003275e-06</v>
      </c>
      <c r="AG2" t="n">
        <v>20</v>
      </c>
      <c r="AH2" t="n">
        <v>641725.4912014417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3.3496</v>
      </c>
      <c r="E3" t="n">
        <v>29.85</v>
      </c>
      <c r="F3" t="n">
        <v>21.85</v>
      </c>
      <c r="G3" t="n">
        <v>8.35</v>
      </c>
      <c r="H3" t="n">
        <v>0.13</v>
      </c>
      <c r="I3" t="n">
        <v>157</v>
      </c>
      <c r="J3" t="n">
        <v>177.1</v>
      </c>
      <c r="K3" t="n">
        <v>52.44</v>
      </c>
      <c r="L3" t="n">
        <v>1.25</v>
      </c>
      <c r="M3" t="n">
        <v>155</v>
      </c>
      <c r="N3" t="n">
        <v>33.41</v>
      </c>
      <c r="O3" t="n">
        <v>22076.81</v>
      </c>
      <c r="P3" t="n">
        <v>270.54</v>
      </c>
      <c r="Q3" t="n">
        <v>2925.01</v>
      </c>
      <c r="R3" t="n">
        <v>209.73</v>
      </c>
      <c r="S3" t="n">
        <v>60.56</v>
      </c>
      <c r="T3" t="n">
        <v>74083.86</v>
      </c>
      <c r="U3" t="n">
        <v>0.29</v>
      </c>
      <c r="V3" t="n">
        <v>0.79</v>
      </c>
      <c r="W3" t="n">
        <v>0.42</v>
      </c>
      <c r="X3" t="n">
        <v>4.57</v>
      </c>
      <c r="Y3" t="n">
        <v>1</v>
      </c>
      <c r="Z3" t="n">
        <v>10</v>
      </c>
      <c r="AA3" t="n">
        <v>434.8978062395565</v>
      </c>
      <c r="AB3" t="n">
        <v>595.0463648340698</v>
      </c>
      <c r="AC3" t="n">
        <v>538.2559749271236</v>
      </c>
      <c r="AD3" t="n">
        <v>434897.8062395565</v>
      </c>
      <c r="AE3" t="n">
        <v>595046.3648340697</v>
      </c>
      <c r="AF3" t="n">
        <v>1.787968187232494e-06</v>
      </c>
      <c r="AG3" t="n">
        <v>18</v>
      </c>
      <c r="AH3" t="n">
        <v>538255.9749271236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3.6211</v>
      </c>
      <c r="E4" t="n">
        <v>27.62</v>
      </c>
      <c r="F4" t="n">
        <v>20.82</v>
      </c>
      <c r="G4" t="n">
        <v>10.16</v>
      </c>
      <c r="H4" t="n">
        <v>0.15</v>
      </c>
      <c r="I4" t="n">
        <v>123</v>
      </c>
      <c r="J4" t="n">
        <v>177.47</v>
      </c>
      <c r="K4" t="n">
        <v>52.44</v>
      </c>
      <c r="L4" t="n">
        <v>1.5</v>
      </c>
      <c r="M4" t="n">
        <v>121</v>
      </c>
      <c r="N4" t="n">
        <v>33.53</v>
      </c>
      <c r="O4" t="n">
        <v>22122.46</v>
      </c>
      <c r="P4" t="n">
        <v>253.4</v>
      </c>
      <c r="Q4" t="n">
        <v>2924.94</v>
      </c>
      <c r="R4" t="n">
        <v>176.37</v>
      </c>
      <c r="S4" t="n">
        <v>60.56</v>
      </c>
      <c r="T4" t="n">
        <v>57576.01</v>
      </c>
      <c r="U4" t="n">
        <v>0.34</v>
      </c>
      <c r="V4" t="n">
        <v>0.83</v>
      </c>
      <c r="W4" t="n">
        <v>0.36</v>
      </c>
      <c r="X4" t="n">
        <v>3.54</v>
      </c>
      <c r="Y4" t="n">
        <v>1</v>
      </c>
      <c r="Z4" t="n">
        <v>10</v>
      </c>
      <c r="AA4" t="n">
        <v>381.7283080306287</v>
      </c>
      <c r="AB4" t="n">
        <v>522.297511711903</v>
      </c>
      <c r="AC4" t="n">
        <v>472.4501702432798</v>
      </c>
      <c r="AD4" t="n">
        <v>381728.3080306287</v>
      </c>
      <c r="AE4" t="n">
        <v>522297.511711903</v>
      </c>
      <c r="AF4" t="n">
        <v>1.932890972888579e-06</v>
      </c>
      <c r="AG4" t="n">
        <v>16</v>
      </c>
      <c r="AH4" t="n">
        <v>472450.1702432798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3.8344</v>
      </c>
      <c r="E5" t="n">
        <v>26.08</v>
      </c>
      <c r="F5" t="n">
        <v>20.1</v>
      </c>
      <c r="G5" t="n">
        <v>12.06</v>
      </c>
      <c r="H5" t="n">
        <v>0.17</v>
      </c>
      <c r="I5" t="n">
        <v>100</v>
      </c>
      <c r="J5" t="n">
        <v>177.84</v>
      </c>
      <c r="K5" t="n">
        <v>52.44</v>
      </c>
      <c r="L5" t="n">
        <v>1.75</v>
      </c>
      <c r="M5" t="n">
        <v>98</v>
      </c>
      <c r="N5" t="n">
        <v>33.65</v>
      </c>
      <c r="O5" t="n">
        <v>22168.15</v>
      </c>
      <c r="P5" t="n">
        <v>240.45</v>
      </c>
      <c r="Q5" t="n">
        <v>2924.74</v>
      </c>
      <c r="R5" t="n">
        <v>152.64</v>
      </c>
      <c r="S5" t="n">
        <v>60.56</v>
      </c>
      <c r="T5" t="n">
        <v>45825.61</v>
      </c>
      <c r="U5" t="n">
        <v>0.4</v>
      </c>
      <c r="V5" t="n">
        <v>0.86</v>
      </c>
      <c r="W5" t="n">
        <v>0.33</v>
      </c>
      <c r="X5" t="n">
        <v>2.82</v>
      </c>
      <c r="Y5" t="n">
        <v>1</v>
      </c>
      <c r="Z5" t="n">
        <v>10</v>
      </c>
      <c r="AA5" t="n">
        <v>357.6831848484946</v>
      </c>
      <c r="AB5" t="n">
        <v>489.3979133781395</v>
      </c>
      <c r="AC5" t="n">
        <v>442.6904633996145</v>
      </c>
      <c r="AD5" t="n">
        <v>357683.1848484946</v>
      </c>
      <c r="AE5" t="n">
        <v>489397.9133781395</v>
      </c>
      <c r="AF5" t="n">
        <v>2.046747437641592e-06</v>
      </c>
      <c r="AG5" t="n">
        <v>16</v>
      </c>
      <c r="AH5" t="n">
        <v>442690.4633996146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3.9908</v>
      </c>
      <c r="E6" t="n">
        <v>25.06</v>
      </c>
      <c r="F6" t="n">
        <v>19.65</v>
      </c>
      <c r="G6" t="n">
        <v>14.04</v>
      </c>
      <c r="H6" t="n">
        <v>0.2</v>
      </c>
      <c r="I6" t="n">
        <v>84</v>
      </c>
      <c r="J6" t="n">
        <v>178.21</v>
      </c>
      <c r="K6" t="n">
        <v>52.44</v>
      </c>
      <c r="L6" t="n">
        <v>2</v>
      </c>
      <c r="M6" t="n">
        <v>82</v>
      </c>
      <c r="N6" t="n">
        <v>33.77</v>
      </c>
      <c r="O6" t="n">
        <v>22213.89</v>
      </c>
      <c r="P6" t="n">
        <v>230.71</v>
      </c>
      <c r="Q6" t="n">
        <v>2924.76</v>
      </c>
      <c r="R6" t="n">
        <v>137.94</v>
      </c>
      <c r="S6" t="n">
        <v>60.56</v>
      </c>
      <c r="T6" t="n">
        <v>38556.89</v>
      </c>
      <c r="U6" t="n">
        <v>0.44</v>
      </c>
      <c r="V6" t="n">
        <v>0.88</v>
      </c>
      <c r="W6" t="n">
        <v>0.29</v>
      </c>
      <c r="X6" t="n">
        <v>2.37</v>
      </c>
      <c r="Y6" t="n">
        <v>1</v>
      </c>
      <c r="Z6" t="n">
        <v>10</v>
      </c>
      <c r="AA6" t="n">
        <v>333.1718495281714</v>
      </c>
      <c r="AB6" t="n">
        <v>455.8604230290778</v>
      </c>
      <c r="AC6" t="n">
        <v>412.3537440593039</v>
      </c>
      <c r="AD6" t="n">
        <v>333171.8495281714</v>
      </c>
      <c r="AE6" t="n">
        <v>455860.4230290778</v>
      </c>
      <c r="AF6" t="n">
        <v>2.130231502748817e-06</v>
      </c>
      <c r="AG6" t="n">
        <v>15</v>
      </c>
      <c r="AH6" t="n">
        <v>412353.7440593039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4.1184</v>
      </c>
      <c r="E7" t="n">
        <v>24.28</v>
      </c>
      <c r="F7" t="n">
        <v>19.3</v>
      </c>
      <c r="G7" t="n">
        <v>16.08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222.02</v>
      </c>
      <c r="Q7" t="n">
        <v>2924.57</v>
      </c>
      <c r="R7" t="n">
        <v>126.53</v>
      </c>
      <c r="S7" t="n">
        <v>60.56</v>
      </c>
      <c r="T7" t="n">
        <v>32908.04</v>
      </c>
      <c r="U7" t="n">
        <v>0.48</v>
      </c>
      <c r="V7" t="n">
        <v>0.89</v>
      </c>
      <c r="W7" t="n">
        <v>0.28</v>
      </c>
      <c r="X7" t="n">
        <v>2.02</v>
      </c>
      <c r="Y7" t="n">
        <v>1</v>
      </c>
      <c r="Z7" t="n">
        <v>10</v>
      </c>
      <c r="AA7" t="n">
        <v>320.7126900801236</v>
      </c>
      <c r="AB7" t="n">
        <v>438.813251412937</v>
      </c>
      <c r="AC7" t="n">
        <v>396.933530576352</v>
      </c>
      <c r="AD7" t="n">
        <v>320712.6900801236</v>
      </c>
      <c r="AE7" t="n">
        <v>438813.251412937</v>
      </c>
      <c r="AF7" t="n">
        <v>2.198342543079264e-06</v>
      </c>
      <c r="AG7" t="n">
        <v>15</v>
      </c>
      <c r="AH7" t="n">
        <v>396933.530576352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4.2266</v>
      </c>
      <c r="E8" t="n">
        <v>23.66</v>
      </c>
      <c r="F8" t="n">
        <v>19</v>
      </c>
      <c r="G8" t="n">
        <v>18.09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214.07</v>
      </c>
      <c r="Q8" t="n">
        <v>2924.63</v>
      </c>
      <c r="R8" t="n">
        <v>116.49</v>
      </c>
      <c r="S8" t="n">
        <v>60.56</v>
      </c>
      <c r="T8" t="n">
        <v>27937.4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301.780788392007</v>
      </c>
      <c r="AB8" t="n">
        <v>412.9097883067001</v>
      </c>
      <c r="AC8" t="n">
        <v>373.5022576332354</v>
      </c>
      <c r="AD8" t="n">
        <v>301780.788392007</v>
      </c>
      <c r="AE8" t="n">
        <v>412909.7883067001</v>
      </c>
      <c r="AF8" t="n">
        <v>2.256098143108687e-06</v>
      </c>
      <c r="AG8" t="n">
        <v>14</v>
      </c>
      <c r="AH8" t="n">
        <v>373502.2576332354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4.3661</v>
      </c>
      <c r="E9" t="n">
        <v>22.9</v>
      </c>
      <c r="F9" t="n">
        <v>18.56</v>
      </c>
      <c r="G9" t="n">
        <v>20.63</v>
      </c>
      <c r="H9" t="n">
        <v>0.27</v>
      </c>
      <c r="I9" t="n">
        <v>54</v>
      </c>
      <c r="J9" t="n">
        <v>179.33</v>
      </c>
      <c r="K9" t="n">
        <v>52.44</v>
      </c>
      <c r="L9" t="n">
        <v>2.75</v>
      </c>
      <c r="M9" t="n">
        <v>52</v>
      </c>
      <c r="N9" t="n">
        <v>34.14</v>
      </c>
      <c r="O9" t="n">
        <v>22351.34</v>
      </c>
      <c r="P9" t="n">
        <v>203.51</v>
      </c>
      <c r="Q9" t="n">
        <v>2924.55</v>
      </c>
      <c r="R9" t="n">
        <v>102.1</v>
      </c>
      <c r="S9" t="n">
        <v>60.56</v>
      </c>
      <c r="T9" t="n">
        <v>20782.9</v>
      </c>
      <c r="U9" t="n">
        <v>0.59</v>
      </c>
      <c r="V9" t="n">
        <v>0.93</v>
      </c>
      <c r="W9" t="n">
        <v>0.24</v>
      </c>
      <c r="X9" t="n">
        <v>1.29</v>
      </c>
      <c r="Y9" t="n">
        <v>1</v>
      </c>
      <c r="Z9" t="n">
        <v>10</v>
      </c>
      <c r="AA9" t="n">
        <v>288.906002052577</v>
      </c>
      <c r="AB9" t="n">
        <v>395.2939376416058</v>
      </c>
      <c r="AC9" t="n">
        <v>357.5676390316162</v>
      </c>
      <c r="AD9" t="n">
        <v>288906.002052577</v>
      </c>
      <c r="AE9" t="n">
        <v>395293.9376416058</v>
      </c>
      <c r="AF9" t="n">
        <v>2.330561231871206e-06</v>
      </c>
      <c r="AG9" t="n">
        <v>14</v>
      </c>
      <c r="AH9" t="n">
        <v>357567.6390316162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4.3361</v>
      </c>
      <c r="E10" t="n">
        <v>23.06</v>
      </c>
      <c r="F10" t="n">
        <v>18.86</v>
      </c>
      <c r="G10" t="n">
        <v>22.64</v>
      </c>
      <c r="H10" t="n">
        <v>0.3</v>
      </c>
      <c r="I10" t="n">
        <v>50</v>
      </c>
      <c r="J10" t="n">
        <v>179.7</v>
      </c>
      <c r="K10" t="n">
        <v>52.44</v>
      </c>
      <c r="L10" t="n">
        <v>3</v>
      </c>
      <c r="M10" t="n">
        <v>48</v>
      </c>
      <c r="N10" t="n">
        <v>34.26</v>
      </c>
      <c r="O10" t="n">
        <v>22397.24</v>
      </c>
      <c r="P10" t="n">
        <v>203.85</v>
      </c>
      <c r="Q10" t="n">
        <v>2924.62</v>
      </c>
      <c r="R10" t="n">
        <v>113.36</v>
      </c>
      <c r="S10" t="n">
        <v>60.56</v>
      </c>
      <c r="T10" t="n">
        <v>26434.26</v>
      </c>
      <c r="U10" t="n">
        <v>0.53</v>
      </c>
      <c r="V10" t="n">
        <v>0.91</v>
      </c>
      <c r="W10" t="n">
        <v>0.23</v>
      </c>
      <c r="X10" t="n">
        <v>1.58</v>
      </c>
      <c r="Y10" t="n">
        <v>1</v>
      </c>
      <c r="Z10" t="n">
        <v>10</v>
      </c>
      <c r="AA10" t="n">
        <v>291.1306618017557</v>
      </c>
      <c r="AB10" t="n">
        <v>398.3378152554934</v>
      </c>
      <c r="AC10" t="n">
        <v>360.3210132381434</v>
      </c>
      <c r="AD10" t="n">
        <v>291130.6618017557</v>
      </c>
      <c r="AE10" t="n">
        <v>398337.8152554934</v>
      </c>
      <c r="AF10" t="n">
        <v>2.314547664395396e-06</v>
      </c>
      <c r="AG10" t="n">
        <v>14</v>
      </c>
      <c r="AH10" t="n">
        <v>360321.0132381434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4.4356</v>
      </c>
      <c r="E11" t="n">
        <v>22.54</v>
      </c>
      <c r="F11" t="n">
        <v>18.56</v>
      </c>
      <c r="G11" t="n">
        <v>25.31</v>
      </c>
      <c r="H11" t="n">
        <v>0.32</v>
      </c>
      <c r="I11" t="n">
        <v>44</v>
      </c>
      <c r="J11" t="n">
        <v>180.07</v>
      </c>
      <c r="K11" t="n">
        <v>52.44</v>
      </c>
      <c r="L11" t="n">
        <v>3.25</v>
      </c>
      <c r="M11" t="n">
        <v>42</v>
      </c>
      <c r="N11" t="n">
        <v>34.38</v>
      </c>
      <c r="O11" t="n">
        <v>22443.18</v>
      </c>
      <c r="P11" t="n">
        <v>194.99</v>
      </c>
      <c r="Q11" t="n">
        <v>2924.6</v>
      </c>
      <c r="R11" t="n">
        <v>102.61</v>
      </c>
      <c r="S11" t="n">
        <v>60.56</v>
      </c>
      <c r="T11" t="n">
        <v>21088.46</v>
      </c>
      <c r="U11" t="n">
        <v>0.59</v>
      </c>
      <c r="V11" t="n">
        <v>0.93</v>
      </c>
      <c r="W11" t="n">
        <v>0.23</v>
      </c>
      <c r="X11" t="n">
        <v>1.28</v>
      </c>
      <c r="Y11" t="n">
        <v>1</v>
      </c>
      <c r="Z11" t="n">
        <v>10</v>
      </c>
      <c r="AA11" t="n">
        <v>281.6459553245701</v>
      </c>
      <c r="AB11" t="n">
        <v>385.3604214176901</v>
      </c>
      <c r="AC11" t="n">
        <v>348.5821636543333</v>
      </c>
      <c r="AD11" t="n">
        <v>281645.9553245701</v>
      </c>
      <c r="AE11" t="n">
        <v>385360.4214176901</v>
      </c>
      <c r="AF11" t="n">
        <v>2.367659329856834e-06</v>
      </c>
      <c r="AG11" t="n">
        <v>14</v>
      </c>
      <c r="AH11" t="n">
        <v>348582.1636543333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4.4924</v>
      </c>
      <c r="E12" t="n">
        <v>22.26</v>
      </c>
      <c r="F12" t="n">
        <v>18.42</v>
      </c>
      <c r="G12" t="n">
        <v>27.63</v>
      </c>
      <c r="H12" t="n">
        <v>0.34</v>
      </c>
      <c r="I12" t="n">
        <v>40</v>
      </c>
      <c r="J12" t="n">
        <v>180.45</v>
      </c>
      <c r="K12" t="n">
        <v>52.44</v>
      </c>
      <c r="L12" t="n">
        <v>3.5</v>
      </c>
      <c r="M12" t="n">
        <v>38</v>
      </c>
      <c r="N12" t="n">
        <v>34.51</v>
      </c>
      <c r="O12" t="n">
        <v>22489.16</v>
      </c>
      <c r="P12" t="n">
        <v>187.34</v>
      </c>
      <c r="Q12" t="n">
        <v>2924.45</v>
      </c>
      <c r="R12" t="n">
        <v>97.92</v>
      </c>
      <c r="S12" t="n">
        <v>60.56</v>
      </c>
      <c r="T12" t="n">
        <v>18766.26</v>
      </c>
      <c r="U12" t="n">
        <v>0.62</v>
      </c>
      <c r="V12" t="n">
        <v>0.93</v>
      </c>
      <c r="W12" t="n">
        <v>0.23</v>
      </c>
      <c r="X12" t="n">
        <v>1.14</v>
      </c>
      <c r="Y12" t="n">
        <v>1</v>
      </c>
      <c r="Z12" t="n">
        <v>10</v>
      </c>
      <c r="AA12" t="n">
        <v>266.4987421948971</v>
      </c>
      <c r="AB12" t="n">
        <v>364.6353361657908</v>
      </c>
      <c r="AC12" t="n">
        <v>329.8350514510355</v>
      </c>
      <c r="AD12" t="n">
        <v>266498.7421948971</v>
      </c>
      <c r="AE12" t="n">
        <v>364635.3361657908</v>
      </c>
      <c r="AF12" t="n">
        <v>2.397978350944368e-06</v>
      </c>
      <c r="AG12" t="n">
        <v>13</v>
      </c>
      <c r="AH12" t="n">
        <v>329835.0514510355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4.5463</v>
      </c>
      <c r="E13" t="n">
        <v>22</v>
      </c>
      <c r="F13" t="n">
        <v>18.3</v>
      </c>
      <c r="G13" t="n">
        <v>30.49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180.47</v>
      </c>
      <c r="Q13" t="n">
        <v>2924.48</v>
      </c>
      <c r="R13" t="n">
        <v>93.69</v>
      </c>
      <c r="S13" t="n">
        <v>60.56</v>
      </c>
      <c r="T13" t="n">
        <v>16669.46</v>
      </c>
      <c r="U13" t="n">
        <v>0.65</v>
      </c>
      <c r="V13" t="n">
        <v>0.9399999999999999</v>
      </c>
      <c r="W13" t="n">
        <v>0.23</v>
      </c>
      <c r="X13" t="n">
        <v>1.02</v>
      </c>
      <c r="Y13" t="n">
        <v>1</v>
      </c>
      <c r="Z13" t="n">
        <v>10</v>
      </c>
      <c r="AA13" t="n">
        <v>260.6933390047222</v>
      </c>
      <c r="AB13" t="n">
        <v>356.6921274046806</v>
      </c>
      <c r="AC13" t="n">
        <v>322.6499313857221</v>
      </c>
      <c r="AD13" t="n">
        <v>260693.3390047222</v>
      </c>
      <c r="AE13" t="n">
        <v>356692.1274046806</v>
      </c>
      <c r="AF13" t="n">
        <v>2.426749393842574e-06</v>
      </c>
      <c r="AG13" t="n">
        <v>13</v>
      </c>
      <c r="AH13" t="n">
        <v>322649.9313857221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4.5688</v>
      </c>
      <c r="E14" t="n">
        <v>21.89</v>
      </c>
      <c r="F14" t="n">
        <v>18.26</v>
      </c>
      <c r="G14" t="n">
        <v>32.22</v>
      </c>
      <c r="H14" t="n">
        <v>0.39</v>
      </c>
      <c r="I14" t="n">
        <v>34</v>
      </c>
      <c r="J14" t="n">
        <v>181.19</v>
      </c>
      <c r="K14" t="n">
        <v>52.44</v>
      </c>
      <c r="L14" t="n">
        <v>4</v>
      </c>
      <c r="M14" t="n">
        <v>7</v>
      </c>
      <c r="N14" t="n">
        <v>34.75</v>
      </c>
      <c r="O14" t="n">
        <v>22581.25</v>
      </c>
      <c r="P14" t="n">
        <v>177.91</v>
      </c>
      <c r="Q14" t="n">
        <v>2924.69</v>
      </c>
      <c r="R14" t="n">
        <v>91.41</v>
      </c>
      <c r="S14" t="n">
        <v>60.56</v>
      </c>
      <c r="T14" t="n">
        <v>15537.68</v>
      </c>
      <c r="U14" t="n">
        <v>0.66</v>
      </c>
      <c r="V14" t="n">
        <v>0.9399999999999999</v>
      </c>
      <c r="W14" t="n">
        <v>0.25</v>
      </c>
      <c r="X14" t="n">
        <v>0.98</v>
      </c>
      <c r="Y14" t="n">
        <v>1</v>
      </c>
      <c r="Z14" t="n">
        <v>10</v>
      </c>
      <c r="AA14" t="n">
        <v>258.5015263602288</v>
      </c>
      <c r="AB14" t="n">
        <v>353.6931926485354</v>
      </c>
      <c r="AC14" t="n">
        <v>319.937210753672</v>
      </c>
      <c r="AD14" t="n">
        <v>258501.5263602288</v>
      </c>
      <c r="AE14" t="n">
        <v>353693.1926485354</v>
      </c>
      <c r="AF14" t="n">
        <v>2.438759569449432e-06</v>
      </c>
      <c r="AG14" t="n">
        <v>13</v>
      </c>
      <c r="AH14" t="n">
        <v>319937.210753672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4.5642</v>
      </c>
      <c r="E15" t="n">
        <v>21.91</v>
      </c>
      <c r="F15" t="n">
        <v>18.28</v>
      </c>
      <c r="G15" t="n">
        <v>32.26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1</v>
      </c>
      <c r="N15" t="n">
        <v>34.88</v>
      </c>
      <c r="O15" t="n">
        <v>22627.36</v>
      </c>
      <c r="P15" t="n">
        <v>178.38</v>
      </c>
      <c r="Q15" t="n">
        <v>2924.73</v>
      </c>
      <c r="R15" t="n">
        <v>91.86</v>
      </c>
      <c r="S15" t="n">
        <v>60.56</v>
      </c>
      <c r="T15" t="n">
        <v>15763.51</v>
      </c>
      <c r="U15" t="n">
        <v>0.66</v>
      </c>
      <c r="V15" t="n">
        <v>0.9399999999999999</v>
      </c>
      <c r="W15" t="n">
        <v>0.26</v>
      </c>
      <c r="X15" t="n">
        <v>1</v>
      </c>
      <c r="Y15" t="n">
        <v>1</v>
      </c>
      <c r="Z15" t="n">
        <v>10</v>
      </c>
      <c r="AA15" t="n">
        <v>258.9525572618746</v>
      </c>
      <c r="AB15" t="n">
        <v>354.3103130262461</v>
      </c>
      <c r="AC15" t="n">
        <v>320.495434028668</v>
      </c>
      <c r="AD15" t="n">
        <v>258952.5572618746</v>
      </c>
      <c r="AE15" t="n">
        <v>354310.3130262461</v>
      </c>
      <c r="AF15" t="n">
        <v>2.436304155769807e-06</v>
      </c>
      <c r="AG15" t="n">
        <v>13</v>
      </c>
      <c r="AH15" t="n">
        <v>320495.434028668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4.5641</v>
      </c>
      <c r="E16" t="n">
        <v>21.91</v>
      </c>
      <c r="F16" t="n">
        <v>18.28</v>
      </c>
      <c r="G16" t="n">
        <v>32.26</v>
      </c>
      <c r="H16" t="n">
        <v>0.44</v>
      </c>
      <c r="I16" t="n">
        <v>34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178.44</v>
      </c>
      <c r="Q16" t="n">
        <v>2924.66</v>
      </c>
      <c r="R16" t="n">
        <v>91.89</v>
      </c>
      <c r="S16" t="n">
        <v>60.56</v>
      </c>
      <c r="T16" t="n">
        <v>15780.33</v>
      </c>
      <c r="U16" t="n">
        <v>0.66</v>
      </c>
      <c r="V16" t="n">
        <v>0.9399999999999999</v>
      </c>
      <c r="W16" t="n">
        <v>0.26</v>
      </c>
      <c r="X16" t="n">
        <v>1</v>
      </c>
      <c r="Y16" t="n">
        <v>1</v>
      </c>
      <c r="Z16" t="n">
        <v>10</v>
      </c>
      <c r="AA16" t="n">
        <v>258.9875410573386</v>
      </c>
      <c r="AB16" t="n">
        <v>354.3581793985761</v>
      </c>
      <c r="AC16" t="n">
        <v>320.5387321016036</v>
      </c>
      <c r="AD16" t="n">
        <v>258987.5410573386</v>
      </c>
      <c r="AE16" t="n">
        <v>354358.179398576</v>
      </c>
      <c r="AF16" t="n">
        <v>2.436250777211555e-06</v>
      </c>
      <c r="AG16" t="n">
        <v>13</v>
      </c>
      <c r="AH16" t="n">
        <v>320538.7321016036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2.5798</v>
      </c>
      <c r="E2" t="n">
        <v>38.76</v>
      </c>
      <c r="F2" t="n">
        <v>25.09</v>
      </c>
      <c r="G2" t="n">
        <v>5.75</v>
      </c>
      <c r="H2" t="n">
        <v>0.08</v>
      </c>
      <c r="I2" t="n">
        <v>262</v>
      </c>
      <c r="J2" t="n">
        <v>213.37</v>
      </c>
      <c r="K2" t="n">
        <v>56.13</v>
      </c>
      <c r="L2" t="n">
        <v>1</v>
      </c>
      <c r="M2" t="n">
        <v>260</v>
      </c>
      <c r="N2" t="n">
        <v>46.25</v>
      </c>
      <c r="O2" t="n">
        <v>26550.29</v>
      </c>
      <c r="P2" t="n">
        <v>360.71</v>
      </c>
      <c r="Q2" t="n">
        <v>2925.45</v>
      </c>
      <c r="R2" t="n">
        <v>316.33</v>
      </c>
      <c r="S2" t="n">
        <v>60.56</v>
      </c>
      <c r="T2" t="n">
        <v>126859.33</v>
      </c>
      <c r="U2" t="n">
        <v>0.19</v>
      </c>
      <c r="V2" t="n">
        <v>0.6899999999999999</v>
      </c>
      <c r="W2" t="n">
        <v>0.58</v>
      </c>
      <c r="X2" t="n">
        <v>7.8</v>
      </c>
      <c r="Y2" t="n">
        <v>1</v>
      </c>
      <c r="Z2" t="n">
        <v>10</v>
      </c>
      <c r="AA2" t="n">
        <v>676.6591936468575</v>
      </c>
      <c r="AB2" t="n">
        <v>925.8349608443999</v>
      </c>
      <c r="AC2" t="n">
        <v>837.474571598938</v>
      </c>
      <c r="AD2" t="n">
        <v>676659.1936468575</v>
      </c>
      <c r="AE2" t="n">
        <v>925834.9608443999</v>
      </c>
      <c r="AF2" t="n">
        <v>1.334611288585935e-06</v>
      </c>
      <c r="AG2" t="n">
        <v>23</v>
      </c>
      <c r="AH2" t="n">
        <v>837474.5715989381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2.9995</v>
      </c>
      <c r="E3" t="n">
        <v>33.34</v>
      </c>
      <c r="F3" t="n">
        <v>22.79</v>
      </c>
      <c r="G3" t="n">
        <v>7.27</v>
      </c>
      <c r="H3" t="n">
        <v>0.1</v>
      </c>
      <c r="I3" t="n">
        <v>188</v>
      </c>
      <c r="J3" t="n">
        <v>213.78</v>
      </c>
      <c r="K3" t="n">
        <v>56.13</v>
      </c>
      <c r="L3" t="n">
        <v>1.25</v>
      </c>
      <c r="M3" t="n">
        <v>186</v>
      </c>
      <c r="N3" t="n">
        <v>46.4</v>
      </c>
      <c r="O3" t="n">
        <v>26600.32</v>
      </c>
      <c r="P3" t="n">
        <v>323.95</v>
      </c>
      <c r="Q3" t="n">
        <v>2925.34</v>
      </c>
      <c r="R3" t="n">
        <v>240.49</v>
      </c>
      <c r="S3" t="n">
        <v>60.56</v>
      </c>
      <c r="T3" t="n">
        <v>89312.14999999999</v>
      </c>
      <c r="U3" t="n">
        <v>0.25</v>
      </c>
      <c r="V3" t="n">
        <v>0.76</v>
      </c>
      <c r="W3" t="n">
        <v>0.47</v>
      </c>
      <c r="X3" t="n">
        <v>5.51</v>
      </c>
      <c r="Y3" t="n">
        <v>1</v>
      </c>
      <c r="Z3" t="n">
        <v>10</v>
      </c>
      <c r="AA3" t="n">
        <v>543.8828490807176</v>
      </c>
      <c r="AB3" t="n">
        <v>744.1645085300992</v>
      </c>
      <c r="AC3" t="n">
        <v>673.1424922774331</v>
      </c>
      <c r="AD3" t="n">
        <v>543882.8490807177</v>
      </c>
      <c r="AE3" t="n">
        <v>744164.5085300992</v>
      </c>
      <c r="AF3" t="n">
        <v>1.551735235333557e-06</v>
      </c>
      <c r="AG3" t="n">
        <v>20</v>
      </c>
      <c r="AH3" t="n">
        <v>673142.4922774332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3.3031</v>
      </c>
      <c r="E4" t="n">
        <v>30.28</v>
      </c>
      <c r="F4" t="n">
        <v>21.5</v>
      </c>
      <c r="G4" t="n">
        <v>8.83</v>
      </c>
      <c r="H4" t="n">
        <v>0.12</v>
      </c>
      <c r="I4" t="n">
        <v>146</v>
      </c>
      <c r="J4" t="n">
        <v>214.19</v>
      </c>
      <c r="K4" t="n">
        <v>56.13</v>
      </c>
      <c r="L4" t="n">
        <v>1.5</v>
      </c>
      <c r="M4" t="n">
        <v>144</v>
      </c>
      <c r="N4" t="n">
        <v>46.56</v>
      </c>
      <c r="O4" t="n">
        <v>26650.41</v>
      </c>
      <c r="P4" t="n">
        <v>302.05</v>
      </c>
      <c r="Q4" t="n">
        <v>2925.32</v>
      </c>
      <c r="R4" t="n">
        <v>198.33</v>
      </c>
      <c r="S4" t="n">
        <v>60.56</v>
      </c>
      <c r="T4" t="n">
        <v>68438.97</v>
      </c>
      <c r="U4" t="n">
        <v>0.31</v>
      </c>
      <c r="V4" t="n">
        <v>0.8</v>
      </c>
      <c r="W4" t="n">
        <v>0.4</v>
      </c>
      <c r="X4" t="n">
        <v>4.22</v>
      </c>
      <c r="Y4" t="n">
        <v>1</v>
      </c>
      <c r="Z4" t="n">
        <v>10</v>
      </c>
      <c r="AA4" t="n">
        <v>471.1748544923801</v>
      </c>
      <c r="AB4" t="n">
        <v>644.6822226839992</v>
      </c>
      <c r="AC4" t="n">
        <v>583.1546561682198</v>
      </c>
      <c r="AD4" t="n">
        <v>471174.8544923801</v>
      </c>
      <c r="AE4" t="n">
        <v>644682.2226839991</v>
      </c>
      <c r="AF4" t="n">
        <v>1.70879701811311e-06</v>
      </c>
      <c r="AG4" t="n">
        <v>18</v>
      </c>
      <c r="AH4" t="n">
        <v>583154.6561682199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3.5201</v>
      </c>
      <c r="E5" t="n">
        <v>28.41</v>
      </c>
      <c r="F5" t="n">
        <v>20.73</v>
      </c>
      <c r="G5" t="n">
        <v>10.36</v>
      </c>
      <c r="H5" t="n">
        <v>0.14</v>
      </c>
      <c r="I5" t="n">
        <v>120</v>
      </c>
      <c r="J5" t="n">
        <v>214.59</v>
      </c>
      <c r="K5" t="n">
        <v>56.13</v>
      </c>
      <c r="L5" t="n">
        <v>1.75</v>
      </c>
      <c r="M5" t="n">
        <v>118</v>
      </c>
      <c r="N5" t="n">
        <v>46.72</v>
      </c>
      <c r="O5" t="n">
        <v>26700.55</v>
      </c>
      <c r="P5" t="n">
        <v>287.86</v>
      </c>
      <c r="Q5" t="n">
        <v>2924.89</v>
      </c>
      <c r="R5" t="n">
        <v>173.03</v>
      </c>
      <c r="S5" t="n">
        <v>60.56</v>
      </c>
      <c r="T5" t="n">
        <v>55920.9</v>
      </c>
      <c r="U5" t="n">
        <v>0.35</v>
      </c>
      <c r="V5" t="n">
        <v>0.83</v>
      </c>
      <c r="W5" t="n">
        <v>0.36</v>
      </c>
      <c r="X5" t="n">
        <v>3.45</v>
      </c>
      <c r="Y5" t="n">
        <v>1</v>
      </c>
      <c r="Z5" t="n">
        <v>10</v>
      </c>
      <c r="AA5" t="n">
        <v>430.4165420816904</v>
      </c>
      <c r="AB5" t="n">
        <v>588.9149015138555</v>
      </c>
      <c r="AC5" t="n">
        <v>532.7096898606279</v>
      </c>
      <c r="AD5" t="n">
        <v>430416.5420816904</v>
      </c>
      <c r="AE5" t="n">
        <v>588914.9015138556</v>
      </c>
      <c r="AF5" t="n">
        <v>1.821057910284265e-06</v>
      </c>
      <c r="AG5" t="n">
        <v>17</v>
      </c>
      <c r="AH5" t="n">
        <v>532709.6898606279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3.7121</v>
      </c>
      <c r="E6" t="n">
        <v>26.94</v>
      </c>
      <c r="F6" t="n">
        <v>20.1</v>
      </c>
      <c r="G6" t="n">
        <v>12.06</v>
      </c>
      <c r="H6" t="n">
        <v>0.17</v>
      </c>
      <c r="I6" t="n">
        <v>100</v>
      </c>
      <c r="J6" t="n">
        <v>215</v>
      </c>
      <c r="K6" t="n">
        <v>56.13</v>
      </c>
      <c r="L6" t="n">
        <v>2</v>
      </c>
      <c r="M6" t="n">
        <v>98</v>
      </c>
      <c r="N6" t="n">
        <v>46.87</v>
      </c>
      <c r="O6" t="n">
        <v>26750.75</v>
      </c>
      <c r="P6" t="n">
        <v>275.53</v>
      </c>
      <c r="Q6" t="n">
        <v>2925.25</v>
      </c>
      <c r="R6" t="n">
        <v>152.58</v>
      </c>
      <c r="S6" t="n">
        <v>60.56</v>
      </c>
      <c r="T6" t="n">
        <v>45794.03</v>
      </c>
      <c r="U6" t="n">
        <v>0.4</v>
      </c>
      <c r="V6" t="n">
        <v>0.86</v>
      </c>
      <c r="W6" t="n">
        <v>0.33</v>
      </c>
      <c r="X6" t="n">
        <v>2.82</v>
      </c>
      <c r="Y6" t="n">
        <v>1</v>
      </c>
      <c r="Z6" t="n">
        <v>10</v>
      </c>
      <c r="AA6" t="n">
        <v>396.7894245011989</v>
      </c>
      <c r="AB6" t="n">
        <v>542.9047957165014</v>
      </c>
      <c r="AC6" t="n">
        <v>491.0907239849842</v>
      </c>
      <c r="AD6" t="n">
        <v>396789.4245011989</v>
      </c>
      <c r="AE6" t="n">
        <v>542904.7957165014</v>
      </c>
      <c r="AF6" t="n">
        <v>1.920385519947224e-06</v>
      </c>
      <c r="AG6" t="n">
        <v>16</v>
      </c>
      <c r="AH6" t="n">
        <v>491090.7239849842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3.8412</v>
      </c>
      <c r="E7" t="n">
        <v>26.03</v>
      </c>
      <c r="F7" t="n">
        <v>19.75</v>
      </c>
      <c r="G7" t="n">
        <v>13.62</v>
      </c>
      <c r="H7" t="n">
        <v>0.19</v>
      </c>
      <c r="I7" t="n">
        <v>87</v>
      </c>
      <c r="J7" t="n">
        <v>215.41</v>
      </c>
      <c r="K7" t="n">
        <v>56.13</v>
      </c>
      <c r="L7" t="n">
        <v>2.25</v>
      </c>
      <c r="M7" t="n">
        <v>85</v>
      </c>
      <c r="N7" t="n">
        <v>47.03</v>
      </c>
      <c r="O7" t="n">
        <v>26801</v>
      </c>
      <c r="P7" t="n">
        <v>267.42</v>
      </c>
      <c r="Q7" t="n">
        <v>2924.75</v>
      </c>
      <c r="R7" t="n">
        <v>140.87</v>
      </c>
      <c r="S7" t="n">
        <v>60.56</v>
      </c>
      <c r="T7" t="n">
        <v>40006.71</v>
      </c>
      <c r="U7" t="n">
        <v>0.43</v>
      </c>
      <c r="V7" t="n">
        <v>0.87</v>
      </c>
      <c r="W7" t="n">
        <v>0.31</v>
      </c>
      <c r="X7" t="n">
        <v>2.47</v>
      </c>
      <c r="Y7" t="n">
        <v>1</v>
      </c>
      <c r="Z7" t="n">
        <v>10</v>
      </c>
      <c r="AA7" t="n">
        <v>381.8798745197308</v>
      </c>
      <c r="AB7" t="n">
        <v>522.5048916689342</v>
      </c>
      <c r="AC7" t="n">
        <v>472.6377581482716</v>
      </c>
      <c r="AD7" t="n">
        <v>381879.8745197309</v>
      </c>
      <c r="AE7" t="n">
        <v>522504.8916689341</v>
      </c>
      <c r="AF7" t="n">
        <v>1.987172990819557e-06</v>
      </c>
      <c r="AG7" t="n">
        <v>16</v>
      </c>
      <c r="AH7" t="n">
        <v>472637.7581482716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3.9652</v>
      </c>
      <c r="E8" t="n">
        <v>25.22</v>
      </c>
      <c r="F8" t="n">
        <v>19.4</v>
      </c>
      <c r="G8" t="n">
        <v>15.31</v>
      </c>
      <c r="H8" t="n">
        <v>0.21</v>
      </c>
      <c r="I8" t="n">
        <v>76</v>
      </c>
      <c r="J8" t="n">
        <v>215.82</v>
      </c>
      <c r="K8" t="n">
        <v>56.13</v>
      </c>
      <c r="L8" t="n">
        <v>2.5</v>
      </c>
      <c r="M8" t="n">
        <v>74</v>
      </c>
      <c r="N8" t="n">
        <v>47.19</v>
      </c>
      <c r="O8" t="n">
        <v>26851.31</v>
      </c>
      <c r="P8" t="n">
        <v>259.26</v>
      </c>
      <c r="Q8" t="n">
        <v>2924.4</v>
      </c>
      <c r="R8" t="n">
        <v>129.73</v>
      </c>
      <c r="S8" t="n">
        <v>60.56</v>
      </c>
      <c r="T8" t="n">
        <v>34490.78</v>
      </c>
      <c r="U8" t="n">
        <v>0.47</v>
      </c>
      <c r="V8" t="n">
        <v>0.89</v>
      </c>
      <c r="W8" t="n">
        <v>0.29</v>
      </c>
      <c r="X8" t="n">
        <v>2.12</v>
      </c>
      <c r="Y8" t="n">
        <v>1</v>
      </c>
      <c r="Z8" t="n">
        <v>10</v>
      </c>
      <c r="AA8" t="n">
        <v>359.3824983784564</v>
      </c>
      <c r="AB8" t="n">
        <v>491.7229891182553</v>
      </c>
      <c r="AC8" t="n">
        <v>444.793637174358</v>
      </c>
      <c r="AD8" t="n">
        <v>359382.4983784565</v>
      </c>
      <c r="AE8" t="n">
        <v>491722.9891182553</v>
      </c>
      <c r="AF8" t="n">
        <v>2.051322072060217e-06</v>
      </c>
      <c r="AG8" t="n">
        <v>15</v>
      </c>
      <c r="AH8" t="n">
        <v>444793.637174358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4.0683</v>
      </c>
      <c r="E9" t="n">
        <v>24.58</v>
      </c>
      <c r="F9" t="n">
        <v>19.14</v>
      </c>
      <c r="G9" t="n">
        <v>17.14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252.3</v>
      </c>
      <c r="Q9" t="n">
        <v>2924.5</v>
      </c>
      <c r="R9" t="n">
        <v>121.01</v>
      </c>
      <c r="S9" t="n">
        <v>60.56</v>
      </c>
      <c r="T9" t="n">
        <v>30173.28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348.6437103939872</v>
      </c>
      <c r="AB9" t="n">
        <v>477.0297056360151</v>
      </c>
      <c r="AC9" t="n">
        <v>431.5026600455099</v>
      </c>
      <c r="AD9" t="n">
        <v>348643.7103939872</v>
      </c>
      <c r="AE9" t="n">
        <v>477029.7056360152</v>
      </c>
      <c r="AF9" t="n">
        <v>2.104658929124024e-06</v>
      </c>
      <c r="AG9" t="n">
        <v>15</v>
      </c>
      <c r="AH9" t="n">
        <v>431502.6600455099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4.158</v>
      </c>
      <c r="E10" t="n">
        <v>24.05</v>
      </c>
      <c r="F10" t="n">
        <v>18.9</v>
      </c>
      <c r="G10" t="n">
        <v>18.9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245.59</v>
      </c>
      <c r="Q10" t="n">
        <v>2924.48</v>
      </c>
      <c r="R10" t="n">
        <v>113.28</v>
      </c>
      <c r="S10" t="n">
        <v>60.56</v>
      </c>
      <c r="T10" t="n">
        <v>26345.49</v>
      </c>
      <c r="U10" t="n">
        <v>0.53</v>
      </c>
      <c r="V10" t="n">
        <v>0.91</v>
      </c>
      <c r="W10" t="n">
        <v>0.26</v>
      </c>
      <c r="X10" t="n">
        <v>1.63</v>
      </c>
      <c r="Y10" t="n">
        <v>1</v>
      </c>
      <c r="Z10" t="n">
        <v>10</v>
      </c>
      <c r="AA10" t="n">
        <v>330.4904673466381</v>
      </c>
      <c r="AB10" t="n">
        <v>452.1916376340711</v>
      </c>
      <c r="AC10" t="n">
        <v>409.035102393224</v>
      </c>
      <c r="AD10" t="n">
        <v>330490.4673466381</v>
      </c>
      <c r="AE10" t="n">
        <v>452191.6376340711</v>
      </c>
      <c r="AF10" t="n">
        <v>2.151063546763438e-06</v>
      </c>
      <c r="AG10" t="n">
        <v>14</v>
      </c>
      <c r="AH10" t="n">
        <v>409035.102393224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4.2632</v>
      </c>
      <c r="E11" t="n">
        <v>23.46</v>
      </c>
      <c r="F11" t="n">
        <v>18.56</v>
      </c>
      <c r="G11" t="n">
        <v>20.63</v>
      </c>
      <c r="H11" t="n">
        <v>0.27</v>
      </c>
      <c r="I11" t="n">
        <v>54</v>
      </c>
      <c r="J11" t="n">
        <v>217.04</v>
      </c>
      <c r="K11" t="n">
        <v>56.13</v>
      </c>
      <c r="L11" t="n">
        <v>3.25</v>
      </c>
      <c r="M11" t="n">
        <v>52</v>
      </c>
      <c r="N11" t="n">
        <v>47.66</v>
      </c>
      <c r="O11" t="n">
        <v>27002.55</v>
      </c>
      <c r="P11" t="n">
        <v>237.11</v>
      </c>
      <c r="Q11" t="n">
        <v>2924.72</v>
      </c>
      <c r="R11" t="n">
        <v>102.09</v>
      </c>
      <c r="S11" t="n">
        <v>60.56</v>
      </c>
      <c r="T11" t="n">
        <v>20780.76</v>
      </c>
      <c r="U11" t="n">
        <v>0.59</v>
      </c>
      <c r="V11" t="n">
        <v>0.93</v>
      </c>
      <c r="W11" t="n">
        <v>0.24</v>
      </c>
      <c r="X11" t="n">
        <v>1.29</v>
      </c>
      <c r="Y11" t="n">
        <v>1</v>
      </c>
      <c r="Z11" t="n">
        <v>10</v>
      </c>
      <c r="AA11" t="n">
        <v>319.5055017060349</v>
      </c>
      <c r="AB11" t="n">
        <v>437.1615230221167</v>
      </c>
      <c r="AC11" t="n">
        <v>395.4394408249361</v>
      </c>
      <c r="AD11" t="n">
        <v>319505.5017060349</v>
      </c>
      <c r="AE11" t="n">
        <v>437161.5230221167</v>
      </c>
      <c r="AF11" t="n">
        <v>2.205486799557934e-06</v>
      </c>
      <c r="AG11" t="n">
        <v>14</v>
      </c>
      <c r="AH11" t="n">
        <v>395439.4408249361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4.1886</v>
      </c>
      <c r="E12" t="n">
        <v>23.87</v>
      </c>
      <c r="F12" t="n">
        <v>19.11</v>
      </c>
      <c r="G12" t="n">
        <v>22.48</v>
      </c>
      <c r="H12" t="n">
        <v>0.29</v>
      </c>
      <c r="I12" t="n">
        <v>51</v>
      </c>
      <c r="J12" t="n">
        <v>217.45</v>
      </c>
      <c r="K12" t="n">
        <v>56.13</v>
      </c>
      <c r="L12" t="n">
        <v>3.5</v>
      </c>
      <c r="M12" t="n">
        <v>49</v>
      </c>
      <c r="N12" t="n">
        <v>47.82</v>
      </c>
      <c r="O12" t="n">
        <v>27053.07</v>
      </c>
      <c r="P12" t="n">
        <v>242.44</v>
      </c>
      <c r="Q12" t="n">
        <v>2924.5</v>
      </c>
      <c r="R12" t="n">
        <v>122.46</v>
      </c>
      <c r="S12" t="n">
        <v>60.56</v>
      </c>
      <c r="T12" t="n">
        <v>30978.55</v>
      </c>
      <c r="U12" t="n">
        <v>0.49</v>
      </c>
      <c r="V12" t="n">
        <v>0.9</v>
      </c>
      <c r="W12" t="n">
        <v>0.23</v>
      </c>
      <c r="X12" t="n">
        <v>1.83</v>
      </c>
      <c r="Y12" t="n">
        <v>1</v>
      </c>
      <c r="Z12" t="n">
        <v>10</v>
      </c>
      <c r="AA12" t="n">
        <v>327.8615564268396</v>
      </c>
      <c r="AB12" t="n">
        <v>448.5946457342382</v>
      </c>
      <c r="AC12" t="n">
        <v>405.7814023519014</v>
      </c>
      <c r="AD12" t="n">
        <v>327861.5564268396</v>
      </c>
      <c r="AE12" t="n">
        <v>448594.6457342382</v>
      </c>
      <c r="AF12" t="n">
        <v>2.166893884553471e-06</v>
      </c>
      <c r="AG12" t="n">
        <v>14</v>
      </c>
      <c r="AH12" t="n">
        <v>405781.4023519013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4.3125</v>
      </c>
      <c r="E13" t="n">
        <v>23.19</v>
      </c>
      <c r="F13" t="n">
        <v>18.63</v>
      </c>
      <c r="G13" t="n">
        <v>24.3</v>
      </c>
      <c r="H13" t="n">
        <v>0.31</v>
      </c>
      <c r="I13" t="n">
        <v>46</v>
      </c>
      <c r="J13" t="n">
        <v>217.86</v>
      </c>
      <c r="K13" t="n">
        <v>56.13</v>
      </c>
      <c r="L13" t="n">
        <v>3.75</v>
      </c>
      <c r="M13" t="n">
        <v>44</v>
      </c>
      <c r="N13" t="n">
        <v>47.98</v>
      </c>
      <c r="O13" t="n">
        <v>27103.65</v>
      </c>
      <c r="P13" t="n">
        <v>231.68</v>
      </c>
      <c r="Q13" t="n">
        <v>2924.61</v>
      </c>
      <c r="R13" t="n">
        <v>104.95</v>
      </c>
      <c r="S13" t="n">
        <v>60.56</v>
      </c>
      <c r="T13" t="n">
        <v>22249.09</v>
      </c>
      <c r="U13" t="n">
        <v>0.58</v>
      </c>
      <c r="V13" t="n">
        <v>0.92</v>
      </c>
      <c r="W13" t="n">
        <v>0.24</v>
      </c>
      <c r="X13" t="n">
        <v>1.36</v>
      </c>
      <c r="Y13" t="n">
        <v>1</v>
      </c>
      <c r="Z13" t="n">
        <v>10</v>
      </c>
      <c r="AA13" t="n">
        <v>314.4594116228886</v>
      </c>
      <c r="AB13" t="n">
        <v>430.2572399525728</v>
      </c>
      <c r="AC13" t="n">
        <v>389.1940928413275</v>
      </c>
      <c r="AD13" t="n">
        <v>314459.4116228886</v>
      </c>
      <c r="AE13" t="n">
        <v>430257.2399525729</v>
      </c>
      <c r="AF13" t="n">
        <v>2.230991232664099e-06</v>
      </c>
      <c r="AG13" t="n">
        <v>14</v>
      </c>
      <c r="AH13" t="n">
        <v>389194.0928413275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4.3724</v>
      </c>
      <c r="E14" t="n">
        <v>22.87</v>
      </c>
      <c r="F14" t="n">
        <v>18.48</v>
      </c>
      <c r="G14" t="n">
        <v>26.41</v>
      </c>
      <c r="H14" t="n">
        <v>0.33</v>
      </c>
      <c r="I14" t="n">
        <v>42</v>
      </c>
      <c r="J14" t="n">
        <v>218.27</v>
      </c>
      <c r="K14" t="n">
        <v>56.13</v>
      </c>
      <c r="L14" t="n">
        <v>4</v>
      </c>
      <c r="M14" t="n">
        <v>40</v>
      </c>
      <c r="N14" t="n">
        <v>48.15</v>
      </c>
      <c r="O14" t="n">
        <v>27154.29</v>
      </c>
      <c r="P14" t="n">
        <v>225.81</v>
      </c>
      <c r="Q14" t="n">
        <v>2924.5</v>
      </c>
      <c r="R14" t="n">
        <v>100.01</v>
      </c>
      <c r="S14" t="n">
        <v>60.56</v>
      </c>
      <c r="T14" t="n">
        <v>19801.43</v>
      </c>
      <c r="U14" t="n">
        <v>0.61</v>
      </c>
      <c r="V14" t="n">
        <v>0.93</v>
      </c>
      <c r="W14" t="n">
        <v>0.23</v>
      </c>
      <c r="X14" t="n">
        <v>1.21</v>
      </c>
      <c r="Y14" t="n">
        <v>1</v>
      </c>
      <c r="Z14" t="n">
        <v>10</v>
      </c>
      <c r="AA14" t="n">
        <v>308.1419489599278</v>
      </c>
      <c r="AB14" t="n">
        <v>421.6134088303273</v>
      </c>
      <c r="AC14" t="n">
        <v>381.3752168296958</v>
      </c>
      <c r="AD14" t="n">
        <v>308141.9489599278</v>
      </c>
      <c r="AE14" t="n">
        <v>421613.4088303273</v>
      </c>
      <c r="AF14" t="n">
        <v>2.261979377553741e-06</v>
      </c>
      <c r="AG14" t="n">
        <v>14</v>
      </c>
      <c r="AH14" t="n">
        <v>381375.2168296959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4.4308</v>
      </c>
      <c r="E15" t="n">
        <v>22.57</v>
      </c>
      <c r="F15" t="n">
        <v>18.35</v>
      </c>
      <c r="G15" t="n">
        <v>28.98</v>
      </c>
      <c r="H15" t="n">
        <v>0.35</v>
      </c>
      <c r="I15" t="n">
        <v>38</v>
      </c>
      <c r="J15" t="n">
        <v>218.68</v>
      </c>
      <c r="K15" t="n">
        <v>56.13</v>
      </c>
      <c r="L15" t="n">
        <v>4.25</v>
      </c>
      <c r="M15" t="n">
        <v>36</v>
      </c>
      <c r="N15" t="n">
        <v>48.31</v>
      </c>
      <c r="O15" t="n">
        <v>27204.98</v>
      </c>
      <c r="P15" t="n">
        <v>219.28</v>
      </c>
      <c r="Q15" t="n">
        <v>2924.6</v>
      </c>
      <c r="R15" t="n">
        <v>95.68000000000001</v>
      </c>
      <c r="S15" t="n">
        <v>60.56</v>
      </c>
      <c r="T15" t="n">
        <v>17656.38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301.757219111944</v>
      </c>
      <c r="AB15" t="n">
        <v>412.8775397779146</v>
      </c>
      <c r="AC15" t="n">
        <v>373.4730868587762</v>
      </c>
      <c r="AD15" t="n">
        <v>301757.219111944</v>
      </c>
      <c r="AE15" t="n">
        <v>412877.5397779146</v>
      </c>
      <c r="AF15" t="n">
        <v>2.29219152549289e-06</v>
      </c>
      <c r="AG15" t="n">
        <v>14</v>
      </c>
      <c r="AH15" t="n">
        <v>373473.0868587762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18.3</v>
      </c>
      <c r="G16" t="n">
        <v>30.5</v>
      </c>
      <c r="H16" t="n">
        <v>0.36</v>
      </c>
      <c r="I16" t="n">
        <v>36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215.09</v>
      </c>
      <c r="Q16" t="n">
        <v>2924.54</v>
      </c>
      <c r="R16" t="n">
        <v>94.02</v>
      </c>
      <c r="S16" t="n">
        <v>60.56</v>
      </c>
      <c r="T16" t="n">
        <v>16833.95</v>
      </c>
      <c r="U16" t="n">
        <v>0.64</v>
      </c>
      <c r="V16" t="n">
        <v>0.9399999999999999</v>
      </c>
      <c r="W16" t="n">
        <v>0.22</v>
      </c>
      <c r="X16" t="n">
        <v>1.02</v>
      </c>
      <c r="Y16" t="n">
        <v>1</v>
      </c>
      <c r="Z16" t="n">
        <v>10</v>
      </c>
      <c r="AA16" t="n">
        <v>289.4643441437716</v>
      </c>
      <c r="AB16" t="n">
        <v>396.057885923093</v>
      </c>
      <c r="AC16" t="n">
        <v>358.2586771613263</v>
      </c>
      <c r="AD16" t="n">
        <v>289464.3441437716</v>
      </c>
      <c r="AE16" t="n">
        <v>396057.885923093</v>
      </c>
      <c r="AF16" t="n">
        <v>2.305849071821547e-06</v>
      </c>
      <c r="AG16" t="n">
        <v>13</v>
      </c>
      <c r="AH16" t="n">
        <v>358258.6771613263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4.5039</v>
      </c>
      <c r="E17" t="n">
        <v>22.2</v>
      </c>
      <c r="F17" t="n">
        <v>18.2</v>
      </c>
      <c r="G17" t="n">
        <v>33.08</v>
      </c>
      <c r="H17" t="n">
        <v>0.38</v>
      </c>
      <c r="I17" t="n">
        <v>33</v>
      </c>
      <c r="J17" t="n">
        <v>219.51</v>
      </c>
      <c r="K17" t="n">
        <v>56.13</v>
      </c>
      <c r="L17" t="n">
        <v>4.75</v>
      </c>
      <c r="M17" t="n">
        <v>31</v>
      </c>
      <c r="N17" t="n">
        <v>48.63</v>
      </c>
      <c r="O17" t="n">
        <v>27306.53</v>
      </c>
      <c r="P17" t="n">
        <v>209.42</v>
      </c>
      <c r="Q17" t="n">
        <v>2924.47</v>
      </c>
      <c r="R17" t="n">
        <v>90.65000000000001</v>
      </c>
      <c r="S17" t="n">
        <v>60.56</v>
      </c>
      <c r="T17" t="n">
        <v>15167.24</v>
      </c>
      <c r="U17" t="n">
        <v>0.67</v>
      </c>
      <c r="V17" t="n">
        <v>0.95</v>
      </c>
      <c r="W17" t="n">
        <v>0.22</v>
      </c>
      <c r="X17" t="n">
        <v>0.92</v>
      </c>
      <c r="Y17" t="n">
        <v>1</v>
      </c>
      <c r="Z17" t="n">
        <v>10</v>
      </c>
      <c r="AA17" t="n">
        <v>284.3152697203508</v>
      </c>
      <c r="AB17" t="n">
        <v>389.0126951358371</v>
      </c>
      <c r="AC17" t="n">
        <v>351.8858694948188</v>
      </c>
      <c r="AD17" t="n">
        <v>284315.2697203508</v>
      </c>
      <c r="AE17" t="n">
        <v>389012.6951358371</v>
      </c>
      <c r="AF17" t="n">
        <v>2.330008443546861e-06</v>
      </c>
      <c r="AG17" t="n">
        <v>13</v>
      </c>
      <c r="AH17" t="n">
        <v>351885.8694948188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4.5361</v>
      </c>
      <c r="E18" t="n">
        <v>22.05</v>
      </c>
      <c r="F18" t="n">
        <v>18.12</v>
      </c>
      <c r="G18" t="n">
        <v>35.08</v>
      </c>
      <c r="H18" t="n">
        <v>0.4</v>
      </c>
      <c r="I18" t="n">
        <v>31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203.2</v>
      </c>
      <c r="Q18" t="n">
        <v>2924.45</v>
      </c>
      <c r="R18" t="n">
        <v>88.01000000000001</v>
      </c>
      <c r="S18" t="n">
        <v>60.56</v>
      </c>
      <c r="T18" t="n">
        <v>13854.05</v>
      </c>
      <c r="U18" t="n">
        <v>0.6899999999999999</v>
      </c>
      <c r="V18" t="n">
        <v>0.95</v>
      </c>
      <c r="W18" t="n">
        <v>0.22</v>
      </c>
      <c r="X18" t="n">
        <v>0.85</v>
      </c>
      <c r="Y18" t="n">
        <v>1</v>
      </c>
      <c r="Z18" t="n">
        <v>10</v>
      </c>
      <c r="AA18" t="n">
        <v>279.5611240372546</v>
      </c>
      <c r="AB18" t="n">
        <v>382.50786327412</v>
      </c>
      <c r="AC18" t="n">
        <v>346.0018496563951</v>
      </c>
      <c r="AD18" t="n">
        <v>279561.1240372546</v>
      </c>
      <c r="AE18" t="n">
        <v>382507.86327412</v>
      </c>
      <c r="AF18" t="n">
        <v>2.34666651141742e-06</v>
      </c>
      <c r="AG18" t="n">
        <v>13</v>
      </c>
      <c r="AH18" t="n">
        <v>346001.849656395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4.5589</v>
      </c>
      <c r="E19" t="n">
        <v>21.94</v>
      </c>
      <c r="F19" t="n">
        <v>18.1</v>
      </c>
      <c r="G19" t="n">
        <v>37.44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199.35</v>
      </c>
      <c r="Q19" t="n">
        <v>2924.41</v>
      </c>
      <c r="R19" t="n">
        <v>86.72</v>
      </c>
      <c r="S19" t="n">
        <v>60.56</v>
      </c>
      <c r="T19" t="n">
        <v>13220.14</v>
      </c>
      <c r="U19" t="n">
        <v>0.7</v>
      </c>
      <c r="V19" t="n">
        <v>0.95</v>
      </c>
      <c r="W19" t="n">
        <v>0.23</v>
      </c>
      <c r="X19" t="n">
        <v>0.82</v>
      </c>
      <c r="Y19" t="n">
        <v>1</v>
      </c>
      <c r="Z19" t="n">
        <v>10</v>
      </c>
      <c r="AA19" t="n">
        <v>276.640425265711</v>
      </c>
      <c r="AB19" t="n">
        <v>378.5116343627582</v>
      </c>
      <c r="AC19" t="n">
        <v>342.3870152235911</v>
      </c>
      <c r="AD19" t="n">
        <v>276640.425265711</v>
      </c>
      <c r="AE19" t="n">
        <v>378511.6343627582</v>
      </c>
      <c r="AF19" t="n">
        <v>2.358461665064896e-06</v>
      </c>
      <c r="AG19" t="n">
        <v>13</v>
      </c>
      <c r="AH19" t="n">
        <v>342387.0152235911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4.572</v>
      </c>
      <c r="E20" t="n">
        <v>21.87</v>
      </c>
      <c r="F20" t="n">
        <v>18.08</v>
      </c>
      <c r="G20" t="n">
        <v>38.74</v>
      </c>
      <c r="H20" t="n">
        <v>0.44</v>
      </c>
      <c r="I20" t="n">
        <v>28</v>
      </c>
      <c r="J20" t="n">
        <v>220.74</v>
      </c>
      <c r="K20" t="n">
        <v>56.13</v>
      </c>
      <c r="L20" t="n">
        <v>5.5</v>
      </c>
      <c r="M20" t="n">
        <v>5</v>
      </c>
      <c r="N20" t="n">
        <v>49.12</v>
      </c>
      <c r="O20" t="n">
        <v>27459.27</v>
      </c>
      <c r="P20" t="n">
        <v>197.93</v>
      </c>
      <c r="Q20" t="n">
        <v>2924.57</v>
      </c>
      <c r="R20" t="n">
        <v>85.79000000000001</v>
      </c>
      <c r="S20" t="n">
        <v>60.56</v>
      </c>
      <c r="T20" t="n">
        <v>12761.94</v>
      </c>
      <c r="U20" t="n">
        <v>0.71</v>
      </c>
      <c r="V20" t="n">
        <v>0.95</v>
      </c>
      <c r="W20" t="n">
        <v>0.24</v>
      </c>
      <c r="X20" t="n">
        <v>0.8</v>
      </c>
      <c r="Y20" t="n">
        <v>1</v>
      </c>
      <c r="Z20" t="n">
        <v>10</v>
      </c>
      <c r="AA20" t="n">
        <v>275.3688059766157</v>
      </c>
      <c r="AB20" t="n">
        <v>376.7717487515343</v>
      </c>
      <c r="AC20" t="n">
        <v>340.8131818531577</v>
      </c>
      <c r="AD20" t="n">
        <v>275368.8059766157</v>
      </c>
      <c r="AE20" t="n">
        <v>376771.7487515343</v>
      </c>
      <c r="AF20" t="n">
        <v>2.365238705099191e-06</v>
      </c>
      <c r="AG20" t="n">
        <v>13</v>
      </c>
      <c r="AH20" t="n">
        <v>340813.1818531577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4.5714</v>
      </c>
      <c r="E21" t="n">
        <v>21.88</v>
      </c>
      <c r="F21" t="n">
        <v>18.08</v>
      </c>
      <c r="G21" t="n">
        <v>38.74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198.42</v>
      </c>
      <c r="Q21" t="n">
        <v>2924.45</v>
      </c>
      <c r="R21" t="n">
        <v>85.51000000000001</v>
      </c>
      <c r="S21" t="n">
        <v>60.56</v>
      </c>
      <c r="T21" t="n">
        <v>12620.47</v>
      </c>
      <c r="U21" t="n">
        <v>0.71</v>
      </c>
      <c r="V21" t="n">
        <v>0.95</v>
      </c>
      <c r="W21" t="n">
        <v>0.25</v>
      </c>
      <c r="X21" t="n">
        <v>0.8</v>
      </c>
      <c r="Y21" t="n">
        <v>1</v>
      </c>
      <c r="Z21" t="n">
        <v>10</v>
      </c>
      <c r="AA21" t="n">
        <v>275.6489630660482</v>
      </c>
      <c r="AB21" t="n">
        <v>377.1550720409544</v>
      </c>
      <c r="AC21" t="n">
        <v>341.1599213058332</v>
      </c>
      <c r="AD21" t="n">
        <v>275648.9630660482</v>
      </c>
      <c r="AE21" t="n">
        <v>377155.0720409544</v>
      </c>
      <c r="AF21" t="n">
        <v>2.364928306318994e-06</v>
      </c>
      <c r="AG21" t="n">
        <v>13</v>
      </c>
      <c r="AH21" t="n">
        <v>341159.9213058332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2024-09-24T16:12:40Z</dcterms:created>
  <dcterms:modified xmlns:dcterms="http://purl.org/dc/terms/" xmlns:xsi="http://www.w3.org/2001/XMLSchema-instance" xsi:type="dcterms:W3CDTF">2024-09-24T16:12:40Z</dcterms:modified>
</cp:coreProperties>
</file>