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4%_12m_0_TSP/"/>
    </mc:Choice>
  </mc:AlternateContent>
  <xr:revisionPtr revIDLastSave="267" documentId="11_361219CD7BA99C685AD8956DC1295A0F268A830C" xr6:coauthVersionLast="47" xr6:coauthVersionMax="47" xr10:uidLastSave="{517A4667-6DC5-4CC1-81EC-254A31A17D11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<sst xmlns="http://schemas.openxmlformats.org/spreadsheetml/2006/main" count="824" uniqueCount="70">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</sst>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A0-4412-B31B-E778956D692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A0-4412-B31B-E778956D692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A0-4412-B31B-E778956D692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A0-4412-B31B-E778956D692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EA0-4412-B31B-E778956D692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EA0-4412-B31B-E778956D692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EA0-4412-B31B-E778956D692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EA0-4412-B31B-E778956D692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EA0-4412-B31B-E778956D692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EA0-4412-B31B-E778956D692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EA0-4412-B31B-E778956D692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EA0-4412-B31B-E778956D692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EA0-4412-B31B-E778956D692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EA0-4412-B31B-E778956D692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EA0-4412-B31B-E778956D692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EA0-4412-B31B-E778956D692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EA0-4412-B31B-E778956D692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EA0-4412-B31B-E778956D692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EA0-4412-B31B-E778956D692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EA0-4412-B31B-E778956D692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EA0-4412-B31B-E778956D692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EA0-4412-B31B-E778956D692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EA0-4412-B31B-E778956D692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EA0-4412-B31B-E778956D692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EA0-4412-B31B-E778956D692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EA0-4412-B31B-E778956D692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EA0-4412-B31B-E778956D692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EA0-4412-B31B-E778956D692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EA0-4412-B31B-E778956D692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EA0-4412-B31B-E778956D692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EA0-4412-B31B-E778956D692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EA0-4412-B31B-E778956D692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EA0-4412-B31B-E778956D692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EA0-4412-B31B-E778956D692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EA0-4412-B31B-E778956D692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EA0-4412-B31B-E778956D692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EA0-4412-B31B-E778956D692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EA0-4412-B31B-E778956D692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EA0-4412-B31B-E778956D692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EA0-4412-B31B-E778956D692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EA0-4412-B31B-E778956D692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EA0-4412-B31B-E778956D692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EA0-4412-B31B-E778956D692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EA0-4412-B31B-E778956D6925}"/>
              </c:ext>
            </c:extLst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EA0-4412-B31B-E778956D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9C6A-038F-4422-B149-96A5D1508E5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1.2521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851</v>
      </c>
      <c r="F2">
        <f>_xlfn.XLOOKUP(B2,RESULTADOS_0!D:D,RESULTADOS_0!F:F,0,0,1)</f>
        <v>68.760000000000005</v>
      </c>
      <c r="G2">
        <f>_xlfn.XLOOKUP(B2,RESULTADOS_0!D:D,RESULTADOS_0!M:M,0,0,1)</f>
        <v>0</v>
      </c>
      <c r="H2">
        <f>_xlfn.XLOOKUP(B2,RESULTADOS_0!D:D,RESULTADOS_0!AF:AF,0,0,1)</f>
        <v>2.385539886307566E-6</v>
      </c>
      <c r="I2">
        <f>_xlfn.XLOOKUP(B2,RESULTADOS_0!D:D,RESULTADOS_0!AC:AC,0,0,1)</f>
        <v>452.63746931479869</v>
      </c>
      <c r="J2">
        <f>_xlfn.XLOOKUP(B2,RESULTADOS_0!D:D,RESULTADOS_0!G:G,0,0,1)</f>
        <v>4.8499999999999996</v>
      </c>
      <c r="K2">
        <v>1.2521</v>
      </c>
      <c r="L2">
        <v>100</v>
      </c>
      <c r="M2">
        <v>14</v>
      </c>
      <c r="N2">
        <f>_xlfn.XLOOKUP(B2,RESULTADOS_0!D:D,RESULTADOS_0!AH:AH,0,0,1)</f>
        <v>452637.46931479871</v>
      </c>
      <c r="T2">
        <v>20</v>
      </c>
    </row>
    <row r="3" spans="1:20" x14ac:dyDescent="0.25">
      <c r="A3" t="s">
        <v>52</v>
      </c>
      <c r="B3">
        <v>1.5712999999999999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569</v>
      </c>
      <c r="F3">
        <f>_xlfn.XLOOKUP(B3,RESULTADOS_1!D:D,RESULTADOS_1!F:F,0,0,1)</f>
        <v>55.62</v>
      </c>
      <c r="G3">
        <f>_xlfn.XLOOKUP(B3,RESULTADOS_1!D:D,RESULTADOS_1!M:M,0,0,1)</f>
        <v>0</v>
      </c>
      <c r="H3">
        <f>_xlfn.XLOOKUP(B3,RESULTADOS_1!D:D,RESULTADOS_1!AF:AF,0,0,1)</f>
        <v>2.8910509326132108E-6</v>
      </c>
      <c r="I3">
        <f>_xlfn.XLOOKUP(B3,RESULTADOS_1!D:D,RESULTADOS_1!AC:AC,0,0,1)</f>
        <v>377.69006913569501</v>
      </c>
      <c r="J3">
        <f>_xlfn.XLOOKUP(B3,RESULTADOS_1!D:D,RESULTADOS_1!G:G,0,0,1)</f>
        <v>5.86</v>
      </c>
      <c r="K3">
        <v>1.5712999999999999</v>
      </c>
      <c r="N3">
        <f>_xlfn.XLOOKUP(B3,RESULTADOS_1!D:D,RESULTADOS_1!AH:AH,0,0,1)</f>
        <v>377690.069135695</v>
      </c>
    </row>
    <row r="4" spans="1:20" x14ac:dyDescent="0.25">
      <c r="A4" t="s">
        <v>53</v>
      </c>
      <c r="B4">
        <v>1.7853000000000001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428</v>
      </c>
      <c r="F4">
        <f>_xlfn.XLOOKUP(B4,RESULTADOS_2!D:D,RESULTADOS_2!F:F,0,0,1)</f>
        <v>49.03</v>
      </c>
      <c r="G4">
        <f>_xlfn.XLOOKUP(B4,RESULTADOS_2!D:D,RESULTADOS_2!M:M,0,0,1)</f>
        <v>0</v>
      </c>
      <c r="H4">
        <f>_xlfn.XLOOKUP(B4,RESULTADOS_2!D:D,RESULTADOS_2!AF:AF,0,0,1)</f>
        <v>3.195447167734763E-6</v>
      </c>
      <c r="I4">
        <f>_xlfn.XLOOKUP(B4,RESULTADOS_2!D:D,RESULTADOS_2!AC:AC,0,0,1)</f>
        <v>337.67540210340559</v>
      </c>
      <c r="J4">
        <f>_xlfn.XLOOKUP(B4,RESULTADOS_2!D:D,RESULTADOS_2!G:G,0,0,1)</f>
        <v>6.87</v>
      </c>
      <c r="K4">
        <v>1.7853000000000001</v>
      </c>
      <c r="N4">
        <f>_xlfn.XLOOKUP(B4,RESULTADOS_2!D:D,RESULTADOS_2!AH:AH,0,0,1)</f>
        <v>337675.40210340562</v>
      </c>
    </row>
    <row r="5" spans="1:20" x14ac:dyDescent="0.25">
      <c r="A5" t="s">
        <v>54</v>
      </c>
      <c r="B5">
        <v>1.9383999999999999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343</v>
      </c>
      <c r="F5">
        <f>_xlfn.XLOOKUP(B5,RESULTADOS_3!D:D,RESULTADOS_3!F:F,0,0,1)</f>
        <v>45.03</v>
      </c>
      <c r="G5">
        <f>_xlfn.XLOOKUP(B5,RESULTADOS_3!D:D,RESULTADOS_3!M:M,0,0,1)</f>
        <v>0</v>
      </c>
      <c r="H5">
        <f>_xlfn.XLOOKUP(B5,RESULTADOS_3!D:D,RESULTADOS_3!AF:AF,0,0,1)</f>
        <v>3.3902064466512392E-6</v>
      </c>
      <c r="I5">
        <f>_xlfn.XLOOKUP(B5,RESULTADOS_3!D:D,RESULTADOS_3!AC:AC,0,0,1)</f>
        <v>317.24698985167169</v>
      </c>
      <c r="J5">
        <f>_xlfn.XLOOKUP(B5,RESULTADOS_3!D:D,RESULTADOS_3!G:G,0,0,1)</f>
        <v>7.88</v>
      </c>
      <c r="K5">
        <v>1.9384000000000001</v>
      </c>
      <c r="N5">
        <f>_xlfn.XLOOKUP(B5,RESULTADOS_3!D:D,RESULTADOS_3!AH:AH,0,0,1)</f>
        <v>317246.98985167168</v>
      </c>
    </row>
    <row r="6" spans="1:20" x14ac:dyDescent="0.25">
      <c r="A6" t="s">
        <v>55</v>
      </c>
      <c r="B6">
        <v>2.0543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286</v>
      </c>
      <c r="F6">
        <f>_xlfn.XLOOKUP(B6,RESULTADOS_4!D:D,RESULTADOS_4!F:F,0,0,1)</f>
        <v>42.38</v>
      </c>
      <c r="G6">
        <f>_xlfn.XLOOKUP(B6,RESULTADOS_4!D:D,RESULTADOS_4!M:M,0,0,1)</f>
        <v>0</v>
      </c>
      <c r="H6">
        <f>_xlfn.XLOOKUP(B6,RESULTADOS_4!D:D,RESULTADOS_4!AF:AF,0,0,1)</f>
        <v>3.521578105017268E-6</v>
      </c>
      <c r="I6">
        <f>_xlfn.XLOOKUP(B6,RESULTADOS_4!D:D,RESULTADOS_4!AC:AC,0,0,1)</f>
        <v>311.39883041800027</v>
      </c>
      <c r="J6">
        <f>_xlfn.XLOOKUP(B6,RESULTADOS_4!D:D,RESULTADOS_4!G:G,0,0,1)</f>
        <v>8.89</v>
      </c>
      <c r="K6">
        <v>2.0543</v>
      </c>
      <c r="N6">
        <f>_xlfn.XLOOKUP(B6,RESULTADOS_4!D:D,RESULTADOS_4!AH:AH,0,0,1)</f>
        <v>311398.83041800029</v>
      </c>
    </row>
    <row r="7" spans="1:20" x14ac:dyDescent="0.25">
      <c r="A7" t="s">
        <v>56</v>
      </c>
      <c r="B7">
        <v>2.1482999999999999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245</v>
      </c>
      <c r="F7">
        <f>_xlfn.XLOOKUP(B7,RESULTADOS_5!D:D,RESULTADOS_5!F:F,0,0,1)</f>
        <v>40.44</v>
      </c>
      <c r="G7">
        <f>_xlfn.XLOOKUP(B7,RESULTADOS_5!D:D,RESULTADOS_5!M:M,0,0,1)</f>
        <v>0</v>
      </c>
      <c r="H7">
        <f>_xlfn.XLOOKUP(B7,RESULTADOS_5!D:D,RESULTADOS_5!AF:AF,0,0,1)</f>
        <v>3.6177286179262839E-6</v>
      </c>
      <c r="I7">
        <f>_xlfn.XLOOKUP(B7,RESULTADOS_5!D:D,RESULTADOS_5!AC:AC,0,0,1)</f>
        <v>300.23120040804781</v>
      </c>
      <c r="J7">
        <f>_xlfn.XLOOKUP(B7,RESULTADOS_5!D:D,RESULTADOS_5!G:G,0,0,1)</f>
        <v>9.9</v>
      </c>
      <c r="K7">
        <v>2.1482999999999999</v>
      </c>
      <c r="N7">
        <f>_xlfn.XLOOKUP(B7,RESULTADOS_5!D:D,RESULTADOS_5!AH:AH,0,0,1)</f>
        <v>300231.20040804782</v>
      </c>
    </row>
    <row r="8" spans="1:20" x14ac:dyDescent="0.25">
      <c r="A8" t="s">
        <v>57</v>
      </c>
      <c r="B8">
        <v>2.2200000000000002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215</v>
      </c>
      <c r="F8">
        <f>_xlfn.XLOOKUP(B8,RESULTADOS_6!D:D,RESULTADOS_6!F:F,0,0,1)</f>
        <v>39.04</v>
      </c>
      <c r="G8">
        <f>_xlfn.XLOOKUP(B8,RESULTADOS_6!D:D,RESULTADOS_6!M:M,0,0,1)</f>
        <v>0</v>
      </c>
      <c r="H8">
        <f>_xlfn.XLOOKUP(B8,RESULTADOS_6!D:D,RESULTADOS_6!AF:AF,0,0,1)</f>
        <v>3.6788769952727769E-6</v>
      </c>
      <c r="I8">
        <f>_xlfn.XLOOKUP(B8,RESULTADOS_6!D:D,RESULTADOS_6!AC:AC,0,0,1)</f>
        <v>299.82974688714819</v>
      </c>
      <c r="J8">
        <f>_xlfn.XLOOKUP(B8,RESULTADOS_6!D:D,RESULTADOS_6!G:G,0,0,1)</f>
        <v>10.9</v>
      </c>
      <c r="K8">
        <v>2.2200000000000002</v>
      </c>
      <c r="N8">
        <f>_xlfn.XLOOKUP(B8,RESULTADOS_6!D:D,RESULTADOS_6!AH:AH,0,0,1)</f>
        <v>299829.74688714818</v>
      </c>
    </row>
    <row r="9" spans="1:20" x14ac:dyDescent="0.25">
      <c r="A9" t="s">
        <v>58</v>
      </c>
      <c r="B9">
        <v>2.2808000000000002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191</v>
      </c>
      <c r="F9">
        <f>_xlfn.XLOOKUP(B9,RESULTADOS_7!D:D,RESULTADOS_7!F:F,0,0,1)</f>
        <v>37.93</v>
      </c>
      <c r="G9">
        <f>_xlfn.XLOOKUP(B9,RESULTADOS_7!D:D,RESULTADOS_7!M:M,0,0,1)</f>
        <v>0</v>
      </c>
      <c r="H9">
        <f>_xlfn.XLOOKUP(B9,RESULTADOS_7!D:D,RESULTADOS_7!AF:AF,0,0,1)</f>
        <v>3.7245405762224672E-6</v>
      </c>
      <c r="I9">
        <f>_xlfn.XLOOKUP(B9,RESULTADOS_7!D:D,RESULTADOS_7!AC:AC,0,0,1)</f>
        <v>299.69893475266048</v>
      </c>
      <c r="J9">
        <f>_xlfn.XLOOKUP(B9,RESULTADOS_7!D:D,RESULTADOS_7!G:G,0,0,1)</f>
        <v>11.92</v>
      </c>
      <c r="K9">
        <v>2.2808000000000002</v>
      </c>
      <c r="N9">
        <f>_xlfn.XLOOKUP(B9,RESULTADOS_7!D:D,RESULTADOS_7!AH:AH,0,0,1)</f>
        <v>299698.93475266051</v>
      </c>
    </row>
    <row r="10" spans="1:20" x14ac:dyDescent="0.25">
      <c r="A10" t="s">
        <v>59</v>
      </c>
      <c r="B10">
        <v>2.3307000000000002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172</v>
      </c>
      <c r="F10">
        <f>_xlfn.XLOOKUP(B10,RESULTADOS_8!D:D,RESULTADOS_8!F:F,0,0,1)</f>
        <v>37.049999999999997</v>
      </c>
      <c r="G10">
        <f>_xlfn.XLOOKUP(B10,RESULTADOS_8!D:D,RESULTADOS_8!M:M,0,0,1)</f>
        <v>0</v>
      </c>
      <c r="H10">
        <f>_xlfn.XLOOKUP(B10,RESULTADOS_8!D:D,RESULTADOS_8!AF:AF,0,0,1)</f>
        <v>3.7548172283003349E-6</v>
      </c>
      <c r="I10">
        <f>_xlfn.XLOOKUP(B10,RESULTADOS_8!D:D,RESULTADOS_8!AC:AC,0,0,1)</f>
        <v>290.84867218439121</v>
      </c>
      <c r="J10">
        <f>_xlfn.XLOOKUP(B10,RESULTADOS_8!D:D,RESULTADOS_8!G:G,0,0,1)</f>
        <v>12.92</v>
      </c>
      <c r="K10">
        <v>2.3307000000000002</v>
      </c>
      <c r="N10">
        <f>_xlfn.XLOOKUP(B10,RESULTADOS_8!D:D,RESULTADOS_8!AH:AH,0,0,1)</f>
        <v>290848.67218439118</v>
      </c>
    </row>
    <row r="11" spans="1:20" x14ac:dyDescent="0.25">
      <c r="A11" t="s">
        <v>60</v>
      </c>
      <c r="B11">
        <v>2.3708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157</v>
      </c>
      <c r="F11">
        <f>_xlfn.XLOOKUP(B11,RESULTADOS_9!D:D,RESULTADOS_9!F:F,0,0,1)</f>
        <v>36.35</v>
      </c>
      <c r="G11">
        <f>_xlfn.XLOOKUP(B11,RESULTADOS_9!D:D,RESULTADOS_9!M:M,0,0,1)</f>
        <v>0</v>
      </c>
      <c r="H11">
        <f>_xlfn.XLOOKUP(B11,RESULTADOS_9!D:D,RESULTADOS_9!AF:AF,0,0,1)</f>
        <v>3.7716177831775219E-6</v>
      </c>
      <c r="I11">
        <f>_xlfn.XLOOKUP(B11,RESULTADOS_9!D:D,RESULTADOS_9!AC:AC,0,0,1)</f>
        <v>292.62842514568399</v>
      </c>
      <c r="J11">
        <f>_xlfn.XLOOKUP(B11,RESULTADOS_9!D:D,RESULTADOS_9!G:G,0,0,1)</f>
        <v>13.89</v>
      </c>
      <c r="K11">
        <v>2.3708</v>
      </c>
      <c r="N11">
        <f>_xlfn.XLOOKUP(B11,RESULTADOS_9!D:D,RESULTADOS_9!AH:AH,0,0,1)</f>
        <v>292628.42514568398</v>
      </c>
    </row>
    <row r="12" spans="1:20" x14ac:dyDescent="0.25">
      <c r="A12" t="s">
        <v>61</v>
      </c>
      <c r="B12">
        <v>2.4060999999999999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144</v>
      </c>
      <c r="F12">
        <f>_xlfn.XLOOKUP(B12,RESULTADOS_10!D:D,RESULTADOS_10!F:F,0,0,1)</f>
        <v>35.75</v>
      </c>
      <c r="G12">
        <f>_xlfn.XLOOKUP(B12,RESULTADOS_10!D:D,RESULTADOS_10!M:M,0,0,1)</f>
        <v>0</v>
      </c>
      <c r="H12">
        <f>_xlfn.XLOOKUP(B12,RESULTADOS_10!D:D,RESULTADOS_10!AF:AF,0,0,1)</f>
        <v>3.782934223199688E-6</v>
      </c>
      <c r="I12">
        <f>_xlfn.XLOOKUP(B12,RESULTADOS_10!D:D,RESULTADOS_10!AC:AC,0,0,1)</f>
        <v>294.94444067442208</v>
      </c>
      <c r="J12">
        <f>_xlfn.XLOOKUP(B12,RESULTADOS_10!D:D,RESULTADOS_10!G:G,0,0,1)</f>
        <v>14.9</v>
      </c>
      <c r="K12">
        <v>2.4060999999999999</v>
      </c>
      <c r="N12">
        <f>_xlfn.XLOOKUP(B12,RESULTADOS_10!D:D,RESULTADOS_10!AH:AH,0,0,1)</f>
        <v>294944.44067442208</v>
      </c>
    </row>
    <row r="13" spans="1:20" x14ac:dyDescent="0.25">
      <c r="A13" t="s">
        <v>62</v>
      </c>
      <c r="B13">
        <v>2.4386999999999999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133</v>
      </c>
      <c r="F13">
        <f>_xlfn.XLOOKUP(B13,RESULTADOS_11!D:D,RESULTADOS_11!F:F,0,0,1)</f>
        <v>35.200000000000003</v>
      </c>
      <c r="G13">
        <f>_xlfn.XLOOKUP(B13,RESULTADOS_11!D:D,RESULTADOS_11!M:M,0,0,1)</f>
        <v>0</v>
      </c>
      <c r="H13">
        <f>_xlfn.XLOOKUP(B13,RESULTADOS_11!D:D,RESULTADOS_11!AF:AF,0,0,1)</f>
        <v>3.791925501517946E-6</v>
      </c>
      <c r="I13">
        <f>_xlfn.XLOOKUP(B13,RESULTADOS_11!D:D,RESULTADOS_11!AC:AC,0,0,1)</f>
        <v>297.84999029460732</v>
      </c>
      <c r="J13">
        <f>_xlfn.XLOOKUP(B13,RESULTADOS_11!D:D,RESULTADOS_11!G:G,0,0,1)</f>
        <v>15.88</v>
      </c>
      <c r="K13">
        <v>2.4386999999999999</v>
      </c>
      <c r="N13">
        <f>_xlfn.XLOOKUP(B13,RESULTADOS_11!D:D,RESULTADOS_11!AH:AH,0,0,1)</f>
        <v>297849.9902946073</v>
      </c>
    </row>
    <row r="14" spans="1:20" x14ac:dyDescent="0.25">
      <c r="A14" t="s">
        <v>63</v>
      </c>
      <c r="B14">
        <v>2.4645999999999999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124</v>
      </c>
      <c r="F14">
        <f>_xlfn.XLOOKUP(B14,RESULTADOS_12!D:D,RESULTADOS_12!F:F,0,0,1)</f>
        <v>34.76</v>
      </c>
      <c r="G14">
        <f>_xlfn.XLOOKUP(B14,RESULTADOS_12!D:D,RESULTADOS_12!M:M,0,0,1)</f>
        <v>10</v>
      </c>
      <c r="H14">
        <f>_xlfn.XLOOKUP(B14,RESULTADOS_12!D:D,RESULTADOS_12!AF:AF,0,0,1)</f>
        <v>3.7922734858587131E-6</v>
      </c>
      <c r="I14">
        <f>_xlfn.XLOOKUP(B14,RESULTADOS_12!D:D,RESULTADOS_12!AC:AC,0,0,1)</f>
        <v>299.79542629818042</v>
      </c>
      <c r="J14">
        <f>_xlfn.XLOOKUP(B14,RESULTADOS_12!D:D,RESULTADOS_12!G:G,0,0,1)</f>
        <v>16.82</v>
      </c>
      <c r="K14">
        <v>2.4645999999999999</v>
      </c>
      <c r="N14">
        <f>_xlfn.XLOOKUP(B14,RESULTADOS_12!D:D,RESULTADOS_12!AH:AH,0,0,1)</f>
        <v>299795.42629818042</v>
      </c>
    </row>
    <row r="15" spans="1:20" x14ac:dyDescent="0.25">
      <c r="A15" t="s">
        <v>64</v>
      </c>
      <c r="B15">
        <v>2.4912000000000001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115</v>
      </c>
      <c r="F15">
        <f>_xlfn.XLOOKUP(B15,RESULTADOS_13!D:D,RESULTADOS_13!F:F,0,0,1)</f>
        <v>34.35</v>
      </c>
      <c r="G15">
        <f>_xlfn.XLOOKUP(B15,RESULTADOS_13!D:D,RESULTADOS_13!M:M,0,0,1)</f>
        <v>0</v>
      </c>
      <c r="H15">
        <f>_xlfn.XLOOKUP(B15,RESULTADOS_13!D:D,RESULTADOS_13!AF:AF,0,0,1)</f>
        <v>3.7953146778307899E-6</v>
      </c>
      <c r="I15">
        <f>_xlfn.XLOOKUP(B15,RESULTADOS_13!D:D,RESULTADOS_13!AC:AC,0,0,1)</f>
        <v>303.40669920707489</v>
      </c>
      <c r="J15">
        <f>_xlfn.XLOOKUP(B15,RESULTADOS_13!D:D,RESULTADOS_13!G:G,0,0,1)</f>
        <v>17.920000000000002</v>
      </c>
      <c r="K15">
        <v>2.4912000000000001</v>
      </c>
      <c r="N15">
        <f>_xlfn.XLOOKUP(B15,RESULTADOS_13!D:D,RESULTADOS_13!AH:AH,0,0,1)</f>
        <v>303406.69920707488</v>
      </c>
    </row>
    <row r="16" spans="1:20" x14ac:dyDescent="0.25">
      <c r="A16" t="s">
        <v>65</v>
      </c>
      <c r="B16">
        <v>2.5106000000000002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108</v>
      </c>
      <c r="F16">
        <f>_xlfn.XLOOKUP(B16,RESULTADOS_14!D:D,RESULTADOS_14!F:F,0,0,1)</f>
        <v>34.03</v>
      </c>
      <c r="G16">
        <f>_xlfn.XLOOKUP(B16,RESULTADOS_14!D:D,RESULTADOS_14!M:M,0,0,1)</f>
        <v>0</v>
      </c>
      <c r="H16">
        <f>_xlfn.XLOOKUP(B16,RESULTADOS_14!D:D,RESULTADOS_14!AF:AF,0,0,1)</f>
        <v>3.78888201258602E-6</v>
      </c>
      <c r="I16">
        <f>_xlfn.XLOOKUP(B16,RESULTADOS_14!D:D,RESULTADOS_14!AC:AC,0,0,1)</f>
        <v>307.00225925801948</v>
      </c>
      <c r="J16">
        <f>_xlfn.XLOOKUP(B16,RESULTADOS_14!D:D,RESULTADOS_14!G:G,0,0,1)</f>
        <v>18.899999999999999</v>
      </c>
      <c r="K16">
        <v>2.5106000000000002</v>
      </c>
      <c r="N16">
        <f>_xlfn.XLOOKUP(B16,RESULTADOS_14!D:D,RESULTADOS_14!AH:AH,0,0,1)</f>
        <v>307002.25925801962</v>
      </c>
    </row>
    <row r="17" spans="1:14" x14ac:dyDescent="0.25">
      <c r="A17" t="s">
        <v>66</v>
      </c>
      <c r="B17">
        <v>2.5283000000000002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102</v>
      </c>
      <c r="F17">
        <f>_xlfn.XLOOKUP(B17,RESULTADOS_15!D:D,RESULTADOS_15!F:F,0,0,1)</f>
        <v>33.72</v>
      </c>
      <c r="G17">
        <f>_xlfn.XLOOKUP(B17,RESULTADOS_15!D:D,RESULTADOS_15!M:M,0,0,1)</f>
        <v>0</v>
      </c>
      <c r="H17">
        <f>_xlfn.XLOOKUP(B17,RESULTADOS_15!D:D,RESULTADOS_15!AF:AF,0,0,1)</f>
        <v>3.7813188307680311E-6</v>
      </c>
      <c r="I17">
        <f>_xlfn.XLOOKUP(B17,RESULTADOS_15!D:D,RESULTADOS_15!AC:AC,0,0,1)</f>
        <v>309.03101700328727</v>
      </c>
      <c r="J17">
        <f>_xlfn.XLOOKUP(B17,RESULTADOS_15!D:D,RESULTADOS_15!G:G,0,0,1)</f>
        <v>19.84</v>
      </c>
      <c r="K17">
        <v>2.5283000000000002</v>
      </c>
      <c r="N17">
        <f>_xlfn.XLOOKUP(B17,RESULTADOS_15!D:D,RESULTADOS_15!AH:AH,0,0,1)</f>
        <v>309031.01700328733</v>
      </c>
    </row>
    <row r="18" spans="1:14" x14ac:dyDescent="0.25">
      <c r="A18" t="s">
        <v>67</v>
      </c>
      <c r="B18">
        <v>2.5478000000000001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96</v>
      </c>
      <c r="F18">
        <f>_xlfn.XLOOKUP(B18,RESULTADOS_16!D:D,RESULTADOS_16!F:F,0,0,1)</f>
        <v>33.42</v>
      </c>
      <c r="G18">
        <f>_xlfn.XLOOKUP(B18,RESULTADOS_16!D:D,RESULTADOS_16!M:M,0,0,1)</f>
        <v>0</v>
      </c>
      <c r="H18">
        <f>_xlfn.XLOOKUP(B18,RESULTADOS_16!D:D,RESULTADOS_16!AF:AF,0,0,1)</f>
        <v>3.7777191865620349E-6</v>
      </c>
      <c r="I18">
        <f>_xlfn.XLOOKUP(B18,RESULTADOS_16!D:D,RESULTADOS_16!AC:AC,0,0,1)</f>
        <v>313.94387141623099</v>
      </c>
      <c r="J18">
        <f>_xlfn.XLOOKUP(B18,RESULTADOS_16!D:D,RESULTADOS_16!G:G,0,0,1)</f>
        <v>20.89</v>
      </c>
      <c r="K18">
        <v>2.5478000000000001</v>
      </c>
      <c r="N18">
        <f>_xlfn.XLOOKUP(B18,RESULTADOS_16!D:D,RESULTADOS_16!AH:AH,0,0,1)</f>
        <v>313943.87141623098</v>
      </c>
    </row>
    <row r="19" spans="1:14" x14ac:dyDescent="0.25">
      <c r="A19" t="s">
        <v>68</v>
      </c>
      <c r="B19">
        <v>2.5516000000000001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92</v>
      </c>
      <c r="F19">
        <f>_xlfn.XLOOKUP(B19,RESULTADOS_17!D:D,RESULTADOS_17!F:F,0,0,1)</f>
        <v>33.299999999999997</v>
      </c>
      <c r="G19">
        <f>_xlfn.XLOOKUP(B19,RESULTADOS_17!D:D,RESULTADOS_17!M:M,0,0,1)</f>
        <v>13</v>
      </c>
      <c r="H19">
        <f>_xlfn.XLOOKUP(B19,RESULTADOS_17!D:D,RESULTADOS_17!AF:AF,0,0,1)</f>
        <v>3.7521439478481429E-6</v>
      </c>
      <c r="I19">
        <f>_xlfn.XLOOKUP(B19,RESULTADOS_17!D:D,RESULTADOS_17!AC:AC,0,0,1)</f>
        <v>318.56359120762329</v>
      </c>
      <c r="J19">
        <f>_xlfn.XLOOKUP(B19,RESULTADOS_17!D:D,RESULTADOS_17!G:G,0,0,1)</f>
        <v>21.72</v>
      </c>
      <c r="K19">
        <v>2.5516000000000001</v>
      </c>
      <c r="N19">
        <f>_xlfn.XLOOKUP(B19,RESULTADOS_17!D:D,RESULTADOS_17!AH:AH,0,0,1)</f>
        <v>318563.59120762342</v>
      </c>
    </row>
    <row r="20" spans="1:14" x14ac:dyDescent="0.25">
      <c r="A20" t="s">
        <v>69</v>
      </c>
      <c r="B20">
        <v>2.5653999999999999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87</v>
      </c>
      <c r="F20">
        <f>_xlfn.XLOOKUP(B20,RESULTADOS_18!D:D,RESULTADOS_18!F:F,0,0,1)</f>
        <v>33.08</v>
      </c>
      <c r="G20">
        <f>_xlfn.XLOOKUP(B20,RESULTADOS_18!D:D,RESULTADOS_18!M:M,0,0,1)</f>
        <v>0</v>
      </c>
      <c r="H20">
        <f>_xlfn.XLOOKUP(B20,RESULTADOS_18!D:D,RESULTADOS_18!AF:AF,0,0,1)</f>
        <v>3.7425191032233712E-6</v>
      </c>
      <c r="I20">
        <f>_xlfn.XLOOKUP(B20,RESULTADOS_18!D:D,RESULTADOS_18!AC:AC,0,0,1)</f>
        <v>322.65873123591689</v>
      </c>
      <c r="J20">
        <f>_xlfn.XLOOKUP(B20,RESULTADOS_18!D:D,RESULTADOS_18!G:G,0,0,1)</f>
        <v>22.81</v>
      </c>
      <c r="K20">
        <v>2.5653999999999995</v>
      </c>
      <c r="N20">
        <f>_xlfn.XLOOKUP(B20,RESULTADOS_18!D:D,RESULTADOS_18!AH:AH,0,0,1)</f>
        <v>322658.7312359169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1.8878999999999999</v>
      </c>
      <c r="E2">
        <v>52.97</v>
      </c>
      <c r="F2">
        <v>43.32</v>
      </c>
      <c r="G2">
        <v>8.84</v>
      </c>
      <c r="H2">
        <v>0.14000000000000001</v>
      </c>
      <c r="I2">
        <v>294</v>
      </c>
      <c r="J2">
        <v>124.63</v>
      </c>
      <c r="K2">
        <v>45</v>
      </c>
      <c r="L2">
        <v>1</v>
      </c>
      <c r="M2">
        <v>291</v>
      </c>
      <c r="N2">
        <v>18.64</v>
      </c>
      <c r="O2">
        <v>15605.44</v>
      </c>
      <c r="P2">
        <v>402.23</v>
      </c>
      <c r="Q2">
        <v>8559.1299999999992</v>
      </c>
      <c r="R2">
        <v>647.24</v>
      </c>
      <c r="S2">
        <v>151.13999999999999</v>
      </c>
      <c r="T2">
        <v>241252.21</v>
      </c>
      <c r="U2">
        <v>0.23</v>
      </c>
      <c r="V2">
        <v>0.59</v>
      </c>
      <c r="W2">
        <v>7.78</v>
      </c>
      <c r="X2">
        <v>14.27</v>
      </c>
      <c r="Y2">
        <v>2</v>
      </c>
      <c r="Z2">
        <v>10</v>
      </c>
      <c r="AA2">
        <v>375.27332990337783</v>
      </c>
      <c r="AB2">
        <v>513.46552586466169</v>
      </c>
      <c r="AC2">
        <v>464.46109672952929</v>
      </c>
      <c r="AD2">
        <v>375273.3299033778</v>
      </c>
      <c r="AE2">
        <v>513465.52586466167</v>
      </c>
      <c r="AF2">
        <v>2.968206441951161E-6</v>
      </c>
      <c r="AG2">
        <v>12</v>
      </c>
      <c r="AH2">
        <v>464461.09672952932</v>
      </c>
    </row>
    <row r="3" spans="1:34" x14ac:dyDescent="0.25">
      <c r="A3">
        <v>1</v>
      </c>
      <c r="B3">
        <v>60</v>
      </c>
      <c r="C3" t="s">
        <v>34</v>
      </c>
      <c r="D3">
        <v>2.4060999999999999</v>
      </c>
      <c r="E3">
        <v>41.56</v>
      </c>
      <c r="F3">
        <v>35.75</v>
      </c>
      <c r="G3">
        <v>14.9</v>
      </c>
      <c r="H3">
        <v>0.28000000000000003</v>
      </c>
      <c r="I3">
        <v>144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289.52</v>
      </c>
      <c r="Q3">
        <v>8560.5300000000007</v>
      </c>
      <c r="R3">
        <v>383.17</v>
      </c>
      <c r="S3">
        <v>151.13999999999999</v>
      </c>
      <c r="T3">
        <v>109965.46</v>
      </c>
      <c r="U3">
        <v>0.39</v>
      </c>
      <c r="V3">
        <v>0.72</v>
      </c>
      <c r="W3">
        <v>7.71</v>
      </c>
      <c r="X3">
        <v>6.7</v>
      </c>
      <c r="Y3">
        <v>2</v>
      </c>
      <c r="Z3">
        <v>10</v>
      </c>
      <c r="AA3">
        <v>238.30797276192621</v>
      </c>
      <c r="AB3">
        <v>326.06348173847431</v>
      </c>
      <c r="AC3">
        <v>294.94444067442208</v>
      </c>
      <c r="AD3">
        <v>238307.97276192621</v>
      </c>
      <c r="AE3">
        <v>326063.48173847428</v>
      </c>
      <c r="AF3">
        <v>3.782934223199688E-6</v>
      </c>
      <c r="AG3">
        <v>9</v>
      </c>
      <c r="AH3">
        <v>294944.44067442208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1.5059</v>
      </c>
      <c r="E2">
        <v>66.41</v>
      </c>
      <c r="F2">
        <v>50.32</v>
      </c>
      <c r="G2">
        <v>7.07</v>
      </c>
      <c r="H2">
        <v>0.11</v>
      </c>
      <c r="I2">
        <v>427</v>
      </c>
      <c r="J2">
        <v>159.12</v>
      </c>
      <c r="K2">
        <v>50.28</v>
      </c>
      <c r="L2">
        <v>1</v>
      </c>
      <c r="M2">
        <v>425</v>
      </c>
      <c r="N2">
        <v>27.84</v>
      </c>
      <c r="O2">
        <v>19859.16</v>
      </c>
      <c r="P2">
        <v>581.91999999999996</v>
      </c>
      <c r="Q2">
        <v>8562.85</v>
      </c>
      <c r="R2">
        <v>885.54</v>
      </c>
      <c r="S2">
        <v>151.13999999999999</v>
      </c>
      <c r="T2">
        <v>359739.65</v>
      </c>
      <c r="U2">
        <v>0.17</v>
      </c>
      <c r="V2">
        <v>0.51</v>
      </c>
      <c r="W2">
        <v>8</v>
      </c>
      <c r="X2">
        <v>21.26</v>
      </c>
      <c r="Y2">
        <v>2</v>
      </c>
      <c r="Z2">
        <v>10</v>
      </c>
      <c r="AA2">
        <v>602.98134179973454</v>
      </c>
      <c r="AB2">
        <v>825.02567350974675</v>
      </c>
      <c r="AC2">
        <v>746.28638116078116</v>
      </c>
      <c r="AD2">
        <v>602981.34179973451</v>
      </c>
      <c r="AE2">
        <v>825025.67350974679</v>
      </c>
      <c r="AF2">
        <v>2.2726349967152422E-6</v>
      </c>
      <c r="AG2">
        <v>14</v>
      </c>
      <c r="AH2">
        <v>746286.38116078114</v>
      </c>
    </row>
    <row r="3" spans="1:34" x14ac:dyDescent="0.25">
      <c r="A3">
        <v>1</v>
      </c>
      <c r="B3">
        <v>80</v>
      </c>
      <c r="C3" t="s">
        <v>34</v>
      </c>
      <c r="D3">
        <v>2.4291999999999998</v>
      </c>
      <c r="E3">
        <v>41.17</v>
      </c>
      <c r="F3">
        <v>34.85</v>
      </c>
      <c r="G3">
        <v>16.86</v>
      </c>
      <c r="H3">
        <v>0.22</v>
      </c>
      <c r="I3">
        <v>124</v>
      </c>
      <c r="J3">
        <v>160.54</v>
      </c>
      <c r="K3">
        <v>50.28</v>
      </c>
      <c r="L3">
        <v>2</v>
      </c>
      <c r="M3">
        <v>90</v>
      </c>
      <c r="N3">
        <v>28.26</v>
      </c>
      <c r="O3">
        <v>20034.400000000001</v>
      </c>
      <c r="P3">
        <v>336.36</v>
      </c>
      <c r="Q3">
        <v>8556.91</v>
      </c>
      <c r="R3">
        <v>357.81</v>
      </c>
      <c r="S3">
        <v>151.13999999999999</v>
      </c>
      <c r="T3">
        <v>97389.66</v>
      </c>
      <c r="U3">
        <v>0.42</v>
      </c>
      <c r="V3">
        <v>0.74</v>
      </c>
      <c r="W3">
        <v>7.53</v>
      </c>
      <c r="X3">
        <v>5.79</v>
      </c>
      <c r="Y3">
        <v>2</v>
      </c>
      <c r="Z3">
        <v>10</v>
      </c>
      <c r="AA3">
        <v>261.23870909708108</v>
      </c>
      <c r="AB3">
        <v>357.43832682507639</v>
      </c>
      <c r="AC3">
        <v>323.32491458073281</v>
      </c>
      <c r="AD3">
        <v>261238.7090970811</v>
      </c>
      <c r="AE3">
        <v>357438.32682507642</v>
      </c>
      <c r="AF3">
        <v>3.6660368776284379E-6</v>
      </c>
      <c r="AG3">
        <v>9</v>
      </c>
      <c r="AH3">
        <v>323324.91458073282</v>
      </c>
    </row>
    <row r="4" spans="1:34" x14ac:dyDescent="0.25">
      <c r="A4">
        <v>2</v>
      </c>
      <c r="B4">
        <v>80</v>
      </c>
      <c r="C4" t="s">
        <v>34</v>
      </c>
      <c r="D4">
        <v>2.5106000000000002</v>
      </c>
      <c r="E4">
        <v>39.83</v>
      </c>
      <c r="F4">
        <v>34.03</v>
      </c>
      <c r="G4">
        <v>18.899999999999999</v>
      </c>
      <c r="H4">
        <v>0.33</v>
      </c>
      <c r="I4">
        <v>108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319.58</v>
      </c>
      <c r="Q4">
        <v>8558.74</v>
      </c>
      <c r="R4">
        <v>326.75</v>
      </c>
      <c r="S4">
        <v>151.13999999999999</v>
      </c>
      <c r="T4">
        <v>81938.100000000006</v>
      </c>
      <c r="U4">
        <v>0.46</v>
      </c>
      <c r="V4">
        <v>0.76</v>
      </c>
      <c r="W4">
        <v>7.6</v>
      </c>
      <c r="X4">
        <v>4.9800000000000004</v>
      </c>
      <c r="Y4">
        <v>2</v>
      </c>
      <c r="Z4">
        <v>10</v>
      </c>
      <c r="AA4">
        <v>248.0503984744357</v>
      </c>
      <c r="AB4">
        <v>339.39349840381152</v>
      </c>
      <c r="AC4">
        <v>307.00225925801948</v>
      </c>
      <c r="AD4">
        <v>248050.3984744357</v>
      </c>
      <c r="AE4">
        <v>339393.49840381148</v>
      </c>
      <c r="AF4">
        <v>3.78888201258602E-6</v>
      </c>
      <c r="AG4">
        <v>9</v>
      </c>
      <c r="AH4">
        <v>307002.25925801962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2.1444999999999999</v>
      </c>
      <c r="E2">
        <v>46.63</v>
      </c>
      <c r="F2">
        <v>40.5</v>
      </c>
      <c r="G2">
        <v>9.8800000000000008</v>
      </c>
      <c r="H2">
        <v>0.22</v>
      </c>
      <c r="I2">
        <v>246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10204.209999999999</v>
      </c>
      <c r="P2">
        <v>252.88</v>
      </c>
      <c r="Q2">
        <v>8560.7199999999993</v>
      </c>
      <c r="R2">
        <v>539.79999999999995</v>
      </c>
      <c r="S2">
        <v>151.13999999999999</v>
      </c>
      <c r="T2">
        <v>187772.48</v>
      </c>
      <c r="U2">
        <v>0.28000000000000003</v>
      </c>
      <c r="V2">
        <v>0.63</v>
      </c>
      <c r="W2">
        <v>8</v>
      </c>
      <c r="X2">
        <v>11.45</v>
      </c>
      <c r="Y2">
        <v>2</v>
      </c>
      <c r="Z2">
        <v>10</v>
      </c>
      <c r="AA2">
        <v>241.78590659546049</v>
      </c>
      <c r="AB2">
        <v>330.82214424512551</v>
      </c>
      <c r="AC2">
        <v>299.24894311026469</v>
      </c>
      <c r="AD2">
        <v>241785.90659546049</v>
      </c>
      <c r="AE2">
        <v>330822.14424512553</v>
      </c>
      <c r="AF2">
        <v>3.6113294331066042E-6</v>
      </c>
      <c r="AG2">
        <v>10</v>
      </c>
      <c r="AH2">
        <v>299248.94311026472</v>
      </c>
    </row>
    <row r="3" spans="1:34" x14ac:dyDescent="0.25">
      <c r="A3">
        <v>1</v>
      </c>
      <c r="B3">
        <v>35</v>
      </c>
      <c r="C3" t="s">
        <v>34</v>
      </c>
      <c r="D3">
        <v>2.1482999999999999</v>
      </c>
      <c r="E3">
        <v>46.55</v>
      </c>
      <c r="F3">
        <v>40.44</v>
      </c>
      <c r="G3">
        <v>9.9</v>
      </c>
      <c r="H3">
        <v>0.43</v>
      </c>
      <c r="I3">
        <v>245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255.76</v>
      </c>
      <c r="Q3">
        <v>8561.23</v>
      </c>
      <c r="R3">
        <v>537.47</v>
      </c>
      <c r="S3">
        <v>151.13999999999999</v>
      </c>
      <c r="T3">
        <v>186613.94</v>
      </c>
      <c r="U3">
        <v>0.28000000000000003</v>
      </c>
      <c r="V3">
        <v>0.64</v>
      </c>
      <c r="W3">
        <v>8</v>
      </c>
      <c r="X3">
        <v>11.38</v>
      </c>
      <c r="Y3">
        <v>2</v>
      </c>
      <c r="Z3">
        <v>10</v>
      </c>
      <c r="AA3">
        <v>242.5795467292771</v>
      </c>
      <c r="AB3">
        <v>331.90803768914441</v>
      </c>
      <c r="AC3">
        <v>300.23120040804781</v>
      </c>
      <c r="AD3">
        <v>242579.54672927709</v>
      </c>
      <c r="AE3">
        <v>331908.03768914437</v>
      </c>
      <c r="AF3">
        <v>3.6177286179262839E-6</v>
      </c>
      <c r="AG3">
        <v>10</v>
      </c>
      <c r="AH3">
        <v>300231.20040804782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2.105</v>
      </c>
      <c r="E2">
        <v>47.51</v>
      </c>
      <c r="F2">
        <v>40.270000000000003</v>
      </c>
      <c r="G2">
        <v>10.33</v>
      </c>
      <c r="H2">
        <v>0.16</v>
      </c>
      <c r="I2">
        <v>234</v>
      </c>
      <c r="J2">
        <v>107.41</v>
      </c>
      <c r="K2">
        <v>41.65</v>
      </c>
      <c r="L2">
        <v>1</v>
      </c>
      <c r="M2">
        <v>208</v>
      </c>
      <c r="N2">
        <v>14.77</v>
      </c>
      <c r="O2">
        <v>13481.73</v>
      </c>
      <c r="P2">
        <v>319.04000000000002</v>
      </c>
      <c r="Q2">
        <v>8558.08</v>
      </c>
      <c r="R2">
        <v>542.26</v>
      </c>
      <c r="S2">
        <v>151.13999999999999</v>
      </c>
      <c r="T2">
        <v>189063.31</v>
      </c>
      <c r="U2">
        <v>0.28000000000000003</v>
      </c>
      <c r="V2">
        <v>0.64</v>
      </c>
      <c r="W2">
        <v>7.71</v>
      </c>
      <c r="X2">
        <v>11.22</v>
      </c>
      <c r="Y2">
        <v>2</v>
      </c>
      <c r="Z2">
        <v>10</v>
      </c>
      <c r="AA2">
        <v>283.65558929675922</v>
      </c>
      <c r="AB2">
        <v>388.11009127723293</v>
      </c>
      <c r="AC2">
        <v>351.06940888166719</v>
      </c>
      <c r="AD2">
        <v>283655.58929675922</v>
      </c>
      <c r="AE2">
        <v>388110.09127723292</v>
      </c>
      <c r="AF2">
        <v>3.391208763707128E-6</v>
      </c>
      <c r="AG2">
        <v>10</v>
      </c>
      <c r="AH2">
        <v>351069.40888166719</v>
      </c>
    </row>
    <row r="3" spans="1:34" x14ac:dyDescent="0.25">
      <c r="A3">
        <v>1</v>
      </c>
      <c r="B3">
        <v>50</v>
      </c>
      <c r="C3" t="s">
        <v>34</v>
      </c>
      <c r="D3">
        <v>2.3307000000000002</v>
      </c>
      <c r="E3">
        <v>42.91</v>
      </c>
      <c r="F3">
        <v>37.049999999999997</v>
      </c>
      <c r="G3">
        <v>12.92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276</v>
      </c>
      <c r="Q3">
        <v>8561.65</v>
      </c>
      <c r="R3">
        <v>425.57</v>
      </c>
      <c r="S3">
        <v>151.13999999999999</v>
      </c>
      <c r="T3">
        <v>131026.73</v>
      </c>
      <c r="U3">
        <v>0.36</v>
      </c>
      <c r="V3">
        <v>0.69</v>
      </c>
      <c r="W3">
        <v>7.8</v>
      </c>
      <c r="X3">
        <v>7.99</v>
      </c>
      <c r="Y3">
        <v>2</v>
      </c>
      <c r="Z3">
        <v>10</v>
      </c>
      <c r="AA3">
        <v>234.99869090691101</v>
      </c>
      <c r="AB3">
        <v>321.53557630923331</v>
      </c>
      <c r="AC3">
        <v>290.84867218439121</v>
      </c>
      <c r="AD3">
        <v>234998.69090691101</v>
      </c>
      <c r="AE3">
        <v>321535.57630923332</v>
      </c>
      <c r="AF3">
        <v>3.7548172283003349E-6</v>
      </c>
      <c r="AG3">
        <v>9</v>
      </c>
      <c r="AH3">
        <v>290848.67218439118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1.9383999999999999</v>
      </c>
      <c r="E2">
        <v>51.59</v>
      </c>
      <c r="F2">
        <v>45.03</v>
      </c>
      <c r="G2">
        <v>7.88</v>
      </c>
      <c r="H2">
        <v>0.28000000000000003</v>
      </c>
      <c r="I2">
        <v>343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238.84</v>
      </c>
      <c r="Q2">
        <v>8563.99</v>
      </c>
      <c r="R2">
        <v>688.14</v>
      </c>
      <c r="S2">
        <v>151.13999999999999</v>
      </c>
      <c r="T2">
        <v>261459.55</v>
      </c>
      <c r="U2">
        <v>0.22</v>
      </c>
      <c r="V2">
        <v>0.56999999999999995</v>
      </c>
      <c r="W2">
        <v>8.2899999999999991</v>
      </c>
      <c r="X2">
        <v>15.97</v>
      </c>
      <c r="Y2">
        <v>2</v>
      </c>
      <c r="Z2">
        <v>10</v>
      </c>
      <c r="AA2">
        <v>256.32789295333771</v>
      </c>
      <c r="AB2">
        <v>350.7191315271229</v>
      </c>
      <c r="AC2">
        <v>317.24698985167169</v>
      </c>
      <c r="AD2">
        <v>256327.89295333761</v>
      </c>
      <c r="AE2">
        <v>350719.13152712293</v>
      </c>
      <c r="AF2">
        <v>3.3902064466512392E-6</v>
      </c>
      <c r="AG2">
        <v>11</v>
      </c>
      <c r="AH2">
        <v>317246.98985167168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1.4224000000000001</v>
      </c>
      <c r="E2">
        <v>70.3</v>
      </c>
      <c r="F2">
        <v>52.24</v>
      </c>
      <c r="G2">
        <v>6.77</v>
      </c>
      <c r="H2">
        <v>0.11</v>
      </c>
      <c r="I2">
        <v>463</v>
      </c>
      <c r="J2">
        <v>167.88</v>
      </c>
      <c r="K2">
        <v>51.39</v>
      </c>
      <c r="L2">
        <v>1</v>
      </c>
      <c r="M2">
        <v>461</v>
      </c>
      <c r="N2">
        <v>30.49</v>
      </c>
      <c r="O2">
        <v>20939.59</v>
      </c>
      <c r="P2">
        <v>630.54</v>
      </c>
      <c r="Q2">
        <v>8560.83</v>
      </c>
      <c r="R2">
        <v>950.48</v>
      </c>
      <c r="S2">
        <v>151.13999999999999</v>
      </c>
      <c r="T2">
        <v>392025.38</v>
      </c>
      <c r="U2">
        <v>0.16</v>
      </c>
      <c r="V2">
        <v>0.49</v>
      </c>
      <c r="W2">
        <v>8.07</v>
      </c>
      <c r="X2">
        <v>23.18</v>
      </c>
      <c r="Y2">
        <v>2</v>
      </c>
      <c r="Z2">
        <v>10</v>
      </c>
      <c r="AA2">
        <v>680.29255901103102</v>
      </c>
      <c r="AB2">
        <v>930.80629162842877</v>
      </c>
      <c r="AC2">
        <v>841.97144555024613</v>
      </c>
      <c r="AD2">
        <v>680292.55901103106</v>
      </c>
      <c r="AE2">
        <v>930806.29162842873</v>
      </c>
      <c r="AF2">
        <v>2.1273376991988482E-6</v>
      </c>
      <c r="AG2">
        <v>15</v>
      </c>
      <c r="AH2">
        <v>841971.44555024616</v>
      </c>
    </row>
    <row r="3" spans="1:34" x14ac:dyDescent="0.25">
      <c r="A3">
        <v>1</v>
      </c>
      <c r="B3">
        <v>85</v>
      </c>
      <c r="C3" t="s">
        <v>34</v>
      </c>
      <c r="D3">
        <v>2.3755999999999999</v>
      </c>
      <c r="E3">
        <v>42.1</v>
      </c>
      <c r="F3">
        <v>35.25</v>
      </c>
      <c r="G3">
        <v>16.02</v>
      </c>
      <c r="H3">
        <v>0.21</v>
      </c>
      <c r="I3">
        <v>132</v>
      </c>
      <c r="J3">
        <v>169.33</v>
      </c>
      <c r="K3">
        <v>51.39</v>
      </c>
      <c r="L3">
        <v>2</v>
      </c>
      <c r="M3">
        <v>123</v>
      </c>
      <c r="N3">
        <v>30.94</v>
      </c>
      <c r="O3">
        <v>21118.46</v>
      </c>
      <c r="P3">
        <v>362.17</v>
      </c>
      <c r="Q3">
        <v>8556.7900000000009</v>
      </c>
      <c r="R3">
        <v>372.69</v>
      </c>
      <c r="S3">
        <v>151.13999999999999</v>
      </c>
      <c r="T3">
        <v>104787.08</v>
      </c>
      <c r="U3">
        <v>0.41</v>
      </c>
      <c r="V3">
        <v>0.73</v>
      </c>
      <c r="W3">
        <v>7.52</v>
      </c>
      <c r="X3">
        <v>6.2</v>
      </c>
      <c r="Y3">
        <v>2</v>
      </c>
      <c r="Z3">
        <v>10</v>
      </c>
      <c r="AA3">
        <v>277.68511756726753</v>
      </c>
      <c r="AB3">
        <v>379.94102845831929</v>
      </c>
      <c r="AC3">
        <v>343.67998995283909</v>
      </c>
      <c r="AD3">
        <v>277685.11756726739</v>
      </c>
      <c r="AE3">
        <v>379941.02845831931</v>
      </c>
      <c r="AF3">
        <v>3.5529411123571311E-6</v>
      </c>
      <c r="AG3">
        <v>9</v>
      </c>
      <c r="AH3">
        <v>343679.9899528391</v>
      </c>
    </row>
    <row r="4" spans="1:34" x14ac:dyDescent="0.25">
      <c r="A4">
        <v>2</v>
      </c>
      <c r="B4">
        <v>85</v>
      </c>
      <c r="C4" t="s">
        <v>34</v>
      </c>
      <c r="D4">
        <v>2.5283000000000002</v>
      </c>
      <c r="E4">
        <v>39.549999999999997</v>
      </c>
      <c r="F4">
        <v>33.72</v>
      </c>
      <c r="G4">
        <v>19.84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323.68</v>
      </c>
      <c r="Q4">
        <v>8558.36</v>
      </c>
      <c r="R4">
        <v>317.11</v>
      </c>
      <c r="S4">
        <v>151.13999999999999</v>
      </c>
      <c r="T4">
        <v>77146.39</v>
      </c>
      <c r="U4">
        <v>0.48</v>
      </c>
      <c r="V4">
        <v>0.76</v>
      </c>
      <c r="W4">
        <v>7.57</v>
      </c>
      <c r="X4">
        <v>4.67</v>
      </c>
      <c r="Y4">
        <v>2</v>
      </c>
      <c r="Z4">
        <v>10</v>
      </c>
      <c r="AA4">
        <v>249.6895856528559</v>
      </c>
      <c r="AB4">
        <v>341.63630661715928</v>
      </c>
      <c r="AC4">
        <v>309.03101700328727</v>
      </c>
      <c r="AD4">
        <v>249689.58565285589</v>
      </c>
      <c r="AE4">
        <v>341636.30661715928</v>
      </c>
      <c r="AF4">
        <v>3.7813188307680311E-6</v>
      </c>
      <c r="AG4">
        <v>9</v>
      </c>
      <c r="AH4">
        <v>309031.01700328733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1.7853000000000001</v>
      </c>
      <c r="E2">
        <v>56.01</v>
      </c>
      <c r="F2">
        <v>49.03</v>
      </c>
      <c r="G2">
        <v>6.87</v>
      </c>
      <c r="H2">
        <v>0.34</v>
      </c>
      <c r="I2">
        <v>428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230.71</v>
      </c>
      <c r="Q2">
        <v>8568.5499999999993</v>
      </c>
      <c r="R2">
        <v>819.17</v>
      </c>
      <c r="S2">
        <v>151.13999999999999</v>
      </c>
      <c r="T2">
        <v>326548.01</v>
      </c>
      <c r="U2">
        <v>0.18</v>
      </c>
      <c r="V2">
        <v>0.52</v>
      </c>
      <c r="W2">
        <v>8.5500000000000007</v>
      </c>
      <c r="X2">
        <v>19.96</v>
      </c>
      <c r="Y2">
        <v>2</v>
      </c>
      <c r="Z2">
        <v>10</v>
      </c>
      <c r="AA2">
        <v>272.83355584805958</v>
      </c>
      <c r="AB2">
        <v>373.30290767830201</v>
      </c>
      <c r="AC2">
        <v>337.67540210340559</v>
      </c>
      <c r="AD2">
        <v>272833.55584805959</v>
      </c>
      <c r="AE2">
        <v>373302.90767830203</v>
      </c>
      <c r="AF2">
        <v>3.195447167734763E-6</v>
      </c>
      <c r="AG2">
        <v>12</v>
      </c>
      <c r="AH2">
        <v>337675.40210340562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1.7841</v>
      </c>
      <c r="E2">
        <v>56.05</v>
      </c>
      <c r="F2">
        <v>45</v>
      </c>
      <c r="G2">
        <v>8.2799999999999994</v>
      </c>
      <c r="H2">
        <v>0.13</v>
      </c>
      <c r="I2">
        <v>326</v>
      </c>
      <c r="J2">
        <v>133.21</v>
      </c>
      <c r="K2">
        <v>46.47</v>
      </c>
      <c r="L2">
        <v>1</v>
      </c>
      <c r="M2">
        <v>324</v>
      </c>
      <c r="N2">
        <v>20.75</v>
      </c>
      <c r="O2">
        <v>16663.419999999998</v>
      </c>
      <c r="P2">
        <v>445.92</v>
      </c>
      <c r="Q2">
        <v>8559.25</v>
      </c>
      <c r="R2">
        <v>703.96</v>
      </c>
      <c r="S2">
        <v>151.13999999999999</v>
      </c>
      <c r="T2">
        <v>269452.69</v>
      </c>
      <c r="U2">
        <v>0.21</v>
      </c>
      <c r="V2">
        <v>0.56999999999999995</v>
      </c>
      <c r="W2">
        <v>7.84</v>
      </c>
      <c r="X2">
        <v>15.94</v>
      </c>
      <c r="Y2">
        <v>2</v>
      </c>
      <c r="Z2">
        <v>10</v>
      </c>
      <c r="AA2">
        <v>420.27175986591863</v>
      </c>
      <c r="AB2">
        <v>575.03436293003222</v>
      </c>
      <c r="AC2">
        <v>520.15389039778643</v>
      </c>
      <c r="AD2">
        <v>420271.7598659186</v>
      </c>
      <c r="AE2">
        <v>575034.36293003219</v>
      </c>
      <c r="AF2">
        <v>2.774090411800618E-6</v>
      </c>
      <c r="AG2">
        <v>12</v>
      </c>
      <c r="AH2">
        <v>520153.8903977864</v>
      </c>
    </row>
    <row r="3" spans="1:34" x14ac:dyDescent="0.25">
      <c r="A3">
        <v>1</v>
      </c>
      <c r="B3">
        <v>65</v>
      </c>
      <c r="C3" t="s">
        <v>34</v>
      </c>
      <c r="D3">
        <v>2.4373</v>
      </c>
      <c r="E3">
        <v>41.03</v>
      </c>
      <c r="F3">
        <v>35.229999999999997</v>
      </c>
      <c r="G3">
        <v>15.89</v>
      </c>
      <c r="H3">
        <v>0.26</v>
      </c>
      <c r="I3">
        <v>133</v>
      </c>
      <c r="J3">
        <v>134.55000000000001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295.06</v>
      </c>
      <c r="Q3">
        <v>8558.16</v>
      </c>
      <c r="R3">
        <v>365.88</v>
      </c>
      <c r="S3">
        <v>151.13999999999999</v>
      </c>
      <c r="T3">
        <v>101377.84</v>
      </c>
      <c r="U3">
        <v>0.41</v>
      </c>
      <c r="V3">
        <v>0.73</v>
      </c>
      <c r="W3">
        <v>7.68</v>
      </c>
      <c r="X3">
        <v>6.18</v>
      </c>
      <c r="Y3">
        <v>2</v>
      </c>
      <c r="Z3">
        <v>10</v>
      </c>
      <c r="AA3">
        <v>239.824163099999</v>
      </c>
      <c r="AB3">
        <v>328.13800024862138</v>
      </c>
      <c r="AC3">
        <v>296.82097004956643</v>
      </c>
      <c r="AD3">
        <v>239824.16309999899</v>
      </c>
      <c r="AE3">
        <v>328138.00024862139</v>
      </c>
      <c r="AF3">
        <v>3.7897486467583922E-6</v>
      </c>
      <c r="AG3">
        <v>9</v>
      </c>
      <c r="AH3">
        <v>296820.97004956641</v>
      </c>
    </row>
    <row r="4" spans="1:34" x14ac:dyDescent="0.25">
      <c r="A4">
        <v>2</v>
      </c>
      <c r="B4">
        <v>65</v>
      </c>
      <c r="C4" t="s">
        <v>34</v>
      </c>
      <c r="D4">
        <v>2.4386999999999999</v>
      </c>
      <c r="E4">
        <v>41.01</v>
      </c>
      <c r="F4">
        <v>35.200000000000003</v>
      </c>
      <c r="G4">
        <v>15.88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297.79000000000002</v>
      </c>
      <c r="Q4">
        <v>8558.11</v>
      </c>
      <c r="R4">
        <v>365.41</v>
      </c>
      <c r="S4">
        <v>151.13999999999999</v>
      </c>
      <c r="T4">
        <v>101142.89</v>
      </c>
      <c r="U4">
        <v>0.41</v>
      </c>
      <c r="V4">
        <v>0.73</v>
      </c>
      <c r="W4">
        <v>7.67</v>
      </c>
      <c r="X4">
        <v>6.16</v>
      </c>
      <c r="Y4">
        <v>2</v>
      </c>
      <c r="Z4">
        <v>10</v>
      </c>
      <c r="AA4">
        <v>240.65558656390951</v>
      </c>
      <c r="AB4">
        <v>329.27559051175768</v>
      </c>
      <c r="AC4">
        <v>297.84999029460732</v>
      </c>
      <c r="AD4">
        <v>240655.58656390951</v>
      </c>
      <c r="AE4">
        <v>329275.59051175782</v>
      </c>
      <c r="AF4">
        <v>3.791925501517946E-6</v>
      </c>
      <c r="AG4">
        <v>9</v>
      </c>
      <c r="AH4">
        <v>297849.9902946073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1.5984</v>
      </c>
      <c r="E2">
        <v>62.56</v>
      </c>
      <c r="F2">
        <v>48.34</v>
      </c>
      <c r="G2">
        <v>7.42</v>
      </c>
      <c r="H2">
        <v>0.12</v>
      </c>
      <c r="I2">
        <v>391</v>
      </c>
      <c r="J2">
        <v>150.44</v>
      </c>
      <c r="K2">
        <v>49.1</v>
      </c>
      <c r="L2">
        <v>1</v>
      </c>
      <c r="M2">
        <v>389</v>
      </c>
      <c r="N2">
        <v>25.34</v>
      </c>
      <c r="O2">
        <v>18787.759999999998</v>
      </c>
      <c r="P2">
        <v>533.26</v>
      </c>
      <c r="Q2">
        <v>8559.81</v>
      </c>
      <c r="R2">
        <v>818.66</v>
      </c>
      <c r="S2">
        <v>151.13999999999999</v>
      </c>
      <c r="T2">
        <v>326476.74</v>
      </c>
      <c r="U2">
        <v>0.18</v>
      </c>
      <c r="V2">
        <v>0.53</v>
      </c>
      <c r="W2">
        <v>7.93</v>
      </c>
      <c r="X2">
        <v>19.28</v>
      </c>
      <c r="Y2">
        <v>2</v>
      </c>
      <c r="Z2">
        <v>10</v>
      </c>
      <c r="AA2">
        <v>538.91906739154274</v>
      </c>
      <c r="AB2">
        <v>737.37284343637725</v>
      </c>
      <c r="AC2">
        <v>666.99901416809428</v>
      </c>
      <c r="AD2">
        <v>538919.06739154272</v>
      </c>
      <c r="AE2">
        <v>737372.84343637724</v>
      </c>
      <c r="AF2">
        <v>2.435144099648658E-6</v>
      </c>
      <c r="AG2">
        <v>14</v>
      </c>
      <c r="AH2">
        <v>666999.01416809426</v>
      </c>
    </row>
    <row r="3" spans="1:34" x14ac:dyDescent="0.25">
      <c r="A3">
        <v>1</v>
      </c>
      <c r="B3">
        <v>75</v>
      </c>
      <c r="C3" t="s">
        <v>34</v>
      </c>
      <c r="D3">
        <v>2.4605999999999999</v>
      </c>
      <c r="E3">
        <v>40.64</v>
      </c>
      <c r="F3">
        <v>34.67</v>
      </c>
      <c r="G3">
        <v>17.190000000000001</v>
      </c>
      <c r="H3">
        <v>0.23</v>
      </c>
      <c r="I3">
        <v>121</v>
      </c>
      <c r="J3">
        <v>151.83000000000001</v>
      </c>
      <c r="K3">
        <v>49.1</v>
      </c>
      <c r="L3">
        <v>2</v>
      </c>
      <c r="M3">
        <v>42</v>
      </c>
      <c r="N3">
        <v>25.73</v>
      </c>
      <c r="O3">
        <v>18959.54</v>
      </c>
      <c r="P3">
        <v>315.52999999999997</v>
      </c>
      <c r="Q3">
        <v>8557.67</v>
      </c>
      <c r="R3">
        <v>349.74</v>
      </c>
      <c r="S3">
        <v>151.13999999999999</v>
      </c>
      <c r="T3">
        <v>93366.04</v>
      </c>
      <c r="U3">
        <v>0.43</v>
      </c>
      <c r="V3">
        <v>0.74</v>
      </c>
      <c r="W3">
        <v>7.59</v>
      </c>
      <c r="X3">
        <v>5.62</v>
      </c>
      <c r="Y3">
        <v>2</v>
      </c>
      <c r="Z3">
        <v>10</v>
      </c>
      <c r="AA3">
        <v>249.09717394043801</v>
      </c>
      <c r="AB3">
        <v>340.82574277686939</v>
      </c>
      <c r="AC3">
        <v>308.29781223828093</v>
      </c>
      <c r="AD3">
        <v>249097.17394043799</v>
      </c>
      <c r="AE3">
        <v>340825.74277686939</v>
      </c>
      <c r="AF3">
        <v>3.7486959281753539E-6</v>
      </c>
      <c r="AG3">
        <v>9</v>
      </c>
      <c r="AH3">
        <v>308297.81223828089</v>
      </c>
    </row>
    <row r="4" spans="1:34" x14ac:dyDescent="0.25">
      <c r="A4">
        <v>2</v>
      </c>
      <c r="B4">
        <v>75</v>
      </c>
      <c r="C4" t="s">
        <v>34</v>
      </c>
      <c r="D4">
        <v>2.4912000000000001</v>
      </c>
      <c r="E4">
        <v>40.14</v>
      </c>
      <c r="F4">
        <v>34.35</v>
      </c>
      <c r="G4">
        <v>17.920000000000002</v>
      </c>
      <c r="H4">
        <v>0.35</v>
      </c>
      <c r="I4">
        <v>115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311.82</v>
      </c>
      <c r="Q4">
        <v>8559.07</v>
      </c>
      <c r="R4">
        <v>336.6</v>
      </c>
      <c r="S4">
        <v>151.13999999999999</v>
      </c>
      <c r="T4">
        <v>86825.4</v>
      </c>
      <c r="U4">
        <v>0.45</v>
      </c>
      <c r="V4">
        <v>0.75</v>
      </c>
      <c r="W4">
        <v>7.64</v>
      </c>
      <c r="X4">
        <v>5.3</v>
      </c>
      <c r="Y4">
        <v>2</v>
      </c>
      <c r="Z4">
        <v>10</v>
      </c>
      <c r="AA4">
        <v>245.14527293714761</v>
      </c>
      <c r="AB4">
        <v>335.41857747860269</v>
      </c>
      <c r="AC4">
        <v>303.40669920707489</v>
      </c>
      <c r="AD4">
        <v>245145.27293714759</v>
      </c>
      <c r="AE4">
        <v>335418.57747860282</v>
      </c>
      <c r="AF4">
        <v>3.7953146778307899E-6</v>
      </c>
      <c r="AG4">
        <v>9</v>
      </c>
      <c r="AH4">
        <v>303406.69920707488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1.2581</v>
      </c>
      <c r="E2">
        <v>79.48</v>
      </c>
      <c r="F2">
        <v>56.73</v>
      </c>
      <c r="G2">
        <v>6.25</v>
      </c>
      <c r="H2">
        <v>0.1</v>
      </c>
      <c r="I2">
        <v>545</v>
      </c>
      <c r="J2">
        <v>185.69</v>
      </c>
      <c r="K2">
        <v>53.44</v>
      </c>
      <c r="L2">
        <v>1</v>
      </c>
      <c r="M2">
        <v>543</v>
      </c>
      <c r="N2">
        <v>36.26</v>
      </c>
      <c r="O2">
        <v>23136.14</v>
      </c>
      <c r="P2">
        <v>740.19</v>
      </c>
      <c r="Q2">
        <v>8564.31</v>
      </c>
      <c r="R2">
        <v>1103.33</v>
      </c>
      <c r="S2">
        <v>151.13999999999999</v>
      </c>
      <c r="T2">
        <v>468043.19</v>
      </c>
      <c r="U2">
        <v>0.14000000000000001</v>
      </c>
      <c r="V2">
        <v>0.45</v>
      </c>
      <c r="W2">
        <v>8.2200000000000006</v>
      </c>
      <c r="X2">
        <v>27.66</v>
      </c>
      <c r="Y2">
        <v>2</v>
      </c>
      <c r="Z2">
        <v>10</v>
      </c>
      <c r="AA2">
        <v>872.26175223397161</v>
      </c>
      <c r="AB2">
        <v>1193.4670108791429</v>
      </c>
      <c r="AC2">
        <v>1079.5641944023071</v>
      </c>
      <c r="AD2">
        <v>872261.75223397161</v>
      </c>
      <c r="AE2">
        <v>1193467.0108791429</v>
      </c>
      <c r="AF2">
        <v>1.8500440119092919E-6</v>
      </c>
      <c r="AG2">
        <v>17</v>
      </c>
      <c r="AH2">
        <v>1079564.194402307</v>
      </c>
    </row>
    <row r="3" spans="1:34" x14ac:dyDescent="0.25">
      <c r="A3">
        <v>1</v>
      </c>
      <c r="B3">
        <v>95</v>
      </c>
      <c r="C3" t="s">
        <v>34</v>
      </c>
      <c r="D3">
        <v>2.2581000000000002</v>
      </c>
      <c r="E3">
        <v>44.28</v>
      </c>
      <c r="F3">
        <v>36.159999999999997</v>
      </c>
      <c r="G3">
        <v>14.27</v>
      </c>
      <c r="H3">
        <v>0.19</v>
      </c>
      <c r="I3">
        <v>152</v>
      </c>
      <c r="J3">
        <v>187.21</v>
      </c>
      <c r="K3">
        <v>53.44</v>
      </c>
      <c r="L3">
        <v>2</v>
      </c>
      <c r="M3">
        <v>150</v>
      </c>
      <c r="N3">
        <v>36.770000000000003</v>
      </c>
      <c r="O3">
        <v>23322.880000000001</v>
      </c>
      <c r="P3">
        <v>416.84</v>
      </c>
      <c r="Q3">
        <v>8557.65</v>
      </c>
      <c r="R3">
        <v>403.92</v>
      </c>
      <c r="S3">
        <v>151.13999999999999</v>
      </c>
      <c r="T3">
        <v>120304.26</v>
      </c>
      <c r="U3">
        <v>0.37</v>
      </c>
      <c r="V3">
        <v>0.71</v>
      </c>
      <c r="W3">
        <v>7.53</v>
      </c>
      <c r="X3">
        <v>7.11</v>
      </c>
      <c r="Y3">
        <v>2</v>
      </c>
      <c r="Z3">
        <v>10</v>
      </c>
      <c r="AA3">
        <v>323.86282302197827</v>
      </c>
      <c r="AB3">
        <v>443.12340227803969</v>
      </c>
      <c r="AC3">
        <v>400.83232669222389</v>
      </c>
      <c r="AD3">
        <v>323862.82302197831</v>
      </c>
      <c r="AE3">
        <v>443123.40227803972</v>
      </c>
      <c r="AF3">
        <v>3.3205503404279239E-6</v>
      </c>
      <c r="AG3">
        <v>10</v>
      </c>
      <c r="AH3">
        <v>400832.32669222401</v>
      </c>
    </row>
    <row r="4" spans="1:34" x14ac:dyDescent="0.25">
      <c r="A4">
        <v>2</v>
      </c>
      <c r="B4">
        <v>95</v>
      </c>
      <c r="C4" t="s">
        <v>34</v>
      </c>
      <c r="D4">
        <v>2.5516000000000001</v>
      </c>
      <c r="E4">
        <v>39.19</v>
      </c>
      <c r="F4">
        <v>33.299999999999997</v>
      </c>
      <c r="G4">
        <v>21.72</v>
      </c>
      <c r="H4">
        <v>0.28000000000000003</v>
      </c>
      <c r="I4">
        <v>92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342.29</v>
      </c>
      <c r="Q4">
        <v>8557.91</v>
      </c>
      <c r="R4">
        <v>303.17</v>
      </c>
      <c r="S4">
        <v>151.13999999999999</v>
      </c>
      <c r="T4">
        <v>70225.649999999994</v>
      </c>
      <c r="U4">
        <v>0.5</v>
      </c>
      <c r="V4">
        <v>0.77</v>
      </c>
      <c r="W4">
        <v>7.54</v>
      </c>
      <c r="X4">
        <v>4.25</v>
      </c>
      <c r="Y4">
        <v>2</v>
      </c>
      <c r="Z4">
        <v>10</v>
      </c>
      <c r="AA4">
        <v>257.39167499769491</v>
      </c>
      <c r="AB4">
        <v>352.17464505096342</v>
      </c>
      <c r="AC4">
        <v>318.56359120762329</v>
      </c>
      <c r="AD4">
        <v>257391.67499769491</v>
      </c>
      <c r="AE4">
        <v>352174.64505096339</v>
      </c>
      <c r="AF4">
        <v>3.7521439478481429E-6</v>
      </c>
      <c r="AG4">
        <v>9</v>
      </c>
      <c r="AH4">
        <v>318563.59120762342</v>
      </c>
    </row>
    <row r="5" spans="1:34" x14ac:dyDescent="0.25">
      <c r="A5">
        <v>3</v>
      </c>
      <c r="B5">
        <v>95</v>
      </c>
      <c r="C5" t="s">
        <v>34</v>
      </c>
      <c r="D5">
        <v>2.5499000000000001</v>
      </c>
      <c r="E5">
        <v>39.22</v>
      </c>
      <c r="F5">
        <v>33.32</v>
      </c>
      <c r="G5">
        <v>21.73</v>
      </c>
      <c r="H5">
        <v>0.37</v>
      </c>
      <c r="I5">
        <v>92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343.01</v>
      </c>
      <c r="Q5">
        <v>8558.3700000000008</v>
      </c>
      <c r="R5">
        <v>303.14</v>
      </c>
      <c r="S5">
        <v>151.13999999999999</v>
      </c>
      <c r="T5">
        <v>70210.929999999993</v>
      </c>
      <c r="U5">
        <v>0.5</v>
      </c>
      <c r="V5">
        <v>0.77</v>
      </c>
      <c r="W5">
        <v>7.56</v>
      </c>
      <c r="X5">
        <v>4.2699999999999996</v>
      </c>
      <c r="Y5">
        <v>2</v>
      </c>
      <c r="Z5">
        <v>10</v>
      </c>
      <c r="AA5">
        <v>257.79288841902797</v>
      </c>
      <c r="AB5">
        <v>352.7236029543181</v>
      </c>
      <c r="AC5">
        <v>319.06015733914933</v>
      </c>
      <c r="AD5">
        <v>257792.88841902811</v>
      </c>
      <c r="AE5">
        <v>352723.60295431811</v>
      </c>
      <c r="AF5">
        <v>3.749644087089661E-6</v>
      </c>
      <c r="AG5">
        <v>9</v>
      </c>
      <c r="AH5">
        <v>319060.15733914927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1.1797</v>
      </c>
      <c r="E2">
        <v>84.77</v>
      </c>
      <c r="F2">
        <v>59.27</v>
      </c>
      <c r="G2">
        <v>6.02</v>
      </c>
      <c r="H2">
        <v>0.09</v>
      </c>
      <c r="I2">
        <v>591</v>
      </c>
      <c r="J2">
        <v>194.77</v>
      </c>
      <c r="K2">
        <v>54.38</v>
      </c>
      <c r="L2">
        <v>1</v>
      </c>
      <c r="M2">
        <v>589</v>
      </c>
      <c r="N2">
        <v>39.4</v>
      </c>
      <c r="O2">
        <v>24256.19</v>
      </c>
      <c r="P2">
        <v>801.16</v>
      </c>
      <c r="Q2">
        <v>8562.58</v>
      </c>
      <c r="R2">
        <v>1190.6199999999999</v>
      </c>
      <c r="S2">
        <v>151.13999999999999</v>
      </c>
      <c r="T2">
        <v>511458.75</v>
      </c>
      <c r="U2">
        <v>0.13</v>
      </c>
      <c r="V2">
        <v>0.43</v>
      </c>
      <c r="W2">
        <v>8.2899999999999991</v>
      </c>
      <c r="X2">
        <v>30.2</v>
      </c>
      <c r="Y2">
        <v>2</v>
      </c>
      <c r="Z2">
        <v>10</v>
      </c>
      <c r="AA2">
        <v>989.93651085785223</v>
      </c>
      <c r="AB2">
        <v>1354.4748070722931</v>
      </c>
      <c r="AC2">
        <v>1225.205632502644</v>
      </c>
      <c r="AD2">
        <v>989936.51085785218</v>
      </c>
      <c r="AE2">
        <v>1354474.807072293</v>
      </c>
      <c r="AF2">
        <v>1.72099859128113E-6</v>
      </c>
      <c r="AG2">
        <v>18</v>
      </c>
      <c r="AH2">
        <v>1225205.6325026441</v>
      </c>
    </row>
    <row r="3" spans="1:34" x14ac:dyDescent="0.25">
      <c r="A3">
        <v>1</v>
      </c>
      <c r="B3">
        <v>100</v>
      </c>
      <c r="C3" t="s">
        <v>34</v>
      </c>
      <c r="D3">
        <v>2.198</v>
      </c>
      <c r="E3">
        <v>45.5</v>
      </c>
      <c r="F3">
        <v>36.68</v>
      </c>
      <c r="G3">
        <v>13.58</v>
      </c>
      <c r="H3">
        <v>0.18</v>
      </c>
      <c r="I3">
        <v>162</v>
      </c>
      <c r="J3">
        <v>196.32</v>
      </c>
      <c r="K3">
        <v>54.38</v>
      </c>
      <c r="L3">
        <v>2</v>
      </c>
      <c r="M3">
        <v>160</v>
      </c>
      <c r="N3">
        <v>39.950000000000003</v>
      </c>
      <c r="O3">
        <v>24447.22</v>
      </c>
      <c r="P3">
        <v>444.74</v>
      </c>
      <c r="Q3">
        <v>8558.7800000000007</v>
      </c>
      <c r="R3">
        <v>420.9</v>
      </c>
      <c r="S3">
        <v>151.13999999999999</v>
      </c>
      <c r="T3">
        <v>128742.93</v>
      </c>
      <c r="U3">
        <v>0.36</v>
      </c>
      <c r="V3">
        <v>0.7</v>
      </c>
      <c r="W3">
        <v>7.57</v>
      </c>
      <c r="X3">
        <v>7.63</v>
      </c>
      <c r="Y3">
        <v>2</v>
      </c>
      <c r="Z3">
        <v>10</v>
      </c>
      <c r="AA3">
        <v>344.61626317185761</v>
      </c>
      <c r="AB3">
        <v>471.51917466826598</v>
      </c>
      <c r="AC3">
        <v>426.51804641924377</v>
      </c>
      <c r="AD3">
        <v>344616.26317185757</v>
      </c>
      <c r="AE3">
        <v>471519.17466826597</v>
      </c>
      <c r="AF3">
        <v>3.206539716568555E-6</v>
      </c>
      <c r="AG3">
        <v>10</v>
      </c>
      <c r="AH3">
        <v>426518.04641924391</v>
      </c>
    </row>
    <row r="4" spans="1:34" x14ac:dyDescent="0.25">
      <c r="A4">
        <v>2</v>
      </c>
      <c r="B4">
        <v>100</v>
      </c>
      <c r="C4" t="s">
        <v>34</v>
      </c>
      <c r="D4">
        <v>2.548</v>
      </c>
      <c r="E4">
        <v>39.25</v>
      </c>
      <c r="F4">
        <v>33.229999999999997</v>
      </c>
      <c r="G4">
        <v>22.15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353.5</v>
      </c>
      <c r="Q4">
        <v>8556.9599999999991</v>
      </c>
      <c r="R4">
        <v>301.66000000000003</v>
      </c>
      <c r="S4">
        <v>151.13999999999999</v>
      </c>
      <c r="T4">
        <v>69481.19</v>
      </c>
      <c r="U4">
        <v>0.5</v>
      </c>
      <c r="V4">
        <v>0.77</v>
      </c>
      <c r="W4">
        <v>7.52</v>
      </c>
      <c r="X4">
        <v>4.18</v>
      </c>
      <c r="Y4">
        <v>2</v>
      </c>
      <c r="Z4">
        <v>10</v>
      </c>
      <c r="AA4">
        <v>263.08437021650252</v>
      </c>
      <c r="AB4">
        <v>359.96364179349069</v>
      </c>
      <c r="AC4">
        <v>325.6092170328634</v>
      </c>
      <c r="AD4">
        <v>263084.37021650252</v>
      </c>
      <c r="AE4">
        <v>359963.64179349068</v>
      </c>
      <c r="AF4">
        <v>3.717135212837432E-6</v>
      </c>
      <c r="AG4">
        <v>9</v>
      </c>
      <c r="AH4">
        <v>325609.21703286341</v>
      </c>
    </row>
    <row r="5" spans="1:34" x14ac:dyDescent="0.25">
      <c r="A5">
        <v>3</v>
      </c>
      <c r="B5">
        <v>100</v>
      </c>
      <c r="C5" t="s">
        <v>34</v>
      </c>
      <c r="D5">
        <v>2.5653999999999999</v>
      </c>
      <c r="E5">
        <v>38.979999999999997</v>
      </c>
      <c r="F5">
        <v>33.08</v>
      </c>
      <c r="G5">
        <v>22.81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350.96</v>
      </c>
      <c r="Q5">
        <v>8557.9500000000007</v>
      </c>
      <c r="R5">
        <v>295.27999999999997</v>
      </c>
      <c r="S5">
        <v>151.13999999999999</v>
      </c>
      <c r="T5">
        <v>66309.070000000007</v>
      </c>
      <c r="U5">
        <v>0.51</v>
      </c>
      <c r="V5">
        <v>0.78</v>
      </c>
      <c r="W5">
        <v>7.55</v>
      </c>
      <c r="X5">
        <v>4.03</v>
      </c>
      <c r="Y5">
        <v>2</v>
      </c>
      <c r="Z5">
        <v>10</v>
      </c>
      <c r="AA5">
        <v>260.70044907079352</v>
      </c>
      <c r="AB5">
        <v>356.70185571075331</v>
      </c>
      <c r="AC5">
        <v>322.65873123591689</v>
      </c>
      <c r="AD5">
        <v>260700.44907079349</v>
      </c>
      <c r="AE5">
        <v>356701.85571075318</v>
      </c>
      <c r="AF5">
        <v>3.7425191032233712E-6</v>
      </c>
      <c r="AG5">
        <v>9</v>
      </c>
      <c r="AH5">
        <v>322658.7312359169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1.9936</v>
      </c>
      <c r="E2">
        <v>50.16</v>
      </c>
      <c r="F2">
        <v>41.79</v>
      </c>
      <c r="G2">
        <v>9.5299999999999994</v>
      </c>
      <c r="H2">
        <v>0.15</v>
      </c>
      <c r="I2">
        <v>263</v>
      </c>
      <c r="J2">
        <v>116.05</v>
      </c>
      <c r="K2">
        <v>43.4</v>
      </c>
      <c r="L2">
        <v>1</v>
      </c>
      <c r="M2">
        <v>257</v>
      </c>
      <c r="N2">
        <v>16.649999999999999</v>
      </c>
      <c r="O2">
        <v>14546.17</v>
      </c>
      <c r="P2">
        <v>360.62</v>
      </c>
      <c r="Q2">
        <v>8558.5300000000007</v>
      </c>
      <c r="R2">
        <v>594.73</v>
      </c>
      <c r="S2">
        <v>151.13999999999999</v>
      </c>
      <c r="T2">
        <v>215153.01</v>
      </c>
      <c r="U2">
        <v>0.25</v>
      </c>
      <c r="V2">
        <v>0.62</v>
      </c>
      <c r="W2">
        <v>7.74</v>
      </c>
      <c r="X2">
        <v>12.74</v>
      </c>
      <c r="Y2">
        <v>2</v>
      </c>
      <c r="Z2">
        <v>10</v>
      </c>
      <c r="AA2">
        <v>327.70537879590091</v>
      </c>
      <c r="AB2">
        <v>448.38095660951723</v>
      </c>
      <c r="AC2">
        <v>405.58810741732918</v>
      </c>
      <c r="AD2">
        <v>327705.37879590091</v>
      </c>
      <c r="AE2">
        <v>448380.95660951722</v>
      </c>
      <c r="AF2">
        <v>3.171544294138143E-6</v>
      </c>
      <c r="AG2">
        <v>11</v>
      </c>
      <c r="AH2">
        <v>405588.10741732921</v>
      </c>
    </row>
    <row r="3" spans="1:34" x14ac:dyDescent="0.25">
      <c r="A3">
        <v>1</v>
      </c>
      <c r="B3">
        <v>55</v>
      </c>
      <c r="C3" t="s">
        <v>34</v>
      </c>
      <c r="D3">
        <v>2.3708</v>
      </c>
      <c r="E3">
        <v>42.18</v>
      </c>
      <c r="F3">
        <v>36.35</v>
      </c>
      <c r="G3">
        <v>13.89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282.48</v>
      </c>
      <c r="Q3">
        <v>8559.3700000000008</v>
      </c>
      <c r="R3">
        <v>402.56</v>
      </c>
      <c r="S3">
        <v>151.13999999999999</v>
      </c>
      <c r="T3">
        <v>119595.7</v>
      </c>
      <c r="U3">
        <v>0.38</v>
      </c>
      <c r="V3">
        <v>0.71</v>
      </c>
      <c r="W3">
        <v>7.75</v>
      </c>
      <c r="X3">
        <v>7.29</v>
      </c>
      <c r="Y3">
        <v>2</v>
      </c>
      <c r="Z3">
        <v>10</v>
      </c>
      <c r="AA3">
        <v>236.43668824380919</v>
      </c>
      <c r="AB3">
        <v>323.50310770554148</v>
      </c>
      <c r="AC3">
        <v>292.62842514568399</v>
      </c>
      <c r="AD3">
        <v>236436.68824380921</v>
      </c>
      <c r="AE3">
        <v>323503.10770554148</v>
      </c>
      <c r="AF3">
        <v>3.7716177831775219E-6</v>
      </c>
      <c r="AG3">
        <v>9</v>
      </c>
      <c r="AH3">
        <v>292628.42514568398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1.1797</v>
      </c>
      <c r="E2">
        <v>84.77</v>
      </c>
      <c r="F2">
        <v>59.27</v>
      </c>
      <c r="G2">
        <v>6.02</v>
      </c>
      <c r="H2">
        <v>0.09</v>
      </c>
      <c r="I2">
        <v>591</v>
      </c>
      <c r="J2">
        <v>194.77</v>
      </c>
      <c r="K2">
        <v>54.38</v>
      </c>
      <c r="L2">
        <v>1</v>
      </c>
      <c r="M2">
        <v>589</v>
      </c>
      <c r="N2">
        <v>39.4</v>
      </c>
      <c r="O2">
        <v>24256.19</v>
      </c>
      <c r="P2">
        <v>801.16</v>
      </c>
      <c r="Q2">
        <v>8562.58</v>
      </c>
      <c r="R2">
        <v>1190.6199999999999</v>
      </c>
      <c r="S2">
        <v>151.13999999999999</v>
      </c>
      <c r="T2">
        <v>511458.75</v>
      </c>
      <c r="U2">
        <v>0.13</v>
      </c>
      <c r="V2">
        <v>0.43</v>
      </c>
      <c r="W2">
        <v>8.2899999999999991</v>
      </c>
      <c r="X2">
        <v>30.2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2.198</v>
      </c>
      <c r="E3">
        <v>45.5</v>
      </c>
      <c r="F3">
        <v>36.68</v>
      </c>
      <c r="G3">
        <v>13.58</v>
      </c>
      <c r="H3">
        <v>0.18</v>
      </c>
      <c r="I3">
        <v>162</v>
      </c>
      <c r="J3">
        <v>196.32</v>
      </c>
      <c r="K3">
        <v>54.38</v>
      </c>
      <c r="L3">
        <v>2</v>
      </c>
      <c r="M3">
        <v>160</v>
      </c>
      <c r="N3">
        <v>39.950000000000003</v>
      </c>
      <c r="O3">
        <v>24447.22</v>
      </c>
      <c r="P3">
        <v>444.74</v>
      </c>
      <c r="Q3">
        <v>8558.7800000000007</v>
      </c>
      <c r="R3">
        <v>420.9</v>
      </c>
      <c r="S3">
        <v>151.13999999999999</v>
      </c>
      <c r="T3">
        <v>128742.93</v>
      </c>
      <c r="U3">
        <v>0.36</v>
      </c>
      <c r="V3">
        <v>0.7</v>
      </c>
      <c r="W3">
        <v>7.57</v>
      </c>
      <c r="X3">
        <v>7.63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2.548</v>
      </c>
      <c r="E4">
        <v>39.25</v>
      </c>
      <c r="F4">
        <v>33.229999999999997</v>
      </c>
      <c r="G4">
        <v>22.15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353.5</v>
      </c>
      <c r="Q4">
        <v>8556.9599999999991</v>
      </c>
      <c r="R4">
        <v>301.66000000000003</v>
      </c>
      <c r="S4">
        <v>151.13999999999999</v>
      </c>
      <c r="T4">
        <v>69481.19</v>
      </c>
      <c r="U4">
        <v>0.5</v>
      </c>
      <c r="V4">
        <v>0.77</v>
      </c>
      <c r="W4">
        <v>7.52</v>
      </c>
      <c r="X4">
        <v>4.18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2.5653999999999999</v>
      </c>
      <c r="E5">
        <v>38.979999999999997</v>
      </c>
      <c r="F5">
        <v>33.08</v>
      </c>
      <c r="G5">
        <v>22.81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350.96</v>
      </c>
      <c r="Q5">
        <v>8557.9500000000007</v>
      </c>
      <c r="R5">
        <v>295.27999999999997</v>
      </c>
      <c r="S5">
        <v>151.13999999999999</v>
      </c>
      <c r="T5">
        <v>66309.070000000007</v>
      </c>
      <c r="U5">
        <v>0.51</v>
      </c>
      <c r="V5">
        <v>0.78</v>
      </c>
      <c r="W5">
        <v>7.55</v>
      </c>
      <c r="X5">
        <v>4.03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2.2008000000000001</v>
      </c>
      <c r="E6">
        <v>45.44</v>
      </c>
      <c r="F6">
        <v>39.340000000000003</v>
      </c>
      <c r="G6">
        <v>10.73</v>
      </c>
      <c r="H6">
        <v>0.2</v>
      </c>
      <c r="I6">
        <v>220</v>
      </c>
      <c r="J6">
        <v>89.87</v>
      </c>
      <c r="K6">
        <v>37.549999999999997</v>
      </c>
      <c r="L6">
        <v>1</v>
      </c>
      <c r="M6">
        <v>33</v>
      </c>
      <c r="N6">
        <v>11.32</v>
      </c>
      <c r="O6">
        <v>11317.98</v>
      </c>
      <c r="P6">
        <v>263.36</v>
      </c>
      <c r="Q6">
        <v>8561.84</v>
      </c>
      <c r="R6">
        <v>502.51</v>
      </c>
      <c r="S6">
        <v>151.13999999999999</v>
      </c>
      <c r="T6">
        <v>169257.41</v>
      </c>
      <c r="U6">
        <v>0.3</v>
      </c>
      <c r="V6">
        <v>0.65</v>
      </c>
      <c r="W6">
        <v>7.9</v>
      </c>
      <c r="X6">
        <v>10.29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2.2200000000000002</v>
      </c>
      <c r="E7">
        <v>45.05</v>
      </c>
      <c r="F7">
        <v>39.04</v>
      </c>
      <c r="G7">
        <v>10.9</v>
      </c>
      <c r="H7">
        <v>0.39</v>
      </c>
      <c r="I7">
        <v>215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263.27</v>
      </c>
      <c r="Q7">
        <v>8561.75</v>
      </c>
      <c r="R7">
        <v>490.73</v>
      </c>
      <c r="S7">
        <v>151.13999999999999</v>
      </c>
      <c r="T7">
        <v>163393.31</v>
      </c>
      <c r="U7">
        <v>0.31</v>
      </c>
      <c r="V7">
        <v>0.66</v>
      </c>
      <c r="W7">
        <v>7.93</v>
      </c>
      <c r="X7">
        <v>9.99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2.0543</v>
      </c>
      <c r="E8">
        <v>48.68</v>
      </c>
      <c r="F8">
        <v>42.38</v>
      </c>
      <c r="G8">
        <v>8.89</v>
      </c>
      <c r="H8">
        <v>0.24</v>
      </c>
      <c r="I8">
        <v>286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245.75</v>
      </c>
      <c r="Q8">
        <v>8562.23</v>
      </c>
      <c r="R8">
        <v>600.79</v>
      </c>
      <c r="S8">
        <v>151.13999999999999</v>
      </c>
      <c r="T8">
        <v>218065.55</v>
      </c>
      <c r="U8">
        <v>0.25</v>
      </c>
      <c r="V8">
        <v>0.61</v>
      </c>
      <c r="W8">
        <v>8.1300000000000008</v>
      </c>
      <c r="X8">
        <v>13.33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1.5712999999999999</v>
      </c>
      <c r="E9">
        <v>63.64</v>
      </c>
      <c r="F9">
        <v>55.62</v>
      </c>
      <c r="G9">
        <v>5.86</v>
      </c>
      <c r="H9">
        <v>0.43</v>
      </c>
      <c r="I9">
        <v>569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219.6</v>
      </c>
      <c r="Q9">
        <v>8571.39</v>
      </c>
      <c r="R9">
        <v>1035.3699999999999</v>
      </c>
      <c r="S9">
        <v>151.13999999999999</v>
      </c>
      <c r="T9">
        <v>433940.64</v>
      </c>
      <c r="U9">
        <v>0.15</v>
      </c>
      <c r="V9">
        <v>0.46</v>
      </c>
      <c r="W9">
        <v>8.9700000000000006</v>
      </c>
      <c r="X9">
        <v>26.54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1.6857</v>
      </c>
      <c r="E10">
        <v>59.32</v>
      </c>
      <c r="F10">
        <v>46.72</v>
      </c>
      <c r="G10">
        <v>7.81</v>
      </c>
      <c r="H10">
        <v>0.12</v>
      </c>
      <c r="I10">
        <v>359</v>
      </c>
      <c r="J10">
        <v>141.81</v>
      </c>
      <c r="K10">
        <v>47.83</v>
      </c>
      <c r="L10">
        <v>1</v>
      </c>
      <c r="M10">
        <v>357</v>
      </c>
      <c r="N10">
        <v>22.98</v>
      </c>
      <c r="O10">
        <v>17723.39</v>
      </c>
      <c r="P10">
        <v>490.2</v>
      </c>
      <c r="Q10">
        <v>8560.5400000000009</v>
      </c>
      <c r="R10">
        <v>762.11</v>
      </c>
      <c r="S10">
        <v>151.13999999999999</v>
      </c>
      <c r="T10">
        <v>298362.87</v>
      </c>
      <c r="U10">
        <v>0.2</v>
      </c>
      <c r="V10">
        <v>0.55000000000000004</v>
      </c>
      <c r="W10">
        <v>7.91</v>
      </c>
      <c r="X10">
        <v>17.66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2.4645999999999999</v>
      </c>
      <c r="E11">
        <v>40.57</v>
      </c>
      <c r="F11">
        <v>34.76</v>
      </c>
      <c r="G11">
        <v>16.82</v>
      </c>
      <c r="H11">
        <v>0.25</v>
      </c>
      <c r="I11">
        <v>124</v>
      </c>
      <c r="J11">
        <v>143.16999999999999</v>
      </c>
      <c r="K11">
        <v>47.83</v>
      </c>
      <c r="L11">
        <v>2</v>
      </c>
      <c r="M11">
        <v>10</v>
      </c>
      <c r="N11">
        <v>23.34</v>
      </c>
      <c r="O11">
        <v>17891.86</v>
      </c>
      <c r="P11">
        <v>302.66000000000003</v>
      </c>
      <c r="Q11">
        <v>8559.83</v>
      </c>
      <c r="R11">
        <v>351.35</v>
      </c>
      <c r="S11">
        <v>151.13999999999999</v>
      </c>
      <c r="T11">
        <v>94157.19</v>
      </c>
      <c r="U11">
        <v>0.43</v>
      </c>
      <c r="V11">
        <v>0.74</v>
      </c>
      <c r="W11">
        <v>7.63</v>
      </c>
      <c r="X11">
        <v>5.71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2.4641999999999999</v>
      </c>
      <c r="E12">
        <v>40.58</v>
      </c>
      <c r="F12">
        <v>34.770000000000003</v>
      </c>
      <c r="G12">
        <v>16.82</v>
      </c>
      <c r="H12">
        <v>0.37</v>
      </c>
      <c r="I12">
        <v>124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305.45999999999998</v>
      </c>
      <c r="Q12">
        <v>8558.57</v>
      </c>
      <c r="R12">
        <v>351.25</v>
      </c>
      <c r="S12">
        <v>151.13999999999999</v>
      </c>
      <c r="T12">
        <v>94107.87</v>
      </c>
      <c r="U12">
        <v>0.43</v>
      </c>
      <c r="V12">
        <v>0.74</v>
      </c>
      <c r="W12">
        <v>7.64</v>
      </c>
      <c r="X12">
        <v>5.72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1.341</v>
      </c>
      <c r="E13">
        <v>74.569999999999993</v>
      </c>
      <c r="F13">
        <v>54.3</v>
      </c>
      <c r="G13">
        <v>6.49</v>
      </c>
      <c r="H13">
        <v>0.1</v>
      </c>
      <c r="I13">
        <v>502</v>
      </c>
      <c r="J13">
        <v>176.73</v>
      </c>
      <c r="K13">
        <v>52.44</v>
      </c>
      <c r="L13">
        <v>1</v>
      </c>
      <c r="M13">
        <v>500</v>
      </c>
      <c r="N13">
        <v>33.29</v>
      </c>
      <c r="O13">
        <v>22031.19</v>
      </c>
      <c r="P13">
        <v>682.32</v>
      </c>
      <c r="Q13">
        <v>8562.07</v>
      </c>
      <c r="R13">
        <v>1021.15</v>
      </c>
      <c r="S13">
        <v>151.13999999999999</v>
      </c>
      <c r="T13">
        <v>427167.96</v>
      </c>
      <c r="U13">
        <v>0.15</v>
      </c>
      <c r="V13">
        <v>0.47</v>
      </c>
      <c r="W13">
        <v>8.1199999999999992</v>
      </c>
      <c r="X13">
        <v>25.23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2.3169</v>
      </c>
      <c r="E14">
        <v>43.16</v>
      </c>
      <c r="F14">
        <v>35.69</v>
      </c>
      <c r="G14">
        <v>15.08</v>
      </c>
      <c r="H14">
        <v>0.2</v>
      </c>
      <c r="I14">
        <v>142</v>
      </c>
      <c r="J14">
        <v>178.21</v>
      </c>
      <c r="K14">
        <v>52.44</v>
      </c>
      <c r="L14">
        <v>2</v>
      </c>
      <c r="M14">
        <v>140</v>
      </c>
      <c r="N14">
        <v>33.770000000000003</v>
      </c>
      <c r="O14">
        <v>22213.89</v>
      </c>
      <c r="P14">
        <v>389.36</v>
      </c>
      <c r="Q14">
        <v>8556.9500000000007</v>
      </c>
      <c r="R14">
        <v>388.53</v>
      </c>
      <c r="S14">
        <v>151.13999999999999</v>
      </c>
      <c r="T14">
        <v>112655.45</v>
      </c>
      <c r="U14">
        <v>0.39</v>
      </c>
      <c r="V14">
        <v>0.72</v>
      </c>
      <c r="W14">
        <v>7.51</v>
      </c>
      <c r="X14">
        <v>6.64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2.5421</v>
      </c>
      <c r="E15">
        <v>39.340000000000003</v>
      </c>
      <c r="F15">
        <v>33.47</v>
      </c>
      <c r="G15">
        <v>20.7</v>
      </c>
      <c r="H15">
        <v>0.3</v>
      </c>
      <c r="I15">
        <v>97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333.39</v>
      </c>
      <c r="Q15">
        <v>8559.68</v>
      </c>
      <c r="R15">
        <v>307.88</v>
      </c>
      <c r="S15">
        <v>151.13999999999999</v>
      </c>
      <c r="T15">
        <v>72556.22</v>
      </c>
      <c r="U15">
        <v>0.49</v>
      </c>
      <c r="V15">
        <v>0.77</v>
      </c>
      <c r="W15">
        <v>7.57</v>
      </c>
      <c r="X15">
        <v>4.42</v>
      </c>
      <c r="Y15">
        <v>2</v>
      </c>
      <c r="Z15">
        <v>10</v>
      </c>
    </row>
    <row r="16" spans="1:26" x14ac:dyDescent="0.25">
      <c r="A16">
        <v>3</v>
      </c>
      <c r="B16">
        <v>90</v>
      </c>
      <c r="C16" t="s">
        <v>34</v>
      </c>
      <c r="D16">
        <v>2.5478000000000001</v>
      </c>
      <c r="E16">
        <v>39.25</v>
      </c>
      <c r="F16">
        <v>33.42</v>
      </c>
      <c r="G16">
        <v>20.89</v>
      </c>
      <c r="H16">
        <v>0.39</v>
      </c>
      <c r="I16">
        <v>96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335.22</v>
      </c>
      <c r="Q16">
        <v>8559.4699999999993</v>
      </c>
      <c r="R16">
        <v>306.05</v>
      </c>
      <c r="S16">
        <v>151.13999999999999</v>
      </c>
      <c r="T16">
        <v>71647.3</v>
      </c>
      <c r="U16">
        <v>0.49</v>
      </c>
      <c r="V16">
        <v>0.77</v>
      </c>
      <c r="W16">
        <v>7.57</v>
      </c>
      <c r="X16">
        <v>4.37</v>
      </c>
      <c r="Y16">
        <v>2</v>
      </c>
      <c r="Z16">
        <v>10</v>
      </c>
    </row>
    <row r="17" spans="1:26" x14ac:dyDescent="0.25">
      <c r="A17">
        <v>0</v>
      </c>
      <c r="B17">
        <v>10</v>
      </c>
      <c r="C17" t="s">
        <v>34</v>
      </c>
      <c r="D17">
        <v>1.2521</v>
      </c>
      <c r="E17">
        <v>79.87</v>
      </c>
      <c r="F17">
        <v>68.760000000000005</v>
      </c>
      <c r="G17">
        <v>4.8499999999999996</v>
      </c>
      <c r="H17">
        <v>0.64</v>
      </c>
      <c r="I17">
        <v>851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198.62</v>
      </c>
      <c r="Q17">
        <v>8580.7999999999993</v>
      </c>
      <c r="R17">
        <v>1467.57</v>
      </c>
      <c r="S17">
        <v>151.13999999999999</v>
      </c>
      <c r="T17">
        <v>648631.37</v>
      </c>
      <c r="U17">
        <v>0.1</v>
      </c>
      <c r="V17">
        <v>0.37</v>
      </c>
      <c r="W17">
        <v>9.7799999999999994</v>
      </c>
      <c r="X17">
        <v>39.67</v>
      </c>
      <c r="Y17">
        <v>2</v>
      </c>
      <c r="Z17">
        <v>10</v>
      </c>
    </row>
    <row r="18" spans="1:26" x14ac:dyDescent="0.25">
      <c r="A18">
        <v>0</v>
      </c>
      <c r="B18">
        <v>45</v>
      </c>
      <c r="C18" t="s">
        <v>34</v>
      </c>
      <c r="D18">
        <v>2.19</v>
      </c>
      <c r="E18">
        <v>45.66</v>
      </c>
      <c r="F18">
        <v>39.25</v>
      </c>
      <c r="G18">
        <v>10.95</v>
      </c>
      <c r="H18">
        <v>0.18</v>
      </c>
      <c r="I18">
        <v>215</v>
      </c>
      <c r="J18">
        <v>98.71</v>
      </c>
      <c r="K18">
        <v>39.72</v>
      </c>
      <c r="L18">
        <v>1</v>
      </c>
      <c r="M18">
        <v>113</v>
      </c>
      <c r="N18">
        <v>12.99</v>
      </c>
      <c r="O18">
        <v>12407.75</v>
      </c>
      <c r="P18">
        <v>283.75</v>
      </c>
      <c r="Q18">
        <v>8559.67</v>
      </c>
      <c r="R18">
        <v>503.65</v>
      </c>
      <c r="S18">
        <v>151.13999999999999</v>
      </c>
      <c r="T18">
        <v>169850.62</v>
      </c>
      <c r="U18">
        <v>0.3</v>
      </c>
      <c r="V18">
        <v>0.66</v>
      </c>
      <c r="W18">
        <v>7.79</v>
      </c>
      <c r="X18">
        <v>10.199999999999999</v>
      </c>
      <c r="Y18">
        <v>2</v>
      </c>
      <c r="Z18">
        <v>10</v>
      </c>
    </row>
    <row r="19" spans="1:26" x14ac:dyDescent="0.25">
      <c r="A19">
        <v>1</v>
      </c>
      <c r="B19">
        <v>45</v>
      </c>
      <c r="C19" t="s">
        <v>34</v>
      </c>
      <c r="D19">
        <v>2.2808000000000002</v>
      </c>
      <c r="E19">
        <v>43.84</v>
      </c>
      <c r="F19">
        <v>37.93</v>
      </c>
      <c r="G19">
        <v>11.92</v>
      </c>
      <c r="H19">
        <v>0.35</v>
      </c>
      <c r="I19">
        <v>191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269.26</v>
      </c>
      <c r="Q19">
        <v>8559.91</v>
      </c>
      <c r="R19">
        <v>453.41</v>
      </c>
      <c r="S19">
        <v>151.13999999999999</v>
      </c>
      <c r="T19">
        <v>144850.06</v>
      </c>
      <c r="U19">
        <v>0.33</v>
      </c>
      <c r="V19">
        <v>0.68</v>
      </c>
      <c r="W19">
        <v>7.88</v>
      </c>
      <c r="X19">
        <v>8.8800000000000008</v>
      </c>
      <c r="Y19">
        <v>2</v>
      </c>
      <c r="Z19">
        <v>10</v>
      </c>
    </row>
    <row r="20" spans="1:26" x14ac:dyDescent="0.25">
      <c r="A20">
        <v>0</v>
      </c>
      <c r="B20">
        <v>60</v>
      </c>
      <c r="C20" t="s">
        <v>34</v>
      </c>
      <c r="D20">
        <v>1.8878999999999999</v>
      </c>
      <c r="E20">
        <v>52.97</v>
      </c>
      <c r="F20">
        <v>43.32</v>
      </c>
      <c r="G20">
        <v>8.84</v>
      </c>
      <c r="H20">
        <v>0.14000000000000001</v>
      </c>
      <c r="I20">
        <v>294</v>
      </c>
      <c r="J20">
        <v>124.63</v>
      </c>
      <c r="K20">
        <v>45</v>
      </c>
      <c r="L20">
        <v>1</v>
      </c>
      <c r="M20">
        <v>291</v>
      </c>
      <c r="N20">
        <v>18.64</v>
      </c>
      <c r="O20">
        <v>15605.44</v>
      </c>
      <c r="P20">
        <v>402.23</v>
      </c>
      <c r="Q20">
        <v>8559.1299999999992</v>
      </c>
      <c r="R20">
        <v>647.24</v>
      </c>
      <c r="S20">
        <v>151.13999999999999</v>
      </c>
      <c r="T20">
        <v>241252.21</v>
      </c>
      <c r="U20">
        <v>0.23</v>
      </c>
      <c r="V20">
        <v>0.59</v>
      </c>
      <c r="W20">
        <v>7.78</v>
      </c>
      <c r="X20">
        <v>14.27</v>
      </c>
      <c r="Y20">
        <v>2</v>
      </c>
      <c r="Z20">
        <v>10</v>
      </c>
    </row>
    <row r="21" spans="1:26" x14ac:dyDescent="0.25">
      <c r="A21">
        <v>1</v>
      </c>
      <c r="B21">
        <v>60</v>
      </c>
      <c r="C21" t="s">
        <v>34</v>
      </c>
      <c r="D21">
        <v>2.4060999999999999</v>
      </c>
      <c r="E21">
        <v>41.56</v>
      </c>
      <c r="F21">
        <v>35.75</v>
      </c>
      <c r="G21">
        <v>14.9</v>
      </c>
      <c r="H21">
        <v>0.28000000000000003</v>
      </c>
      <c r="I21">
        <v>144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289.52</v>
      </c>
      <c r="Q21">
        <v>8560.5300000000007</v>
      </c>
      <c r="R21">
        <v>383.17</v>
      </c>
      <c r="S21">
        <v>151.13999999999999</v>
      </c>
      <c r="T21">
        <v>109965.46</v>
      </c>
      <c r="U21">
        <v>0.39</v>
      </c>
      <c r="V21">
        <v>0.72</v>
      </c>
      <c r="W21">
        <v>7.71</v>
      </c>
      <c r="X21">
        <v>6.7</v>
      </c>
      <c r="Y21">
        <v>2</v>
      </c>
      <c r="Z21">
        <v>10</v>
      </c>
    </row>
    <row r="22" spans="1:26" x14ac:dyDescent="0.25">
      <c r="A22">
        <v>0</v>
      </c>
      <c r="B22">
        <v>80</v>
      </c>
      <c r="C22" t="s">
        <v>34</v>
      </c>
      <c r="D22">
        <v>1.5059</v>
      </c>
      <c r="E22">
        <v>66.41</v>
      </c>
      <c r="F22">
        <v>50.32</v>
      </c>
      <c r="G22">
        <v>7.07</v>
      </c>
      <c r="H22">
        <v>0.11</v>
      </c>
      <c r="I22">
        <v>427</v>
      </c>
      <c r="J22">
        <v>159.12</v>
      </c>
      <c r="K22">
        <v>50.28</v>
      </c>
      <c r="L22">
        <v>1</v>
      </c>
      <c r="M22">
        <v>425</v>
      </c>
      <c r="N22">
        <v>27.84</v>
      </c>
      <c r="O22">
        <v>19859.16</v>
      </c>
      <c r="P22">
        <v>581.91999999999996</v>
      </c>
      <c r="Q22">
        <v>8562.85</v>
      </c>
      <c r="R22">
        <v>885.54</v>
      </c>
      <c r="S22">
        <v>151.13999999999999</v>
      </c>
      <c r="T22">
        <v>359739.65</v>
      </c>
      <c r="U22">
        <v>0.17</v>
      </c>
      <c r="V22">
        <v>0.51</v>
      </c>
      <c r="W22">
        <v>8</v>
      </c>
      <c r="X22">
        <v>21.26</v>
      </c>
      <c r="Y22">
        <v>2</v>
      </c>
      <c r="Z22">
        <v>10</v>
      </c>
    </row>
    <row r="23" spans="1:26" x14ac:dyDescent="0.25">
      <c r="A23">
        <v>1</v>
      </c>
      <c r="B23">
        <v>80</v>
      </c>
      <c r="C23" t="s">
        <v>34</v>
      </c>
      <c r="D23">
        <v>2.4291999999999998</v>
      </c>
      <c r="E23">
        <v>41.17</v>
      </c>
      <c r="F23">
        <v>34.85</v>
      </c>
      <c r="G23">
        <v>16.86</v>
      </c>
      <c r="H23">
        <v>0.22</v>
      </c>
      <c r="I23">
        <v>124</v>
      </c>
      <c r="J23">
        <v>160.54</v>
      </c>
      <c r="K23">
        <v>50.28</v>
      </c>
      <c r="L23">
        <v>2</v>
      </c>
      <c r="M23">
        <v>90</v>
      </c>
      <c r="N23">
        <v>28.26</v>
      </c>
      <c r="O23">
        <v>20034.400000000001</v>
      </c>
      <c r="P23">
        <v>336.36</v>
      </c>
      <c r="Q23">
        <v>8556.91</v>
      </c>
      <c r="R23">
        <v>357.81</v>
      </c>
      <c r="S23">
        <v>151.13999999999999</v>
      </c>
      <c r="T23">
        <v>97389.66</v>
      </c>
      <c r="U23">
        <v>0.42</v>
      </c>
      <c r="V23">
        <v>0.74</v>
      </c>
      <c r="W23">
        <v>7.53</v>
      </c>
      <c r="X23">
        <v>5.79</v>
      </c>
      <c r="Y23">
        <v>2</v>
      </c>
      <c r="Z23">
        <v>10</v>
      </c>
    </row>
    <row r="24" spans="1:26" x14ac:dyDescent="0.25">
      <c r="A24">
        <v>2</v>
      </c>
      <c r="B24">
        <v>80</v>
      </c>
      <c r="C24" t="s">
        <v>34</v>
      </c>
      <c r="D24">
        <v>2.5106000000000002</v>
      </c>
      <c r="E24">
        <v>39.83</v>
      </c>
      <c r="F24">
        <v>34.03</v>
      </c>
      <c r="G24">
        <v>18.899999999999999</v>
      </c>
      <c r="H24">
        <v>0.33</v>
      </c>
      <c r="I24">
        <v>108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319.58</v>
      </c>
      <c r="Q24">
        <v>8558.74</v>
      </c>
      <c r="R24">
        <v>326.75</v>
      </c>
      <c r="S24">
        <v>151.13999999999999</v>
      </c>
      <c r="T24">
        <v>81938.100000000006</v>
      </c>
      <c r="U24">
        <v>0.46</v>
      </c>
      <c r="V24">
        <v>0.76</v>
      </c>
      <c r="W24">
        <v>7.6</v>
      </c>
      <c r="X24">
        <v>4.9800000000000004</v>
      </c>
      <c r="Y24">
        <v>2</v>
      </c>
      <c r="Z24">
        <v>10</v>
      </c>
    </row>
    <row r="25" spans="1:26" x14ac:dyDescent="0.25">
      <c r="A25">
        <v>0</v>
      </c>
      <c r="B25">
        <v>35</v>
      </c>
      <c r="C25" t="s">
        <v>34</v>
      </c>
      <c r="D25">
        <v>2.1444999999999999</v>
      </c>
      <c r="E25">
        <v>46.63</v>
      </c>
      <c r="F25">
        <v>40.5</v>
      </c>
      <c r="G25">
        <v>9.8800000000000008</v>
      </c>
      <c r="H25">
        <v>0.22</v>
      </c>
      <c r="I25">
        <v>246</v>
      </c>
      <c r="J25">
        <v>80.84</v>
      </c>
      <c r="K25">
        <v>35.1</v>
      </c>
      <c r="L25">
        <v>1</v>
      </c>
      <c r="M25">
        <v>4</v>
      </c>
      <c r="N25">
        <v>9.74</v>
      </c>
      <c r="O25">
        <v>10204.209999999999</v>
      </c>
      <c r="P25">
        <v>252.88</v>
      </c>
      <c r="Q25">
        <v>8560.7199999999993</v>
      </c>
      <c r="R25">
        <v>539.79999999999995</v>
      </c>
      <c r="S25">
        <v>151.13999999999999</v>
      </c>
      <c r="T25">
        <v>187772.48</v>
      </c>
      <c r="U25">
        <v>0.28000000000000003</v>
      </c>
      <c r="V25">
        <v>0.63</v>
      </c>
      <c r="W25">
        <v>8</v>
      </c>
      <c r="X25">
        <v>11.45</v>
      </c>
      <c r="Y25">
        <v>2</v>
      </c>
      <c r="Z25">
        <v>10</v>
      </c>
    </row>
    <row r="26" spans="1:26" x14ac:dyDescent="0.25">
      <c r="A26">
        <v>1</v>
      </c>
      <c r="B26">
        <v>35</v>
      </c>
      <c r="C26" t="s">
        <v>34</v>
      </c>
      <c r="D26">
        <v>2.1482999999999999</v>
      </c>
      <c r="E26">
        <v>46.55</v>
      </c>
      <c r="F26">
        <v>40.44</v>
      </c>
      <c r="G26">
        <v>9.9</v>
      </c>
      <c r="H26">
        <v>0.43</v>
      </c>
      <c r="I26">
        <v>245</v>
      </c>
      <c r="J26">
        <v>82.04</v>
      </c>
      <c r="K26">
        <v>35.1</v>
      </c>
      <c r="L26">
        <v>2</v>
      </c>
      <c r="M26">
        <v>0</v>
      </c>
      <c r="N26">
        <v>9.94</v>
      </c>
      <c r="O26">
        <v>10352.530000000001</v>
      </c>
      <c r="P26">
        <v>255.76</v>
      </c>
      <c r="Q26">
        <v>8561.23</v>
      </c>
      <c r="R26">
        <v>537.47</v>
      </c>
      <c r="S26">
        <v>151.13999999999999</v>
      </c>
      <c r="T26">
        <v>186613.94</v>
      </c>
      <c r="U26">
        <v>0.28000000000000003</v>
      </c>
      <c r="V26">
        <v>0.64</v>
      </c>
      <c r="W26">
        <v>8</v>
      </c>
      <c r="X26">
        <v>11.38</v>
      </c>
      <c r="Y26">
        <v>2</v>
      </c>
      <c r="Z26">
        <v>10</v>
      </c>
    </row>
    <row r="27" spans="1:26" x14ac:dyDescent="0.25">
      <c r="A27">
        <v>0</v>
      </c>
      <c r="B27">
        <v>50</v>
      </c>
      <c r="C27" t="s">
        <v>34</v>
      </c>
      <c r="D27">
        <v>2.105</v>
      </c>
      <c r="E27">
        <v>47.51</v>
      </c>
      <c r="F27">
        <v>40.270000000000003</v>
      </c>
      <c r="G27">
        <v>10.33</v>
      </c>
      <c r="H27">
        <v>0.16</v>
      </c>
      <c r="I27">
        <v>234</v>
      </c>
      <c r="J27">
        <v>107.41</v>
      </c>
      <c r="K27">
        <v>41.65</v>
      </c>
      <c r="L27">
        <v>1</v>
      </c>
      <c r="M27">
        <v>208</v>
      </c>
      <c r="N27">
        <v>14.77</v>
      </c>
      <c r="O27">
        <v>13481.73</v>
      </c>
      <c r="P27">
        <v>319.04000000000002</v>
      </c>
      <c r="Q27">
        <v>8558.08</v>
      </c>
      <c r="R27">
        <v>542.26</v>
      </c>
      <c r="S27">
        <v>151.13999999999999</v>
      </c>
      <c r="T27">
        <v>189063.31</v>
      </c>
      <c r="U27">
        <v>0.28000000000000003</v>
      </c>
      <c r="V27">
        <v>0.64</v>
      </c>
      <c r="W27">
        <v>7.71</v>
      </c>
      <c r="X27">
        <v>11.22</v>
      </c>
      <c r="Y27">
        <v>2</v>
      </c>
      <c r="Z27">
        <v>10</v>
      </c>
    </row>
    <row r="28" spans="1:26" x14ac:dyDescent="0.25">
      <c r="A28">
        <v>1</v>
      </c>
      <c r="B28">
        <v>50</v>
      </c>
      <c r="C28" t="s">
        <v>34</v>
      </c>
      <c r="D28">
        <v>2.3307000000000002</v>
      </c>
      <c r="E28">
        <v>42.91</v>
      </c>
      <c r="F28">
        <v>37.049999999999997</v>
      </c>
      <c r="G28">
        <v>12.92</v>
      </c>
      <c r="H28">
        <v>0.32</v>
      </c>
      <c r="I28">
        <v>172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276</v>
      </c>
      <c r="Q28">
        <v>8561.65</v>
      </c>
      <c r="R28">
        <v>425.57</v>
      </c>
      <c r="S28">
        <v>151.13999999999999</v>
      </c>
      <c r="T28">
        <v>131026.73</v>
      </c>
      <c r="U28">
        <v>0.36</v>
      </c>
      <c r="V28">
        <v>0.69</v>
      </c>
      <c r="W28">
        <v>7.8</v>
      </c>
      <c r="X28">
        <v>7.99</v>
      </c>
      <c r="Y28">
        <v>2</v>
      </c>
      <c r="Z28">
        <v>10</v>
      </c>
    </row>
    <row r="29" spans="1:26" x14ac:dyDescent="0.25">
      <c r="A29">
        <v>0</v>
      </c>
      <c r="B29">
        <v>25</v>
      </c>
      <c r="C29" t="s">
        <v>34</v>
      </c>
      <c r="D29">
        <v>1.9383999999999999</v>
      </c>
      <c r="E29">
        <v>51.59</v>
      </c>
      <c r="F29">
        <v>45.03</v>
      </c>
      <c r="G29">
        <v>7.88</v>
      </c>
      <c r="H29">
        <v>0.28000000000000003</v>
      </c>
      <c r="I29">
        <v>343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238.84</v>
      </c>
      <c r="Q29">
        <v>8563.99</v>
      </c>
      <c r="R29">
        <v>688.14</v>
      </c>
      <c r="S29">
        <v>151.13999999999999</v>
      </c>
      <c r="T29">
        <v>261459.55</v>
      </c>
      <c r="U29">
        <v>0.22</v>
      </c>
      <c r="V29">
        <v>0.56999999999999995</v>
      </c>
      <c r="W29">
        <v>8.2899999999999991</v>
      </c>
      <c r="X29">
        <v>15.97</v>
      </c>
      <c r="Y29">
        <v>2</v>
      </c>
      <c r="Z29">
        <v>10</v>
      </c>
    </row>
    <row r="30" spans="1:26" x14ac:dyDescent="0.25">
      <c r="A30">
        <v>0</v>
      </c>
      <c r="B30">
        <v>85</v>
      </c>
      <c r="C30" t="s">
        <v>34</v>
      </c>
      <c r="D30">
        <v>1.4224000000000001</v>
      </c>
      <c r="E30">
        <v>70.3</v>
      </c>
      <c r="F30">
        <v>52.24</v>
      </c>
      <c r="G30">
        <v>6.77</v>
      </c>
      <c r="H30">
        <v>0.11</v>
      </c>
      <c r="I30">
        <v>463</v>
      </c>
      <c r="J30">
        <v>167.88</v>
      </c>
      <c r="K30">
        <v>51.39</v>
      </c>
      <c r="L30">
        <v>1</v>
      </c>
      <c r="M30">
        <v>461</v>
      </c>
      <c r="N30">
        <v>30.49</v>
      </c>
      <c r="O30">
        <v>20939.59</v>
      </c>
      <c r="P30">
        <v>630.54</v>
      </c>
      <c r="Q30">
        <v>8560.83</v>
      </c>
      <c r="R30">
        <v>950.48</v>
      </c>
      <c r="S30">
        <v>151.13999999999999</v>
      </c>
      <c r="T30">
        <v>392025.38</v>
      </c>
      <c r="U30">
        <v>0.16</v>
      </c>
      <c r="V30">
        <v>0.49</v>
      </c>
      <c r="W30">
        <v>8.07</v>
      </c>
      <c r="X30">
        <v>23.18</v>
      </c>
      <c r="Y30">
        <v>2</v>
      </c>
      <c r="Z30">
        <v>10</v>
      </c>
    </row>
    <row r="31" spans="1:26" x14ac:dyDescent="0.25">
      <c r="A31">
        <v>1</v>
      </c>
      <c r="B31">
        <v>85</v>
      </c>
      <c r="C31" t="s">
        <v>34</v>
      </c>
      <c r="D31">
        <v>2.3755999999999999</v>
      </c>
      <c r="E31">
        <v>42.1</v>
      </c>
      <c r="F31">
        <v>35.25</v>
      </c>
      <c r="G31">
        <v>16.02</v>
      </c>
      <c r="H31">
        <v>0.21</v>
      </c>
      <c r="I31">
        <v>132</v>
      </c>
      <c r="J31">
        <v>169.33</v>
      </c>
      <c r="K31">
        <v>51.39</v>
      </c>
      <c r="L31">
        <v>2</v>
      </c>
      <c r="M31">
        <v>123</v>
      </c>
      <c r="N31">
        <v>30.94</v>
      </c>
      <c r="O31">
        <v>21118.46</v>
      </c>
      <c r="P31">
        <v>362.17</v>
      </c>
      <c r="Q31">
        <v>8556.7900000000009</v>
      </c>
      <c r="R31">
        <v>372.69</v>
      </c>
      <c r="S31">
        <v>151.13999999999999</v>
      </c>
      <c r="T31">
        <v>104787.08</v>
      </c>
      <c r="U31">
        <v>0.41</v>
      </c>
      <c r="V31">
        <v>0.73</v>
      </c>
      <c r="W31">
        <v>7.52</v>
      </c>
      <c r="X31">
        <v>6.2</v>
      </c>
      <c r="Y31">
        <v>2</v>
      </c>
      <c r="Z31">
        <v>10</v>
      </c>
    </row>
    <row r="32" spans="1:26" x14ac:dyDescent="0.25">
      <c r="A32">
        <v>2</v>
      </c>
      <c r="B32">
        <v>85</v>
      </c>
      <c r="C32" t="s">
        <v>34</v>
      </c>
      <c r="D32">
        <v>2.5283000000000002</v>
      </c>
      <c r="E32">
        <v>39.549999999999997</v>
      </c>
      <c r="F32">
        <v>33.72</v>
      </c>
      <c r="G32">
        <v>19.84</v>
      </c>
      <c r="H32">
        <v>0.31</v>
      </c>
      <c r="I32">
        <v>102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323.68</v>
      </c>
      <c r="Q32">
        <v>8558.36</v>
      </c>
      <c r="R32">
        <v>317.11</v>
      </c>
      <c r="S32">
        <v>151.13999999999999</v>
      </c>
      <c r="T32">
        <v>77146.39</v>
      </c>
      <c r="U32">
        <v>0.48</v>
      </c>
      <c r="V32">
        <v>0.76</v>
      </c>
      <c r="W32">
        <v>7.57</v>
      </c>
      <c r="X32">
        <v>4.67</v>
      </c>
      <c r="Y32">
        <v>2</v>
      </c>
      <c r="Z32">
        <v>10</v>
      </c>
    </row>
    <row r="33" spans="1:26" x14ac:dyDescent="0.25">
      <c r="A33">
        <v>0</v>
      </c>
      <c r="B33">
        <v>20</v>
      </c>
      <c r="C33" t="s">
        <v>34</v>
      </c>
      <c r="D33">
        <v>1.7853000000000001</v>
      </c>
      <c r="E33">
        <v>56.01</v>
      </c>
      <c r="F33">
        <v>49.03</v>
      </c>
      <c r="G33">
        <v>6.87</v>
      </c>
      <c r="H33">
        <v>0.34</v>
      </c>
      <c r="I33">
        <v>428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230.71</v>
      </c>
      <c r="Q33">
        <v>8568.5499999999993</v>
      </c>
      <c r="R33">
        <v>819.17</v>
      </c>
      <c r="S33">
        <v>151.13999999999999</v>
      </c>
      <c r="T33">
        <v>326548.01</v>
      </c>
      <c r="U33">
        <v>0.18</v>
      </c>
      <c r="V33">
        <v>0.52</v>
      </c>
      <c r="W33">
        <v>8.5500000000000007</v>
      </c>
      <c r="X33">
        <v>19.96</v>
      </c>
      <c r="Y33">
        <v>2</v>
      </c>
      <c r="Z33">
        <v>10</v>
      </c>
    </row>
    <row r="34" spans="1:26" x14ac:dyDescent="0.25">
      <c r="A34">
        <v>0</v>
      </c>
      <c r="B34">
        <v>65</v>
      </c>
      <c r="C34" t="s">
        <v>34</v>
      </c>
      <c r="D34">
        <v>1.7841</v>
      </c>
      <c r="E34">
        <v>56.05</v>
      </c>
      <c r="F34">
        <v>45</v>
      </c>
      <c r="G34">
        <v>8.2799999999999994</v>
      </c>
      <c r="H34">
        <v>0.13</v>
      </c>
      <c r="I34">
        <v>326</v>
      </c>
      <c r="J34">
        <v>133.21</v>
      </c>
      <c r="K34">
        <v>46.47</v>
      </c>
      <c r="L34">
        <v>1</v>
      </c>
      <c r="M34">
        <v>324</v>
      </c>
      <c r="N34">
        <v>20.75</v>
      </c>
      <c r="O34">
        <v>16663.419999999998</v>
      </c>
      <c r="P34">
        <v>445.92</v>
      </c>
      <c r="Q34">
        <v>8559.25</v>
      </c>
      <c r="R34">
        <v>703.96</v>
      </c>
      <c r="S34">
        <v>151.13999999999999</v>
      </c>
      <c r="T34">
        <v>269452.69</v>
      </c>
      <c r="U34">
        <v>0.21</v>
      </c>
      <c r="V34">
        <v>0.56999999999999995</v>
      </c>
      <c r="W34">
        <v>7.84</v>
      </c>
      <c r="X34">
        <v>15.94</v>
      </c>
      <c r="Y34">
        <v>2</v>
      </c>
      <c r="Z34">
        <v>10</v>
      </c>
    </row>
    <row r="35" spans="1:26" x14ac:dyDescent="0.25">
      <c r="A35">
        <v>1</v>
      </c>
      <c r="B35">
        <v>65</v>
      </c>
      <c r="C35" t="s">
        <v>34</v>
      </c>
      <c r="D35">
        <v>2.4373</v>
      </c>
      <c r="E35">
        <v>41.03</v>
      </c>
      <c r="F35">
        <v>35.229999999999997</v>
      </c>
      <c r="G35">
        <v>15.89</v>
      </c>
      <c r="H35">
        <v>0.26</v>
      </c>
      <c r="I35">
        <v>133</v>
      </c>
      <c r="J35">
        <v>134.55000000000001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295.06</v>
      </c>
      <c r="Q35">
        <v>8558.16</v>
      </c>
      <c r="R35">
        <v>365.88</v>
      </c>
      <c r="S35">
        <v>151.13999999999999</v>
      </c>
      <c r="T35">
        <v>101377.84</v>
      </c>
      <c r="U35">
        <v>0.41</v>
      </c>
      <c r="V35">
        <v>0.73</v>
      </c>
      <c r="W35">
        <v>7.68</v>
      </c>
      <c r="X35">
        <v>6.18</v>
      </c>
      <c r="Y35">
        <v>2</v>
      </c>
      <c r="Z35">
        <v>10</v>
      </c>
    </row>
    <row r="36" spans="1:26" x14ac:dyDescent="0.25">
      <c r="A36">
        <v>2</v>
      </c>
      <c r="B36">
        <v>65</v>
      </c>
      <c r="C36" t="s">
        <v>34</v>
      </c>
      <c r="D36">
        <v>2.4386999999999999</v>
      </c>
      <c r="E36">
        <v>41.01</v>
      </c>
      <c r="F36">
        <v>35.200000000000003</v>
      </c>
      <c r="G36">
        <v>15.88</v>
      </c>
      <c r="H36">
        <v>0.39</v>
      </c>
      <c r="I36">
        <v>133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297.79000000000002</v>
      </c>
      <c r="Q36">
        <v>8558.11</v>
      </c>
      <c r="R36">
        <v>365.41</v>
      </c>
      <c r="S36">
        <v>151.13999999999999</v>
      </c>
      <c r="T36">
        <v>101142.89</v>
      </c>
      <c r="U36">
        <v>0.41</v>
      </c>
      <c r="V36">
        <v>0.73</v>
      </c>
      <c r="W36">
        <v>7.67</v>
      </c>
      <c r="X36">
        <v>6.16</v>
      </c>
      <c r="Y36">
        <v>2</v>
      </c>
      <c r="Z36">
        <v>10</v>
      </c>
    </row>
    <row r="37" spans="1:26" x14ac:dyDescent="0.25">
      <c r="A37">
        <v>0</v>
      </c>
      <c r="B37">
        <v>75</v>
      </c>
      <c r="C37" t="s">
        <v>34</v>
      </c>
      <c r="D37">
        <v>1.5984</v>
      </c>
      <c r="E37">
        <v>62.56</v>
      </c>
      <c r="F37">
        <v>48.34</v>
      </c>
      <c r="G37">
        <v>7.42</v>
      </c>
      <c r="H37">
        <v>0.12</v>
      </c>
      <c r="I37">
        <v>391</v>
      </c>
      <c r="J37">
        <v>150.44</v>
      </c>
      <c r="K37">
        <v>49.1</v>
      </c>
      <c r="L37">
        <v>1</v>
      </c>
      <c r="M37">
        <v>389</v>
      </c>
      <c r="N37">
        <v>25.34</v>
      </c>
      <c r="O37">
        <v>18787.759999999998</v>
      </c>
      <c r="P37">
        <v>533.26</v>
      </c>
      <c r="Q37">
        <v>8559.81</v>
      </c>
      <c r="R37">
        <v>818.66</v>
      </c>
      <c r="S37">
        <v>151.13999999999999</v>
      </c>
      <c r="T37">
        <v>326476.74</v>
      </c>
      <c r="U37">
        <v>0.18</v>
      </c>
      <c r="V37">
        <v>0.53</v>
      </c>
      <c r="W37">
        <v>7.93</v>
      </c>
      <c r="X37">
        <v>19.28</v>
      </c>
      <c r="Y37">
        <v>2</v>
      </c>
      <c r="Z37">
        <v>10</v>
      </c>
    </row>
    <row r="38" spans="1:26" x14ac:dyDescent="0.25">
      <c r="A38">
        <v>1</v>
      </c>
      <c r="B38">
        <v>75</v>
      </c>
      <c r="C38" t="s">
        <v>34</v>
      </c>
      <c r="D38">
        <v>2.4605999999999999</v>
      </c>
      <c r="E38">
        <v>40.64</v>
      </c>
      <c r="F38">
        <v>34.67</v>
      </c>
      <c r="G38">
        <v>17.190000000000001</v>
      </c>
      <c r="H38">
        <v>0.23</v>
      </c>
      <c r="I38">
        <v>121</v>
      </c>
      <c r="J38">
        <v>151.83000000000001</v>
      </c>
      <c r="K38">
        <v>49.1</v>
      </c>
      <c r="L38">
        <v>2</v>
      </c>
      <c r="M38">
        <v>42</v>
      </c>
      <c r="N38">
        <v>25.73</v>
      </c>
      <c r="O38">
        <v>18959.54</v>
      </c>
      <c r="P38">
        <v>315.52999999999997</v>
      </c>
      <c r="Q38">
        <v>8557.67</v>
      </c>
      <c r="R38">
        <v>349.74</v>
      </c>
      <c r="S38">
        <v>151.13999999999999</v>
      </c>
      <c r="T38">
        <v>93366.04</v>
      </c>
      <c r="U38">
        <v>0.43</v>
      </c>
      <c r="V38">
        <v>0.74</v>
      </c>
      <c r="W38">
        <v>7.59</v>
      </c>
      <c r="X38">
        <v>5.62</v>
      </c>
      <c r="Y38">
        <v>2</v>
      </c>
      <c r="Z38">
        <v>10</v>
      </c>
    </row>
    <row r="39" spans="1:26" x14ac:dyDescent="0.25">
      <c r="A39">
        <v>2</v>
      </c>
      <c r="B39">
        <v>75</v>
      </c>
      <c r="C39" t="s">
        <v>34</v>
      </c>
      <c r="D39">
        <v>2.4912000000000001</v>
      </c>
      <c r="E39">
        <v>40.14</v>
      </c>
      <c r="F39">
        <v>34.35</v>
      </c>
      <c r="G39">
        <v>17.920000000000002</v>
      </c>
      <c r="H39">
        <v>0.35</v>
      </c>
      <c r="I39">
        <v>115</v>
      </c>
      <c r="J39">
        <v>153.22999999999999</v>
      </c>
      <c r="K39">
        <v>49.1</v>
      </c>
      <c r="L39">
        <v>3</v>
      </c>
      <c r="M39">
        <v>0</v>
      </c>
      <c r="N39">
        <v>26.13</v>
      </c>
      <c r="O39">
        <v>19131.849999999999</v>
      </c>
      <c r="P39">
        <v>311.82</v>
      </c>
      <c r="Q39">
        <v>8559.07</v>
      </c>
      <c r="R39">
        <v>336.6</v>
      </c>
      <c r="S39">
        <v>151.13999999999999</v>
      </c>
      <c r="T39">
        <v>86825.4</v>
      </c>
      <c r="U39">
        <v>0.45</v>
      </c>
      <c r="V39">
        <v>0.75</v>
      </c>
      <c r="W39">
        <v>7.64</v>
      </c>
      <c r="X39">
        <v>5.3</v>
      </c>
      <c r="Y39">
        <v>2</v>
      </c>
      <c r="Z39">
        <v>10</v>
      </c>
    </row>
    <row r="40" spans="1:26" x14ac:dyDescent="0.25">
      <c r="A40">
        <v>0</v>
      </c>
      <c r="B40">
        <v>95</v>
      </c>
      <c r="C40" t="s">
        <v>34</v>
      </c>
      <c r="D40">
        <v>1.2581</v>
      </c>
      <c r="E40">
        <v>79.48</v>
      </c>
      <c r="F40">
        <v>56.73</v>
      </c>
      <c r="G40">
        <v>6.25</v>
      </c>
      <c r="H40">
        <v>0.1</v>
      </c>
      <c r="I40">
        <v>545</v>
      </c>
      <c r="J40">
        <v>185.69</v>
      </c>
      <c r="K40">
        <v>53.44</v>
      </c>
      <c r="L40">
        <v>1</v>
      </c>
      <c r="M40">
        <v>543</v>
      </c>
      <c r="N40">
        <v>36.26</v>
      </c>
      <c r="O40">
        <v>23136.14</v>
      </c>
      <c r="P40">
        <v>740.19</v>
      </c>
      <c r="Q40">
        <v>8564.31</v>
      </c>
      <c r="R40">
        <v>1103.33</v>
      </c>
      <c r="S40">
        <v>151.13999999999999</v>
      </c>
      <c r="T40">
        <v>468043.19</v>
      </c>
      <c r="U40">
        <v>0.14000000000000001</v>
      </c>
      <c r="V40">
        <v>0.45</v>
      </c>
      <c r="W40">
        <v>8.2200000000000006</v>
      </c>
      <c r="X40">
        <v>27.66</v>
      </c>
      <c r="Y40">
        <v>2</v>
      </c>
      <c r="Z40">
        <v>10</v>
      </c>
    </row>
    <row r="41" spans="1:26" x14ac:dyDescent="0.25">
      <c r="A41">
        <v>1</v>
      </c>
      <c r="B41">
        <v>95</v>
      </c>
      <c r="C41" t="s">
        <v>34</v>
      </c>
      <c r="D41">
        <v>2.2581000000000002</v>
      </c>
      <c r="E41">
        <v>44.28</v>
      </c>
      <c r="F41">
        <v>36.159999999999997</v>
      </c>
      <c r="G41">
        <v>14.27</v>
      </c>
      <c r="H41">
        <v>0.19</v>
      </c>
      <c r="I41">
        <v>152</v>
      </c>
      <c r="J41">
        <v>187.21</v>
      </c>
      <c r="K41">
        <v>53.44</v>
      </c>
      <c r="L41">
        <v>2</v>
      </c>
      <c r="M41">
        <v>150</v>
      </c>
      <c r="N41">
        <v>36.770000000000003</v>
      </c>
      <c r="O41">
        <v>23322.880000000001</v>
      </c>
      <c r="P41">
        <v>416.84</v>
      </c>
      <c r="Q41">
        <v>8557.65</v>
      </c>
      <c r="R41">
        <v>403.92</v>
      </c>
      <c r="S41">
        <v>151.13999999999999</v>
      </c>
      <c r="T41">
        <v>120304.26</v>
      </c>
      <c r="U41">
        <v>0.37</v>
      </c>
      <c r="V41">
        <v>0.71</v>
      </c>
      <c r="W41">
        <v>7.53</v>
      </c>
      <c r="X41">
        <v>7.11</v>
      </c>
      <c r="Y41">
        <v>2</v>
      </c>
      <c r="Z41">
        <v>10</v>
      </c>
    </row>
    <row r="42" spans="1:26" x14ac:dyDescent="0.25">
      <c r="A42">
        <v>2</v>
      </c>
      <c r="B42">
        <v>95</v>
      </c>
      <c r="C42" t="s">
        <v>34</v>
      </c>
      <c r="D42">
        <v>2.5516000000000001</v>
      </c>
      <c r="E42">
        <v>39.19</v>
      </c>
      <c r="F42">
        <v>33.299999999999997</v>
      </c>
      <c r="G42">
        <v>21.72</v>
      </c>
      <c r="H42">
        <v>0.28000000000000003</v>
      </c>
      <c r="I42">
        <v>92</v>
      </c>
      <c r="J42">
        <v>188.73</v>
      </c>
      <c r="K42">
        <v>53.44</v>
      </c>
      <c r="L42">
        <v>3</v>
      </c>
      <c r="M42">
        <v>13</v>
      </c>
      <c r="N42">
        <v>37.29</v>
      </c>
      <c r="O42">
        <v>23510.33</v>
      </c>
      <c r="P42">
        <v>342.29</v>
      </c>
      <c r="Q42">
        <v>8557.91</v>
      </c>
      <c r="R42">
        <v>303.17</v>
      </c>
      <c r="S42">
        <v>151.13999999999999</v>
      </c>
      <c r="T42">
        <v>70225.649999999994</v>
      </c>
      <c r="U42">
        <v>0.5</v>
      </c>
      <c r="V42">
        <v>0.77</v>
      </c>
      <c r="W42">
        <v>7.54</v>
      </c>
      <c r="X42">
        <v>4.25</v>
      </c>
      <c r="Y42">
        <v>2</v>
      </c>
      <c r="Z42">
        <v>10</v>
      </c>
    </row>
    <row r="43" spans="1:26" x14ac:dyDescent="0.25">
      <c r="A43">
        <v>3</v>
      </c>
      <c r="B43">
        <v>95</v>
      </c>
      <c r="C43" t="s">
        <v>34</v>
      </c>
      <c r="D43">
        <v>2.5499000000000001</v>
      </c>
      <c r="E43">
        <v>39.22</v>
      </c>
      <c r="F43">
        <v>33.32</v>
      </c>
      <c r="G43">
        <v>21.73</v>
      </c>
      <c r="H43">
        <v>0.37</v>
      </c>
      <c r="I43">
        <v>92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343.01</v>
      </c>
      <c r="Q43">
        <v>8558.3700000000008</v>
      </c>
      <c r="R43">
        <v>303.14</v>
      </c>
      <c r="S43">
        <v>151.13999999999999</v>
      </c>
      <c r="T43">
        <v>70210.929999999993</v>
      </c>
      <c r="U43">
        <v>0.5</v>
      </c>
      <c r="V43">
        <v>0.77</v>
      </c>
      <c r="W43">
        <v>7.56</v>
      </c>
      <c r="X43">
        <v>4.2699999999999996</v>
      </c>
      <c r="Y43">
        <v>2</v>
      </c>
      <c r="Z43">
        <v>10</v>
      </c>
    </row>
    <row r="44" spans="1:26" x14ac:dyDescent="0.25">
      <c r="A44">
        <v>0</v>
      </c>
      <c r="B44">
        <v>55</v>
      </c>
      <c r="C44" t="s">
        <v>34</v>
      </c>
      <c r="D44">
        <v>1.9936</v>
      </c>
      <c r="E44">
        <v>50.16</v>
      </c>
      <c r="F44">
        <v>41.79</v>
      </c>
      <c r="G44">
        <v>9.5299999999999994</v>
      </c>
      <c r="H44">
        <v>0.15</v>
      </c>
      <c r="I44">
        <v>263</v>
      </c>
      <c r="J44">
        <v>116.05</v>
      </c>
      <c r="K44">
        <v>43.4</v>
      </c>
      <c r="L44">
        <v>1</v>
      </c>
      <c r="M44">
        <v>257</v>
      </c>
      <c r="N44">
        <v>16.649999999999999</v>
      </c>
      <c r="O44">
        <v>14546.17</v>
      </c>
      <c r="P44">
        <v>360.62</v>
      </c>
      <c r="Q44">
        <v>8558.5300000000007</v>
      </c>
      <c r="R44">
        <v>594.73</v>
      </c>
      <c r="S44">
        <v>151.13999999999999</v>
      </c>
      <c r="T44">
        <v>215153.01</v>
      </c>
      <c r="U44">
        <v>0.25</v>
      </c>
      <c r="V44">
        <v>0.62</v>
      </c>
      <c r="W44">
        <v>7.74</v>
      </c>
      <c r="X44">
        <v>12.74</v>
      </c>
      <c r="Y44">
        <v>2</v>
      </c>
      <c r="Z44">
        <v>10</v>
      </c>
    </row>
    <row r="45" spans="1:26" x14ac:dyDescent="0.25">
      <c r="A45">
        <v>1</v>
      </c>
      <c r="B45">
        <v>55</v>
      </c>
      <c r="C45" t="s">
        <v>34</v>
      </c>
      <c r="D45">
        <v>2.3708</v>
      </c>
      <c r="E45">
        <v>42.18</v>
      </c>
      <c r="F45">
        <v>36.35</v>
      </c>
      <c r="G45">
        <v>13.89</v>
      </c>
      <c r="H45">
        <v>0.3</v>
      </c>
      <c r="I45">
        <v>157</v>
      </c>
      <c r="J45">
        <v>117.34</v>
      </c>
      <c r="K45">
        <v>43.4</v>
      </c>
      <c r="L45">
        <v>2</v>
      </c>
      <c r="M45">
        <v>0</v>
      </c>
      <c r="N45">
        <v>16.940000000000001</v>
      </c>
      <c r="O45">
        <v>14705.49</v>
      </c>
      <c r="P45">
        <v>282.48</v>
      </c>
      <c r="Q45">
        <v>8559.3700000000008</v>
      </c>
      <c r="R45">
        <v>402.56</v>
      </c>
      <c r="S45">
        <v>151.13999999999999</v>
      </c>
      <c r="T45">
        <v>119595.7</v>
      </c>
      <c r="U45">
        <v>0.38</v>
      </c>
      <c r="V45">
        <v>0.71</v>
      </c>
      <c r="W45">
        <v>7.75</v>
      </c>
      <c r="X45">
        <v>7.29</v>
      </c>
      <c r="Y45">
        <v>2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INDEX(resultados!$A$2:$ZZ$45, 1, MATCH($B$1, resultados!$A$1:$ZZ$1, 0))</f>
        <v>#N/A</v>
      </c>
      <c r="B7" t="e">
        <f>INDEX(resultados!$A$2:$ZZ$45, 1, MATCH($B$2, resultados!$A$1:$ZZ$1, 0))</f>
        <v>#N/A</v>
      </c>
      <c r="C7" t="e">
        <f>INDEX(resultados!$A$2:$ZZ$45, 1, MATCH($B$3, resultados!$A$1:$ZZ$1, 0))</f>
        <v>#N/A</v>
      </c>
    </row>
    <row r="8" spans="1:3" x14ac:dyDescent="0.25">
      <c r="A8" t="e">
        <f>INDEX(resultados!$A$2:$ZZ$45, 2, MATCH($B$1, resultados!$A$1:$ZZ$1, 0))</f>
        <v>#N/A</v>
      </c>
      <c r="B8" t="e">
        <f>INDEX(resultados!$A$2:$ZZ$45, 2, MATCH($B$2, resultados!$A$1:$ZZ$1, 0))</f>
        <v>#N/A</v>
      </c>
      <c r="C8" t="e">
        <f>INDEX(resultados!$A$2:$ZZ$45, 2, MATCH($B$3, resultados!$A$1:$ZZ$1, 0))</f>
        <v>#N/A</v>
      </c>
    </row>
    <row r="9" spans="1:3" x14ac:dyDescent="0.25">
      <c r="A9" t="e">
        <f>INDEX(resultados!$A$2:$ZZ$45, 3, MATCH($B$1, resultados!$A$1:$ZZ$1, 0))</f>
        <v>#N/A</v>
      </c>
      <c r="B9" t="e">
        <f>INDEX(resultados!$A$2:$ZZ$45, 3, MATCH($B$2, resultados!$A$1:$ZZ$1, 0))</f>
        <v>#N/A</v>
      </c>
      <c r="C9" t="e">
        <f>INDEX(resultados!$A$2:$ZZ$45, 3, MATCH($B$3, resultados!$A$1:$ZZ$1, 0))</f>
        <v>#N/A</v>
      </c>
    </row>
    <row r="10" spans="1:3" x14ac:dyDescent="0.25">
      <c r="A10" t="e">
        <f>INDEX(resultados!$A$2:$ZZ$45, 4, MATCH($B$1, resultados!$A$1:$ZZ$1, 0))</f>
        <v>#N/A</v>
      </c>
      <c r="B10" t="e">
        <f>INDEX(resultados!$A$2:$ZZ$45, 4, MATCH($B$2, resultados!$A$1:$ZZ$1, 0))</f>
        <v>#N/A</v>
      </c>
      <c r="C10" t="e">
        <f>INDEX(resultados!$A$2:$ZZ$45, 4, MATCH($B$3, resultados!$A$1:$ZZ$1, 0))</f>
        <v>#N/A</v>
      </c>
    </row>
    <row r="11" spans="1:3" x14ac:dyDescent="0.25">
      <c r="A11" t="e">
        <f>INDEX(resultados!$A$2:$ZZ$45, 5, MATCH($B$1, resultados!$A$1:$ZZ$1, 0))</f>
        <v>#N/A</v>
      </c>
      <c r="B11" t="e">
        <f>INDEX(resultados!$A$2:$ZZ$45, 5, MATCH($B$2, resultados!$A$1:$ZZ$1, 0))</f>
        <v>#N/A</v>
      </c>
      <c r="C11" t="e">
        <f>INDEX(resultados!$A$2:$ZZ$45, 5, MATCH($B$3, resultados!$A$1:$ZZ$1, 0))</f>
        <v>#N/A</v>
      </c>
    </row>
    <row r="12" spans="1:3" x14ac:dyDescent="0.25">
      <c r="A12" t="e">
        <f>INDEX(resultados!$A$2:$ZZ$45, 6, MATCH($B$1, resultados!$A$1:$ZZ$1, 0))</f>
        <v>#N/A</v>
      </c>
      <c r="B12" t="e">
        <f>INDEX(resultados!$A$2:$ZZ$45, 6, MATCH($B$2, resultados!$A$1:$ZZ$1, 0))</f>
        <v>#N/A</v>
      </c>
      <c r="C12" t="e">
        <f>INDEX(resultados!$A$2:$ZZ$45, 6, MATCH($B$3, resultados!$A$1:$ZZ$1, 0))</f>
        <v>#N/A</v>
      </c>
    </row>
    <row r="13" spans="1:3" x14ac:dyDescent="0.25">
      <c r="A13" t="e">
        <f>INDEX(resultados!$A$2:$ZZ$45, 7, MATCH($B$1, resultados!$A$1:$ZZ$1, 0))</f>
        <v>#N/A</v>
      </c>
      <c r="B13" t="e">
        <f>INDEX(resultados!$A$2:$ZZ$45, 7, MATCH($B$2, resultados!$A$1:$ZZ$1, 0))</f>
        <v>#N/A</v>
      </c>
      <c r="C13" t="e">
        <f>INDEX(resultados!$A$2:$ZZ$45, 7, MATCH($B$3, resultados!$A$1:$ZZ$1, 0))</f>
        <v>#N/A</v>
      </c>
    </row>
    <row r="14" spans="1:3" x14ac:dyDescent="0.25">
      <c r="A14" t="e">
        <f>INDEX(resultados!$A$2:$ZZ$45, 8, MATCH($B$1, resultados!$A$1:$ZZ$1, 0))</f>
        <v>#N/A</v>
      </c>
      <c r="B14" t="e">
        <f>INDEX(resultados!$A$2:$ZZ$45, 8, MATCH($B$2, resultados!$A$1:$ZZ$1, 0))</f>
        <v>#N/A</v>
      </c>
      <c r="C14" t="e">
        <f>INDEX(resultados!$A$2:$ZZ$45, 8, MATCH($B$3, resultados!$A$1:$ZZ$1, 0))</f>
        <v>#N/A</v>
      </c>
    </row>
    <row r="15" spans="1:3" x14ac:dyDescent="0.25">
      <c r="A15" t="e">
        <f>INDEX(resultados!$A$2:$ZZ$45, 9, MATCH($B$1, resultados!$A$1:$ZZ$1, 0))</f>
        <v>#N/A</v>
      </c>
      <c r="B15" t="e">
        <f>INDEX(resultados!$A$2:$ZZ$45, 9, MATCH($B$2, resultados!$A$1:$ZZ$1, 0))</f>
        <v>#N/A</v>
      </c>
      <c r="C15" t="e">
        <f>INDEX(resultados!$A$2:$ZZ$45, 9, MATCH($B$3, resultados!$A$1:$ZZ$1, 0))</f>
        <v>#N/A</v>
      </c>
    </row>
    <row r="16" spans="1:3" x14ac:dyDescent="0.25">
      <c r="A16" t="e">
        <f>INDEX(resultados!$A$2:$ZZ$45, 10, MATCH($B$1, resultados!$A$1:$ZZ$1, 0))</f>
        <v>#N/A</v>
      </c>
      <c r="B16" t="e">
        <f>INDEX(resultados!$A$2:$ZZ$45, 10, MATCH($B$2, resultados!$A$1:$ZZ$1, 0))</f>
        <v>#N/A</v>
      </c>
      <c r="C16" t="e">
        <f>INDEX(resultados!$A$2:$ZZ$45, 10, MATCH($B$3, resultados!$A$1:$ZZ$1, 0))</f>
        <v>#N/A</v>
      </c>
    </row>
    <row r="17" spans="1:3" x14ac:dyDescent="0.25">
      <c r="A17" t="e">
        <f>INDEX(resultados!$A$2:$ZZ$45, 11, MATCH($B$1, resultados!$A$1:$ZZ$1, 0))</f>
        <v>#N/A</v>
      </c>
      <c r="B17" t="e">
        <f>INDEX(resultados!$A$2:$ZZ$45, 11, MATCH($B$2, resultados!$A$1:$ZZ$1, 0))</f>
        <v>#N/A</v>
      </c>
      <c r="C17" t="e">
        <f>INDEX(resultados!$A$2:$ZZ$45, 11, MATCH($B$3, resultados!$A$1:$ZZ$1, 0))</f>
        <v>#N/A</v>
      </c>
    </row>
    <row r="18" spans="1:3" x14ac:dyDescent="0.25">
      <c r="A18" t="e">
        <f>INDEX(resultados!$A$2:$ZZ$45, 12, MATCH($B$1, resultados!$A$1:$ZZ$1, 0))</f>
        <v>#N/A</v>
      </c>
      <c r="B18" t="e">
        <f>INDEX(resultados!$A$2:$ZZ$45, 12, MATCH($B$2, resultados!$A$1:$ZZ$1, 0))</f>
        <v>#N/A</v>
      </c>
      <c r="C18" t="e">
        <f>INDEX(resultados!$A$2:$ZZ$45, 12, MATCH($B$3, resultados!$A$1:$ZZ$1, 0))</f>
        <v>#N/A</v>
      </c>
    </row>
    <row r="19" spans="1:3" x14ac:dyDescent="0.25">
      <c r="A19" t="e">
        <f>INDEX(resultados!$A$2:$ZZ$45, 13, MATCH($B$1, resultados!$A$1:$ZZ$1, 0))</f>
        <v>#N/A</v>
      </c>
      <c r="B19" t="e">
        <f>INDEX(resultados!$A$2:$ZZ$45, 13, MATCH($B$2, resultados!$A$1:$ZZ$1, 0))</f>
        <v>#N/A</v>
      </c>
      <c r="C19" t="e">
        <f>INDEX(resultados!$A$2:$ZZ$45, 13, MATCH($B$3, resultados!$A$1:$ZZ$1, 0))</f>
        <v>#N/A</v>
      </c>
    </row>
    <row r="20" spans="1:3" x14ac:dyDescent="0.25">
      <c r="A20" t="e">
        <f>INDEX(resultados!$A$2:$ZZ$45, 14, MATCH($B$1, resultados!$A$1:$ZZ$1, 0))</f>
        <v>#N/A</v>
      </c>
      <c r="B20" t="e">
        <f>INDEX(resultados!$A$2:$ZZ$45, 14, MATCH($B$2, resultados!$A$1:$ZZ$1, 0))</f>
        <v>#N/A</v>
      </c>
      <c r="C20" t="e">
        <f>INDEX(resultados!$A$2:$ZZ$45, 14, MATCH($B$3, resultados!$A$1:$ZZ$1, 0))</f>
        <v>#N/A</v>
      </c>
    </row>
    <row r="21" spans="1:3" x14ac:dyDescent="0.25">
      <c r="A21" t="e">
        <f>INDEX(resultados!$A$2:$ZZ$45, 15, MATCH($B$1, resultados!$A$1:$ZZ$1, 0))</f>
        <v>#N/A</v>
      </c>
      <c r="B21" t="e">
        <f>INDEX(resultados!$A$2:$ZZ$45, 15, MATCH($B$2, resultados!$A$1:$ZZ$1, 0))</f>
        <v>#N/A</v>
      </c>
      <c r="C21" t="e">
        <f>INDEX(resultados!$A$2:$ZZ$45, 15, MATCH($B$3, resultados!$A$1:$ZZ$1, 0))</f>
        <v>#N/A</v>
      </c>
    </row>
    <row r="22" spans="1:3" x14ac:dyDescent="0.25">
      <c r="A22" t="e">
        <f>INDEX(resultados!$A$2:$ZZ$45, 16, MATCH($B$1, resultados!$A$1:$ZZ$1, 0))</f>
        <v>#N/A</v>
      </c>
      <c r="B22" t="e">
        <f>INDEX(resultados!$A$2:$ZZ$45, 16, MATCH($B$2, resultados!$A$1:$ZZ$1, 0))</f>
        <v>#N/A</v>
      </c>
      <c r="C22" t="e">
        <f>INDEX(resultados!$A$2:$ZZ$45, 16, MATCH($B$3, resultados!$A$1:$ZZ$1, 0))</f>
        <v>#N/A</v>
      </c>
    </row>
    <row r="23" spans="1:3" x14ac:dyDescent="0.25">
      <c r="A23" t="e">
        <f>INDEX(resultados!$A$2:$ZZ$45, 17, MATCH($B$1, resultados!$A$1:$ZZ$1, 0))</f>
        <v>#N/A</v>
      </c>
      <c r="B23" t="e">
        <f>INDEX(resultados!$A$2:$ZZ$45, 17, MATCH($B$2, resultados!$A$1:$ZZ$1, 0))</f>
        <v>#N/A</v>
      </c>
      <c r="C23" t="e">
        <f>INDEX(resultados!$A$2:$ZZ$45, 17, MATCH($B$3, resultados!$A$1:$ZZ$1, 0))</f>
        <v>#N/A</v>
      </c>
    </row>
    <row r="24" spans="1:3" x14ac:dyDescent="0.25">
      <c r="A24" t="e">
        <f>INDEX(resultados!$A$2:$ZZ$45, 18, MATCH($B$1, resultados!$A$1:$ZZ$1, 0))</f>
        <v>#N/A</v>
      </c>
      <c r="B24" t="e">
        <f>INDEX(resultados!$A$2:$ZZ$45, 18, MATCH($B$2, resultados!$A$1:$ZZ$1, 0))</f>
        <v>#N/A</v>
      </c>
      <c r="C24" t="e">
        <f>INDEX(resultados!$A$2:$ZZ$45, 18, MATCH($B$3, resultados!$A$1:$ZZ$1, 0))</f>
        <v>#N/A</v>
      </c>
    </row>
    <row r="25" spans="1:3" x14ac:dyDescent="0.25">
      <c r="A25" t="e">
        <f>INDEX(resultados!$A$2:$ZZ$45, 19, MATCH($B$1, resultados!$A$1:$ZZ$1, 0))</f>
        <v>#N/A</v>
      </c>
      <c r="B25" t="e">
        <f>INDEX(resultados!$A$2:$ZZ$45, 19, MATCH($B$2, resultados!$A$1:$ZZ$1, 0))</f>
        <v>#N/A</v>
      </c>
      <c r="C25" t="e">
        <f>INDEX(resultados!$A$2:$ZZ$45, 19, MATCH($B$3, resultados!$A$1:$ZZ$1, 0))</f>
        <v>#N/A</v>
      </c>
    </row>
    <row r="26" spans="1:3" x14ac:dyDescent="0.25">
      <c r="A26" t="e">
        <f>INDEX(resultados!$A$2:$ZZ$45, 20, MATCH($B$1, resultados!$A$1:$ZZ$1, 0))</f>
        <v>#N/A</v>
      </c>
      <c r="B26" t="e">
        <f>INDEX(resultados!$A$2:$ZZ$45, 20, MATCH($B$2, resultados!$A$1:$ZZ$1, 0))</f>
        <v>#N/A</v>
      </c>
      <c r="C26" t="e">
        <f>INDEX(resultados!$A$2:$ZZ$45, 20, MATCH($B$3, resultados!$A$1:$ZZ$1, 0))</f>
        <v>#N/A</v>
      </c>
    </row>
    <row r="27" spans="1:3" x14ac:dyDescent="0.25">
      <c r="A27" t="e">
        <f>INDEX(resultados!$A$2:$ZZ$45, 21, MATCH($B$1, resultados!$A$1:$ZZ$1, 0))</f>
        <v>#N/A</v>
      </c>
      <c r="B27" t="e">
        <f>INDEX(resultados!$A$2:$ZZ$45, 21, MATCH($B$2, resultados!$A$1:$ZZ$1, 0))</f>
        <v>#N/A</v>
      </c>
      <c r="C27" t="e">
        <f>INDEX(resultados!$A$2:$ZZ$45, 21, MATCH($B$3, resultados!$A$1:$ZZ$1, 0))</f>
        <v>#N/A</v>
      </c>
    </row>
    <row r="28" spans="1:3" x14ac:dyDescent="0.25">
      <c r="A28" t="e">
        <f>INDEX(resultados!$A$2:$ZZ$45, 22, MATCH($B$1, resultados!$A$1:$ZZ$1, 0))</f>
        <v>#N/A</v>
      </c>
      <c r="B28" t="e">
        <f>INDEX(resultados!$A$2:$ZZ$45, 22, MATCH($B$2, resultados!$A$1:$ZZ$1, 0))</f>
        <v>#N/A</v>
      </c>
      <c r="C28" t="e">
        <f>INDEX(resultados!$A$2:$ZZ$45, 22, MATCH($B$3, resultados!$A$1:$ZZ$1, 0))</f>
        <v>#N/A</v>
      </c>
    </row>
    <row r="29" spans="1:3" x14ac:dyDescent="0.25">
      <c r="A29" t="e">
        <f>INDEX(resultados!$A$2:$ZZ$45, 23, MATCH($B$1, resultados!$A$1:$ZZ$1, 0))</f>
        <v>#N/A</v>
      </c>
      <c r="B29" t="e">
        <f>INDEX(resultados!$A$2:$ZZ$45, 23, MATCH($B$2, resultados!$A$1:$ZZ$1, 0))</f>
        <v>#N/A</v>
      </c>
      <c r="C29" t="e">
        <f>INDEX(resultados!$A$2:$ZZ$45, 23, MATCH($B$3, resultados!$A$1:$ZZ$1, 0))</f>
        <v>#N/A</v>
      </c>
    </row>
    <row r="30" spans="1:3" x14ac:dyDescent="0.25">
      <c r="A30" t="e">
        <f>INDEX(resultados!$A$2:$ZZ$45, 24, MATCH($B$1, resultados!$A$1:$ZZ$1, 0))</f>
        <v>#N/A</v>
      </c>
      <c r="B30" t="e">
        <f>INDEX(resultados!$A$2:$ZZ$45, 24, MATCH($B$2, resultados!$A$1:$ZZ$1, 0))</f>
        <v>#N/A</v>
      </c>
      <c r="C30" t="e">
        <f>INDEX(resultados!$A$2:$ZZ$45, 24, MATCH($B$3, resultados!$A$1:$ZZ$1, 0))</f>
        <v>#N/A</v>
      </c>
    </row>
    <row r="31" spans="1:3" x14ac:dyDescent="0.25">
      <c r="A31" t="e">
        <f>INDEX(resultados!$A$2:$ZZ$45, 25, MATCH($B$1, resultados!$A$1:$ZZ$1, 0))</f>
        <v>#N/A</v>
      </c>
      <c r="B31" t="e">
        <f>INDEX(resultados!$A$2:$ZZ$45, 25, MATCH($B$2, resultados!$A$1:$ZZ$1, 0))</f>
        <v>#N/A</v>
      </c>
      <c r="C31" t="e">
        <f>INDEX(resultados!$A$2:$ZZ$45, 25, MATCH($B$3, resultados!$A$1:$ZZ$1, 0))</f>
        <v>#N/A</v>
      </c>
    </row>
    <row r="32" spans="1:3" x14ac:dyDescent="0.25">
      <c r="A32" t="e">
        <f>INDEX(resultados!$A$2:$ZZ$45, 26, MATCH($B$1, resultados!$A$1:$ZZ$1, 0))</f>
        <v>#N/A</v>
      </c>
      <c r="B32" t="e">
        <f>INDEX(resultados!$A$2:$ZZ$45, 26, MATCH($B$2, resultados!$A$1:$ZZ$1, 0))</f>
        <v>#N/A</v>
      </c>
      <c r="C32" t="e">
        <f>INDEX(resultados!$A$2:$ZZ$45, 26, MATCH($B$3, resultados!$A$1:$ZZ$1, 0))</f>
        <v>#N/A</v>
      </c>
    </row>
    <row r="33" spans="1:3" x14ac:dyDescent="0.25">
      <c r="A33" t="e">
        <f>INDEX(resultados!$A$2:$ZZ$45, 27, MATCH($B$1, resultados!$A$1:$ZZ$1, 0))</f>
        <v>#N/A</v>
      </c>
      <c r="B33" t="e">
        <f>INDEX(resultados!$A$2:$ZZ$45, 27, MATCH($B$2, resultados!$A$1:$ZZ$1, 0))</f>
        <v>#N/A</v>
      </c>
      <c r="C33" t="e">
        <f>INDEX(resultados!$A$2:$ZZ$45, 27, MATCH($B$3, resultados!$A$1:$ZZ$1, 0))</f>
        <v>#N/A</v>
      </c>
    </row>
    <row r="34" spans="1:3" x14ac:dyDescent="0.25">
      <c r="A34" t="e">
        <f>INDEX(resultados!$A$2:$ZZ$45, 28, MATCH($B$1, resultados!$A$1:$ZZ$1, 0))</f>
        <v>#N/A</v>
      </c>
      <c r="B34" t="e">
        <f>INDEX(resultados!$A$2:$ZZ$45, 28, MATCH($B$2, resultados!$A$1:$ZZ$1, 0))</f>
        <v>#N/A</v>
      </c>
      <c r="C34" t="e">
        <f>INDEX(resultados!$A$2:$ZZ$45, 28, MATCH($B$3, resultados!$A$1:$ZZ$1, 0))</f>
        <v>#N/A</v>
      </c>
    </row>
    <row r="35" spans="1:3" x14ac:dyDescent="0.25">
      <c r="A35" t="e">
        <f>INDEX(resultados!$A$2:$ZZ$45, 29, MATCH($B$1, resultados!$A$1:$ZZ$1, 0))</f>
        <v>#N/A</v>
      </c>
      <c r="B35" t="e">
        <f>INDEX(resultados!$A$2:$ZZ$45, 29, MATCH($B$2, resultados!$A$1:$ZZ$1, 0))</f>
        <v>#N/A</v>
      </c>
      <c r="C35" t="e">
        <f>INDEX(resultados!$A$2:$ZZ$45, 29, MATCH($B$3, resultados!$A$1:$ZZ$1, 0))</f>
        <v>#N/A</v>
      </c>
    </row>
    <row r="36" spans="1:3" x14ac:dyDescent="0.25">
      <c r="A36" t="e">
        <f>INDEX(resultados!$A$2:$ZZ$45, 30, MATCH($B$1, resultados!$A$1:$ZZ$1, 0))</f>
        <v>#N/A</v>
      </c>
      <c r="B36" t="e">
        <f>INDEX(resultados!$A$2:$ZZ$45, 30, MATCH($B$2, resultados!$A$1:$ZZ$1, 0))</f>
        <v>#N/A</v>
      </c>
      <c r="C36" t="e">
        <f>INDEX(resultados!$A$2:$ZZ$45, 30, MATCH($B$3, resultados!$A$1:$ZZ$1, 0))</f>
        <v>#N/A</v>
      </c>
    </row>
    <row r="37" spans="1:3" x14ac:dyDescent="0.25">
      <c r="A37" t="e">
        <f>INDEX(resultados!$A$2:$ZZ$45, 31, MATCH($B$1, resultados!$A$1:$ZZ$1, 0))</f>
        <v>#N/A</v>
      </c>
      <c r="B37" t="e">
        <f>INDEX(resultados!$A$2:$ZZ$45, 31, MATCH($B$2, resultados!$A$1:$ZZ$1, 0))</f>
        <v>#N/A</v>
      </c>
      <c r="C37" t="e">
        <f>INDEX(resultados!$A$2:$ZZ$45, 31, MATCH($B$3, resultados!$A$1:$ZZ$1, 0))</f>
        <v>#N/A</v>
      </c>
    </row>
    <row r="38" spans="1:3" x14ac:dyDescent="0.25">
      <c r="A38" t="e">
        <f>INDEX(resultados!$A$2:$ZZ$45, 32, MATCH($B$1, resultados!$A$1:$ZZ$1, 0))</f>
        <v>#N/A</v>
      </c>
      <c r="B38" t="e">
        <f>INDEX(resultados!$A$2:$ZZ$45, 32, MATCH($B$2, resultados!$A$1:$ZZ$1, 0))</f>
        <v>#N/A</v>
      </c>
      <c r="C38" t="e">
        <f>INDEX(resultados!$A$2:$ZZ$45, 32, MATCH($B$3, resultados!$A$1:$ZZ$1, 0))</f>
        <v>#N/A</v>
      </c>
    </row>
    <row r="39" spans="1:3" x14ac:dyDescent="0.25">
      <c r="A39" t="e">
        <f>INDEX(resultados!$A$2:$ZZ$45, 33, MATCH($B$1, resultados!$A$1:$ZZ$1, 0))</f>
        <v>#N/A</v>
      </c>
      <c r="B39" t="e">
        <f>INDEX(resultados!$A$2:$ZZ$45, 33, MATCH($B$2, resultados!$A$1:$ZZ$1, 0))</f>
        <v>#N/A</v>
      </c>
      <c r="C39" t="e">
        <f>INDEX(resultados!$A$2:$ZZ$45, 33, MATCH($B$3, resultados!$A$1:$ZZ$1, 0))</f>
        <v>#N/A</v>
      </c>
    </row>
    <row r="40" spans="1:3" x14ac:dyDescent="0.25">
      <c r="A40" t="e">
        <f>INDEX(resultados!$A$2:$ZZ$45, 34, MATCH($B$1, resultados!$A$1:$ZZ$1, 0))</f>
        <v>#N/A</v>
      </c>
      <c r="B40" t="e">
        <f>INDEX(resultados!$A$2:$ZZ$45, 34, MATCH($B$2, resultados!$A$1:$ZZ$1, 0))</f>
        <v>#N/A</v>
      </c>
      <c r="C40" t="e">
        <f>INDEX(resultados!$A$2:$ZZ$45, 34, MATCH($B$3, resultados!$A$1:$ZZ$1, 0))</f>
        <v>#N/A</v>
      </c>
    </row>
    <row r="41" spans="1:3" x14ac:dyDescent="0.25">
      <c r="A41" t="e">
        <f>INDEX(resultados!$A$2:$ZZ$45, 35, MATCH($B$1, resultados!$A$1:$ZZ$1, 0))</f>
        <v>#N/A</v>
      </c>
      <c r="B41" t="e">
        <f>INDEX(resultados!$A$2:$ZZ$45, 35, MATCH($B$2, resultados!$A$1:$ZZ$1, 0))</f>
        <v>#N/A</v>
      </c>
      <c r="C41" t="e">
        <f>INDEX(resultados!$A$2:$ZZ$45, 35, MATCH($B$3, resultados!$A$1:$ZZ$1, 0))</f>
        <v>#N/A</v>
      </c>
    </row>
    <row r="42" spans="1:3" x14ac:dyDescent="0.25">
      <c r="A42" t="e">
        <f>INDEX(resultados!$A$2:$ZZ$45, 36, MATCH($B$1, resultados!$A$1:$ZZ$1, 0))</f>
        <v>#N/A</v>
      </c>
      <c r="B42" t="e">
        <f>INDEX(resultados!$A$2:$ZZ$45, 36, MATCH($B$2, resultados!$A$1:$ZZ$1, 0))</f>
        <v>#N/A</v>
      </c>
      <c r="C42" t="e">
        <f>INDEX(resultados!$A$2:$ZZ$45, 36, MATCH($B$3, resultados!$A$1:$ZZ$1, 0))</f>
        <v>#N/A</v>
      </c>
    </row>
    <row r="43" spans="1:3" x14ac:dyDescent="0.25">
      <c r="A43" t="e">
        <f>INDEX(resultados!$A$2:$ZZ$45, 37, MATCH($B$1, resultados!$A$1:$ZZ$1, 0))</f>
        <v>#N/A</v>
      </c>
      <c r="B43" t="e">
        <f>INDEX(resultados!$A$2:$ZZ$45, 37, MATCH($B$2, resultados!$A$1:$ZZ$1, 0))</f>
        <v>#N/A</v>
      </c>
      <c r="C43" t="e">
        <f>INDEX(resultados!$A$2:$ZZ$45, 37, MATCH($B$3, resultados!$A$1:$ZZ$1, 0))</f>
        <v>#N/A</v>
      </c>
    </row>
    <row r="44" spans="1:3" x14ac:dyDescent="0.25">
      <c r="A44" t="e">
        <f>INDEX(resultados!$A$2:$ZZ$45, 38, MATCH($B$1, resultados!$A$1:$ZZ$1, 0))</f>
        <v>#N/A</v>
      </c>
      <c r="B44" t="e">
        <f>INDEX(resultados!$A$2:$ZZ$45, 38, MATCH($B$2, resultados!$A$1:$ZZ$1, 0))</f>
        <v>#N/A</v>
      </c>
      <c r="C44" t="e">
        <f>INDEX(resultados!$A$2:$ZZ$45, 38, MATCH($B$3, resultados!$A$1:$ZZ$1, 0))</f>
        <v>#N/A</v>
      </c>
    </row>
    <row r="45" spans="1:3" x14ac:dyDescent="0.25">
      <c r="A45" t="e">
        <f>INDEX(resultados!$A$2:$ZZ$45, 39, MATCH($B$1, resultados!$A$1:$ZZ$1, 0))</f>
        <v>#N/A</v>
      </c>
      <c r="B45" t="e">
        <f>INDEX(resultados!$A$2:$ZZ$45, 39, MATCH($B$2, resultados!$A$1:$ZZ$1, 0))</f>
        <v>#N/A</v>
      </c>
      <c r="C45" t="e">
        <f>INDEX(resultados!$A$2:$ZZ$45, 39, MATCH($B$3, resultados!$A$1:$ZZ$1, 0))</f>
        <v>#N/A</v>
      </c>
    </row>
    <row r="46" spans="1:3" x14ac:dyDescent="0.25">
      <c r="A46" t="e">
        <f>INDEX(resultados!$A$2:$ZZ$45, 40, MATCH($B$1, resultados!$A$1:$ZZ$1, 0))</f>
        <v>#N/A</v>
      </c>
      <c r="B46" t="e">
        <f>INDEX(resultados!$A$2:$ZZ$45, 40, MATCH($B$2, resultados!$A$1:$ZZ$1, 0))</f>
        <v>#N/A</v>
      </c>
      <c r="C46" t="e">
        <f>INDEX(resultados!$A$2:$ZZ$45, 40, MATCH($B$3, resultados!$A$1:$ZZ$1, 0))</f>
        <v>#N/A</v>
      </c>
    </row>
    <row r="47" spans="1:3" x14ac:dyDescent="0.25">
      <c r="A47" t="e">
        <f>INDEX(resultados!$A$2:$ZZ$45, 41, MATCH($B$1, resultados!$A$1:$ZZ$1, 0))</f>
        <v>#N/A</v>
      </c>
      <c r="B47" t="e">
        <f>INDEX(resultados!$A$2:$ZZ$45, 41, MATCH($B$2, resultados!$A$1:$ZZ$1, 0))</f>
        <v>#N/A</v>
      </c>
      <c r="C47" t="e">
        <f>INDEX(resultados!$A$2:$ZZ$45, 41, MATCH($B$3, resultados!$A$1:$ZZ$1, 0))</f>
        <v>#N/A</v>
      </c>
    </row>
    <row r="48" spans="1:3" x14ac:dyDescent="0.25">
      <c r="A48" t="e">
        <f>INDEX(resultados!$A$2:$ZZ$45, 42, MATCH($B$1, resultados!$A$1:$ZZ$1, 0))</f>
        <v>#N/A</v>
      </c>
      <c r="B48" t="e">
        <f>INDEX(resultados!$A$2:$ZZ$45, 42, MATCH($B$2, resultados!$A$1:$ZZ$1, 0))</f>
        <v>#N/A</v>
      </c>
      <c r="C48" t="e">
        <f>INDEX(resultados!$A$2:$ZZ$45, 42, MATCH($B$3, resultados!$A$1:$ZZ$1, 0))</f>
        <v>#N/A</v>
      </c>
    </row>
    <row r="49" spans="1:3" x14ac:dyDescent="0.25">
      <c r="A49" t="e">
        <f>INDEX(resultados!$A$2:$ZZ$45, 43, MATCH($B$1, resultados!$A$1:$ZZ$1, 0))</f>
        <v>#N/A</v>
      </c>
      <c r="B49" t="e">
        <f>INDEX(resultados!$A$2:$ZZ$45, 43, MATCH($B$2, resultados!$A$1:$ZZ$1, 0))</f>
        <v>#N/A</v>
      </c>
      <c r="C49" t="e">
        <f>INDEX(resultados!$A$2:$ZZ$45, 43, MATCH($B$3, resultados!$A$1:$ZZ$1, 0))</f>
        <v>#N/A</v>
      </c>
    </row>
    <row r="50" spans="1:3" x14ac:dyDescent="0.25">
      <c r="A50" t="e">
        <f>INDEX(resultados!$A$2:$ZZ$45, 44, MATCH($B$1, resultados!$A$1:$ZZ$1, 0))</f>
        <v>#N/A</v>
      </c>
      <c r="B50" t="e">
        <f>INDEX(resultados!$A$2:$ZZ$45, 44, MATCH($B$2, resultados!$A$1:$ZZ$1, 0))</f>
        <v>#N/A</v>
      </c>
      <c r="C50" t="e">
        <f>INDEX(resultados!$A$2:$ZZ$45, 44,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2.2008000000000001</v>
      </c>
      <c r="E2">
        <v>45.44</v>
      </c>
      <c r="F2">
        <v>39.340000000000003</v>
      </c>
      <c r="G2">
        <v>10.73</v>
      </c>
      <c r="H2">
        <v>0.2</v>
      </c>
      <c r="I2">
        <v>220</v>
      </c>
      <c r="J2">
        <v>89.87</v>
      </c>
      <c r="K2">
        <v>37.549999999999997</v>
      </c>
      <c r="L2">
        <v>1</v>
      </c>
      <c r="M2">
        <v>33</v>
      </c>
      <c r="N2">
        <v>11.32</v>
      </c>
      <c r="O2">
        <v>11317.98</v>
      </c>
      <c r="P2">
        <v>263.36</v>
      </c>
      <c r="Q2">
        <v>8561.84</v>
      </c>
      <c r="R2">
        <v>502.51</v>
      </c>
      <c r="S2">
        <v>151.13999999999999</v>
      </c>
      <c r="T2">
        <v>169257.41</v>
      </c>
      <c r="U2">
        <v>0.3</v>
      </c>
      <c r="V2">
        <v>0.65</v>
      </c>
      <c r="W2">
        <v>7.9</v>
      </c>
      <c r="X2">
        <v>10.29</v>
      </c>
      <c r="Y2">
        <v>2</v>
      </c>
      <c r="Z2">
        <v>10</v>
      </c>
      <c r="AA2">
        <v>244.14887634487701</v>
      </c>
      <c r="AB2">
        <v>334.05526370314351</v>
      </c>
      <c r="AC2">
        <v>302.1734981849221</v>
      </c>
      <c r="AD2">
        <v>244148.87634487689</v>
      </c>
      <c r="AE2">
        <v>334055.26370314352</v>
      </c>
      <c r="AF2">
        <v>3.6470596807190671E-6</v>
      </c>
      <c r="AG2">
        <v>10</v>
      </c>
      <c r="AH2">
        <v>302173.49818492209</v>
      </c>
    </row>
    <row r="3" spans="1:34" x14ac:dyDescent="0.25">
      <c r="A3">
        <v>1</v>
      </c>
      <c r="B3">
        <v>40</v>
      </c>
      <c r="C3" t="s">
        <v>34</v>
      </c>
      <c r="D3">
        <v>2.2200000000000002</v>
      </c>
      <c r="E3">
        <v>45.05</v>
      </c>
      <c r="F3">
        <v>39.04</v>
      </c>
      <c r="G3">
        <v>10.9</v>
      </c>
      <c r="H3">
        <v>0.39</v>
      </c>
      <c r="I3">
        <v>215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263.27</v>
      </c>
      <c r="Q3">
        <v>8561.75</v>
      </c>
      <c r="R3">
        <v>490.73</v>
      </c>
      <c r="S3">
        <v>151.13999999999999</v>
      </c>
      <c r="T3">
        <v>163393.31</v>
      </c>
      <c r="U3">
        <v>0.31</v>
      </c>
      <c r="V3">
        <v>0.66</v>
      </c>
      <c r="W3">
        <v>7.93</v>
      </c>
      <c r="X3">
        <v>9.99</v>
      </c>
      <c r="Y3">
        <v>2</v>
      </c>
      <c r="Z3">
        <v>10</v>
      </c>
      <c r="AA3">
        <v>242.25518199636349</v>
      </c>
      <c r="AB3">
        <v>331.46422755161012</v>
      </c>
      <c r="AC3">
        <v>299.82974688714819</v>
      </c>
      <c r="AD3">
        <v>242255.18199636339</v>
      </c>
      <c r="AE3">
        <v>331464.22755161009</v>
      </c>
      <c r="AF3">
        <v>3.6788769952727769E-6</v>
      </c>
      <c r="AG3">
        <v>10</v>
      </c>
      <c r="AH3">
        <v>299829.74688714818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2.0543</v>
      </c>
      <c r="E2">
        <v>48.68</v>
      </c>
      <c r="F2">
        <v>42.38</v>
      </c>
      <c r="G2">
        <v>8.89</v>
      </c>
      <c r="H2">
        <v>0.24</v>
      </c>
      <c r="I2">
        <v>286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245.75</v>
      </c>
      <c r="Q2">
        <v>8562.23</v>
      </c>
      <c r="R2">
        <v>600.79</v>
      </c>
      <c r="S2">
        <v>151.13999999999999</v>
      </c>
      <c r="T2">
        <v>218065.55</v>
      </c>
      <c r="U2">
        <v>0.25</v>
      </c>
      <c r="V2">
        <v>0.61</v>
      </c>
      <c r="W2">
        <v>8.1300000000000008</v>
      </c>
      <c r="X2">
        <v>13.33</v>
      </c>
      <c r="Y2">
        <v>2</v>
      </c>
      <c r="Z2">
        <v>10</v>
      </c>
      <c r="AA2">
        <v>251.60272160974489</v>
      </c>
      <c r="AB2">
        <v>344.25394363497531</v>
      </c>
      <c r="AC2">
        <v>311.39883041800027</v>
      </c>
      <c r="AD2">
        <v>251602.72160974491</v>
      </c>
      <c r="AE2">
        <v>344253.94363497518</v>
      </c>
      <c r="AF2">
        <v>3.521578105017268E-6</v>
      </c>
      <c r="AG2">
        <v>11</v>
      </c>
      <c r="AH2">
        <v>311398.83041800029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1.5712999999999999</v>
      </c>
      <c r="E2">
        <v>63.64</v>
      </c>
      <c r="F2">
        <v>55.62</v>
      </c>
      <c r="G2">
        <v>5.86</v>
      </c>
      <c r="H2">
        <v>0.43</v>
      </c>
      <c r="I2">
        <v>569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219.6</v>
      </c>
      <c r="Q2">
        <v>8571.39</v>
      </c>
      <c r="R2">
        <v>1035.3699999999999</v>
      </c>
      <c r="S2">
        <v>151.13999999999999</v>
      </c>
      <c r="T2">
        <v>433940.64</v>
      </c>
      <c r="U2">
        <v>0.15</v>
      </c>
      <c r="V2">
        <v>0.46</v>
      </c>
      <c r="W2">
        <v>8.9700000000000006</v>
      </c>
      <c r="X2">
        <v>26.54</v>
      </c>
      <c r="Y2">
        <v>2</v>
      </c>
      <c r="Z2">
        <v>10</v>
      </c>
      <c r="AA2">
        <v>305.16443877435722</v>
      </c>
      <c r="AB2">
        <v>417.53944803595112</v>
      </c>
      <c r="AC2">
        <v>377.69006913569501</v>
      </c>
      <c r="AD2">
        <v>305164.43877435708</v>
      </c>
      <c r="AE2">
        <v>417539.44803595112</v>
      </c>
      <c r="AF2">
        <v>2.8910509326132108E-6</v>
      </c>
      <c r="AG2">
        <v>14</v>
      </c>
      <c r="AH2">
        <v>377690.069135695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1.6857</v>
      </c>
      <c r="E2">
        <v>59.32</v>
      </c>
      <c r="F2">
        <v>46.72</v>
      </c>
      <c r="G2">
        <v>7.81</v>
      </c>
      <c r="H2">
        <v>0.12</v>
      </c>
      <c r="I2">
        <v>359</v>
      </c>
      <c r="J2">
        <v>141.81</v>
      </c>
      <c r="K2">
        <v>47.83</v>
      </c>
      <c r="L2">
        <v>1</v>
      </c>
      <c r="M2">
        <v>357</v>
      </c>
      <c r="N2">
        <v>22.98</v>
      </c>
      <c r="O2">
        <v>17723.39</v>
      </c>
      <c r="P2">
        <v>490.2</v>
      </c>
      <c r="Q2">
        <v>8560.5400000000009</v>
      </c>
      <c r="R2">
        <v>762.11</v>
      </c>
      <c r="S2">
        <v>151.13999999999999</v>
      </c>
      <c r="T2">
        <v>298362.87</v>
      </c>
      <c r="U2">
        <v>0.2</v>
      </c>
      <c r="V2">
        <v>0.55000000000000004</v>
      </c>
      <c r="W2">
        <v>7.91</v>
      </c>
      <c r="X2">
        <v>17.66</v>
      </c>
      <c r="Y2">
        <v>2</v>
      </c>
      <c r="Z2">
        <v>10</v>
      </c>
      <c r="AA2">
        <v>478.39442549006822</v>
      </c>
      <c r="AB2">
        <v>654.56035822802926</v>
      </c>
      <c r="AC2">
        <v>592.09003631997803</v>
      </c>
      <c r="AD2">
        <v>478394.42549006821</v>
      </c>
      <c r="AE2">
        <v>654560.35822802922</v>
      </c>
      <c r="AF2">
        <v>2.5937821208764229E-6</v>
      </c>
      <c r="AG2">
        <v>13</v>
      </c>
      <c r="AH2">
        <v>592090.03631997807</v>
      </c>
    </row>
    <row r="3" spans="1:34" x14ac:dyDescent="0.25">
      <c r="A3">
        <v>1</v>
      </c>
      <c r="B3">
        <v>70</v>
      </c>
      <c r="C3" t="s">
        <v>34</v>
      </c>
      <c r="D3">
        <v>2.4645999999999999</v>
      </c>
      <c r="E3">
        <v>40.57</v>
      </c>
      <c r="F3">
        <v>34.76</v>
      </c>
      <c r="G3">
        <v>16.82</v>
      </c>
      <c r="H3">
        <v>0.25</v>
      </c>
      <c r="I3">
        <v>124</v>
      </c>
      <c r="J3">
        <v>143.16999999999999</v>
      </c>
      <c r="K3">
        <v>47.83</v>
      </c>
      <c r="L3">
        <v>2</v>
      </c>
      <c r="M3">
        <v>10</v>
      </c>
      <c r="N3">
        <v>23.34</v>
      </c>
      <c r="O3">
        <v>17891.86</v>
      </c>
      <c r="P3">
        <v>302.66000000000003</v>
      </c>
      <c r="Q3">
        <v>8559.83</v>
      </c>
      <c r="R3">
        <v>351.35</v>
      </c>
      <c r="S3">
        <v>151.13999999999999</v>
      </c>
      <c r="T3">
        <v>94157.19</v>
      </c>
      <c r="U3">
        <v>0.43</v>
      </c>
      <c r="V3">
        <v>0.74</v>
      </c>
      <c r="W3">
        <v>7.63</v>
      </c>
      <c r="X3">
        <v>5.71</v>
      </c>
      <c r="Y3">
        <v>2</v>
      </c>
      <c r="Z3">
        <v>10</v>
      </c>
      <c r="AA3">
        <v>242.22745179076199</v>
      </c>
      <c r="AB3">
        <v>331.42628586093582</v>
      </c>
      <c r="AC3">
        <v>299.79542629818042</v>
      </c>
      <c r="AD3">
        <v>242227.45179076199</v>
      </c>
      <c r="AE3">
        <v>331426.28586093581</v>
      </c>
      <c r="AF3">
        <v>3.7922734858587131E-6</v>
      </c>
      <c r="AG3">
        <v>9</v>
      </c>
      <c r="AH3">
        <v>299795.42629818042</v>
      </c>
    </row>
    <row r="4" spans="1:34" x14ac:dyDescent="0.25">
      <c r="A4">
        <v>2</v>
      </c>
      <c r="B4">
        <v>70</v>
      </c>
      <c r="C4" t="s">
        <v>34</v>
      </c>
      <c r="D4">
        <v>2.4641999999999999</v>
      </c>
      <c r="E4">
        <v>40.58</v>
      </c>
      <c r="F4">
        <v>34.770000000000003</v>
      </c>
      <c r="G4">
        <v>16.82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305.45999999999998</v>
      </c>
      <c r="Q4">
        <v>8558.57</v>
      </c>
      <c r="R4">
        <v>351.25</v>
      </c>
      <c r="S4">
        <v>151.13999999999999</v>
      </c>
      <c r="T4">
        <v>94107.87</v>
      </c>
      <c r="U4">
        <v>0.43</v>
      </c>
      <c r="V4">
        <v>0.74</v>
      </c>
      <c r="W4">
        <v>7.64</v>
      </c>
      <c r="X4">
        <v>5.72</v>
      </c>
      <c r="Y4">
        <v>2</v>
      </c>
      <c r="Z4">
        <v>10</v>
      </c>
      <c r="AA4">
        <v>243.260457676237</v>
      </c>
      <c r="AB4">
        <v>332.83969008644539</v>
      </c>
      <c r="AC4">
        <v>301.07393720813297</v>
      </c>
      <c r="AD4">
        <v>243260.45767623701</v>
      </c>
      <c r="AE4">
        <v>332839.69008644542</v>
      </c>
      <c r="AF4">
        <v>3.7916580069191921E-6</v>
      </c>
      <c r="AG4">
        <v>9</v>
      </c>
      <c r="AH4">
        <v>301073.93720813299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1.341</v>
      </c>
      <c r="E2">
        <v>74.569999999999993</v>
      </c>
      <c r="F2">
        <v>54.3</v>
      </c>
      <c r="G2">
        <v>6.49</v>
      </c>
      <c r="H2">
        <v>0.1</v>
      </c>
      <c r="I2">
        <v>502</v>
      </c>
      <c r="J2">
        <v>176.73</v>
      </c>
      <c r="K2">
        <v>52.44</v>
      </c>
      <c r="L2">
        <v>1</v>
      </c>
      <c r="M2">
        <v>500</v>
      </c>
      <c r="N2">
        <v>33.29</v>
      </c>
      <c r="O2">
        <v>22031.19</v>
      </c>
      <c r="P2">
        <v>682.32</v>
      </c>
      <c r="Q2">
        <v>8562.07</v>
      </c>
      <c r="R2">
        <v>1021.15</v>
      </c>
      <c r="S2">
        <v>151.13999999999999</v>
      </c>
      <c r="T2">
        <v>427167.96</v>
      </c>
      <c r="U2">
        <v>0.15</v>
      </c>
      <c r="V2">
        <v>0.47</v>
      </c>
      <c r="W2">
        <v>8.1199999999999992</v>
      </c>
      <c r="X2">
        <v>25.23</v>
      </c>
      <c r="Y2">
        <v>2</v>
      </c>
      <c r="Z2">
        <v>10</v>
      </c>
      <c r="AA2">
        <v>767.86969602962461</v>
      </c>
      <c r="AB2">
        <v>1050.633194127872</v>
      </c>
      <c r="AC2">
        <v>950.36223665325645</v>
      </c>
      <c r="AD2">
        <v>767869.69602962455</v>
      </c>
      <c r="AE2">
        <v>1050633.1941278719</v>
      </c>
      <c r="AF2">
        <v>1.9883512949131358E-6</v>
      </c>
      <c r="AG2">
        <v>16</v>
      </c>
      <c r="AH2">
        <v>950362.23665325646</v>
      </c>
    </row>
    <row r="3" spans="1:34" x14ac:dyDescent="0.25">
      <c r="A3">
        <v>1</v>
      </c>
      <c r="B3">
        <v>90</v>
      </c>
      <c r="C3" t="s">
        <v>34</v>
      </c>
      <c r="D3">
        <v>2.3169</v>
      </c>
      <c r="E3">
        <v>43.16</v>
      </c>
      <c r="F3">
        <v>35.69</v>
      </c>
      <c r="G3">
        <v>15.08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33.770000000000003</v>
      </c>
      <c r="O3">
        <v>22213.89</v>
      </c>
      <c r="P3">
        <v>389.36</v>
      </c>
      <c r="Q3">
        <v>8556.9500000000007</v>
      </c>
      <c r="R3">
        <v>388.53</v>
      </c>
      <c r="S3">
        <v>151.13999999999999</v>
      </c>
      <c r="T3">
        <v>112655.45</v>
      </c>
      <c r="U3">
        <v>0.39</v>
      </c>
      <c r="V3">
        <v>0.72</v>
      </c>
      <c r="W3">
        <v>7.51</v>
      </c>
      <c r="X3">
        <v>6.64</v>
      </c>
      <c r="Y3">
        <v>2</v>
      </c>
      <c r="Z3">
        <v>10</v>
      </c>
      <c r="AA3">
        <v>295.90238516052523</v>
      </c>
      <c r="AB3">
        <v>404.86669766853908</v>
      </c>
      <c r="AC3">
        <v>366.22678827703203</v>
      </c>
      <c r="AD3">
        <v>295902.38516052521</v>
      </c>
      <c r="AE3">
        <v>404866.69766853913</v>
      </c>
      <c r="AF3">
        <v>3.4353550448801229E-6</v>
      </c>
      <c r="AG3">
        <v>9</v>
      </c>
      <c r="AH3">
        <v>366226.78827703203</v>
      </c>
    </row>
    <row r="4" spans="1:34" x14ac:dyDescent="0.25">
      <c r="A4">
        <v>2</v>
      </c>
      <c r="B4">
        <v>90</v>
      </c>
      <c r="C4" t="s">
        <v>34</v>
      </c>
      <c r="D4">
        <v>2.5421</v>
      </c>
      <c r="E4">
        <v>39.340000000000003</v>
      </c>
      <c r="F4">
        <v>33.47</v>
      </c>
      <c r="G4">
        <v>20.7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333.39</v>
      </c>
      <c r="Q4">
        <v>8559.68</v>
      </c>
      <c r="R4">
        <v>307.88</v>
      </c>
      <c r="S4">
        <v>151.13999999999999</v>
      </c>
      <c r="T4">
        <v>72556.22</v>
      </c>
      <c r="U4">
        <v>0.49</v>
      </c>
      <c r="V4">
        <v>0.77</v>
      </c>
      <c r="W4">
        <v>7.57</v>
      </c>
      <c r="X4">
        <v>4.42</v>
      </c>
      <c r="Y4">
        <v>2</v>
      </c>
      <c r="Z4">
        <v>10</v>
      </c>
      <c r="AA4">
        <v>253.51402696987591</v>
      </c>
      <c r="AB4">
        <v>346.86907594954653</v>
      </c>
      <c r="AC4">
        <v>313.76437817483099</v>
      </c>
      <c r="AD4">
        <v>253514.02696987579</v>
      </c>
      <c r="AE4">
        <v>346869.07594954647</v>
      </c>
      <c r="AF4">
        <v>3.769267581505356E-6</v>
      </c>
      <c r="AG4">
        <v>9</v>
      </c>
      <c r="AH4">
        <v>313764.37817483098</v>
      </c>
    </row>
    <row r="5" spans="1:34" x14ac:dyDescent="0.25">
      <c r="A5">
        <v>3</v>
      </c>
      <c r="B5">
        <v>90</v>
      </c>
      <c r="C5" t="s">
        <v>34</v>
      </c>
      <c r="D5">
        <v>2.5478000000000001</v>
      </c>
      <c r="E5">
        <v>39.25</v>
      </c>
      <c r="F5">
        <v>33.42</v>
      </c>
      <c r="G5">
        <v>20.89</v>
      </c>
      <c r="H5">
        <v>0.39</v>
      </c>
      <c r="I5">
        <v>96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335.22</v>
      </c>
      <c r="Q5">
        <v>8559.4699999999993</v>
      </c>
      <c r="R5">
        <v>306.05</v>
      </c>
      <c r="S5">
        <v>151.13999999999999</v>
      </c>
      <c r="T5">
        <v>71647.3</v>
      </c>
      <c r="U5">
        <v>0.49</v>
      </c>
      <c r="V5">
        <v>0.77</v>
      </c>
      <c r="W5">
        <v>7.57</v>
      </c>
      <c r="X5">
        <v>4.37</v>
      </c>
      <c r="Y5">
        <v>2</v>
      </c>
      <c r="Z5">
        <v>10</v>
      </c>
      <c r="AA5">
        <v>253.6590531666223</v>
      </c>
      <c r="AB5">
        <v>347.06750719003912</v>
      </c>
      <c r="AC5">
        <v>313.94387141623099</v>
      </c>
      <c r="AD5">
        <v>253659.0531666223</v>
      </c>
      <c r="AE5">
        <v>347067.50719003909</v>
      </c>
      <c r="AF5">
        <v>3.7777191865620349E-6</v>
      </c>
      <c r="AG5">
        <v>9</v>
      </c>
      <c r="AH5">
        <v>313943.87141623098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1.2521</v>
      </c>
      <c r="E2">
        <v>79.87</v>
      </c>
      <c r="F2">
        <v>68.760000000000005</v>
      </c>
      <c r="G2">
        <v>4.8499999999999996</v>
      </c>
      <c r="H2">
        <v>0.64</v>
      </c>
      <c r="I2">
        <v>851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198.62</v>
      </c>
      <c r="Q2">
        <v>8580.7999999999993</v>
      </c>
      <c r="R2">
        <v>1467.57</v>
      </c>
      <c r="S2">
        <v>151.13999999999999</v>
      </c>
      <c r="T2">
        <v>648631.37</v>
      </c>
      <c r="U2">
        <v>0.1</v>
      </c>
      <c r="V2">
        <v>0.37</v>
      </c>
      <c r="W2">
        <v>9.7799999999999994</v>
      </c>
      <c r="X2">
        <v>39.67</v>
      </c>
      <c r="Y2">
        <v>2</v>
      </c>
      <c r="Z2">
        <v>10</v>
      </c>
      <c r="AA2">
        <v>365.72012498975579</v>
      </c>
      <c r="AB2">
        <v>500.39440944418823</v>
      </c>
      <c r="AC2">
        <v>452.63746931479869</v>
      </c>
      <c r="AD2">
        <v>365720.1249897558</v>
      </c>
      <c r="AE2">
        <v>500394.40944418818</v>
      </c>
      <c r="AF2">
        <v>2.385539886307566E-6</v>
      </c>
      <c r="AG2">
        <v>17</v>
      </c>
      <c r="AH2">
        <v>452637.46931479871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2.19</v>
      </c>
      <c r="E2">
        <v>45.66</v>
      </c>
      <c r="F2">
        <v>39.25</v>
      </c>
      <c r="G2">
        <v>10.95</v>
      </c>
      <c r="H2">
        <v>0.18</v>
      </c>
      <c r="I2">
        <v>215</v>
      </c>
      <c r="J2">
        <v>98.71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283.75</v>
      </c>
      <c r="Q2">
        <v>8559.67</v>
      </c>
      <c r="R2">
        <v>503.65</v>
      </c>
      <c r="S2">
        <v>151.13999999999999</v>
      </c>
      <c r="T2">
        <v>169850.62</v>
      </c>
      <c r="U2">
        <v>0.3</v>
      </c>
      <c r="V2">
        <v>0.66</v>
      </c>
      <c r="W2">
        <v>7.79</v>
      </c>
      <c r="X2">
        <v>10.199999999999999</v>
      </c>
      <c r="Y2">
        <v>2</v>
      </c>
      <c r="Z2">
        <v>10</v>
      </c>
      <c r="AA2">
        <v>256.6496110015525</v>
      </c>
      <c r="AB2">
        <v>351.15932035388892</v>
      </c>
      <c r="AC2">
        <v>317.6451676746201</v>
      </c>
      <c r="AD2">
        <v>256649.61100155249</v>
      </c>
      <c r="AE2">
        <v>351159.32035388879</v>
      </c>
      <c r="AF2">
        <v>3.576264408070502E-6</v>
      </c>
      <c r="AG2">
        <v>10</v>
      </c>
      <c r="AH2">
        <v>317645.16767462011</v>
      </c>
    </row>
    <row r="3" spans="1:34" x14ac:dyDescent="0.25">
      <c r="A3">
        <v>1</v>
      </c>
      <c r="B3">
        <v>45</v>
      </c>
      <c r="C3" t="s">
        <v>34</v>
      </c>
      <c r="D3">
        <v>2.2808000000000002</v>
      </c>
      <c r="E3">
        <v>43.84</v>
      </c>
      <c r="F3">
        <v>37.93</v>
      </c>
      <c r="G3">
        <v>11.92</v>
      </c>
      <c r="H3">
        <v>0.35</v>
      </c>
      <c r="I3">
        <v>191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269.26</v>
      </c>
      <c r="Q3">
        <v>8559.91</v>
      </c>
      <c r="R3">
        <v>453.41</v>
      </c>
      <c r="S3">
        <v>151.13999999999999</v>
      </c>
      <c r="T3">
        <v>144850.06</v>
      </c>
      <c r="U3">
        <v>0.33</v>
      </c>
      <c r="V3">
        <v>0.68</v>
      </c>
      <c r="W3">
        <v>7.88</v>
      </c>
      <c r="X3">
        <v>8.8800000000000008</v>
      </c>
      <c r="Y3">
        <v>2</v>
      </c>
      <c r="Z3">
        <v>10</v>
      </c>
      <c r="AA3">
        <v>242.14948895630769</v>
      </c>
      <c r="AB3">
        <v>331.31961367135801</v>
      </c>
      <c r="AC3">
        <v>299.69893475266048</v>
      </c>
      <c r="AD3">
        <v>242149.4889563077</v>
      </c>
      <c r="AE3">
        <v>331319.61367135798</v>
      </c>
      <c r="AF3">
        <v>3.7245405762224672E-6</v>
      </c>
      <c r="AG3">
        <v>10</v>
      </c>
      <c r="AH3">
        <v>299698.93475266051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2024-09-25T23:05:18Z</dcterms:created>
  <dcterms:modified xsi:type="dcterms:W3CDTF">2024-09-27T19:25:55Z</dcterms:modified>
</cp:coreProperties>
</file>